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Apoyo\e\INFRAESTRUCTURA\OSCAR FERNANDO\TIPOS OBRA\"/>
    </mc:Choice>
  </mc:AlternateContent>
  <xr:revisionPtr revIDLastSave="0" documentId="8_{2925B5F3-C0CC-4EA9-A606-7577B959A137}" xr6:coauthVersionLast="47" xr6:coauthVersionMax="47" xr10:uidLastSave="{00000000-0000-0000-0000-000000000000}"/>
  <bookViews>
    <workbookView xWindow="45" yWindow="510" windowWidth="12120" windowHeight="12330" tabRatio="906" activeTab="1" xr2:uid="{00000000-000D-0000-FFFF-FFFF00000000}"/>
  </bookViews>
  <sheets>
    <sheet name="PRESUPUESTO OFICIAL (ENTIDA)" sheetId="274" r:id="rId1"/>
    <sheet name="PRESUPUESTO OFICIAL (PROPONENT)"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(ENTIDA)'!$I$11:$I$73</definedName>
    <definedName name="_xlnm._FilterDatabase" localSheetId="1" hidden="1">'PRESUPUESTO OFICIAL (PROPONENT)'!$I$11:$I$73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(ENTIDA)'!$A$1:$M$87</definedName>
    <definedName name="_xlnm.Print_Area" localSheetId="1">'PRESUPUESTO OFICIAL (PROPONENT)'!$A$1:$M$87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(ENTIDA)'!$K$75</definedName>
    <definedName name="solver_adj" localSheetId="1" hidden="1">'PRESUPUESTO OFICIAL (PROPONENT)'!$K$75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(ENTIDA)'!$K$83</definedName>
    <definedName name="solver_lhs1" localSheetId="1" hidden="1">'PRESUPUESTO OFICIAL (PROPONENT)'!$K$83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(ENTIDA)'!$K$83</definedName>
    <definedName name="solver_opt" localSheetId="1" hidden="1">'PRESUPUESTO OFICIAL (PROPONENT)'!$K$83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(ENTIDA)'!$K$84</definedName>
    <definedName name="solver_rhs1" localSheetId="1" hidden="1">'PRESUPUESTO OFICIAL (PROPONENT)'!$K$84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K85" i="274" l="1"/>
  <c r="K72" i="274"/>
  <c r="K69" i="274"/>
  <c r="K68" i="274"/>
  <c r="K67" i="274"/>
  <c r="K66" i="274"/>
  <c r="K65" i="274"/>
  <c r="K64" i="274"/>
  <c r="K63" i="274"/>
  <c r="K62" i="274"/>
  <c r="K61" i="274"/>
  <c r="K60" i="274"/>
  <c r="K59" i="274"/>
  <c r="K58" i="274"/>
  <c r="K57" i="274"/>
  <c r="K56" i="274"/>
  <c r="K55" i="274"/>
  <c r="K54" i="274"/>
  <c r="K70" i="274" s="1"/>
  <c r="K53" i="274"/>
  <c r="K52" i="274"/>
  <c r="K49" i="274"/>
  <c r="K48" i="274"/>
  <c r="K47" i="274"/>
  <c r="K46" i="274"/>
  <c r="K45" i="274"/>
  <c r="K50" i="274" s="1"/>
  <c r="K42" i="274"/>
  <c r="K41" i="274"/>
  <c r="K40" i="274"/>
  <c r="K39" i="274"/>
  <c r="K43" i="274" s="1"/>
  <c r="K36" i="274"/>
  <c r="K37" i="274" s="1"/>
  <c r="K33" i="274"/>
  <c r="K32" i="274"/>
  <c r="K31" i="274"/>
  <c r="K30" i="274"/>
  <c r="K34" i="274" s="1"/>
  <c r="K29" i="274"/>
  <c r="K26" i="274"/>
  <c r="K25" i="274"/>
  <c r="K24" i="274"/>
  <c r="K23" i="274"/>
  <c r="K22" i="274"/>
  <c r="K21" i="274"/>
  <c r="K27" i="274" s="1"/>
  <c r="K18" i="274"/>
  <c r="K17" i="274"/>
  <c r="K16" i="274"/>
  <c r="K15" i="274"/>
  <c r="K19" i="274" s="1"/>
  <c r="K14" i="274"/>
  <c r="K64" i="271"/>
  <c r="K65" i="271"/>
  <c r="K66" i="271"/>
  <c r="K67" i="271"/>
  <c r="K68" i="271"/>
  <c r="K69" i="271"/>
  <c r="K62" i="271"/>
  <c r="K58" i="271"/>
  <c r="K54" i="271"/>
  <c r="K48" i="271"/>
  <c r="K42" i="271"/>
  <c r="K25" i="271"/>
  <c r="K24" i="271"/>
  <c r="K72" i="271"/>
  <c r="K53" i="271"/>
  <c r="K55" i="271"/>
  <c r="K56" i="271"/>
  <c r="K57" i="271"/>
  <c r="K59" i="271"/>
  <c r="K60" i="271"/>
  <c r="K61" i="271"/>
  <c r="K63" i="271"/>
  <c r="K52" i="271"/>
  <c r="K47" i="271"/>
  <c r="K45" i="271"/>
  <c r="K41" i="271"/>
  <c r="K39" i="271"/>
  <c r="K33" i="271"/>
  <c r="K31" i="271"/>
  <c r="K30" i="271"/>
  <c r="K29" i="271"/>
  <c r="K15" i="271"/>
  <c r="K16" i="271"/>
  <c r="K17" i="271"/>
  <c r="K18" i="271"/>
  <c r="K85" i="271"/>
  <c r="K49" i="271"/>
  <c r="K46" i="271"/>
  <c r="K40" i="271"/>
  <c r="K36" i="271"/>
  <c r="K37" i="271" s="1"/>
  <c r="K32" i="271"/>
  <c r="K26" i="271"/>
  <c r="K23" i="271"/>
  <c r="K22" i="271"/>
  <c r="K21" i="271"/>
  <c r="K14" i="271"/>
  <c r="K73" i="274" l="1"/>
  <c r="K34" i="271"/>
  <c r="K70" i="271"/>
  <c r="K50" i="271"/>
  <c r="K27" i="271"/>
  <c r="K43" i="271"/>
  <c r="K19" i="271"/>
  <c r="K75" i="274" l="1"/>
  <c r="K77" i="274"/>
  <c r="K76" i="274"/>
  <c r="K78" i="274" s="1"/>
  <c r="K73" i="271"/>
  <c r="K77" i="271" s="1"/>
  <c r="K75" i="271" l="1"/>
  <c r="K76" i="271"/>
  <c r="K78" i="271" l="1"/>
</calcChain>
</file>

<file path=xl/sharedStrings.xml><?xml version="1.0" encoding="utf-8"?>
<sst xmlns="http://schemas.openxmlformats.org/spreadsheetml/2006/main" count="602" uniqueCount="184">
  <si>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</si>
  <si>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</si>
  <si>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</si>
  <si>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</si>
  <si>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</si>
  <si>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</si>
  <si>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</si>
  <si>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</si>
  <si>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</si>
  <si>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</si>
  <si>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</si>
  <si>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</si>
  <si>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</si>
  <si>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</si>
  <si>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</si>
  <si>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</si>
  <si>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</si>
  <si>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</si>
  <si>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</si>
  <si>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</si>
  <si>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r>
      <rPr>
        <b/>
        <sz val="11"/>
        <rFont val="Arial"/>
        <family val="2"/>
      </rPr>
      <t>NOTA 3:</t>
    </r>
    <r>
      <rPr>
        <sz val="11"/>
        <rFont val="Arial"/>
        <family val="2"/>
      </rPr>
      <t xml:space="preserve"> El A.I.U y su discriminación deben estar en porcentaje (%). </t>
    </r>
  </si>
  <si>
    <t xml:space="preserve">UTILIDAD
</t>
  </si>
  <si>
    <t>TOTAL A.I.U</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</si>
  <si>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</si>
  <si>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</si>
  <si>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</si>
  <si>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</si>
  <si>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</si>
  <si>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</si>
  <si>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</si>
  <si>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</si>
  <si>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</si>
  <si>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</si>
  <si>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</si>
  <si>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</si>
  <si>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</si>
  <si>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</si>
  <si>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</si>
  <si>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</si>
  <si>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</si>
  <si>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</si>
  <si>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</si>
  <si>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</si>
  <si>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</si>
  <si>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</si>
  <si>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</si>
  <si>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</si>
  <si>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</si>
  <si>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</si>
  <si>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</si>
  <si>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</si>
  <si>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</si>
  <si>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</si>
  <si>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</si>
  <si>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</si>
  <si>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</si>
  <si>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</si>
  <si>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</si>
  <si>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</si>
  <si>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</si>
  <si>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</si>
  <si>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</si>
  <si>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</si>
  <si>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</si>
  <si>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</si>
  <si>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</si>
  <si>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</si>
  <si>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</si>
  <si>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</si>
  <si>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</si>
  <si>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</si>
  <si>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</si>
  <si>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</si>
  <si>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</si>
  <si>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</si>
  <si>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</si>
  <si>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</si>
  <si>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</si>
  <si>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</si>
  <si>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</si>
  <si>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Formulario 1 - Propuesta económica  - Licitación de obra pública de infraestructura social </t>
  </si>
  <si>
    <t xml:space="preserve">Formulario 1 - Propuesta económica  -  Licitación de obra pública de infraestructura  social </t>
  </si>
  <si>
    <t>CCE-EICP-FM-116</t>
  </si>
  <si>
    <t>IMPREVISTO</t>
  </si>
  <si>
    <t>X</t>
  </si>
  <si>
    <r>
      <rPr>
        <b/>
        <sz val="11"/>
        <color theme="6"/>
        <rFont val="Arial"/>
        <family val="2"/>
      </rPr>
      <t>NOTA 5</t>
    </r>
    <r>
      <rPr>
        <sz val="11"/>
        <color theme="6"/>
        <rFont val="Arial"/>
        <family val="2"/>
      </rPr>
      <t>: El presupuesto del proyecto, esta dado en el ANEXO 1 — ANEXO TÉCNICO</t>
    </r>
  </si>
  <si>
    <r>
      <t>Adicionalmente, cuando el Proceso de Contratación es estructurado por Precios Unitarios, la Entidad debe aplicar las C21notas 1, 2 y 3 del presente Formulario y las casillas de "Descripción", "Porcentaje" de la Administración, Imprevisto, Utilidad  y total  A.I.U.  resaltadas en color amarillo. Tratándose de otras modalidades de precio, la Entidad puede o no configurar los mismos aspectos.</t>
    </r>
    <r>
      <rPr>
        <sz val="11"/>
        <color rgb="FFFF0000"/>
        <rFont val="Arial"/>
        <family val="2"/>
      </rPr>
      <t xml:space="preserve"> </t>
    </r>
    <r>
      <rPr>
        <sz val="11"/>
        <color theme="6"/>
        <rFont val="Arial"/>
        <family val="2"/>
      </rPr>
      <t>modalidad de precios unitarios y se presentara en el presupuesto del proyecto.</t>
    </r>
  </si>
  <si>
    <t>A =</t>
  </si>
  <si>
    <t>I =</t>
  </si>
  <si>
    <t>U =</t>
  </si>
  <si>
    <t>A.I.U =</t>
  </si>
  <si>
    <t>4.1</t>
  </si>
  <si>
    <r>
      <rPr>
        <b/>
        <sz val="11"/>
        <color theme="6"/>
        <rFont val="Arial"/>
        <family val="2"/>
      </rPr>
      <t>NOTA 4</t>
    </r>
    <r>
      <rPr>
        <sz val="11"/>
        <color theme="6"/>
        <rFont val="Arial"/>
        <family val="2"/>
      </rPr>
      <t>: La Gobernación del Huila, Departamento Administrativo de Planeación en su anexo técnico aplicable para pagos de ESTAMPILLAS Y TASA PRODEPORTE: 
1.Ordenanzas 0051 de 2020 “POR MEDIO DE LA CUAL SE CREA LA TASA PRO DEPORTE Y RECREACIÓN EN EL DEPARTAMENTO DEL HUILA"; y
2. Ordenanzas 004 de 2021 “POR MEDIO DE LA CUAL ESTABLECEN LAS ESTAMPILLAS DEL DEPARTAMENTO DEL HUILA Y SE DICTAN OTRAS DISPOSICIONES”, tarifas aplicadas para el hecho generador CONTRATOS.</t>
    </r>
  </si>
  <si>
    <r>
      <rPr>
        <b/>
        <sz val="11"/>
        <rFont val="Arial"/>
        <family val="2"/>
      </rPr>
      <t xml:space="preserve">NOTA 1: </t>
    </r>
    <r>
      <rPr>
        <sz val="11"/>
        <rFont val="Arial"/>
        <family val="2"/>
      </rPr>
      <t xml:space="preserve"> Se debe tener en cuenta que el PRECIO UNITARIO NO incluye el valor de A.I.U. </t>
    </r>
  </si>
  <si>
    <t>1.01</t>
  </si>
  <si>
    <t>1.02</t>
  </si>
  <si>
    <t>1.03</t>
  </si>
  <si>
    <t>1.04</t>
  </si>
  <si>
    <t>1.05</t>
  </si>
  <si>
    <t>Localización y replanteo.</t>
  </si>
  <si>
    <t>Corte de Placa de concreto e= 0.10 mts.</t>
  </si>
  <si>
    <t>Demolición de placa de concreto e= 0,10 mts. Incluye retiro del material sobrante.</t>
  </si>
  <si>
    <t>Excavación manual sin clasificar. Incluye: todo factor y disposición final del material en escombrera autorizada.</t>
  </si>
  <si>
    <t>Relleno en recebo seleccionado y compactado mecanicamente.</t>
  </si>
  <si>
    <t>ML</t>
  </si>
  <si>
    <t>M2</t>
  </si>
  <si>
    <t>UND</t>
  </si>
  <si>
    <t>M3</t>
  </si>
  <si>
    <t>ACTIVIDADES PRELIMINARES</t>
  </si>
  <si>
    <t>CIMENTACIÓN</t>
  </si>
  <si>
    <t xml:space="preserve">Solado en concreto de limpieza 2000 PSI. e= 0.05 mts </t>
  </si>
  <si>
    <t>Construcción zapatas en concreto 210 KG/CM2-3000 PSI. Ver diseño.</t>
  </si>
  <si>
    <t>Acero de refuerzo Fy=60.000 P.S.I. zapatas</t>
  </si>
  <si>
    <t xml:space="preserve">Construcción viga de cimentación en concreto de 210 KG/CM2-3000 PSI. Ver diseño </t>
  </si>
  <si>
    <t>Acero de refuerzo Fy=60.000 P.S.I. viga de cimentación</t>
  </si>
  <si>
    <t>KG</t>
  </si>
  <si>
    <t xml:space="preserve">ESTRUCTURA EN CONCRETO </t>
  </si>
  <si>
    <t>3.01</t>
  </si>
  <si>
    <t>3.02</t>
  </si>
  <si>
    <t>3.03</t>
  </si>
  <si>
    <t>3.04</t>
  </si>
  <si>
    <t>3.05</t>
  </si>
  <si>
    <t>Construcción en columnas en concreto de 210 KG/CM2-3000 PSI.</t>
  </si>
  <si>
    <t>Acero de refuerzo Fy=60.000 P.S.I. columnas</t>
  </si>
  <si>
    <t>Construcción de Viga Canal en concreto de 210 KG/CM2-3000 PSI. Incluye impermeabilización.</t>
  </si>
  <si>
    <t>Acero de refuerzo Fy=60.000 P.S.I. Viga Canal</t>
  </si>
  <si>
    <t xml:space="preserve">Suministro e instalación de manto zetal viga canal. </t>
  </si>
  <si>
    <t>Suministro, fabricación e instalación de cubierta auto soportante a base de lámina de acero cal. 22, en páneles engargolados lateralmente de una sola pieza en acabado pintro poliester estándar, fabricado a un 20% de flecha con respecto a la luz.</t>
  </si>
  <si>
    <t xml:space="preserve"> CUBIERTA</t>
  </si>
  <si>
    <t>ACABADOS - PLACA EN CONCRETO</t>
  </si>
  <si>
    <t>5.01</t>
  </si>
  <si>
    <t>5.02</t>
  </si>
  <si>
    <t>5.03</t>
  </si>
  <si>
    <t>5.04</t>
  </si>
  <si>
    <t>Demarcación de cancha en pintura tráfico pesado, para demarcación de las tres actividades básicas: microfútbol, voleibol y baloncesto.</t>
  </si>
  <si>
    <t xml:space="preserve">Suministro e instalación de cancha multifuncional en tubo 3" tipo pesado y tubo AN 2" Cal 16 Futbol de Salón, Baloncesto, Tablero en fibra de vidrio 20MM de 1,8 * 1,05 M , Incluye: aro, malla, demarcado, logos, anticorrosivo y pintura </t>
  </si>
  <si>
    <t>Placa de piso en concreto de 3000 PSI, e=0,10 cm.</t>
  </si>
  <si>
    <t>INSTALACIONES HIDROSANITARIAS</t>
  </si>
  <si>
    <t>Suministro e instalacion de tuberia PVC-S de 8", con accesorios de conexión; para salida.</t>
  </si>
  <si>
    <t>Caja de inspeccion en concreto  de F´c=2500 PSI, de seccion 0.70*0.70, H: 1M incluye cañuela, tapa en concreto reforzado de 8 cms , con espesores de paredes de 0.10 mts.segun  diseño</t>
  </si>
  <si>
    <t>Bajantes en tuberia PVC-S de 4" con accesorios de conexión; para desagues y bajantes de aguas lluvias.</t>
  </si>
  <si>
    <t>Suministro e instalacion de tuberia PVC-S de 6", con accesorios de conexión; para desagues.</t>
  </si>
  <si>
    <t>7.01</t>
  </si>
  <si>
    <t>7.02</t>
  </si>
  <si>
    <t>7.03</t>
  </si>
  <si>
    <t>7.04</t>
  </si>
  <si>
    <t>7.05</t>
  </si>
  <si>
    <t>7.06</t>
  </si>
  <si>
    <t>7.07</t>
  </si>
  <si>
    <t>7.08</t>
  </si>
  <si>
    <t>7.09</t>
  </si>
  <si>
    <t>7.10</t>
  </si>
  <si>
    <t>7.11</t>
  </si>
  <si>
    <t>7.12</t>
  </si>
  <si>
    <t>7.13</t>
  </si>
  <si>
    <t>7.14</t>
  </si>
  <si>
    <t>Caja de inspección de alumbrado público de 40x40x70 cm, fundida en concreto de 3000 psi y tapa en lamina alfajor.</t>
  </si>
  <si>
    <t>Canalización en ductos conduit pvc tipo pesado, dos ductos de 1 1/2"  para baja tensión. Incluye compactación y tapada de brecha. a=0,40 mts.</t>
  </si>
  <si>
    <t>Transición aérea-subterránea tubería IMC 1 1/2"</t>
  </si>
  <si>
    <t>Transición aérea-subterránea tubería IMC 1"</t>
  </si>
  <si>
    <t>Suministro -  instalación y cableado de medida directa en poste.</t>
  </si>
  <si>
    <t>Suministro - instalación y cableado  de caja de distribución colocada en columna.</t>
  </si>
  <si>
    <t>Suministro e instalación de cableado para redes internas para montaje de reflectores.</t>
  </si>
  <si>
    <t>Suministro e instalación de reflector led de 150 w</t>
  </si>
  <si>
    <t>Suministro e instalación de tomacorriente a 120 v.</t>
  </si>
  <si>
    <t>Suministro e instalación de tomacorriente a 240v y tomacorriente a 120 v.</t>
  </si>
  <si>
    <t>TRANSPORTE</t>
  </si>
  <si>
    <t>Transporte de materiales petreos</t>
  </si>
  <si>
    <t>M3-Km</t>
  </si>
  <si>
    <t>Concreto Ciclopeo - 2500 PSI (175 KG/CM2) 60% Concreto 2500 PSI + 40% Piedra media zonga</t>
  </si>
  <si>
    <t>Cuneta en concreto de 3.000psi, segun diseño</t>
  </si>
  <si>
    <t>Construcción de filtros laterales externos en un ancho de 0,40 mts, con altura  variable menor a 0,50 mts, recubrimiento en geotextil no tejido NT-1600, con gravilla común o triturado de 1 1/2" a 4"+ tubería PVC drenaje de 6"</t>
  </si>
  <si>
    <t>7.15</t>
  </si>
  <si>
    <t>7.16</t>
  </si>
  <si>
    <t>7.17</t>
  </si>
  <si>
    <t>7.18</t>
  </si>
  <si>
    <t xml:space="preserve">INSTALACIONES ELECTRICAS </t>
  </si>
  <si>
    <t>Suministro e instalación de cableado para red de distribución principal en ducto subterráneo en conductor 2x6 al ser8000 + 6 AL ser8000 + 1x8 CU.</t>
  </si>
  <si>
    <t>Suministro e instalación brazo sencillo según diseño de 3,5 mts. Galvanizado y acabado en pintura polvo poliéster, para anclar el reflector.</t>
  </si>
  <si>
    <t>Excavación, hincada y plomada  de postes de concreto de 8 mts x 510 kg armado y centrifugado.</t>
  </si>
  <si>
    <t>Vestida de estructura de retencion en baja tensiòn con grapa de retencion para cable trenzado y percha de gancho abierto.</t>
  </si>
  <si>
    <t>Vestida de estructura de retención  doble en baja tensión con dos grapas de retención para cable trenzado con perno de gancho abierto y percha de gancho abierto para sujeción de la red trenzada.</t>
  </si>
  <si>
    <t>Vestida de estructura de retención en baja tensión con grapa de retención para cable trenzado y perno de gancho abierto.</t>
  </si>
  <si>
    <t>Tendido y tensionado en conductor trenzado de aluminio aislado 2x35 mm + 50 mm tipo PE-XLPE - 600 VAC.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</si>
</sst>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240A]\ #,##0"/>
    <numFmt numFmtId="203" formatCode="_(&quot;$&quot;\ * #,##0.00_);_(&quot;$&quot;\ * \(#,##0.00\);_(&quot;$&quot;\ * &quot;-&quot;_);_(@_)"/>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1"/>
      <color rgb="FFFF0000"/>
      <name val="Arial"/>
      <family val="2"/>
    </font>
    <font>
      <sz val="10"/>
      <name val="Arial"/>
      <family val="2"/>
    </font>
    <font>
      <sz val="11"/>
      <color theme="1"/>
      <name val="Arial"/>
      <family val="2"/>
    </font>
    <font>
      <sz val="11"/>
      <color theme="6"/>
      <name val="Arial"/>
      <family val="2"/>
    </font>
    <font>
      <b/>
      <sz val="11"/>
      <color theme="6"/>
      <name val="Arial"/>
      <family val="2"/>
    </font>
    <font>
      <sz val="11"/>
      <color indexed="8"/>
      <name val="Arial"/>
      <family val="2"/>
    </font>
    <font>
      <sz val="10"/>
      <name val="Calibri"/>
      <family val="2"/>
    </font>
    <font>
      <sz val="10"/>
      <name val="Calibri"/>
      <family val="2"/>
      <scheme val="minor"/>
    </font>
    <font>
      <sz val="10"/>
      <name val="Arial"/>
    </font>
    <font>
      <sz val="11"/>
      <name val="Calibri"/>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59999389629810485"/>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23"/>
      </left>
      <right style="thin">
        <color indexed="23"/>
      </right>
      <top/>
      <bottom style="medium">
        <color indexed="64"/>
      </bottom>
      <diagonal/>
    </border>
  </borders>
  <cellStyleXfs count="26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5" fontId="7" fillId="0" borderId="48">
      <alignment horizontal="right"/>
    </xf>
    <xf numFmtId="185" fontId="7" fillId="0" borderId="48">
      <alignment horizontal="right"/>
    </xf>
    <xf numFmtId="2" fontId="7" fillId="0" borderId="0"/>
    <xf numFmtId="2" fontId="7" fillId="0" borderId="0"/>
    <xf numFmtId="2" fontId="7" fillId="0" borderId="0"/>
    <xf numFmtId="186" fontId="7" fillId="0" borderId="0"/>
    <xf numFmtId="186" fontId="7" fillId="0" borderId="0"/>
    <xf numFmtId="186" fontId="7" fillId="0" borderId="0"/>
    <xf numFmtId="187" fontId="8" fillId="0" borderId="0"/>
    <xf numFmtId="187" fontId="8" fillId="0" borderId="0"/>
    <xf numFmtId="187" fontId="8" fillId="0" borderId="0"/>
    <xf numFmtId="185" fontId="7" fillId="0" borderId="48">
      <alignment horizontal="right"/>
    </xf>
    <xf numFmtId="188" fontId="5" fillId="0" borderId="0">
      <protection locked="0"/>
    </xf>
    <xf numFmtId="3" fontId="34" fillId="0" borderId="0" applyFont="0" applyFill="0" applyBorder="0" applyAlignment="0" applyProtection="0"/>
    <xf numFmtId="189" fontId="5" fillId="0" borderId="0">
      <protection locked="0"/>
    </xf>
    <xf numFmtId="190" fontId="34"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2" fontId="35" fillId="0" borderId="0">
      <protection locked="0"/>
    </xf>
    <xf numFmtId="193"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90" fontId="39"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0"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52">
      <protection locked="0"/>
    </xf>
    <xf numFmtId="0" fontId="45" fillId="0" borderId="0"/>
    <xf numFmtId="0" fontId="46" fillId="0" borderId="0" applyNumberFormat="0" applyFill="0" applyBorder="0" applyAlignment="0" applyProtection="0">
      <alignment vertical="top"/>
      <protection locked="0"/>
    </xf>
    <xf numFmtId="44" fontId="57" fillId="0" borderId="0" applyFont="0" applyFill="0" applyBorder="0" applyAlignment="0" applyProtection="0"/>
    <xf numFmtId="167" fontId="5" fillId="0" borderId="0" applyFont="0" applyFill="0" applyBorder="0" applyAlignment="0" applyProtection="0"/>
    <xf numFmtId="0" fontId="46" fillId="0" borderId="0" applyNumberFormat="0" applyFill="0" applyBorder="0" applyAlignment="0" applyProtection="0">
      <alignment vertical="top"/>
      <protection locked="0"/>
    </xf>
    <xf numFmtId="0" fontId="5" fillId="0" borderId="0"/>
    <xf numFmtId="0" fontId="58" fillId="0" borderId="0"/>
    <xf numFmtId="0" fontId="58" fillId="0" borderId="0"/>
    <xf numFmtId="0" fontId="58" fillId="0" borderId="0"/>
    <xf numFmtId="0" fontId="58" fillId="0" borderId="0"/>
    <xf numFmtId="0" fontId="58" fillId="0" borderId="0"/>
    <xf numFmtId="41" fontId="1" fillId="0" borderId="0" applyFont="0" applyFill="0" applyBorder="0" applyAlignment="0" applyProtection="0"/>
    <xf numFmtId="42" fontId="64" fillId="0" borderId="0" applyFont="0" applyFill="0" applyBorder="0" applyAlignment="0" applyProtection="0"/>
    <xf numFmtId="201" fontId="5" fillId="0" borderId="0" applyFont="0" applyFill="0" applyBorder="0" applyAlignment="0" applyProtection="0"/>
  </cellStyleXfs>
  <cellXfs count="399">
    <xf numFmtId="0" fontId="0" fillId="0" borderId="0" xfId="0"/>
    <xf numFmtId="0" fontId="31" fillId="0" borderId="0" xfId="0" applyFont="1"/>
    <xf numFmtId="0" fontId="31" fillId="0" borderId="38" xfId="0" applyFont="1" applyBorder="1"/>
    <xf numFmtId="0" fontId="31" fillId="0" borderId="79"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2" fontId="31" fillId="0" borderId="37" xfId="34" applyFont="1" applyFill="1" applyBorder="1"/>
    <xf numFmtId="172" fontId="31" fillId="0" borderId="37" xfId="0" applyNumberFormat="1" applyFont="1" applyBorder="1"/>
    <xf numFmtId="0" fontId="43" fillId="0" borderId="37" xfId="0" applyFont="1" applyBorder="1" applyAlignment="1">
      <alignment horizontal="center" wrapText="1"/>
    </xf>
    <xf numFmtId="172"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0" xfId="0" applyFont="1" applyBorder="1"/>
    <xf numFmtId="0" fontId="31" fillId="0" borderId="81" xfId="0" applyFont="1" applyBorder="1"/>
    <xf numFmtId="0" fontId="31" fillId="0" borderId="82" xfId="0" applyFont="1" applyBorder="1"/>
    <xf numFmtId="0" fontId="49" fillId="0" borderId="0" xfId="0" applyFont="1"/>
    <xf numFmtId="0" fontId="49" fillId="0" borderId="61" xfId="0" applyFont="1" applyBorder="1" applyAlignment="1">
      <alignment horizontal="center"/>
    </xf>
    <xf numFmtId="0" fontId="51" fillId="0" borderId="53" xfId="0" applyFont="1" applyBorder="1" applyAlignment="1">
      <alignment horizontal="center"/>
    </xf>
    <xf numFmtId="0" fontId="49" fillId="0" borderId="53" xfId="0" applyFont="1" applyBorder="1" applyAlignment="1">
      <alignment vertical="center"/>
    </xf>
    <xf numFmtId="0" fontId="49" fillId="0" borderId="72" xfId="0" applyFont="1" applyBorder="1" applyAlignment="1">
      <alignment vertical="center"/>
    </xf>
    <xf numFmtId="0" fontId="49" fillId="0" borderId="58" xfId="0" applyFont="1" applyBorder="1" applyAlignment="1">
      <alignment horizontal="center"/>
    </xf>
    <xf numFmtId="0" fontId="49" fillId="0" borderId="57"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1" xfId="0" applyFont="1" applyBorder="1" applyAlignment="1">
      <alignment horizontal="left"/>
    </xf>
    <xf numFmtId="0" fontId="49" fillId="0" borderId="54" xfId="0" applyFont="1" applyBorder="1" applyAlignment="1">
      <alignment horizontal="center"/>
    </xf>
    <xf numFmtId="0" fontId="49" fillId="0" borderId="70" xfId="0" applyFont="1" applyBorder="1" applyAlignment="1">
      <alignment horizontal="center"/>
    </xf>
    <xf numFmtId="0" fontId="49" fillId="0" borderId="27" xfId="0" applyFont="1" applyBorder="1"/>
    <xf numFmtId="0" fontId="49" fillId="0" borderId="31" xfId="0" applyFont="1" applyBorder="1"/>
    <xf numFmtId="0" fontId="49" fillId="0" borderId="68" xfId="0" applyFont="1" applyBorder="1"/>
    <xf numFmtId="0" fontId="49" fillId="0" borderId="58" xfId="0" applyFont="1" applyBorder="1"/>
    <xf numFmtId="0" fontId="49" fillId="0" borderId="57" xfId="0" applyFont="1" applyBorder="1"/>
    <xf numFmtId="0" fontId="49" fillId="0" borderId="56" xfId="0" applyFont="1" applyBorder="1"/>
    <xf numFmtId="0" fontId="49" fillId="0" borderId="11" xfId="0" applyFont="1" applyBorder="1"/>
    <xf numFmtId="0" fontId="49" fillId="0" borderId="12" xfId="0" applyFont="1" applyBorder="1"/>
    <xf numFmtId="0" fontId="51" fillId="24" borderId="69" xfId="0" applyFont="1" applyFill="1" applyBorder="1" applyAlignment="1">
      <alignment horizontal="center" vertical="center"/>
    </xf>
    <xf numFmtId="0" fontId="49" fillId="24" borderId="67" xfId="0" applyFont="1" applyFill="1" applyBorder="1" applyAlignment="1">
      <alignment horizontal="center" vertical="center"/>
    </xf>
    <xf numFmtId="4" fontId="49" fillId="24" borderId="67"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1" xfId="0" applyFont="1" applyBorder="1"/>
    <xf numFmtId="0" fontId="49" fillId="0" borderId="53" xfId="0" applyFont="1" applyBorder="1"/>
    <xf numFmtId="0" fontId="49" fillId="0" borderId="63" xfId="0" applyFont="1" applyBorder="1"/>
    <xf numFmtId="0" fontId="49" fillId="0" borderId="64" xfId="0" applyFont="1" applyBorder="1"/>
    <xf numFmtId="172" fontId="49" fillId="0" borderId="62" xfId="34" applyFont="1" applyBorder="1"/>
    <xf numFmtId="172" fontId="49" fillId="0" borderId="59"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59"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2"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2" fontId="49" fillId="0" borderId="47" xfId="34" applyFont="1" applyBorder="1" applyAlignment="1">
      <alignment horizontal="center" wrapText="1"/>
    </xf>
    <xf numFmtId="166" fontId="49" fillId="24" borderId="59"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59" xfId="0" applyNumberFormat="1" applyFont="1" applyBorder="1"/>
    <xf numFmtId="43" fontId="49" fillId="24" borderId="59" xfId="0" applyNumberFormat="1" applyFont="1" applyFill="1" applyBorder="1"/>
    <xf numFmtId="0" fontId="49" fillId="0" borderId="54"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5"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18" xfId="74" applyFont="1" applyBorder="1" applyAlignment="1">
      <alignment horizontal="center" vertical="center"/>
    </xf>
    <xf numFmtId="0" fontId="49" fillId="0" borderId="33" xfId="73" applyFont="1" applyBorder="1" applyAlignment="1">
      <alignment horizontal="center" vertical="center"/>
    </xf>
    <xf numFmtId="49" fontId="51" fillId="0" borderId="0" xfId="131" applyNumberFormat="1" applyFont="1" applyAlignment="1">
      <alignment horizontal="right" vertical="center"/>
    </xf>
    <xf numFmtId="0" fontId="49" fillId="0" borderId="0" xfId="126" applyFont="1" applyAlignment="1">
      <alignment horizontal="center" vertical="center"/>
    </xf>
    <xf numFmtId="39" fontId="51" fillId="0" borderId="0" xfId="129" applyNumberFormat="1" applyFont="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7" fillId="0" borderId="84" xfId="0" applyFont="1" applyBorder="1" applyAlignment="1">
      <alignment horizontal="left" vertical="center"/>
    </xf>
    <xf numFmtId="0" fontId="53" fillId="0" borderId="84" xfId="0" applyFont="1" applyBorder="1" applyAlignment="1">
      <alignment horizontal="left" vertical="center"/>
    </xf>
    <xf numFmtId="0" fontId="54" fillId="0" borderId="84" xfId="0" applyFont="1" applyBorder="1" applyAlignment="1">
      <alignment horizontal="left" vertical="center"/>
    </xf>
    <xf numFmtId="0" fontId="53" fillId="0" borderId="83" xfId="0" applyFont="1" applyBorder="1" applyAlignment="1">
      <alignment horizontal="left" vertical="center"/>
    </xf>
    <xf numFmtId="0" fontId="54" fillId="0" borderId="83" xfId="0" applyFont="1" applyBorder="1" applyAlignment="1">
      <alignment horizontal="left" vertical="center"/>
    </xf>
    <xf numFmtId="0" fontId="49" fillId="0" borderId="14" xfId="0" applyFont="1" applyBorder="1" applyAlignment="1">
      <alignment vertical="center" wrapText="1"/>
    </xf>
    <xf numFmtId="0" fontId="49" fillId="0" borderId="24" xfId="0" applyFont="1" applyBorder="1" applyAlignment="1">
      <alignment vertical="center" wrapText="1"/>
    </xf>
    <xf numFmtId="0" fontId="51" fillId="0" borderId="0" xfId="0" applyFont="1" applyAlignment="1">
      <alignment horizontal="center"/>
    </xf>
    <xf numFmtId="0" fontId="51" fillId="24" borderId="46" xfId="0" applyFont="1" applyFill="1" applyBorder="1" applyAlignment="1">
      <alignment horizontal="center"/>
    </xf>
    <xf numFmtId="0" fontId="51" fillId="0" borderId="57"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1" fillId="0" borderId="39" xfId="0" applyFont="1" applyBorder="1"/>
    <xf numFmtId="0" fontId="7" fillId="0" borderId="83" xfId="0" applyFont="1" applyBorder="1" applyAlignment="1">
      <alignment horizontal="left" vertical="center"/>
    </xf>
    <xf numFmtId="175" fontId="51" fillId="24" borderId="44" xfId="73" applyNumberFormat="1" applyFont="1" applyFill="1" applyBorder="1" applyAlignment="1">
      <alignment vertical="center"/>
    </xf>
    <xf numFmtId="175" fontId="51" fillId="0" borderId="0" xfId="131" applyNumberFormat="1" applyFont="1" applyAlignment="1">
      <alignment vertical="center"/>
    </xf>
    <xf numFmtId="175" fontId="49" fillId="0" borderId="35" xfId="129" applyNumberFormat="1" applyFont="1" applyBorder="1" applyAlignment="1">
      <alignment vertical="center"/>
    </xf>
    <xf numFmtId="175" fontId="49" fillId="0" borderId="30" xfId="129" applyNumberFormat="1" applyFont="1" applyBorder="1" applyAlignment="1">
      <alignment vertical="center"/>
    </xf>
    <xf numFmtId="0" fontId="49" fillId="0" borderId="18" xfId="0" applyFont="1" applyBorder="1" applyAlignment="1">
      <alignment horizontal="center" vertical="center"/>
    </xf>
    <xf numFmtId="0" fontId="49" fillId="0" borderId="29" xfId="74" applyFont="1" applyBorder="1" applyAlignment="1">
      <alignment horizontal="center" vertical="center"/>
    </xf>
    <xf numFmtId="4" fontId="49" fillId="0" borderId="18" xfId="39" applyNumberFormat="1" applyFont="1" applyBorder="1" applyAlignment="1">
      <alignment horizontal="center" vertical="center" wrapText="1"/>
    </xf>
    <xf numFmtId="168" fontId="49" fillId="0" borderId="18" xfId="49" applyFont="1" applyFill="1" applyBorder="1" applyAlignment="1">
      <alignment horizontal="center" vertical="center"/>
    </xf>
    <xf numFmtId="0" fontId="51" fillId="24" borderId="0" xfId="73" applyFont="1" applyFill="1" applyAlignment="1">
      <alignment vertical="center"/>
    </xf>
    <xf numFmtId="0" fontId="51" fillId="24" borderId="12" xfId="73" applyFont="1" applyFill="1" applyBorder="1" applyAlignment="1">
      <alignment vertical="center"/>
    </xf>
    <xf numFmtId="0" fontId="51" fillId="0" borderId="18" xfId="126" applyFont="1" applyBorder="1" applyAlignment="1">
      <alignment horizontal="center" vertical="center" wrapText="1"/>
    </xf>
    <xf numFmtId="44" fontId="51" fillId="28" borderId="42" xfId="257" applyFont="1" applyFill="1" applyBorder="1" applyAlignment="1">
      <alignment horizontal="right" vertical="center"/>
    </xf>
    <xf numFmtId="175" fontId="51" fillId="24" borderId="12" xfId="73" applyNumberFormat="1" applyFont="1" applyFill="1" applyBorder="1" applyAlignment="1">
      <alignment vertical="center"/>
    </xf>
    <xf numFmtId="175" fontId="51" fillId="24" borderId="15" xfId="73" applyNumberFormat="1" applyFont="1" applyFill="1" applyBorder="1" applyAlignment="1">
      <alignment vertical="center"/>
    </xf>
    <xf numFmtId="44" fontId="49" fillId="0" borderId="18" xfId="257" applyFont="1" applyBorder="1" applyAlignment="1">
      <alignment horizontal="right" vertical="center" wrapText="1"/>
    </xf>
    <xf numFmtId="0" fontId="58" fillId="0" borderId="32" xfId="73" applyFont="1" applyBorder="1" applyAlignment="1">
      <alignment horizontal="center" vertical="center"/>
    </xf>
    <xf numFmtId="0" fontId="58" fillId="0" borderId="29" xfId="74" applyFont="1" applyBorder="1" applyAlignment="1">
      <alignment horizontal="center" vertical="center"/>
    </xf>
    <xf numFmtId="0" fontId="33" fillId="0" borderId="0" xfId="89" applyFont="1" applyAlignment="1">
      <alignment vertical="center"/>
    </xf>
    <xf numFmtId="0" fontId="33" fillId="0" borderId="0" xfId="89" applyFont="1" applyAlignment="1">
      <alignment horizontal="center" vertical="center"/>
    </xf>
    <xf numFmtId="0" fontId="30" fillId="0" borderId="0" xfId="89" applyFont="1" applyAlignment="1">
      <alignment vertical="center"/>
    </xf>
    <xf numFmtId="0" fontId="33" fillId="0" borderId="38" xfId="89" applyFont="1" applyBorder="1" applyAlignment="1">
      <alignment vertical="center"/>
    </xf>
    <xf numFmtId="0" fontId="33" fillId="0" borderId="79" xfId="89" applyFont="1" applyBorder="1" applyAlignment="1">
      <alignment vertical="center"/>
    </xf>
    <xf numFmtId="0" fontId="33" fillId="0" borderId="79" xfId="89" applyFont="1" applyBorder="1" applyAlignment="1">
      <alignment horizontal="center" vertical="center"/>
    </xf>
    <xf numFmtId="0" fontId="33" fillId="0" borderId="39" xfId="89" applyFont="1" applyBorder="1" applyAlignment="1">
      <alignment vertical="center"/>
    </xf>
    <xf numFmtId="0" fontId="33" fillId="0" borderId="36" xfId="89" applyFont="1" applyBorder="1" applyAlignment="1">
      <alignment vertical="center"/>
    </xf>
    <xf numFmtId="0" fontId="33" fillId="0" borderId="37" xfId="89" applyFont="1" applyBorder="1" applyAlignment="1">
      <alignment vertical="center"/>
    </xf>
    <xf numFmtId="0" fontId="33" fillId="25" borderId="0" xfId="89" applyFont="1" applyFill="1" applyAlignment="1">
      <alignment vertical="center"/>
    </xf>
    <xf numFmtId="0" fontId="33" fillId="25" borderId="85" xfId="89" applyFont="1" applyFill="1" applyBorder="1" applyAlignment="1">
      <alignment vertical="center"/>
    </xf>
    <xf numFmtId="0" fontId="33" fillId="25" borderId="37" xfId="89" applyFont="1" applyFill="1" applyBorder="1" applyAlignment="1">
      <alignment vertical="center"/>
    </xf>
    <xf numFmtId="0" fontId="30" fillId="25" borderId="0" xfId="89" applyFont="1" applyFill="1" applyAlignment="1">
      <alignment vertical="center"/>
    </xf>
    <xf numFmtId="0" fontId="33" fillId="0" borderId="85" xfId="89" applyFont="1" applyBorder="1" applyAlignment="1">
      <alignment vertical="center"/>
    </xf>
    <xf numFmtId="0" fontId="33" fillId="0" borderId="0" xfId="90" applyFont="1" applyAlignment="1">
      <alignment vertical="center"/>
    </xf>
    <xf numFmtId="0" fontId="33" fillId="0" borderId="36" xfId="90" applyFont="1" applyBorder="1" applyAlignment="1">
      <alignment vertical="center"/>
    </xf>
    <xf numFmtId="0" fontId="33" fillId="0" borderId="37" xfId="90" applyFont="1" applyBorder="1" applyAlignment="1">
      <alignment vertical="center"/>
    </xf>
    <xf numFmtId="0" fontId="32" fillId="0" borderId="0" xfId="90" applyFont="1" applyAlignment="1">
      <alignment vertical="center"/>
    </xf>
    <xf numFmtId="0" fontId="49" fillId="0" borderId="0" xfId="128" applyFont="1" applyAlignment="1">
      <alignment vertical="center"/>
    </xf>
    <xf numFmtId="0" fontId="49" fillId="0" borderId="0" xfId="128" applyFont="1" applyAlignment="1">
      <alignment horizontal="center" vertical="center"/>
    </xf>
    <xf numFmtId="2" fontId="49" fillId="0" borderId="0" xfId="128" applyNumberFormat="1" applyFont="1" applyAlignment="1">
      <alignment vertical="center"/>
    </xf>
    <xf numFmtId="179" fontId="49" fillId="0" borderId="0" xfId="129" applyNumberFormat="1" applyFont="1" applyAlignment="1">
      <alignment vertical="center"/>
    </xf>
    <xf numFmtId="180" fontId="33" fillId="0" borderId="37" xfId="90" applyNumberFormat="1" applyFont="1" applyBorder="1" applyAlignment="1">
      <alignment vertical="center"/>
    </xf>
    <xf numFmtId="182" fontId="33" fillId="0" borderId="37" xfId="90" applyNumberFormat="1" applyFont="1" applyBorder="1" applyAlignment="1">
      <alignment vertical="center"/>
    </xf>
    <xf numFmtId="0" fontId="31" fillId="0" borderId="0" xfId="90" applyFont="1" applyAlignment="1">
      <alignment vertical="center"/>
    </xf>
    <xf numFmtId="0" fontId="33" fillId="0" borderId="80" xfId="90" applyFont="1" applyBorder="1" applyAlignment="1">
      <alignment vertical="center"/>
    </xf>
    <xf numFmtId="0" fontId="33" fillId="0" borderId="81" xfId="89" applyFont="1" applyBorder="1" applyAlignment="1">
      <alignment vertical="center"/>
    </xf>
    <xf numFmtId="0" fontId="33" fillId="0" borderId="81" xfId="89" applyFont="1" applyBorder="1" applyAlignment="1">
      <alignment horizontal="center" vertical="center"/>
    </xf>
    <xf numFmtId="183" fontId="33" fillId="0" borderId="81" xfId="34" applyNumberFormat="1" applyFont="1" applyBorder="1" applyAlignment="1">
      <alignment vertical="center"/>
    </xf>
    <xf numFmtId="0" fontId="33" fillId="0" borderId="82" xfId="89" applyFont="1" applyBorder="1" applyAlignment="1">
      <alignment vertical="center"/>
    </xf>
    <xf numFmtId="0" fontId="30" fillId="0" borderId="0" xfId="89" applyFont="1" applyAlignment="1">
      <alignment horizontal="center" vertical="center"/>
    </xf>
    <xf numFmtId="10" fontId="32" fillId="0" borderId="0" xfId="90" applyNumberFormat="1" applyFont="1" applyAlignment="1">
      <alignment vertical="center"/>
    </xf>
    <xf numFmtId="0" fontId="53" fillId="0" borderId="84" xfId="0" applyFont="1" applyBorder="1" applyAlignment="1">
      <alignment horizontal="center" vertical="center"/>
    </xf>
    <xf numFmtId="0" fontId="51" fillId="24" borderId="11" xfId="73" applyFont="1" applyFill="1" applyBorder="1" applyAlignment="1">
      <alignment horizontal="center" vertical="center"/>
    </xf>
    <xf numFmtId="49" fontId="51" fillId="0" borderId="0" xfId="131" applyNumberFormat="1" applyFont="1" applyAlignment="1">
      <alignment horizontal="center" vertical="center"/>
    </xf>
    <xf numFmtId="0" fontId="51" fillId="0" borderId="34" xfId="79" applyFont="1" applyBorder="1" applyAlignment="1">
      <alignment horizontal="center" vertical="center"/>
    </xf>
    <xf numFmtId="0" fontId="49" fillId="0" borderId="13" xfId="0" applyFont="1" applyBorder="1" applyAlignment="1">
      <alignment horizontal="center" vertical="center" wrapText="1"/>
    </xf>
    <xf numFmtId="0" fontId="51" fillId="24" borderId="18" xfId="73" applyFont="1" applyFill="1" applyBorder="1" applyAlignment="1">
      <alignment vertical="center"/>
    </xf>
    <xf numFmtId="175" fontId="51" fillId="24" borderId="18" xfId="73" applyNumberFormat="1" applyFont="1" applyFill="1" applyBorder="1" applyAlignment="1">
      <alignment vertical="center"/>
    </xf>
    <xf numFmtId="44" fontId="49" fillId="0" borderId="18" xfId="257" applyFont="1" applyFill="1" applyBorder="1" applyAlignment="1">
      <alignment vertical="center"/>
    </xf>
    <xf numFmtId="0" fontId="58" fillId="0" borderId="51" xfId="73" applyFont="1" applyBorder="1" applyAlignment="1">
      <alignment horizontal="center" vertical="center"/>
    </xf>
    <xf numFmtId="0" fontId="58" fillId="0" borderId="18" xfId="0" applyFont="1" applyBorder="1" applyAlignment="1">
      <alignment vertical="center" wrapText="1"/>
    </xf>
    <xf numFmtId="186" fontId="49" fillId="0" borderId="18" xfId="259" applyNumberFormat="1" applyFont="1" applyFill="1" applyBorder="1" applyAlignment="1" applyProtection="1">
      <alignment horizontal="center" vertical="center" wrapText="1"/>
    </xf>
    <xf numFmtId="2" fontId="58" fillId="0" borderId="18" xfId="0" applyNumberFormat="1" applyFont="1" applyBorder="1" applyAlignment="1">
      <alignment horizontal="center" vertical="center"/>
    </xf>
    <xf numFmtId="186" fontId="49" fillId="0" borderId="19" xfId="259" applyNumberFormat="1" applyFont="1" applyFill="1" applyBorder="1" applyAlignment="1" applyProtection="1">
      <alignment horizontal="center" vertical="center" wrapText="1"/>
    </xf>
    <xf numFmtId="0" fontId="49" fillId="25" borderId="33" xfId="259" applyNumberFormat="1" applyFont="1" applyFill="1" applyBorder="1" applyAlignment="1" applyProtection="1">
      <alignment horizontal="center" vertical="center" wrapText="1"/>
    </xf>
    <xf numFmtId="186" fontId="58" fillId="0" borderId="19" xfId="259" applyNumberFormat="1" applyFont="1" applyFill="1" applyBorder="1" applyAlignment="1" applyProtection="1">
      <alignment vertical="center" wrapText="1"/>
    </xf>
    <xf numFmtId="186" fontId="58" fillId="25" borderId="19" xfId="259" applyNumberFormat="1" applyFont="1" applyFill="1" applyBorder="1" applyAlignment="1" applyProtection="1">
      <alignment vertical="center" wrapText="1"/>
    </xf>
    <xf numFmtId="2" fontId="61" fillId="0" borderId="18" xfId="0" applyNumberFormat="1" applyFont="1" applyBorder="1" applyAlignment="1">
      <alignment horizontal="center" vertical="center" wrapText="1"/>
    </xf>
    <xf numFmtId="186" fontId="58" fillId="25" borderId="18" xfId="259" applyNumberFormat="1" applyFont="1" applyFill="1" applyBorder="1" applyAlignment="1" applyProtection="1">
      <alignment vertical="center" wrapText="1"/>
    </xf>
    <xf numFmtId="0" fontId="51" fillId="24" borderId="25" xfId="73" applyFont="1" applyFill="1" applyBorder="1" applyAlignment="1">
      <alignment vertical="center"/>
    </xf>
    <xf numFmtId="175" fontId="51" fillId="24" borderId="25" xfId="73" applyNumberFormat="1" applyFont="1" applyFill="1" applyBorder="1" applyAlignment="1">
      <alignment vertical="center"/>
    </xf>
    <xf numFmtId="44" fontId="51" fillId="28" borderId="18" xfId="257" applyFont="1" applyFill="1" applyBorder="1" applyAlignment="1">
      <alignment horizontal="right" vertical="center"/>
    </xf>
    <xf numFmtId="0" fontId="51" fillId="24" borderId="75" xfId="73" applyFont="1" applyFill="1" applyBorder="1" applyAlignment="1">
      <alignment vertical="center"/>
    </xf>
    <xf numFmtId="175" fontId="51" fillId="24" borderId="75" xfId="73" applyNumberFormat="1" applyFont="1" applyFill="1" applyBorder="1" applyAlignment="1">
      <alignment vertical="center"/>
    </xf>
    <xf numFmtId="0" fontId="58" fillId="0" borderId="18" xfId="0" applyFont="1" applyBorder="1" applyAlignment="1">
      <alignment horizontal="center" vertical="center" wrapText="1"/>
    </xf>
    <xf numFmtId="0" fontId="49" fillId="0" borderId="25" xfId="74" applyFont="1" applyBorder="1" applyAlignment="1">
      <alignment horizontal="center" vertical="center"/>
    </xf>
    <xf numFmtId="0" fontId="63" fillId="0" borderId="18" xfId="228" applyFont="1" applyBorder="1" applyAlignment="1">
      <alignment horizontal="justify" vertical="center" wrapText="1"/>
    </xf>
    <xf numFmtId="0" fontId="63" fillId="0" borderId="18" xfId="228" applyFont="1" applyBorder="1" applyAlignment="1">
      <alignment horizontal="justify" vertical="distributed" wrapText="1"/>
    </xf>
    <xf numFmtId="0" fontId="63" fillId="0" borderId="75" xfId="228" applyFont="1" applyBorder="1" applyAlignment="1">
      <alignment horizontal="justify" vertical="distributed" wrapText="1"/>
    </xf>
    <xf numFmtId="0" fontId="62" fillId="0" borderId="18" xfId="228" applyFont="1" applyBorder="1" applyAlignment="1">
      <alignment horizontal="justify" vertical="center" wrapText="1"/>
    </xf>
    <xf numFmtId="0" fontId="62" fillId="0" borderId="20" xfId="228" applyFont="1" applyBorder="1" applyAlignment="1">
      <alignment horizontal="justify" vertical="center" wrapText="1"/>
    </xf>
    <xf numFmtId="2" fontId="62" fillId="0" borderId="33" xfId="228" applyNumberFormat="1" applyFont="1" applyBorder="1" applyAlignment="1">
      <alignment horizontal="center" vertical="center"/>
    </xf>
    <xf numFmtId="0" fontId="51" fillId="24" borderId="11" xfId="73" applyFont="1" applyFill="1" applyBorder="1" applyAlignment="1">
      <alignment horizontal="left" vertical="center"/>
    </xf>
    <xf numFmtId="0" fontId="51" fillId="24" borderId="0" xfId="73" applyFont="1" applyFill="1" applyAlignment="1">
      <alignment horizontal="left" vertical="center"/>
    </xf>
    <xf numFmtId="0" fontId="51" fillId="24" borderId="12" xfId="73" applyFont="1" applyFill="1" applyBorder="1" applyAlignment="1">
      <alignment horizontal="left" vertical="center"/>
    </xf>
    <xf numFmtId="0" fontId="7" fillId="0" borderId="83" xfId="89" applyFont="1" applyBorder="1" applyAlignment="1">
      <alignment horizontal="center" vertical="center" wrapText="1"/>
    </xf>
    <xf numFmtId="0" fontId="44" fillId="0" borderId="83" xfId="89" applyFont="1" applyBorder="1" applyAlignment="1">
      <alignment horizontal="center" vertical="center" wrapText="1"/>
    </xf>
    <xf numFmtId="0" fontId="51" fillId="0" borderId="0" xfId="130" applyFont="1" applyAlignment="1">
      <alignment horizontal="center" vertical="center"/>
    </xf>
    <xf numFmtId="0" fontId="51" fillId="0" borderId="14" xfId="130" applyFont="1" applyBorder="1" applyAlignment="1">
      <alignment horizontal="center" vertical="center"/>
    </xf>
    <xf numFmtId="0" fontId="49" fillId="27" borderId="51"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5" xfId="89" applyFont="1" applyFill="1" applyBorder="1" applyAlignment="1">
      <alignment horizontal="center" vertical="center" wrapText="1"/>
    </xf>
    <xf numFmtId="0" fontId="49" fillId="0" borderId="27" xfId="135" applyFont="1" applyBorder="1" applyAlignment="1">
      <alignment horizontal="left" vertical="center"/>
    </xf>
    <xf numFmtId="0" fontId="49" fillId="0" borderId="31" xfId="135" applyFont="1" applyBorder="1" applyAlignment="1">
      <alignment horizontal="left" vertical="center"/>
    </xf>
    <xf numFmtId="0" fontId="49" fillId="0" borderId="28" xfId="135" applyFont="1" applyBorder="1" applyAlignment="1">
      <alignment horizontal="left" vertical="center"/>
    </xf>
    <xf numFmtId="0" fontId="51" fillId="25" borderId="32" xfId="73" applyFont="1" applyFill="1" applyBorder="1" applyAlignment="1">
      <alignment horizontal="center" vertical="center" wrapText="1"/>
    </xf>
    <xf numFmtId="0" fontId="51" fillId="25" borderId="33"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18"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18"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30" xfId="73" applyNumberFormat="1" applyFont="1" applyFill="1" applyBorder="1" applyAlignment="1">
      <alignment horizontal="center" vertical="center" wrapText="1"/>
    </xf>
    <xf numFmtId="0" fontId="49" fillId="0" borderId="18" xfId="135" applyFont="1" applyBorder="1" applyAlignment="1">
      <alignment horizontal="lef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18" xfId="130" applyNumberFormat="1" applyFont="1" applyFill="1" applyBorder="1" applyAlignment="1">
      <alignment horizontal="center" vertical="center"/>
    </xf>
    <xf numFmtId="0" fontId="49" fillId="0" borderId="27" xfId="73" applyFont="1" applyBorder="1" applyAlignment="1">
      <alignment horizontal="left" vertical="center"/>
    </xf>
    <xf numFmtId="0" fontId="49" fillId="0" borderId="31" xfId="73" applyFont="1" applyBorder="1" applyAlignment="1">
      <alignment horizontal="left" vertical="center"/>
    </xf>
    <xf numFmtId="0" fontId="49" fillId="0" borderId="28" xfId="73" applyFont="1" applyBorder="1" applyAlignment="1">
      <alignment horizontal="left" vertical="center"/>
    </xf>
    <xf numFmtId="0" fontId="51" fillId="24" borderId="13" xfId="73" applyFont="1" applyFill="1" applyBorder="1" applyAlignment="1">
      <alignment horizontal="right" vertical="center"/>
    </xf>
    <xf numFmtId="0" fontId="51" fillId="24" borderId="14" xfId="73" applyFont="1" applyFill="1" applyBorder="1" applyAlignment="1">
      <alignment horizontal="right" vertical="center"/>
    </xf>
    <xf numFmtId="0" fontId="51" fillId="24" borderId="24"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0" borderId="21" xfId="128" applyFont="1" applyBorder="1" applyAlignment="1">
      <alignment horizontal="left" vertical="center"/>
    </xf>
    <xf numFmtId="0" fontId="49" fillId="0" borderId="22" xfId="128" applyFont="1" applyBorder="1" applyAlignment="1">
      <alignment horizontal="left" vertical="center"/>
    </xf>
    <xf numFmtId="0" fontId="49" fillId="0" borderId="23" xfId="128" applyFont="1" applyBorder="1" applyAlignment="1">
      <alignment horizontal="left" vertical="center"/>
    </xf>
    <xf numFmtId="0" fontId="51" fillId="0" borderId="27" xfId="128" applyFont="1" applyBorder="1" applyAlignment="1">
      <alignment horizontal="left" vertical="center"/>
    </xf>
    <xf numFmtId="0" fontId="51" fillId="0" borderId="31" xfId="128" applyFont="1" applyBorder="1" applyAlignment="1">
      <alignment horizontal="left" vertical="center"/>
    </xf>
    <xf numFmtId="0" fontId="51" fillId="0" borderId="28" xfId="128" applyFont="1" applyBorder="1" applyAlignment="1">
      <alignment horizontal="left"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3" fontId="51" fillId="26" borderId="25" xfId="130" applyNumberFormat="1" applyFont="1" applyFill="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3" fontId="51" fillId="26" borderId="18" xfId="130" applyNumberFormat="1" applyFont="1" applyFill="1" applyBorder="1" applyAlignment="1">
      <alignment horizontal="center" vertical="center" wrapText="1"/>
    </xf>
    <xf numFmtId="0" fontId="59" fillId="0" borderId="21" xfId="0" applyFont="1" applyBorder="1" applyAlignment="1">
      <alignment horizontal="justify" vertical="center" wrapText="1"/>
    </xf>
    <xf numFmtId="0" fontId="59" fillId="0" borderId="22" xfId="0" applyFont="1" applyBorder="1" applyAlignment="1">
      <alignment horizontal="justify" vertical="center" wrapText="1"/>
    </xf>
    <xf numFmtId="0" fontId="59" fillId="0" borderId="23" xfId="0" applyFont="1" applyBorder="1" applyAlignment="1">
      <alignment horizontal="justify" vertical="center" wrapText="1"/>
    </xf>
    <xf numFmtId="0" fontId="59" fillId="0" borderId="13" xfId="0" applyFont="1" applyBorder="1" applyAlignment="1">
      <alignment horizontal="justify" vertical="center" wrapText="1"/>
    </xf>
    <xf numFmtId="0" fontId="59" fillId="0" borderId="14" xfId="0" applyFont="1" applyBorder="1" applyAlignment="1">
      <alignment horizontal="justify" vertical="center" wrapText="1"/>
    </xf>
    <xf numFmtId="0" fontId="59" fillId="0" borderId="24" xfId="0" applyFont="1" applyBorder="1" applyAlignment="1">
      <alignment horizontal="justify"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5"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0"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0"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6" xfId="0" applyFont="1" applyFill="1" applyBorder="1" applyAlignment="1">
      <alignment horizontal="center"/>
    </xf>
    <xf numFmtId="0" fontId="51" fillId="24" borderId="65"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68" xfId="0" applyFont="1" applyFill="1" applyBorder="1" applyAlignment="1">
      <alignment horizontal="center" vertical="center"/>
    </xf>
    <xf numFmtId="0" fontId="51" fillId="0" borderId="58" xfId="0" applyFont="1" applyBorder="1" applyAlignment="1">
      <alignment horizontal="left" vertical="center"/>
    </xf>
    <xf numFmtId="0" fontId="51" fillId="0" borderId="57" xfId="0" applyFont="1" applyBorder="1" applyAlignment="1">
      <alignment horizontal="left" vertical="center"/>
    </xf>
    <xf numFmtId="0" fontId="51" fillId="0" borderId="56"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0" xfId="0" applyFont="1" applyBorder="1"/>
    <xf numFmtId="2" fontId="49" fillId="0" borderId="60" xfId="0" applyNumberFormat="1" applyFont="1" applyBorder="1" applyAlignment="1">
      <alignment horizontal="center"/>
    </xf>
    <xf numFmtId="2" fontId="49" fillId="0" borderId="28" xfId="0" applyNumberFormat="1" applyFont="1" applyBorder="1" applyAlignment="1">
      <alignment horizontal="center"/>
    </xf>
    <xf numFmtId="0" fontId="50" fillId="0" borderId="78" xfId="256" applyFont="1" applyBorder="1" applyAlignment="1" applyProtection="1">
      <alignment horizontal="center"/>
    </xf>
    <xf numFmtId="0" fontId="50" fillId="0" borderId="50"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51" fillId="0" borderId="73"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9"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8"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58" xfId="0" applyFont="1" applyBorder="1" applyAlignment="1" applyProtection="1">
      <alignment horizontal="center"/>
      <protection locked="0"/>
    </xf>
    <xf numFmtId="0" fontId="51" fillId="0" borderId="57" xfId="0" applyFont="1" applyBorder="1" applyAlignment="1" applyProtection="1">
      <alignment horizontal="center"/>
      <protection locked="0"/>
    </xf>
    <xf numFmtId="0" fontId="51" fillId="0" borderId="56"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7" fillId="0" borderId="83" xfId="0" applyFont="1" applyBorder="1" applyAlignment="1">
      <alignment horizontal="center" wrapText="1"/>
    </xf>
    <xf numFmtId="0" fontId="44" fillId="0" borderId="83"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3"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4" fontId="62" fillId="0" borderId="18" xfId="268" applyNumberFormat="1" applyFont="1" applyFill="1" applyBorder="1" applyAlignment="1">
      <alignment horizontal="right" vertical="center"/>
    </xf>
    <xf numFmtId="4" fontId="62" fillId="0" borderId="20" xfId="268" applyNumberFormat="1" applyFont="1" applyFill="1" applyBorder="1" applyAlignment="1">
      <alignment horizontal="right" vertical="center"/>
    </xf>
    <xf numFmtId="203" fontId="62" fillId="0" borderId="18" xfId="267" applyNumberFormat="1" applyFont="1" applyFill="1" applyBorder="1" applyAlignment="1">
      <alignment horizontal="right" vertical="center"/>
    </xf>
    <xf numFmtId="203" fontId="62" fillId="0" borderId="20" xfId="267" applyNumberFormat="1" applyFont="1" applyFill="1" applyBorder="1" applyAlignment="1">
      <alignment horizontal="right" vertical="center"/>
    </xf>
    <xf numFmtId="0" fontId="62" fillId="0" borderId="75" xfId="228" applyFont="1" applyBorder="1" applyAlignment="1">
      <alignment horizontal="justify" vertical="center" wrapText="1"/>
    </xf>
    <xf numFmtId="4" fontId="62" fillId="0" borderId="23" xfId="228" applyNumberFormat="1" applyFont="1" applyBorder="1" applyAlignment="1">
      <alignment horizontal="right" vertical="center"/>
    </xf>
    <xf numFmtId="4" fontId="62" fillId="0" borderId="63" xfId="228" applyNumberFormat="1" applyFont="1" applyBorder="1" applyAlignment="1">
      <alignment horizontal="right" vertical="center"/>
    </xf>
    <xf numFmtId="4" fontId="62" fillId="0" borderId="18" xfId="228" applyNumberFormat="1" applyFont="1" applyBorder="1" applyAlignment="1">
      <alignment horizontal="right" vertical="center"/>
    </xf>
    <xf numFmtId="0" fontId="62" fillId="0" borderId="62" xfId="228" applyFont="1" applyBorder="1" applyAlignment="1">
      <alignment horizontal="justify" vertical="center" wrapText="1"/>
    </xf>
    <xf numFmtId="203" fontId="62" fillId="0" borderId="75" xfId="267" applyNumberFormat="1" applyFont="1" applyFill="1" applyBorder="1" applyAlignment="1">
      <alignment horizontal="right" vertical="center"/>
    </xf>
    <xf numFmtId="203" fontId="62" fillId="0" borderId="29" xfId="267" applyNumberFormat="1" applyFont="1" applyFill="1" applyBorder="1" applyAlignment="1">
      <alignment horizontal="right" vertical="center"/>
    </xf>
    <xf numFmtId="42" fontId="9" fillId="0" borderId="86" xfId="267" applyFont="1" applyFill="1" applyBorder="1" applyAlignment="1">
      <alignment vertical="center" wrapText="1"/>
    </xf>
    <xf numFmtId="0" fontId="65" fillId="0" borderId="75" xfId="228" applyFont="1" applyBorder="1" applyAlignment="1">
      <alignment horizontal="justify" vertical="center" wrapText="1"/>
    </xf>
    <xf numFmtId="2" fontId="62" fillId="0" borderId="32" xfId="228" applyNumberFormat="1" applyFont="1" applyBorder="1" applyAlignment="1">
      <alignment horizontal="center" vertical="center"/>
    </xf>
    <xf numFmtId="2" fontId="62" fillId="0" borderId="51" xfId="228" applyNumberFormat="1" applyFont="1" applyBorder="1" applyAlignment="1">
      <alignment horizontal="center" vertical="center"/>
    </xf>
    <xf numFmtId="0" fontId="62" fillId="0" borderId="29" xfId="228" applyFont="1" applyBorder="1" applyAlignment="1">
      <alignment horizontal="justify" vertical="center" wrapText="1"/>
    </xf>
    <xf numFmtId="0" fontId="62" fillId="0" borderId="25" xfId="228" applyFont="1" applyBorder="1" applyAlignment="1">
      <alignment horizontal="justify" vertical="center" wrapText="1"/>
    </xf>
    <xf numFmtId="22" fontId="62" fillId="0" borderId="18" xfId="228" applyNumberFormat="1" applyFont="1" applyBorder="1" applyAlignment="1">
      <alignment horizontal="center" vertical="center"/>
    </xf>
    <xf numFmtId="22" fontId="62" fillId="0" borderId="75" xfId="228" applyNumberFormat="1" applyFont="1" applyBorder="1" applyAlignment="1">
      <alignment horizontal="center" vertical="center"/>
    </xf>
    <xf numFmtId="22" fontId="62" fillId="0" borderId="20" xfId="228" applyNumberFormat="1" applyFont="1" applyBorder="1" applyAlignment="1">
      <alignment horizontal="center" vertical="center"/>
    </xf>
    <xf numFmtId="22" fontId="62" fillId="0" borderId="29" xfId="228" applyNumberFormat="1" applyFont="1" applyBorder="1" applyAlignment="1">
      <alignment horizontal="center" vertical="center"/>
    </xf>
    <xf numFmtId="22" fontId="62" fillId="0" borderId="25" xfId="228" applyNumberFormat="1" applyFont="1" applyBorder="1" applyAlignment="1">
      <alignment horizontal="center" vertical="center"/>
    </xf>
    <xf numFmtId="4" fontId="62" fillId="0" borderId="75" xfId="268" applyNumberFormat="1" applyFont="1" applyFill="1" applyBorder="1" applyAlignment="1">
      <alignment horizontal="right" vertical="center"/>
    </xf>
    <xf numFmtId="4" fontId="62" fillId="0" borderId="29" xfId="268" applyNumberFormat="1" applyFont="1" applyFill="1" applyBorder="1" applyAlignment="1">
      <alignment horizontal="right" vertical="center"/>
    </xf>
    <xf numFmtId="4" fontId="62" fillId="0" borderId="25" xfId="268" applyNumberFormat="1" applyFont="1" applyFill="1" applyBorder="1" applyAlignment="1">
      <alignment horizontal="right" vertical="center"/>
    </xf>
    <xf numFmtId="4" fontId="62" fillId="0" borderId="20" xfId="0" applyNumberFormat="1" applyFont="1" applyBorder="1" applyAlignment="1">
      <alignment horizontal="right" vertical="center"/>
    </xf>
  </cellXfs>
  <cellStyles count="26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259" xr:uid="{6F0ED844-B3AD-4E6C-BEF4-60E032995C8D}"/>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3" xfId="266" xr:uid="{100C6DDA-095B-4803-B700-633C7A64768C}"/>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Actas Puente" xfId="268" xr:uid="{C94CC03B-BC00-4DBF-8F4C-77CF84CA11EB}"/>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xfId="26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291B8C7A-D298-46F6-9C41-B4B2F7D8A50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1" xfId="264" xr:uid="{4926B7ED-FAC2-4B96-980A-67BCF72C2F42}"/>
    <cellStyle name="Normal 13" xfId="260" xr:uid="{59667EEB-7D02-4610-A792-5E91193EC69F}"/>
    <cellStyle name="Normal 17" xfId="261" xr:uid="{C76C57D1-8BBC-4F62-9618-8D6D7B599E81}"/>
    <cellStyle name="Normal 18" xfId="263" xr:uid="{4E1428EE-DD43-4B93-B688-2B2AA0DCD081}"/>
    <cellStyle name="Normal 19" xfId="262" xr:uid="{FDECE80A-59AE-4841-9A71-34919EBD0001}"/>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4" xfId="265" xr:uid="{58B9D62A-F648-4D82-8EA3-FE738AF22D9B}"/>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poyo\f\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oyo\f\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Hoja1 (2)"/>
      <sheetName val="Hoja1 (3)"/>
      <sheetName val="precios-básicos2002"/>
      <sheetName val="APUs"/>
      <sheetName val="LISTADO "/>
      <sheetName val="M.O."/>
      <sheetName val="_a  aaInformación GRUPO 4_A MIn"/>
      <sheetName val="#REF"/>
      <sheetName val="Hoja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actividad"/>
      <sheetName val="HISTORICOS FUEL OIL EXP"/>
      <sheetName val="BASE"/>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ESTADO VÍA-CRIT.TECNICO"/>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Nuevos APU Córdoba\a  aaInform"/>
      <sheetName val="\E\Nuevos APU Córdoba\a  aaInfo"/>
      <sheetName val="\Users\JoseGabriel\Documents\Mi"/>
      <sheetName val="\Users\ANDRES FELIPE MUÑOZ\Down"/>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sheetData sheetId="303" refreshError="1"/>
      <sheetData sheetId="304"/>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sheetData sheetId="377"/>
      <sheetData sheetId="37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DATOS"/>
      <sheetName val="INFORME SEMANAL"/>
      <sheetName val="AVANCE SEMANAL"/>
      <sheetName val="CLIMA mes"/>
      <sheetName val="REG FOTO"/>
      <sheetName val="SISOMA"/>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ITEMS"/>
      <sheetName val="CrudosA"/>
      <sheetName val="casosWTI"/>
      <sheetName val="[a  aaInformación]__cceficien_4"/>
      <sheetName val="[a  aaInformación]__cceficien_3"/>
      <sheetName val="[a  aaInformación]//cceficiente"/>
      <sheetName val="[a  aaInformación]__cceficien_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UNITARIOS PARA 241201 2S"/>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5. ELECTRICO"/>
      <sheetName val="2,2,6,1 Pilotes 0,30"/>
      <sheetName val="skj452"/>
      <sheetName val="ita878"/>
      <sheetName val="aea-944"/>
      <sheetName val="dub-823"/>
      <sheetName val="gpi 526"/>
      <sheetName val="xxj617"/>
      <sheetName val="sng_855"/>
      <sheetName val="vea 374"/>
      <sheetName val="hfb024"/>
      <sheetName val="paj825"/>
      <sheetName val="OCTUBRE"/>
      <sheetName val="PERSONAL"/>
      <sheetName val="Tarifa MT"/>
      <sheetName val="CURVA"/>
      <sheetName val="OBRAS SES"/>
      <sheetName val="Bajadas"/>
      <sheetName val="FINANC"/>
      <sheetName val="TODAS"/>
      <sheetName val="Summary"/>
      <sheetName val="CODCONST"/>
      <sheetName val="Requisición1"/>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NARIÑO"/>
      <sheetName val="PREACTA_61"/>
      <sheetName val="A_P_U1"/>
      <sheetName val="A_P_U"/>
      <sheetName val="BALANCE"/>
      <sheetName val="ITEMS NO REVISTOS"/>
      <sheetName val="APU ELECTRICOS"/>
      <sheetName val="CONT_ADI"/>
      <sheetName val="PREACTA Y CONTRATIST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refreshError="1"/>
      <sheetData sheetId="157"/>
      <sheetData sheetId="158" refreshError="1"/>
      <sheetData sheetId="159"/>
      <sheetData sheetId="160"/>
      <sheetData sheetId="161"/>
      <sheetData sheetId="162"/>
      <sheetData sheetId="163"/>
      <sheetData sheetId="164" refreshError="1"/>
      <sheetData sheetId="165" refreshError="1"/>
      <sheetData sheetId="166" refreshError="1"/>
      <sheetData sheetId="167"/>
      <sheetData sheetId="168">
        <row r="48">
          <cell r="E48">
            <v>0</v>
          </cell>
        </row>
      </sheetData>
      <sheetData sheetId="169"/>
      <sheetData sheetId="170"/>
      <sheetData sheetId="171" refreshError="1"/>
      <sheetData sheetId="172"/>
      <sheetData sheetId="173"/>
      <sheetData sheetId="174"/>
      <sheetData sheetId="175">
        <row r="48">
          <cell r="E48">
            <v>0</v>
          </cell>
        </row>
      </sheetData>
      <sheetData sheetId="176"/>
      <sheetData sheetId="177"/>
      <sheetData sheetId="178" refreshError="1"/>
      <sheetData sheetId="17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B8BAF-598C-4C34-8479-A75E0DC737F1}">
  <dimension ref="A1:O88"/>
  <sheetViews>
    <sheetView showGridLines="0" view="pageBreakPreview" topLeftCell="H13" zoomScale="70" zoomScaleNormal="100" zoomScaleSheetLayoutView="70" zoomScalePageLayoutView="55" workbookViewId="0">
      <selection activeCell="J83" sqref="J83"/>
    </sheetView>
  </sheetViews>
  <sheetFormatPr baseColWidth="10" defaultColWidth="11.42578125" defaultRowHeight="16.5"/>
  <cols>
    <col min="1" max="2" width="3.42578125" style="150" customWidth="1"/>
    <col min="3" max="3" width="9.28515625" style="178" bestFit="1" customWidth="1"/>
    <col min="4" max="4" width="15.42578125" style="150" customWidth="1"/>
    <col min="5" max="5" width="16.140625" style="178" customWidth="1"/>
    <col min="6" max="6" width="17.42578125" style="150" customWidth="1"/>
    <col min="7" max="7" width="56.140625" style="150" customWidth="1"/>
    <col min="8" max="8" width="8.5703125" style="150" customWidth="1"/>
    <col min="9" max="9" width="18.5703125" style="150" customWidth="1"/>
    <col min="10" max="10" width="23.5703125" style="150" customWidth="1"/>
    <col min="11" max="11" width="30" style="150" customWidth="1"/>
    <col min="12" max="12" width="3.42578125" style="150" customWidth="1"/>
    <col min="13" max="13" width="2.5703125" style="150" customWidth="1"/>
    <col min="14" max="16384" width="11.42578125" style="150"/>
  </cols>
  <sheetData>
    <row r="1" spans="1:13" ht="17.25" thickBot="1">
      <c r="A1" s="148"/>
      <c r="B1" s="148"/>
      <c r="C1" s="149"/>
      <c r="D1" s="148"/>
      <c r="E1" s="149"/>
      <c r="F1" s="148"/>
      <c r="G1" s="148"/>
      <c r="H1" s="148"/>
      <c r="I1" s="148"/>
      <c r="J1" s="148"/>
      <c r="K1" s="148"/>
      <c r="L1" s="148"/>
      <c r="M1" s="148"/>
    </row>
    <row r="2" spans="1:13" ht="17.25" thickTop="1">
      <c r="A2" s="148"/>
      <c r="B2" s="151"/>
      <c r="C2" s="153"/>
      <c r="D2" s="152"/>
      <c r="E2" s="153"/>
      <c r="F2" s="152"/>
      <c r="G2" s="152"/>
      <c r="H2" s="152"/>
      <c r="I2" s="152"/>
      <c r="J2" s="152"/>
      <c r="K2" s="152"/>
      <c r="L2" s="154"/>
      <c r="M2" s="148"/>
    </row>
    <row r="3" spans="1:13" ht="27" customHeight="1">
      <c r="A3" s="148"/>
      <c r="B3" s="155"/>
      <c r="C3" s="214" t="s">
        <v>80</v>
      </c>
      <c r="D3" s="215"/>
      <c r="E3" s="215"/>
      <c r="F3" s="215"/>
      <c r="G3" s="148"/>
      <c r="H3" s="148"/>
      <c r="I3" s="148"/>
      <c r="J3" s="148"/>
      <c r="K3" s="148"/>
      <c r="L3" s="156"/>
      <c r="M3" s="148"/>
    </row>
    <row r="4" spans="1:13">
      <c r="A4" s="148"/>
      <c r="B4" s="155"/>
      <c r="C4" s="180" t="s">
        <v>0</v>
      </c>
      <c r="D4" s="116" t="s">
        <v>82</v>
      </c>
      <c r="E4" s="117" t="s">
        <v>1</v>
      </c>
      <c r="F4" s="118">
        <v>1</v>
      </c>
      <c r="G4" s="148"/>
      <c r="H4" s="148"/>
      <c r="I4" s="148"/>
      <c r="J4" s="148"/>
      <c r="K4" s="148"/>
      <c r="L4" s="156"/>
      <c r="M4" s="148"/>
    </row>
    <row r="5" spans="1:13">
      <c r="A5" s="148"/>
      <c r="B5" s="155"/>
      <c r="C5" s="216"/>
      <c r="D5" s="216"/>
      <c r="E5" s="216"/>
      <c r="F5" s="216"/>
      <c r="G5" s="216"/>
      <c r="H5" s="216"/>
      <c r="I5" s="216"/>
      <c r="J5" s="216"/>
      <c r="K5" s="216"/>
      <c r="L5" s="156"/>
      <c r="M5" s="148"/>
    </row>
    <row r="6" spans="1:13" ht="17.25" thickBot="1">
      <c r="A6" s="148"/>
      <c r="B6" s="155"/>
      <c r="C6" s="217" t="s">
        <v>2</v>
      </c>
      <c r="D6" s="217"/>
      <c r="E6" s="217"/>
      <c r="F6" s="217"/>
      <c r="G6" s="217"/>
      <c r="H6" s="217"/>
      <c r="I6" s="217"/>
      <c r="J6" s="217"/>
      <c r="K6" s="217"/>
      <c r="L6" s="156"/>
      <c r="M6" s="148"/>
    </row>
    <row r="7" spans="1:13" s="160" customFormat="1">
      <c r="A7" s="157"/>
      <c r="B7" s="158"/>
      <c r="C7" s="218" t="s">
        <v>73</v>
      </c>
      <c r="D7" s="219"/>
      <c r="E7" s="219"/>
      <c r="F7" s="219"/>
      <c r="G7" s="219"/>
      <c r="H7" s="219"/>
      <c r="I7" s="219"/>
      <c r="J7" s="219"/>
      <c r="K7" s="220"/>
      <c r="L7" s="159"/>
      <c r="M7" s="157"/>
    </row>
    <row r="8" spans="1:13" ht="43.5" customHeight="1">
      <c r="A8" s="148"/>
      <c r="B8" s="161"/>
      <c r="C8" s="221"/>
      <c r="D8" s="222"/>
      <c r="E8" s="222"/>
      <c r="F8" s="222"/>
      <c r="G8" s="222"/>
      <c r="H8" s="222"/>
      <c r="I8" s="222"/>
      <c r="J8" s="222"/>
      <c r="K8" s="223"/>
      <c r="L8" s="156"/>
      <c r="M8" s="148"/>
    </row>
    <row r="9" spans="1:13" ht="64.150000000000006" customHeight="1">
      <c r="A9" s="148"/>
      <c r="B9" s="161"/>
      <c r="C9" s="224" t="s">
        <v>86</v>
      </c>
      <c r="D9" s="225"/>
      <c r="E9" s="225"/>
      <c r="F9" s="225"/>
      <c r="G9" s="225"/>
      <c r="H9" s="225"/>
      <c r="I9" s="225"/>
      <c r="J9" s="225"/>
      <c r="K9" s="226"/>
      <c r="L9" s="156"/>
      <c r="M9" s="148"/>
    </row>
    <row r="10" spans="1:13" ht="30" customHeight="1" thickBot="1">
      <c r="A10" s="148"/>
      <c r="B10" s="155"/>
      <c r="C10" s="211"/>
      <c r="D10" s="212"/>
      <c r="E10" s="212"/>
      <c r="F10" s="212"/>
      <c r="G10" s="212"/>
      <c r="H10" s="212"/>
      <c r="I10" s="212"/>
      <c r="J10" s="212"/>
      <c r="K10" s="213"/>
      <c r="L10" s="156"/>
      <c r="M10" s="148"/>
    </row>
    <row r="11" spans="1:13" ht="30" customHeight="1">
      <c r="A11" s="148"/>
      <c r="B11" s="155"/>
      <c r="C11" s="230" t="s">
        <v>3</v>
      </c>
      <c r="D11" s="232" t="s">
        <v>4</v>
      </c>
      <c r="E11" s="234" t="s">
        <v>5</v>
      </c>
      <c r="F11" s="234"/>
      <c r="G11" s="232" t="s">
        <v>6</v>
      </c>
      <c r="H11" s="232" t="s">
        <v>7</v>
      </c>
      <c r="I11" s="232" t="s">
        <v>8</v>
      </c>
      <c r="J11" s="235" t="s">
        <v>9</v>
      </c>
      <c r="K11" s="237" t="s">
        <v>10</v>
      </c>
      <c r="L11" s="156"/>
      <c r="M11" s="148"/>
    </row>
    <row r="12" spans="1:13" ht="30.75" customHeight="1">
      <c r="A12" s="148"/>
      <c r="B12" s="155"/>
      <c r="C12" s="231"/>
      <c r="D12" s="233"/>
      <c r="E12" s="141" t="s">
        <v>11</v>
      </c>
      <c r="F12" s="141" t="s">
        <v>12</v>
      </c>
      <c r="G12" s="233"/>
      <c r="H12" s="233"/>
      <c r="I12" s="233"/>
      <c r="J12" s="236"/>
      <c r="K12" s="238"/>
      <c r="L12" s="156"/>
      <c r="M12" s="148"/>
    </row>
    <row r="13" spans="1:13">
      <c r="A13" s="148"/>
      <c r="B13" s="155"/>
      <c r="C13" s="181">
        <v>1</v>
      </c>
      <c r="D13" s="139"/>
      <c r="E13" s="139"/>
      <c r="F13" s="139"/>
      <c r="G13" s="139" t="s">
        <v>108</v>
      </c>
      <c r="H13" s="139"/>
      <c r="I13" s="139"/>
      <c r="J13" s="139"/>
      <c r="K13" s="140"/>
      <c r="L13" s="156"/>
      <c r="M13" s="148"/>
    </row>
    <row r="14" spans="1:13" ht="29.25" customHeight="1">
      <c r="A14" s="148"/>
      <c r="B14" s="155"/>
      <c r="C14" s="108" t="s">
        <v>94</v>
      </c>
      <c r="D14" s="108">
        <v>13</v>
      </c>
      <c r="E14" s="108" t="s">
        <v>84</v>
      </c>
      <c r="F14" s="108" t="s">
        <v>84</v>
      </c>
      <c r="G14" s="205" t="s">
        <v>99</v>
      </c>
      <c r="H14" s="190" t="s">
        <v>105</v>
      </c>
      <c r="I14" s="373">
        <v>937.2</v>
      </c>
      <c r="J14" s="375">
        <v>3729</v>
      </c>
      <c r="K14" s="187">
        <f>ROUND(J14*I14,0)</f>
        <v>3494819</v>
      </c>
      <c r="L14" s="156"/>
      <c r="M14" s="148"/>
    </row>
    <row r="15" spans="1:13" ht="29.25" customHeight="1">
      <c r="A15" s="148"/>
      <c r="B15" s="155"/>
      <c r="C15" s="108" t="s">
        <v>95</v>
      </c>
      <c r="D15" s="108">
        <v>13</v>
      </c>
      <c r="E15" s="108" t="s">
        <v>84</v>
      </c>
      <c r="F15" s="108" t="s">
        <v>84</v>
      </c>
      <c r="G15" s="206" t="s">
        <v>100</v>
      </c>
      <c r="H15" s="190" t="s">
        <v>104</v>
      </c>
      <c r="I15" s="373">
        <v>20.3</v>
      </c>
      <c r="J15" s="375">
        <v>27541</v>
      </c>
      <c r="K15" s="187">
        <f t="shared" ref="K15:K18" si="0">ROUND(J15*I15,0)</f>
        <v>559082</v>
      </c>
      <c r="L15" s="156"/>
      <c r="M15" s="148"/>
    </row>
    <row r="16" spans="1:13" ht="29.25" customHeight="1">
      <c r="A16" s="148"/>
      <c r="B16" s="155"/>
      <c r="C16" s="108" t="s">
        <v>96</v>
      </c>
      <c r="D16" s="108">
        <v>13</v>
      </c>
      <c r="E16" s="108" t="s">
        <v>84</v>
      </c>
      <c r="F16" s="108" t="s">
        <v>84</v>
      </c>
      <c r="G16" s="206" t="s">
        <v>101</v>
      </c>
      <c r="H16" s="190" t="s">
        <v>105</v>
      </c>
      <c r="I16" s="373">
        <v>2</v>
      </c>
      <c r="J16" s="375">
        <v>122326</v>
      </c>
      <c r="K16" s="187">
        <f t="shared" si="0"/>
        <v>244652</v>
      </c>
      <c r="L16" s="156"/>
      <c r="M16" s="148"/>
    </row>
    <row r="17" spans="1:13" ht="29.25" customHeight="1">
      <c r="A17" s="148"/>
      <c r="B17" s="155"/>
      <c r="C17" s="108" t="s">
        <v>97</v>
      </c>
      <c r="D17" s="108">
        <v>13</v>
      </c>
      <c r="E17" s="108" t="s">
        <v>84</v>
      </c>
      <c r="F17" s="108" t="s">
        <v>84</v>
      </c>
      <c r="G17" s="207" t="s">
        <v>102</v>
      </c>
      <c r="H17" s="190" t="s">
        <v>107</v>
      </c>
      <c r="I17" s="373">
        <v>185.33</v>
      </c>
      <c r="J17" s="375">
        <v>48211</v>
      </c>
      <c r="K17" s="187">
        <f t="shared" si="0"/>
        <v>8934945</v>
      </c>
      <c r="L17" s="156"/>
      <c r="M17" s="148"/>
    </row>
    <row r="18" spans="1:13" ht="29.25" customHeight="1" thickBot="1">
      <c r="A18" s="148"/>
      <c r="B18" s="155"/>
      <c r="C18" s="108" t="s">
        <v>98</v>
      </c>
      <c r="D18" s="108">
        <v>13</v>
      </c>
      <c r="E18" s="108" t="s">
        <v>84</v>
      </c>
      <c r="F18" s="108" t="s">
        <v>84</v>
      </c>
      <c r="G18" s="206" t="s">
        <v>103</v>
      </c>
      <c r="H18" s="190" t="s">
        <v>107</v>
      </c>
      <c r="I18" s="374">
        <v>114.09599999999999</v>
      </c>
      <c r="J18" s="376">
        <v>87874</v>
      </c>
      <c r="K18" s="187">
        <f t="shared" si="0"/>
        <v>10026072</v>
      </c>
      <c r="L18" s="156"/>
      <c r="M18" s="148"/>
    </row>
    <row r="19" spans="1:13">
      <c r="A19" s="148"/>
      <c r="B19" s="155"/>
      <c r="C19" s="239" t="s">
        <v>13</v>
      </c>
      <c r="D19" s="239"/>
      <c r="E19" s="239"/>
      <c r="F19" s="239"/>
      <c r="G19" s="239"/>
      <c r="H19" s="239"/>
      <c r="I19" s="239"/>
      <c r="J19" s="239"/>
      <c r="K19" s="200">
        <f>SUM(K14:K18)</f>
        <v>23259570</v>
      </c>
      <c r="L19" s="156"/>
      <c r="M19" s="148"/>
    </row>
    <row r="20" spans="1:13" ht="17.25" thickBot="1">
      <c r="A20" s="148"/>
      <c r="B20" s="155"/>
      <c r="C20" s="181">
        <v>2</v>
      </c>
      <c r="D20" s="139"/>
      <c r="E20" s="139"/>
      <c r="F20" s="139"/>
      <c r="G20" s="139" t="s">
        <v>109</v>
      </c>
      <c r="H20" s="139"/>
      <c r="I20" s="198"/>
      <c r="J20" s="199"/>
      <c r="K20" s="143"/>
      <c r="L20" s="156"/>
      <c r="M20" s="148"/>
    </row>
    <row r="21" spans="1:13">
      <c r="A21" s="148"/>
      <c r="B21" s="155"/>
      <c r="C21" s="108">
        <v>2.1</v>
      </c>
      <c r="D21" s="136">
        <v>13</v>
      </c>
      <c r="E21" s="136" t="s">
        <v>84</v>
      </c>
      <c r="F21" s="136" t="s">
        <v>84</v>
      </c>
      <c r="G21" s="208" t="s">
        <v>110</v>
      </c>
      <c r="H21" s="192" t="s">
        <v>105</v>
      </c>
      <c r="I21" s="378">
        <v>15.92</v>
      </c>
      <c r="J21" s="187">
        <v>35645</v>
      </c>
      <c r="K21" s="187">
        <f t="shared" ref="K21:K26" si="1">ROUND(J21*I21,0)</f>
        <v>567468</v>
      </c>
      <c r="L21" s="156"/>
      <c r="M21" s="148"/>
    </row>
    <row r="22" spans="1:13" ht="25.5">
      <c r="A22" s="148"/>
      <c r="B22" s="155"/>
      <c r="C22" s="108">
        <v>2.2000000000000002</v>
      </c>
      <c r="D22" s="204">
        <v>13</v>
      </c>
      <c r="E22" s="204" t="s">
        <v>84</v>
      </c>
      <c r="F22" s="204" t="s">
        <v>84</v>
      </c>
      <c r="G22" s="208" t="s">
        <v>111</v>
      </c>
      <c r="H22" s="192" t="s">
        <v>107</v>
      </c>
      <c r="I22" s="378">
        <v>42.42</v>
      </c>
      <c r="J22" s="187">
        <v>648777</v>
      </c>
      <c r="K22" s="187">
        <f t="shared" si="1"/>
        <v>27521120</v>
      </c>
      <c r="L22" s="156"/>
      <c r="M22" s="148"/>
    </row>
    <row r="23" spans="1:13">
      <c r="A23" s="148"/>
      <c r="B23" s="155"/>
      <c r="C23" s="108">
        <v>2.2999999999999998</v>
      </c>
      <c r="D23" s="204">
        <v>13</v>
      </c>
      <c r="E23" s="204" t="s">
        <v>84</v>
      </c>
      <c r="F23" s="204" t="s">
        <v>84</v>
      </c>
      <c r="G23" s="208" t="s">
        <v>112</v>
      </c>
      <c r="H23" s="192" t="s">
        <v>115</v>
      </c>
      <c r="I23" s="378">
        <v>2306</v>
      </c>
      <c r="J23" s="187">
        <v>7458</v>
      </c>
      <c r="K23" s="187">
        <f t="shared" si="1"/>
        <v>17198148</v>
      </c>
      <c r="L23" s="156"/>
      <c r="M23" s="148"/>
    </row>
    <row r="24" spans="1:13" ht="25.5">
      <c r="A24" s="148"/>
      <c r="B24" s="155"/>
      <c r="C24" s="108">
        <v>2.4</v>
      </c>
      <c r="D24" s="204">
        <v>13</v>
      </c>
      <c r="E24" s="204" t="s">
        <v>84</v>
      </c>
      <c r="F24" s="204" t="s">
        <v>84</v>
      </c>
      <c r="G24" s="208" t="s">
        <v>113</v>
      </c>
      <c r="H24" s="192" t="s">
        <v>107</v>
      </c>
      <c r="I24" s="378">
        <v>7.96</v>
      </c>
      <c r="J24" s="187">
        <v>777658</v>
      </c>
      <c r="K24" s="187">
        <f t="shared" si="1"/>
        <v>6190158</v>
      </c>
      <c r="L24" s="156"/>
      <c r="M24" s="148"/>
    </row>
    <row r="25" spans="1:13" ht="17.25" thickBot="1">
      <c r="A25" s="148"/>
      <c r="B25" s="155"/>
      <c r="C25" s="108">
        <v>2.5</v>
      </c>
      <c r="D25" s="204">
        <v>13</v>
      </c>
      <c r="E25" s="204"/>
      <c r="F25" s="204"/>
      <c r="G25" s="209" t="s">
        <v>114</v>
      </c>
      <c r="H25" s="192" t="s">
        <v>115</v>
      </c>
      <c r="I25" s="379">
        <v>1127</v>
      </c>
      <c r="J25" s="187">
        <v>7458</v>
      </c>
      <c r="K25" s="187">
        <f t="shared" si="1"/>
        <v>8405166</v>
      </c>
      <c r="L25" s="156"/>
      <c r="M25" s="148"/>
    </row>
    <row r="26" spans="1:13" ht="25.5">
      <c r="A26" s="148"/>
      <c r="B26" s="155"/>
      <c r="C26" s="108">
        <v>2.6</v>
      </c>
      <c r="D26" s="204">
        <v>13</v>
      </c>
      <c r="E26" s="204" t="s">
        <v>84</v>
      </c>
      <c r="F26" s="204" t="s">
        <v>84</v>
      </c>
      <c r="G26" s="208" t="s">
        <v>169</v>
      </c>
      <c r="H26" s="192" t="s">
        <v>107</v>
      </c>
      <c r="I26" s="380">
        <v>53.984000000000002</v>
      </c>
      <c r="J26" s="187">
        <v>377283</v>
      </c>
      <c r="K26" s="187">
        <f t="shared" si="1"/>
        <v>20367245</v>
      </c>
      <c r="L26" s="156"/>
      <c r="M26" s="148"/>
    </row>
    <row r="27" spans="1:13" ht="17.25" thickBot="1">
      <c r="A27" s="148"/>
      <c r="B27" s="155"/>
      <c r="C27" s="227" t="s">
        <v>13</v>
      </c>
      <c r="D27" s="228"/>
      <c r="E27" s="228"/>
      <c r="F27" s="228"/>
      <c r="G27" s="228"/>
      <c r="H27" s="228"/>
      <c r="I27" s="228"/>
      <c r="J27" s="229"/>
      <c r="K27" s="200">
        <f>SUM(K21:K26)</f>
        <v>80249305</v>
      </c>
      <c r="L27" s="156"/>
      <c r="M27" s="148"/>
    </row>
    <row r="28" spans="1:13">
      <c r="A28" s="148"/>
      <c r="B28" s="155"/>
      <c r="C28" s="181">
        <v>3</v>
      </c>
      <c r="D28" s="139"/>
      <c r="E28" s="139"/>
      <c r="F28" s="139"/>
      <c r="G28" s="139" t="s">
        <v>116</v>
      </c>
      <c r="H28" s="139"/>
      <c r="I28" s="201"/>
      <c r="J28" s="202"/>
      <c r="K28" s="143"/>
      <c r="L28" s="156"/>
      <c r="M28" s="148"/>
    </row>
    <row r="29" spans="1:13" ht="28.5">
      <c r="A29" s="148"/>
      <c r="B29" s="155"/>
      <c r="C29" s="203" t="s">
        <v>117</v>
      </c>
      <c r="D29" s="108">
        <v>13</v>
      </c>
      <c r="E29" s="108" t="s">
        <v>84</v>
      </c>
      <c r="F29" s="108" t="s">
        <v>84</v>
      </c>
      <c r="G29" s="189" t="s">
        <v>122</v>
      </c>
      <c r="H29" s="190" t="s">
        <v>107</v>
      </c>
      <c r="I29" s="191">
        <v>16</v>
      </c>
      <c r="J29" s="187">
        <v>965027</v>
      </c>
      <c r="K29" s="187">
        <f t="shared" ref="K29:K33" si="2">ROUND(J29*I29,0)</f>
        <v>15440432</v>
      </c>
      <c r="L29" s="156"/>
      <c r="M29" s="148"/>
    </row>
    <row r="30" spans="1:13">
      <c r="A30" s="148"/>
      <c r="B30" s="155"/>
      <c r="C30" s="203" t="s">
        <v>118</v>
      </c>
      <c r="D30" s="108">
        <v>13</v>
      </c>
      <c r="E30" s="108" t="s">
        <v>84</v>
      </c>
      <c r="F30" s="108" t="s">
        <v>84</v>
      </c>
      <c r="G30" s="189" t="s">
        <v>123</v>
      </c>
      <c r="H30" s="190" t="s">
        <v>115</v>
      </c>
      <c r="I30" s="191">
        <v>4093</v>
      </c>
      <c r="J30" s="187">
        <v>7458</v>
      </c>
      <c r="K30" s="187">
        <f t="shared" si="2"/>
        <v>30525594</v>
      </c>
      <c r="L30" s="156"/>
      <c r="M30" s="148"/>
    </row>
    <row r="31" spans="1:13" ht="28.5">
      <c r="A31" s="148"/>
      <c r="B31" s="155"/>
      <c r="C31" s="203" t="s">
        <v>119</v>
      </c>
      <c r="D31" s="108">
        <v>13</v>
      </c>
      <c r="E31" s="108" t="s">
        <v>84</v>
      </c>
      <c r="F31" s="108" t="s">
        <v>84</v>
      </c>
      <c r="G31" s="189" t="s">
        <v>124</v>
      </c>
      <c r="H31" s="190" t="s">
        <v>107</v>
      </c>
      <c r="I31" s="191">
        <v>20</v>
      </c>
      <c r="J31" s="187">
        <v>1053108</v>
      </c>
      <c r="K31" s="187">
        <f t="shared" si="2"/>
        <v>21062160</v>
      </c>
      <c r="L31" s="156"/>
      <c r="M31" s="148"/>
    </row>
    <row r="32" spans="1:13">
      <c r="A32" s="148"/>
      <c r="B32" s="155"/>
      <c r="C32" s="203" t="s">
        <v>120</v>
      </c>
      <c r="D32" s="108">
        <v>13</v>
      </c>
      <c r="E32" s="108" t="s">
        <v>84</v>
      </c>
      <c r="F32" s="108" t="s">
        <v>84</v>
      </c>
      <c r="G32" s="189" t="s">
        <v>125</v>
      </c>
      <c r="H32" s="190" t="s">
        <v>115</v>
      </c>
      <c r="I32" s="191">
        <v>2160</v>
      </c>
      <c r="J32" s="187">
        <v>7458</v>
      </c>
      <c r="K32" s="187">
        <f t="shared" si="2"/>
        <v>16109280</v>
      </c>
      <c r="L32" s="156"/>
      <c r="M32" s="148"/>
    </row>
    <row r="33" spans="1:13">
      <c r="A33" s="148"/>
      <c r="B33" s="155"/>
      <c r="C33" s="203" t="s">
        <v>121</v>
      </c>
      <c r="D33" s="108">
        <v>13</v>
      </c>
      <c r="E33" s="108" t="s">
        <v>84</v>
      </c>
      <c r="F33" s="108" t="s">
        <v>84</v>
      </c>
      <c r="G33" s="189" t="s">
        <v>126</v>
      </c>
      <c r="H33" s="190" t="s">
        <v>105</v>
      </c>
      <c r="I33" s="191">
        <v>65.8</v>
      </c>
      <c r="J33" s="187">
        <v>42284</v>
      </c>
      <c r="K33" s="187">
        <f t="shared" si="2"/>
        <v>2782287</v>
      </c>
      <c r="L33" s="156"/>
      <c r="M33" s="148"/>
    </row>
    <row r="34" spans="1:13">
      <c r="A34" s="148"/>
      <c r="B34" s="155"/>
      <c r="C34" s="239" t="s">
        <v>13</v>
      </c>
      <c r="D34" s="239"/>
      <c r="E34" s="239"/>
      <c r="F34" s="239"/>
      <c r="G34" s="239"/>
      <c r="H34" s="239"/>
      <c r="I34" s="239"/>
      <c r="J34" s="239"/>
      <c r="K34" s="200">
        <f>SUM(K29:K33)</f>
        <v>85919753</v>
      </c>
      <c r="L34" s="156"/>
      <c r="M34" s="148"/>
    </row>
    <row r="35" spans="1:13" ht="17.25" thickBot="1">
      <c r="A35" s="148"/>
      <c r="B35" s="155"/>
      <c r="C35" s="181">
        <v>4</v>
      </c>
      <c r="D35" s="139"/>
      <c r="E35" s="139"/>
      <c r="F35" s="139"/>
      <c r="G35" s="139" t="s">
        <v>128</v>
      </c>
      <c r="H35" s="198"/>
      <c r="I35" s="198"/>
      <c r="J35" s="199"/>
      <c r="K35" s="143"/>
      <c r="L35" s="156"/>
      <c r="M35" s="148"/>
    </row>
    <row r="36" spans="1:13" ht="71.25">
      <c r="A36" s="148"/>
      <c r="B36" s="155"/>
      <c r="C36" s="193" t="s">
        <v>91</v>
      </c>
      <c r="D36" s="136">
        <v>13</v>
      </c>
      <c r="E36" s="136" t="s">
        <v>84</v>
      </c>
      <c r="F36" s="136" t="s">
        <v>84</v>
      </c>
      <c r="G36" s="194" t="s">
        <v>127</v>
      </c>
      <c r="H36" s="135" t="s">
        <v>105</v>
      </c>
      <c r="I36" s="137">
        <v>845.86</v>
      </c>
      <c r="J36" s="145">
        <v>221713</v>
      </c>
      <c r="K36" s="187">
        <f t="shared" ref="K36" si="3">ROUND(J36*I36,0)</f>
        <v>187538158</v>
      </c>
      <c r="L36" s="156"/>
      <c r="M36" s="148"/>
    </row>
    <row r="37" spans="1:13" ht="17.25" thickBot="1">
      <c r="A37" s="148"/>
      <c r="B37" s="155"/>
      <c r="C37" s="227" t="s">
        <v>13</v>
      </c>
      <c r="D37" s="228"/>
      <c r="E37" s="228"/>
      <c r="F37" s="228"/>
      <c r="G37" s="228"/>
      <c r="H37" s="228"/>
      <c r="I37" s="228"/>
      <c r="J37" s="229"/>
      <c r="K37" s="200">
        <f>SUM(K36)</f>
        <v>187538158</v>
      </c>
      <c r="L37" s="156"/>
      <c r="M37" s="148"/>
    </row>
    <row r="38" spans="1:13" ht="17.25" thickBot="1">
      <c r="A38" s="148"/>
      <c r="B38" s="155"/>
      <c r="C38" s="181">
        <v>5</v>
      </c>
      <c r="D38" s="139"/>
      <c r="E38" s="139"/>
      <c r="F38" s="139"/>
      <c r="G38" s="139" t="s">
        <v>129</v>
      </c>
      <c r="H38" s="185"/>
      <c r="I38" s="185"/>
      <c r="J38" s="186"/>
      <c r="K38" s="143"/>
      <c r="L38" s="156"/>
      <c r="M38" s="148"/>
    </row>
    <row r="39" spans="1:13" ht="42.75">
      <c r="A39" s="148"/>
      <c r="B39" s="155"/>
      <c r="C39" s="146" t="s">
        <v>130</v>
      </c>
      <c r="D39" s="147">
        <v>13</v>
      </c>
      <c r="E39" s="147" t="s">
        <v>84</v>
      </c>
      <c r="F39" s="147" t="s">
        <v>84</v>
      </c>
      <c r="G39" s="195" t="s">
        <v>134</v>
      </c>
      <c r="H39" s="190" t="s">
        <v>104</v>
      </c>
      <c r="I39" s="196">
        <v>307.11</v>
      </c>
      <c r="J39" s="382">
        <v>15508</v>
      </c>
      <c r="K39" s="187">
        <f t="shared" ref="K39:K42" si="4">ROUND(J39*I39,0)</f>
        <v>4762662</v>
      </c>
      <c r="L39" s="156"/>
      <c r="M39" s="148"/>
    </row>
    <row r="40" spans="1:13" ht="72" thickBot="1">
      <c r="A40" s="148"/>
      <c r="B40" s="155"/>
      <c r="C40" s="188" t="s">
        <v>131</v>
      </c>
      <c r="D40" s="108">
        <v>13</v>
      </c>
      <c r="E40" s="108" t="s">
        <v>84</v>
      </c>
      <c r="F40" s="108" t="s">
        <v>84</v>
      </c>
      <c r="G40" s="195" t="s">
        <v>135</v>
      </c>
      <c r="H40" s="190" t="s">
        <v>106</v>
      </c>
      <c r="I40" s="196">
        <v>2</v>
      </c>
      <c r="J40" s="376">
        <v>3888884</v>
      </c>
      <c r="K40" s="187">
        <f t="shared" si="4"/>
        <v>7777768</v>
      </c>
      <c r="L40" s="156"/>
      <c r="M40" s="148"/>
    </row>
    <row r="41" spans="1:13">
      <c r="A41" s="148"/>
      <c r="B41" s="155"/>
      <c r="C41" s="188" t="s">
        <v>132</v>
      </c>
      <c r="D41" s="108">
        <v>13</v>
      </c>
      <c r="E41" s="108" t="s">
        <v>84</v>
      </c>
      <c r="F41" s="108" t="s">
        <v>84</v>
      </c>
      <c r="G41" s="195" t="s">
        <v>136</v>
      </c>
      <c r="H41" s="190" t="s">
        <v>105</v>
      </c>
      <c r="I41" s="196">
        <v>20.3</v>
      </c>
      <c r="J41" s="383">
        <v>77492</v>
      </c>
      <c r="K41" s="187">
        <f t="shared" si="4"/>
        <v>1573088</v>
      </c>
      <c r="L41" s="156"/>
      <c r="M41" s="148"/>
    </row>
    <row r="42" spans="1:13" ht="17.25" thickBot="1">
      <c r="A42" s="148"/>
      <c r="B42" s="155"/>
      <c r="C42" s="188" t="s">
        <v>133</v>
      </c>
      <c r="D42" s="108">
        <v>13</v>
      </c>
      <c r="E42" s="108" t="s">
        <v>84</v>
      </c>
      <c r="F42" s="108" t="s">
        <v>84</v>
      </c>
      <c r="G42" s="381" t="s">
        <v>170</v>
      </c>
      <c r="H42" s="190" t="s">
        <v>104</v>
      </c>
      <c r="I42" s="196">
        <v>66.040000000000006</v>
      </c>
      <c r="J42" s="384">
        <v>87877</v>
      </c>
      <c r="K42" s="187">
        <f t="shared" si="4"/>
        <v>5803397</v>
      </c>
      <c r="L42" s="156"/>
      <c r="M42" s="148"/>
    </row>
    <row r="43" spans="1:13" ht="17.25" thickBot="1">
      <c r="A43" s="148"/>
      <c r="B43" s="155"/>
      <c r="C43" s="227" t="s">
        <v>13</v>
      </c>
      <c r="D43" s="228"/>
      <c r="E43" s="228"/>
      <c r="F43" s="228"/>
      <c r="G43" s="228"/>
      <c r="H43" s="228"/>
      <c r="I43" s="228"/>
      <c r="J43" s="229"/>
      <c r="K43" s="142">
        <f>SUM(K39:K42)</f>
        <v>19916915</v>
      </c>
      <c r="L43" s="156"/>
      <c r="M43" s="148"/>
    </row>
    <row r="44" spans="1:13">
      <c r="A44" s="148"/>
      <c r="B44" s="155"/>
      <c r="C44" s="181">
        <v>6</v>
      </c>
      <c r="D44" s="139"/>
      <c r="E44" s="139"/>
      <c r="F44" s="139"/>
      <c r="G44" s="139" t="s">
        <v>137</v>
      </c>
      <c r="H44" s="139"/>
      <c r="I44" s="185"/>
      <c r="J44" s="186"/>
      <c r="K44" s="143"/>
      <c r="L44" s="156"/>
      <c r="M44" s="148"/>
    </row>
    <row r="45" spans="1:13" ht="28.5">
      <c r="A45" s="148"/>
      <c r="B45" s="155"/>
      <c r="C45" s="109">
        <v>6.1</v>
      </c>
      <c r="D45" s="108">
        <v>13</v>
      </c>
      <c r="E45" s="108" t="s">
        <v>84</v>
      </c>
      <c r="F45" s="108" t="s">
        <v>84</v>
      </c>
      <c r="G45" s="197" t="s">
        <v>140</v>
      </c>
      <c r="H45" s="138" t="s">
        <v>104</v>
      </c>
      <c r="I45" s="373">
        <v>49.6</v>
      </c>
      <c r="J45" s="145">
        <v>83992</v>
      </c>
      <c r="K45" s="187">
        <f t="shared" ref="K45:K49" si="5">ROUND(J45*I45,0)</f>
        <v>4166003</v>
      </c>
      <c r="L45" s="156"/>
      <c r="M45" s="148"/>
    </row>
    <row r="46" spans="1:13" ht="28.5">
      <c r="A46" s="148"/>
      <c r="B46" s="155"/>
      <c r="C46" s="109">
        <v>6.2</v>
      </c>
      <c r="D46" s="108">
        <v>13</v>
      </c>
      <c r="E46" s="108" t="s">
        <v>84</v>
      </c>
      <c r="F46" s="108" t="s">
        <v>84</v>
      </c>
      <c r="G46" s="197" t="s">
        <v>141</v>
      </c>
      <c r="H46" s="138" t="s">
        <v>104</v>
      </c>
      <c r="I46" s="373">
        <v>24.1</v>
      </c>
      <c r="J46" s="145">
        <v>112231</v>
      </c>
      <c r="K46" s="187">
        <f t="shared" si="5"/>
        <v>2704767</v>
      </c>
      <c r="L46" s="156"/>
      <c r="M46" s="148"/>
    </row>
    <row r="47" spans="1:13" ht="28.5">
      <c r="A47" s="148"/>
      <c r="B47" s="155"/>
      <c r="C47" s="109">
        <v>6.3</v>
      </c>
      <c r="D47" s="108">
        <v>13</v>
      </c>
      <c r="E47" s="108" t="s">
        <v>84</v>
      </c>
      <c r="F47" s="108" t="s">
        <v>84</v>
      </c>
      <c r="G47" s="197" t="s">
        <v>138</v>
      </c>
      <c r="H47" s="138" t="s">
        <v>104</v>
      </c>
      <c r="I47" s="373">
        <v>24</v>
      </c>
      <c r="J47" s="145">
        <v>229567</v>
      </c>
      <c r="K47" s="187">
        <f t="shared" si="5"/>
        <v>5509608</v>
      </c>
      <c r="L47" s="156"/>
      <c r="M47" s="148"/>
    </row>
    <row r="48" spans="1:13" ht="57">
      <c r="A48" s="148"/>
      <c r="B48" s="155"/>
      <c r="C48" s="109">
        <v>6.4</v>
      </c>
      <c r="D48" s="108">
        <v>13</v>
      </c>
      <c r="E48" s="108" t="s">
        <v>84</v>
      </c>
      <c r="F48" s="108" t="s">
        <v>84</v>
      </c>
      <c r="G48" s="197" t="s">
        <v>139</v>
      </c>
      <c r="H48" s="138" t="s">
        <v>106</v>
      </c>
      <c r="I48" s="373">
        <v>2</v>
      </c>
      <c r="J48" s="145">
        <v>366788</v>
      </c>
      <c r="K48" s="187">
        <f t="shared" si="5"/>
        <v>733576</v>
      </c>
      <c r="L48" s="156"/>
      <c r="M48" s="148"/>
    </row>
    <row r="49" spans="1:13" ht="60">
      <c r="A49" s="148"/>
      <c r="B49" s="155"/>
      <c r="C49" s="109">
        <v>6.5</v>
      </c>
      <c r="D49" s="108">
        <v>13</v>
      </c>
      <c r="E49" s="108" t="s">
        <v>84</v>
      </c>
      <c r="F49" s="108" t="s">
        <v>84</v>
      </c>
      <c r="G49" s="385" t="s">
        <v>171</v>
      </c>
      <c r="H49" s="138" t="s">
        <v>104</v>
      </c>
      <c r="I49" s="373">
        <v>66.040000000000006</v>
      </c>
      <c r="J49" s="145">
        <v>66670</v>
      </c>
      <c r="K49" s="187">
        <f t="shared" si="5"/>
        <v>4402887</v>
      </c>
      <c r="L49" s="156"/>
      <c r="M49" s="148"/>
    </row>
    <row r="50" spans="1:13" ht="17.25" thickBot="1">
      <c r="A50" s="148"/>
      <c r="B50" s="155"/>
      <c r="C50" s="243" t="s">
        <v>13</v>
      </c>
      <c r="D50" s="244"/>
      <c r="E50" s="244"/>
      <c r="F50" s="244"/>
      <c r="G50" s="244"/>
      <c r="H50" s="244"/>
      <c r="I50" s="244"/>
      <c r="J50" s="245"/>
      <c r="K50" s="142">
        <f>SUM(K45:K49)</f>
        <v>17516841</v>
      </c>
      <c r="L50" s="156"/>
      <c r="M50" s="148"/>
    </row>
    <row r="51" spans="1:13">
      <c r="A51" s="148"/>
      <c r="B51" s="155"/>
      <c r="C51" s="181">
        <v>7</v>
      </c>
      <c r="D51" s="139"/>
      <c r="E51" s="139"/>
      <c r="F51" s="139"/>
      <c r="G51" s="139" t="s">
        <v>176</v>
      </c>
      <c r="H51" s="139"/>
      <c r="I51" s="185"/>
      <c r="J51" s="186"/>
      <c r="K51" s="143"/>
      <c r="L51" s="156"/>
      <c r="M51" s="148"/>
    </row>
    <row r="52" spans="1:13" ht="25.5">
      <c r="A52" s="148"/>
      <c r="B52" s="155"/>
      <c r="C52" s="210" t="s">
        <v>142</v>
      </c>
      <c r="D52" s="108">
        <v>13</v>
      </c>
      <c r="E52" s="108" t="s">
        <v>84</v>
      </c>
      <c r="F52" s="108" t="s">
        <v>84</v>
      </c>
      <c r="G52" s="208" t="s">
        <v>156</v>
      </c>
      <c r="H52" s="390" t="s">
        <v>106</v>
      </c>
      <c r="I52" s="373">
        <v>3</v>
      </c>
      <c r="J52" s="145">
        <v>669569</v>
      </c>
      <c r="K52" s="187">
        <f>+ROUND(I52*J52,0)</f>
        <v>2008707</v>
      </c>
      <c r="L52" s="156"/>
      <c r="M52" s="148"/>
    </row>
    <row r="53" spans="1:13" ht="25.5">
      <c r="A53" s="148"/>
      <c r="B53" s="155"/>
      <c r="C53" s="210" t="s">
        <v>143</v>
      </c>
      <c r="D53" s="108">
        <v>13</v>
      </c>
      <c r="E53" s="108" t="s">
        <v>84</v>
      </c>
      <c r="F53" s="108" t="s">
        <v>84</v>
      </c>
      <c r="G53" s="208" t="s">
        <v>102</v>
      </c>
      <c r="H53" s="390" t="s">
        <v>107</v>
      </c>
      <c r="I53" s="373">
        <v>16.239999999999998</v>
      </c>
      <c r="J53" s="145">
        <v>48211</v>
      </c>
      <c r="K53" s="187">
        <f t="shared" ref="K53:K69" si="6">+ROUND(I53*J53,0)</f>
        <v>782947</v>
      </c>
      <c r="L53" s="156"/>
      <c r="M53" s="148"/>
    </row>
    <row r="54" spans="1:13" ht="38.25">
      <c r="A54" s="148"/>
      <c r="B54" s="155"/>
      <c r="C54" s="210" t="s">
        <v>144</v>
      </c>
      <c r="D54" s="108">
        <v>13</v>
      </c>
      <c r="E54" s="108" t="s">
        <v>84</v>
      </c>
      <c r="F54" s="108" t="s">
        <v>84</v>
      </c>
      <c r="G54" s="208" t="s">
        <v>157</v>
      </c>
      <c r="H54" s="390" t="s">
        <v>104</v>
      </c>
      <c r="I54" s="373">
        <v>29</v>
      </c>
      <c r="J54" s="145">
        <v>51710</v>
      </c>
      <c r="K54" s="187">
        <f t="shared" si="6"/>
        <v>1499590</v>
      </c>
      <c r="L54" s="156"/>
      <c r="M54" s="148"/>
    </row>
    <row r="55" spans="1:13">
      <c r="A55" s="148"/>
      <c r="B55" s="155"/>
      <c r="C55" s="210" t="s">
        <v>145</v>
      </c>
      <c r="D55" s="108">
        <v>13</v>
      </c>
      <c r="E55" s="108" t="s">
        <v>84</v>
      </c>
      <c r="F55" s="108" t="s">
        <v>84</v>
      </c>
      <c r="G55" s="208" t="s">
        <v>158</v>
      </c>
      <c r="H55" s="390" t="s">
        <v>106</v>
      </c>
      <c r="I55" s="373">
        <v>2</v>
      </c>
      <c r="J55" s="145">
        <v>319119</v>
      </c>
      <c r="K55" s="187">
        <f t="shared" si="6"/>
        <v>638238</v>
      </c>
      <c r="L55" s="156"/>
      <c r="M55" s="148"/>
    </row>
    <row r="56" spans="1:13">
      <c r="A56" s="148"/>
      <c r="B56" s="155"/>
      <c r="C56" s="210" t="s">
        <v>146</v>
      </c>
      <c r="D56" s="108">
        <v>13</v>
      </c>
      <c r="E56" s="108" t="s">
        <v>84</v>
      </c>
      <c r="F56" s="108" t="s">
        <v>84</v>
      </c>
      <c r="G56" s="208" t="s">
        <v>159</v>
      </c>
      <c r="H56" s="390" t="s">
        <v>106</v>
      </c>
      <c r="I56" s="373">
        <v>2</v>
      </c>
      <c r="J56" s="145">
        <v>295825</v>
      </c>
      <c r="K56" s="187">
        <f t="shared" si="6"/>
        <v>591650</v>
      </c>
      <c r="L56" s="156"/>
      <c r="M56" s="148"/>
    </row>
    <row r="57" spans="1:13">
      <c r="A57" s="148"/>
      <c r="B57" s="155"/>
      <c r="C57" s="210" t="s">
        <v>147</v>
      </c>
      <c r="D57" s="108">
        <v>13</v>
      </c>
      <c r="E57" s="108" t="s">
        <v>84</v>
      </c>
      <c r="F57" s="108" t="s">
        <v>84</v>
      </c>
      <c r="G57" s="208" t="s">
        <v>160</v>
      </c>
      <c r="H57" s="390" t="s">
        <v>106</v>
      </c>
      <c r="I57" s="373">
        <v>1</v>
      </c>
      <c r="J57" s="145">
        <v>1065633</v>
      </c>
      <c r="K57" s="187">
        <f t="shared" si="6"/>
        <v>1065633</v>
      </c>
      <c r="L57" s="156"/>
      <c r="M57" s="148"/>
    </row>
    <row r="58" spans="1:13" ht="25.5">
      <c r="A58" s="148"/>
      <c r="B58" s="155"/>
      <c r="C58" s="210" t="s">
        <v>148</v>
      </c>
      <c r="D58" s="108">
        <v>13</v>
      </c>
      <c r="E58" s="108" t="s">
        <v>84</v>
      </c>
      <c r="F58" s="108" t="s">
        <v>84</v>
      </c>
      <c r="G58" s="377" t="s">
        <v>161</v>
      </c>
      <c r="H58" s="391" t="s">
        <v>106</v>
      </c>
      <c r="I58" s="395">
        <v>1</v>
      </c>
      <c r="J58" s="145">
        <v>4926866</v>
      </c>
      <c r="K58" s="187">
        <f t="shared" si="6"/>
        <v>4926866</v>
      </c>
      <c r="L58" s="156"/>
      <c r="M58" s="148"/>
    </row>
    <row r="59" spans="1:13" ht="38.25">
      <c r="A59" s="148"/>
      <c r="B59" s="155"/>
      <c r="C59" s="210" t="s">
        <v>149</v>
      </c>
      <c r="D59" s="108">
        <v>13</v>
      </c>
      <c r="E59" s="108" t="s">
        <v>84</v>
      </c>
      <c r="F59" s="108" t="s">
        <v>84</v>
      </c>
      <c r="G59" s="208" t="s">
        <v>177</v>
      </c>
      <c r="H59" s="390" t="s">
        <v>104</v>
      </c>
      <c r="I59" s="373">
        <v>12</v>
      </c>
      <c r="J59" s="145">
        <v>92785</v>
      </c>
      <c r="K59" s="187">
        <f t="shared" si="6"/>
        <v>1113420</v>
      </c>
      <c r="L59" s="156"/>
      <c r="M59" s="148"/>
    </row>
    <row r="60" spans="1:13" ht="38.25">
      <c r="A60" s="148"/>
      <c r="B60" s="155"/>
      <c r="C60" s="210" t="s">
        <v>150</v>
      </c>
      <c r="D60" s="108">
        <v>13</v>
      </c>
      <c r="E60" s="108" t="s">
        <v>84</v>
      </c>
      <c r="F60" s="108" t="s">
        <v>84</v>
      </c>
      <c r="G60" s="208" t="s">
        <v>178</v>
      </c>
      <c r="H60" s="390" t="s">
        <v>106</v>
      </c>
      <c r="I60" s="373">
        <v>12</v>
      </c>
      <c r="J60" s="145">
        <v>386679</v>
      </c>
      <c r="K60" s="187">
        <f t="shared" si="6"/>
        <v>4640148</v>
      </c>
      <c r="L60" s="156"/>
      <c r="M60" s="148"/>
    </row>
    <row r="61" spans="1:13" ht="25.5">
      <c r="A61" s="148"/>
      <c r="B61" s="155"/>
      <c r="C61" s="210" t="s">
        <v>151</v>
      </c>
      <c r="D61" s="108">
        <v>13</v>
      </c>
      <c r="E61" s="108" t="s">
        <v>84</v>
      </c>
      <c r="F61" s="108" t="s">
        <v>84</v>
      </c>
      <c r="G61" s="208" t="s">
        <v>162</v>
      </c>
      <c r="H61" s="390" t="s">
        <v>104</v>
      </c>
      <c r="I61" s="373">
        <v>64</v>
      </c>
      <c r="J61" s="145">
        <v>60944</v>
      </c>
      <c r="K61" s="187">
        <f t="shared" si="6"/>
        <v>3900416</v>
      </c>
      <c r="L61" s="156"/>
      <c r="M61" s="148"/>
    </row>
    <row r="62" spans="1:13">
      <c r="A62" s="148"/>
      <c r="B62" s="155"/>
      <c r="C62" s="210" t="s">
        <v>152</v>
      </c>
      <c r="D62" s="108">
        <v>13</v>
      </c>
      <c r="E62" s="108" t="s">
        <v>84</v>
      </c>
      <c r="F62" s="108" t="s">
        <v>84</v>
      </c>
      <c r="G62" s="208" t="s">
        <v>163</v>
      </c>
      <c r="H62" s="390" t="s">
        <v>106</v>
      </c>
      <c r="I62" s="373">
        <v>12</v>
      </c>
      <c r="J62" s="145">
        <v>1067690</v>
      </c>
      <c r="K62" s="187">
        <f t="shared" si="6"/>
        <v>12812280</v>
      </c>
      <c r="L62" s="156"/>
      <c r="M62" s="148"/>
    </row>
    <row r="63" spans="1:13">
      <c r="A63" s="148"/>
      <c r="B63" s="155"/>
      <c r="C63" s="210" t="s">
        <v>153</v>
      </c>
      <c r="D63" s="108">
        <v>13</v>
      </c>
      <c r="E63" s="108" t="s">
        <v>84</v>
      </c>
      <c r="F63" s="108" t="s">
        <v>84</v>
      </c>
      <c r="G63" s="208" t="s">
        <v>164</v>
      </c>
      <c r="H63" s="390" t="s">
        <v>106</v>
      </c>
      <c r="I63" s="373">
        <v>1</v>
      </c>
      <c r="J63" s="145">
        <v>1021814</v>
      </c>
      <c r="K63" s="187">
        <f t="shared" si="6"/>
        <v>1021814</v>
      </c>
      <c r="L63" s="156"/>
      <c r="M63" s="148"/>
    </row>
    <row r="64" spans="1:13" ht="25.5">
      <c r="A64" s="148"/>
      <c r="B64" s="155"/>
      <c r="C64" s="210" t="s">
        <v>154</v>
      </c>
      <c r="D64" s="108">
        <v>13</v>
      </c>
      <c r="E64" s="108" t="s">
        <v>84</v>
      </c>
      <c r="F64" s="108" t="s">
        <v>84</v>
      </c>
      <c r="G64" s="208" t="s">
        <v>165</v>
      </c>
      <c r="H64" s="390" t="s">
        <v>106</v>
      </c>
      <c r="I64" s="373">
        <v>1</v>
      </c>
      <c r="J64" s="145">
        <v>1085064</v>
      </c>
      <c r="K64" s="187">
        <f t="shared" si="6"/>
        <v>1085064</v>
      </c>
      <c r="L64" s="156"/>
      <c r="M64" s="148"/>
    </row>
    <row r="65" spans="1:15" ht="26.25" thickBot="1">
      <c r="A65" s="148"/>
      <c r="B65" s="155"/>
      <c r="C65" s="210" t="s">
        <v>155</v>
      </c>
      <c r="D65" s="108">
        <v>13</v>
      </c>
      <c r="E65" s="108" t="s">
        <v>84</v>
      </c>
      <c r="F65" s="108" t="s">
        <v>84</v>
      </c>
      <c r="G65" s="209" t="s">
        <v>179</v>
      </c>
      <c r="H65" s="392" t="s">
        <v>106</v>
      </c>
      <c r="I65" s="374">
        <v>2</v>
      </c>
      <c r="J65" s="145">
        <v>2361044</v>
      </c>
      <c r="K65" s="187">
        <f t="shared" si="6"/>
        <v>4722088</v>
      </c>
      <c r="L65" s="156"/>
      <c r="M65" s="148"/>
    </row>
    <row r="66" spans="1:15" ht="25.5">
      <c r="A66" s="148"/>
      <c r="B66" s="155"/>
      <c r="C66" s="386" t="s">
        <v>172</v>
      </c>
      <c r="D66" s="108">
        <v>13</v>
      </c>
      <c r="E66" s="108" t="s">
        <v>84</v>
      </c>
      <c r="F66" s="108" t="s">
        <v>84</v>
      </c>
      <c r="G66" s="388" t="s">
        <v>180</v>
      </c>
      <c r="H66" s="393" t="s">
        <v>106</v>
      </c>
      <c r="I66" s="396">
        <v>1</v>
      </c>
      <c r="J66" s="145">
        <v>357316</v>
      </c>
      <c r="K66" s="187">
        <f t="shared" si="6"/>
        <v>357316</v>
      </c>
      <c r="L66" s="156"/>
      <c r="M66" s="148"/>
    </row>
    <row r="67" spans="1:15" ht="51">
      <c r="A67" s="148"/>
      <c r="B67" s="155"/>
      <c r="C67" s="387" t="s">
        <v>173</v>
      </c>
      <c r="D67" s="108">
        <v>13</v>
      </c>
      <c r="E67" s="108" t="s">
        <v>84</v>
      </c>
      <c r="F67" s="108" t="s">
        <v>84</v>
      </c>
      <c r="G67" s="389" t="s">
        <v>181</v>
      </c>
      <c r="H67" s="394" t="s">
        <v>106</v>
      </c>
      <c r="I67" s="397">
        <v>1</v>
      </c>
      <c r="J67" s="145">
        <v>247398</v>
      </c>
      <c r="K67" s="187">
        <f t="shared" si="6"/>
        <v>247398</v>
      </c>
      <c r="L67" s="156"/>
      <c r="M67" s="148"/>
    </row>
    <row r="68" spans="1:15" ht="25.5">
      <c r="A68" s="148"/>
      <c r="B68" s="155"/>
      <c r="C68" s="210" t="s">
        <v>174</v>
      </c>
      <c r="D68" s="108">
        <v>13</v>
      </c>
      <c r="E68" s="108" t="s">
        <v>84</v>
      </c>
      <c r="F68" s="108" t="s">
        <v>84</v>
      </c>
      <c r="G68" s="208" t="s">
        <v>182</v>
      </c>
      <c r="H68" s="390" t="s">
        <v>106</v>
      </c>
      <c r="I68" s="373">
        <v>1</v>
      </c>
      <c r="J68" s="145">
        <v>357316</v>
      </c>
      <c r="K68" s="187">
        <f t="shared" si="6"/>
        <v>357316</v>
      </c>
      <c r="L68" s="156"/>
      <c r="M68" s="148"/>
    </row>
    <row r="69" spans="1:15" ht="25.5">
      <c r="A69" s="148"/>
      <c r="B69" s="155"/>
      <c r="C69" s="210" t="s">
        <v>175</v>
      </c>
      <c r="D69" s="108">
        <v>13</v>
      </c>
      <c r="E69" s="108" t="s">
        <v>84</v>
      </c>
      <c r="F69" s="108" t="s">
        <v>84</v>
      </c>
      <c r="G69" s="208" t="s">
        <v>183</v>
      </c>
      <c r="H69" s="390" t="s">
        <v>104</v>
      </c>
      <c r="I69" s="373">
        <v>55</v>
      </c>
      <c r="J69" s="145">
        <v>48292</v>
      </c>
      <c r="K69" s="187">
        <f t="shared" si="6"/>
        <v>2656060</v>
      </c>
      <c r="L69" s="156"/>
      <c r="M69" s="148"/>
    </row>
    <row r="70" spans="1:15" ht="29.25" customHeight="1" thickBot="1">
      <c r="A70" s="148"/>
      <c r="B70" s="155"/>
      <c r="C70" s="243" t="s">
        <v>13</v>
      </c>
      <c r="D70" s="244"/>
      <c r="E70" s="244"/>
      <c r="F70" s="244"/>
      <c r="G70" s="244"/>
      <c r="H70" s="244"/>
      <c r="I70" s="244"/>
      <c r="J70" s="245"/>
      <c r="K70" s="142">
        <f>SUM(K52:K69)</f>
        <v>44426951</v>
      </c>
      <c r="L70" s="156"/>
      <c r="M70" s="148"/>
    </row>
    <row r="71" spans="1:15" ht="29.25" customHeight="1">
      <c r="A71" s="148"/>
      <c r="B71" s="155"/>
      <c r="C71" s="181">
        <v>8</v>
      </c>
      <c r="D71" s="139"/>
      <c r="E71" s="139"/>
      <c r="F71" s="139"/>
      <c r="G71" s="139" t="s">
        <v>166</v>
      </c>
      <c r="H71" s="139"/>
      <c r="I71" s="185"/>
      <c r="J71" s="186"/>
      <c r="K71" s="143"/>
      <c r="L71" s="156"/>
      <c r="M71" s="148"/>
    </row>
    <row r="72" spans="1:15" ht="29.25" customHeight="1" thickBot="1">
      <c r="A72" s="148"/>
      <c r="B72" s="155"/>
      <c r="C72" s="210">
        <v>8.01</v>
      </c>
      <c r="D72" s="108">
        <v>13</v>
      </c>
      <c r="E72" s="108" t="s">
        <v>84</v>
      </c>
      <c r="F72" s="108" t="s">
        <v>84</v>
      </c>
      <c r="G72" s="197" t="s">
        <v>167</v>
      </c>
      <c r="H72" s="138" t="s">
        <v>168</v>
      </c>
      <c r="I72" s="398">
        <v>3070.21</v>
      </c>
      <c r="J72" s="376">
        <v>1153</v>
      </c>
      <c r="K72" s="187">
        <f>+ROUND(I72*J72,0)</f>
        <v>3539952</v>
      </c>
      <c r="L72" s="156"/>
      <c r="M72" s="148"/>
    </row>
    <row r="73" spans="1:15" s="165" customFormat="1" ht="30" customHeight="1" thickBot="1">
      <c r="A73" s="162"/>
      <c r="B73" s="163"/>
      <c r="C73" s="246" t="s">
        <v>14</v>
      </c>
      <c r="D73" s="247"/>
      <c r="E73" s="247"/>
      <c r="F73" s="247"/>
      <c r="G73" s="247"/>
      <c r="H73" s="247"/>
      <c r="I73" s="247"/>
      <c r="J73" s="248"/>
      <c r="K73" s="144">
        <f>+K70+K43+K37+K34+K27+K19+K50+K72</f>
        <v>462367445</v>
      </c>
      <c r="L73" s="164"/>
      <c r="M73" s="162"/>
    </row>
    <row r="74" spans="1:15" s="165" customFormat="1" thickBot="1">
      <c r="A74" s="162"/>
      <c r="B74" s="163"/>
      <c r="C74" s="182"/>
      <c r="D74" s="110"/>
      <c r="E74" s="110"/>
      <c r="F74" s="110"/>
      <c r="G74" s="110"/>
      <c r="H74" s="110"/>
      <c r="I74" s="110"/>
      <c r="J74" s="110"/>
      <c r="K74" s="132"/>
      <c r="L74" s="164"/>
      <c r="M74" s="162"/>
    </row>
    <row r="75" spans="1:15" s="165" customFormat="1" ht="30" customHeight="1">
      <c r="A75" s="162"/>
      <c r="B75" s="163"/>
      <c r="C75" s="167"/>
      <c r="D75" s="167"/>
      <c r="E75" s="166"/>
      <c r="F75" s="166"/>
      <c r="G75" s="249" t="s">
        <v>19</v>
      </c>
      <c r="H75" s="250"/>
      <c r="I75" s="250"/>
      <c r="J75" s="251"/>
      <c r="K75" s="133">
        <f>ROUND((K73*K82),0)</f>
        <v>92473489</v>
      </c>
      <c r="L75" s="164"/>
      <c r="M75" s="162"/>
      <c r="O75" s="179">
        <v>0.2</v>
      </c>
    </row>
    <row r="76" spans="1:15" s="165" customFormat="1" ht="30" customHeight="1">
      <c r="A76" s="162"/>
      <c r="B76" s="163"/>
      <c r="C76" s="167"/>
      <c r="D76" s="167"/>
      <c r="E76" s="166"/>
      <c r="F76" s="166"/>
      <c r="G76" s="252" t="s">
        <v>83</v>
      </c>
      <c r="H76" s="253"/>
      <c r="I76" s="253"/>
      <c r="J76" s="254"/>
      <c r="K76" s="134">
        <f>ROUND((K73*K83),0)</f>
        <v>4623674</v>
      </c>
      <c r="L76" s="164"/>
      <c r="M76" s="162"/>
      <c r="O76" s="179">
        <v>0.01</v>
      </c>
    </row>
    <row r="77" spans="1:15" s="165" customFormat="1" ht="30" customHeight="1" thickBot="1">
      <c r="A77" s="162"/>
      <c r="B77" s="163"/>
      <c r="C77" s="167"/>
      <c r="D77" s="111"/>
      <c r="E77" s="111"/>
      <c r="F77" s="111"/>
      <c r="G77" s="252" t="s">
        <v>64</v>
      </c>
      <c r="H77" s="253"/>
      <c r="I77" s="253"/>
      <c r="J77" s="254"/>
      <c r="K77" s="134">
        <f>ROUND((K73*K84),0)</f>
        <v>18494698</v>
      </c>
      <c r="L77" s="164"/>
      <c r="M77" s="162"/>
      <c r="O77" s="179">
        <v>0.04</v>
      </c>
    </row>
    <row r="78" spans="1:15" s="165" customFormat="1" ht="30" customHeight="1" thickBot="1">
      <c r="A78" s="162"/>
      <c r="B78" s="163"/>
      <c r="C78" s="167"/>
      <c r="D78" s="167"/>
      <c r="E78" s="166"/>
      <c r="F78" s="166"/>
      <c r="G78" s="255" t="s">
        <v>15</v>
      </c>
      <c r="H78" s="256"/>
      <c r="I78" s="256"/>
      <c r="J78" s="257"/>
      <c r="K78" s="131">
        <f>SUM(K73:K77)</f>
        <v>577959306</v>
      </c>
      <c r="L78" s="164"/>
      <c r="M78" s="162"/>
    </row>
    <row r="79" spans="1:15" s="165" customFormat="1" thickBot="1">
      <c r="A79" s="162"/>
      <c r="B79" s="163"/>
      <c r="C79" s="167"/>
      <c r="D79" s="167"/>
      <c r="E79" s="167"/>
      <c r="F79" s="167"/>
      <c r="G79" s="166"/>
      <c r="H79" s="166"/>
      <c r="I79" s="168"/>
      <c r="J79" s="169"/>
      <c r="K79" s="112"/>
      <c r="L79" s="164"/>
      <c r="M79" s="162"/>
    </row>
    <row r="80" spans="1:15" s="165" customFormat="1" ht="15.75">
      <c r="A80" s="162"/>
      <c r="B80" s="163"/>
      <c r="C80" s="183"/>
      <c r="D80" s="258"/>
      <c r="E80" s="258"/>
      <c r="F80" s="258"/>
      <c r="G80" s="258"/>
      <c r="H80" s="258"/>
      <c r="I80" s="258"/>
      <c r="J80" s="258"/>
      <c r="K80" s="259"/>
      <c r="L80" s="170"/>
      <c r="M80" s="162"/>
    </row>
    <row r="81" spans="1:13" s="165" customFormat="1" ht="50.25" customHeight="1">
      <c r="A81" s="162"/>
      <c r="B81" s="163"/>
      <c r="C81" s="240" t="s">
        <v>93</v>
      </c>
      <c r="D81" s="241"/>
      <c r="E81" s="241"/>
      <c r="F81" s="241"/>
      <c r="G81" s="241"/>
      <c r="H81" s="260" t="s">
        <v>16</v>
      </c>
      <c r="I81" s="260"/>
      <c r="J81" s="260"/>
      <c r="K81" s="113" t="s">
        <v>17</v>
      </c>
      <c r="L81" s="171"/>
      <c r="M81" s="162"/>
    </row>
    <row r="82" spans="1:13" s="165" customFormat="1" ht="60.75" customHeight="1">
      <c r="A82" s="162"/>
      <c r="B82" s="163"/>
      <c r="C82" s="240" t="s">
        <v>18</v>
      </c>
      <c r="D82" s="241"/>
      <c r="E82" s="241"/>
      <c r="F82" s="241"/>
      <c r="G82" s="241"/>
      <c r="H82" s="242" t="s">
        <v>19</v>
      </c>
      <c r="I82" s="242"/>
      <c r="J82" s="114" t="s">
        <v>87</v>
      </c>
      <c r="K82" s="115">
        <v>0.2</v>
      </c>
      <c r="L82" s="171"/>
      <c r="M82" s="162"/>
    </row>
    <row r="83" spans="1:13" s="165" customFormat="1" ht="15.75">
      <c r="A83" s="162"/>
      <c r="B83" s="163"/>
      <c r="C83" s="240" t="s">
        <v>20</v>
      </c>
      <c r="D83" s="241"/>
      <c r="E83" s="241"/>
      <c r="F83" s="241"/>
      <c r="G83" s="241"/>
      <c r="H83" s="263" t="s">
        <v>83</v>
      </c>
      <c r="I83" s="242"/>
      <c r="J83" s="114" t="s">
        <v>88</v>
      </c>
      <c r="K83" s="115">
        <v>0.01</v>
      </c>
      <c r="L83" s="171"/>
      <c r="M83" s="162"/>
    </row>
    <row r="84" spans="1:13" s="172" customFormat="1" ht="154.5" customHeight="1">
      <c r="A84" s="162"/>
      <c r="B84" s="163"/>
      <c r="C84" s="264" t="s">
        <v>92</v>
      </c>
      <c r="D84" s="265"/>
      <c r="E84" s="265"/>
      <c r="F84" s="265"/>
      <c r="G84" s="266"/>
      <c r="H84" s="263" t="s">
        <v>21</v>
      </c>
      <c r="I84" s="242"/>
      <c r="J84" s="114" t="s">
        <v>89</v>
      </c>
      <c r="K84" s="115">
        <v>0.04</v>
      </c>
      <c r="L84" s="164"/>
      <c r="M84" s="162"/>
    </row>
    <row r="85" spans="1:13" ht="33.6" customHeight="1" thickBot="1">
      <c r="A85" s="148"/>
      <c r="B85" s="155"/>
      <c r="C85" s="267" t="s">
        <v>85</v>
      </c>
      <c r="D85" s="268"/>
      <c r="E85" s="268"/>
      <c r="F85" s="268"/>
      <c r="G85" s="269"/>
      <c r="H85" s="242" t="s">
        <v>22</v>
      </c>
      <c r="I85" s="242"/>
      <c r="J85" s="114" t="s">
        <v>90</v>
      </c>
      <c r="K85" s="115">
        <f>+K84+K83+K82</f>
        <v>0.25</v>
      </c>
      <c r="L85" s="156"/>
      <c r="M85" s="148"/>
    </row>
    <row r="86" spans="1:13" ht="17.25" thickBot="1">
      <c r="A86" s="148"/>
      <c r="B86" s="155"/>
      <c r="C86" s="184"/>
      <c r="D86" s="121"/>
      <c r="E86" s="121"/>
      <c r="F86" s="121"/>
      <c r="G86" s="122"/>
      <c r="H86" s="261"/>
      <c r="I86" s="261"/>
      <c r="J86" s="261"/>
      <c r="K86" s="262"/>
      <c r="L86" s="156"/>
      <c r="M86" s="148"/>
    </row>
    <row r="87" spans="1:13" ht="17.25" thickBot="1">
      <c r="A87" s="148"/>
      <c r="B87" s="173"/>
      <c r="C87" s="175"/>
      <c r="D87" s="174"/>
      <c r="E87" s="175"/>
      <c r="F87" s="174"/>
      <c r="G87" s="176"/>
      <c r="H87" s="174"/>
      <c r="I87" s="174"/>
      <c r="J87" s="174"/>
      <c r="K87" s="174"/>
      <c r="L87" s="177"/>
      <c r="M87" s="148"/>
    </row>
    <row r="88" spans="1:13" ht="17.25" thickTop="1">
      <c r="A88" s="148"/>
      <c r="B88" s="148"/>
      <c r="C88" s="149"/>
      <c r="D88" s="148"/>
      <c r="E88" s="149"/>
      <c r="F88" s="148"/>
      <c r="G88" s="148"/>
      <c r="H88" s="148"/>
      <c r="I88" s="148"/>
      <c r="J88" s="148"/>
      <c r="K88" s="148"/>
      <c r="L88" s="148"/>
      <c r="M88" s="148"/>
    </row>
  </sheetData>
  <mergeCells count="38">
    <mergeCell ref="H86:K86"/>
    <mergeCell ref="C83:G83"/>
    <mergeCell ref="H83:I83"/>
    <mergeCell ref="C84:G84"/>
    <mergeCell ref="H84:I84"/>
    <mergeCell ref="C85:G85"/>
    <mergeCell ref="H85:I85"/>
    <mergeCell ref="G77:J77"/>
    <mergeCell ref="G78:J78"/>
    <mergeCell ref="D80:K80"/>
    <mergeCell ref="C81:G81"/>
    <mergeCell ref="H81:J81"/>
    <mergeCell ref="C82:G82"/>
    <mergeCell ref="H82:I82"/>
    <mergeCell ref="C43:J43"/>
    <mergeCell ref="C50:J50"/>
    <mergeCell ref="C70:J70"/>
    <mergeCell ref="C73:J73"/>
    <mergeCell ref="G75:J75"/>
    <mergeCell ref="G76:J76"/>
    <mergeCell ref="J11:J12"/>
    <mergeCell ref="K11:K12"/>
    <mergeCell ref="C19:J19"/>
    <mergeCell ref="C27:J27"/>
    <mergeCell ref="C34:J34"/>
    <mergeCell ref="C37:J37"/>
    <mergeCell ref="C11:C12"/>
    <mergeCell ref="D11:D12"/>
    <mergeCell ref="E11:F11"/>
    <mergeCell ref="G11:G12"/>
    <mergeCell ref="H11:H12"/>
    <mergeCell ref="I11:I12"/>
    <mergeCell ref="C3:F3"/>
    <mergeCell ref="C5:K5"/>
    <mergeCell ref="C6:K6"/>
    <mergeCell ref="C7:K8"/>
    <mergeCell ref="C9:K9"/>
    <mergeCell ref="C10:K10"/>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540A8-E896-40AE-AE8E-74998833F9EE}">
  <dimension ref="A1:O88"/>
  <sheetViews>
    <sheetView showGridLines="0" tabSelected="1" view="pageBreakPreview" topLeftCell="F68" zoomScale="70" zoomScaleNormal="100" zoomScaleSheetLayoutView="70" zoomScalePageLayoutView="55" workbookViewId="0">
      <selection activeCell="J72" sqref="J72"/>
    </sheetView>
  </sheetViews>
  <sheetFormatPr baseColWidth="10" defaultColWidth="11.42578125" defaultRowHeight="16.5"/>
  <cols>
    <col min="1" max="2" width="3.42578125" style="150" customWidth="1"/>
    <col min="3" max="3" width="9.28515625" style="178" bestFit="1" customWidth="1"/>
    <col min="4" max="4" width="15.42578125" style="150" customWidth="1"/>
    <col min="5" max="5" width="16.140625" style="178" customWidth="1"/>
    <col min="6" max="6" width="17.42578125" style="150" customWidth="1"/>
    <col min="7" max="7" width="56.140625" style="150" customWidth="1"/>
    <col min="8" max="8" width="8.5703125" style="150" customWidth="1"/>
    <col min="9" max="9" width="18.5703125" style="150" customWidth="1"/>
    <col min="10" max="10" width="23.5703125" style="150" customWidth="1"/>
    <col min="11" max="11" width="30" style="150" customWidth="1"/>
    <col min="12" max="12" width="3.42578125" style="150" customWidth="1"/>
    <col min="13" max="13" width="2.5703125" style="150" customWidth="1"/>
    <col min="14" max="16384" width="11.42578125" style="150"/>
  </cols>
  <sheetData>
    <row r="1" spans="1:13" ht="17.25" thickBot="1">
      <c r="A1" s="148"/>
      <c r="B1" s="148"/>
      <c r="C1" s="149"/>
      <c r="D1" s="148"/>
      <c r="E1" s="149"/>
      <c r="F1" s="148"/>
      <c r="G1" s="148"/>
      <c r="H1" s="148"/>
      <c r="I1" s="148"/>
      <c r="J1" s="148"/>
      <c r="K1" s="148"/>
      <c r="L1" s="148"/>
      <c r="M1" s="148"/>
    </row>
    <row r="2" spans="1:13" ht="17.25" thickTop="1">
      <c r="A2" s="148"/>
      <c r="B2" s="151"/>
      <c r="C2" s="153"/>
      <c r="D2" s="152"/>
      <c r="E2" s="153"/>
      <c r="F2" s="152"/>
      <c r="G2" s="152"/>
      <c r="H2" s="152"/>
      <c r="I2" s="152"/>
      <c r="J2" s="152"/>
      <c r="K2" s="152"/>
      <c r="L2" s="154"/>
      <c r="M2" s="148"/>
    </row>
    <row r="3" spans="1:13" ht="27" customHeight="1">
      <c r="A3" s="148"/>
      <c r="B3" s="155"/>
      <c r="C3" s="214" t="s">
        <v>80</v>
      </c>
      <c r="D3" s="215"/>
      <c r="E3" s="215"/>
      <c r="F3" s="215"/>
      <c r="G3" s="148"/>
      <c r="H3" s="148"/>
      <c r="I3" s="148"/>
      <c r="J3" s="148"/>
      <c r="K3" s="148"/>
      <c r="L3" s="156"/>
      <c r="M3" s="148"/>
    </row>
    <row r="4" spans="1:13">
      <c r="A4" s="148"/>
      <c r="B4" s="155"/>
      <c r="C4" s="180" t="s">
        <v>0</v>
      </c>
      <c r="D4" s="116" t="s">
        <v>82</v>
      </c>
      <c r="E4" s="117" t="s">
        <v>1</v>
      </c>
      <c r="F4" s="118">
        <v>1</v>
      </c>
      <c r="G4" s="148"/>
      <c r="H4" s="148"/>
      <c r="I4" s="148"/>
      <c r="J4" s="148"/>
      <c r="K4" s="148"/>
      <c r="L4" s="156"/>
      <c r="M4" s="148"/>
    </row>
    <row r="5" spans="1:13">
      <c r="A5" s="148"/>
      <c r="B5" s="155"/>
      <c r="C5" s="216"/>
      <c r="D5" s="216"/>
      <c r="E5" s="216"/>
      <c r="F5" s="216"/>
      <c r="G5" s="216"/>
      <c r="H5" s="216"/>
      <c r="I5" s="216"/>
      <c r="J5" s="216"/>
      <c r="K5" s="216"/>
      <c r="L5" s="156"/>
      <c r="M5" s="148"/>
    </row>
    <row r="6" spans="1:13" ht="17.25" thickBot="1">
      <c r="A6" s="148"/>
      <c r="B6" s="155"/>
      <c r="C6" s="217" t="s">
        <v>2</v>
      </c>
      <c r="D6" s="217"/>
      <c r="E6" s="217"/>
      <c r="F6" s="217"/>
      <c r="G6" s="217"/>
      <c r="H6" s="217"/>
      <c r="I6" s="217"/>
      <c r="J6" s="217"/>
      <c r="K6" s="217"/>
      <c r="L6" s="156"/>
      <c r="M6" s="148"/>
    </row>
    <row r="7" spans="1:13" s="160" customFormat="1">
      <c r="A7" s="157"/>
      <c r="B7" s="158"/>
      <c r="C7" s="218" t="s">
        <v>73</v>
      </c>
      <c r="D7" s="219"/>
      <c r="E7" s="219"/>
      <c r="F7" s="219"/>
      <c r="G7" s="219"/>
      <c r="H7" s="219"/>
      <c r="I7" s="219"/>
      <c r="J7" s="219"/>
      <c r="K7" s="220"/>
      <c r="L7" s="159"/>
      <c r="M7" s="157"/>
    </row>
    <row r="8" spans="1:13" ht="43.5" customHeight="1">
      <c r="A8" s="148"/>
      <c r="B8" s="161"/>
      <c r="C8" s="221"/>
      <c r="D8" s="222"/>
      <c r="E8" s="222"/>
      <c r="F8" s="222"/>
      <c r="G8" s="222"/>
      <c r="H8" s="222"/>
      <c r="I8" s="222"/>
      <c r="J8" s="222"/>
      <c r="K8" s="223"/>
      <c r="L8" s="156"/>
      <c r="M8" s="148"/>
    </row>
    <row r="9" spans="1:13" ht="64.150000000000006" customHeight="1">
      <c r="A9" s="148"/>
      <c r="B9" s="161"/>
      <c r="C9" s="224" t="s">
        <v>86</v>
      </c>
      <c r="D9" s="225"/>
      <c r="E9" s="225"/>
      <c r="F9" s="225"/>
      <c r="G9" s="225"/>
      <c r="H9" s="225"/>
      <c r="I9" s="225"/>
      <c r="J9" s="225"/>
      <c r="K9" s="226"/>
      <c r="L9" s="156"/>
      <c r="M9" s="148"/>
    </row>
    <row r="10" spans="1:13" ht="30" customHeight="1" thickBot="1">
      <c r="A10" s="148"/>
      <c r="B10" s="155"/>
      <c r="C10" s="211"/>
      <c r="D10" s="212"/>
      <c r="E10" s="212"/>
      <c r="F10" s="212"/>
      <c r="G10" s="212"/>
      <c r="H10" s="212"/>
      <c r="I10" s="212"/>
      <c r="J10" s="212"/>
      <c r="K10" s="213"/>
      <c r="L10" s="156"/>
      <c r="M10" s="148"/>
    </row>
    <row r="11" spans="1:13" ht="30" customHeight="1">
      <c r="A11" s="148"/>
      <c r="B11" s="155"/>
      <c r="C11" s="230" t="s">
        <v>3</v>
      </c>
      <c r="D11" s="232" t="s">
        <v>4</v>
      </c>
      <c r="E11" s="234" t="s">
        <v>5</v>
      </c>
      <c r="F11" s="234"/>
      <c r="G11" s="232" t="s">
        <v>6</v>
      </c>
      <c r="H11" s="232" t="s">
        <v>7</v>
      </c>
      <c r="I11" s="232" t="s">
        <v>8</v>
      </c>
      <c r="J11" s="235" t="s">
        <v>9</v>
      </c>
      <c r="K11" s="237" t="s">
        <v>10</v>
      </c>
      <c r="L11" s="156"/>
      <c r="M11" s="148"/>
    </row>
    <row r="12" spans="1:13" ht="30.75" customHeight="1">
      <c r="A12" s="148"/>
      <c r="B12" s="155"/>
      <c r="C12" s="231"/>
      <c r="D12" s="233"/>
      <c r="E12" s="141" t="s">
        <v>11</v>
      </c>
      <c r="F12" s="141" t="s">
        <v>12</v>
      </c>
      <c r="G12" s="233"/>
      <c r="H12" s="233"/>
      <c r="I12" s="233"/>
      <c r="J12" s="236"/>
      <c r="K12" s="238"/>
      <c r="L12" s="156"/>
      <c r="M12" s="148"/>
    </row>
    <row r="13" spans="1:13">
      <c r="A13" s="148"/>
      <c r="B13" s="155"/>
      <c r="C13" s="181">
        <v>1</v>
      </c>
      <c r="D13" s="139"/>
      <c r="E13" s="139"/>
      <c r="F13" s="139"/>
      <c r="G13" s="139" t="s">
        <v>108</v>
      </c>
      <c r="H13" s="139"/>
      <c r="I13" s="139"/>
      <c r="J13" s="139"/>
      <c r="K13" s="140"/>
      <c r="L13" s="156"/>
      <c r="M13" s="148"/>
    </row>
    <row r="14" spans="1:13" ht="29.25" customHeight="1">
      <c r="A14" s="148"/>
      <c r="B14" s="155"/>
      <c r="C14" s="108" t="s">
        <v>94</v>
      </c>
      <c r="D14" s="108">
        <v>13</v>
      </c>
      <c r="E14" s="108" t="s">
        <v>84</v>
      </c>
      <c r="F14" s="108" t="s">
        <v>84</v>
      </c>
      <c r="G14" s="205" t="s">
        <v>99</v>
      </c>
      <c r="H14" s="190" t="s">
        <v>105</v>
      </c>
      <c r="I14" s="373">
        <v>937.2</v>
      </c>
      <c r="J14" s="375"/>
      <c r="K14" s="187">
        <f>ROUND(J14*I14,0)</f>
        <v>0</v>
      </c>
      <c r="L14" s="156"/>
      <c r="M14" s="148"/>
    </row>
    <row r="15" spans="1:13" ht="29.25" customHeight="1">
      <c r="A15" s="148"/>
      <c r="B15" s="155"/>
      <c r="C15" s="108" t="s">
        <v>95</v>
      </c>
      <c r="D15" s="108">
        <v>13</v>
      </c>
      <c r="E15" s="108" t="s">
        <v>84</v>
      </c>
      <c r="F15" s="108" t="s">
        <v>84</v>
      </c>
      <c r="G15" s="206" t="s">
        <v>100</v>
      </c>
      <c r="H15" s="190" t="s">
        <v>104</v>
      </c>
      <c r="I15" s="373">
        <v>20.3</v>
      </c>
      <c r="J15" s="375"/>
      <c r="K15" s="187">
        <f t="shared" ref="K15:K18" si="0">ROUND(J15*I15,0)</f>
        <v>0</v>
      </c>
      <c r="L15" s="156"/>
      <c r="M15" s="148"/>
    </row>
    <row r="16" spans="1:13" ht="29.25" customHeight="1">
      <c r="A16" s="148"/>
      <c r="B16" s="155"/>
      <c r="C16" s="108" t="s">
        <v>96</v>
      </c>
      <c r="D16" s="108">
        <v>13</v>
      </c>
      <c r="E16" s="108" t="s">
        <v>84</v>
      </c>
      <c r="F16" s="108" t="s">
        <v>84</v>
      </c>
      <c r="G16" s="206" t="s">
        <v>101</v>
      </c>
      <c r="H16" s="190" t="s">
        <v>105</v>
      </c>
      <c r="I16" s="373">
        <v>2</v>
      </c>
      <c r="J16" s="375"/>
      <c r="K16" s="187">
        <f t="shared" si="0"/>
        <v>0</v>
      </c>
      <c r="L16" s="156"/>
      <c r="M16" s="148"/>
    </row>
    <row r="17" spans="1:13" ht="29.25" customHeight="1">
      <c r="A17" s="148"/>
      <c r="B17" s="155"/>
      <c r="C17" s="108" t="s">
        <v>97</v>
      </c>
      <c r="D17" s="108">
        <v>13</v>
      </c>
      <c r="E17" s="108" t="s">
        <v>84</v>
      </c>
      <c r="F17" s="108" t="s">
        <v>84</v>
      </c>
      <c r="G17" s="207" t="s">
        <v>102</v>
      </c>
      <c r="H17" s="190" t="s">
        <v>107</v>
      </c>
      <c r="I17" s="373">
        <v>185.33</v>
      </c>
      <c r="J17" s="375"/>
      <c r="K17" s="187">
        <f t="shared" si="0"/>
        <v>0</v>
      </c>
      <c r="L17" s="156"/>
      <c r="M17" s="148"/>
    </row>
    <row r="18" spans="1:13" ht="29.25" customHeight="1" thickBot="1">
      <c r="A18" s="148"/>
      <c r="B18" s="155"/>
      <c r="C18" s="108" t="s">
        <v>98</v>
      </c>
      <c r="D18" s="108">
        <v>13</v>
      </c>
      <c r="E18" s="108" t="s">
        <v>84</v>
      </c>
      <c r="F18" s="108" t="s">
        <v>84</v>
      </c>
      <c r="G18" s="206" t="s">
        <v>103</v>
      </c>
      <c r="H18" s="190" t="s">
        <v>107</v>
      </c>
      <c r="I18" s="374">
        <v>114.09599999999999</v>
      </c>
      <c r="J18" s="376"/>
      <c r="K18" s="187">
        <f t="shared" si="0"/>
        <v>0</v>
      </c>
      <c r="L18" s="156"/>
      <c r="M18" s="148"/>
    </row>
    <row r="19" spans="1:13">
      <c r="A19" s="148"/>
      <c r="B19" s="155"/>
      <c r="C19" s="239" t="s">
        <v>13</v>
      </c>
      <c r="D19" s="239"/>
      <c r="E19" s="239"/>
      <c r="F19" s="239"/>
      <c r="G19" s="239"/>
      <c r="H19" s="239"/>
      <c r="I19" s="239"/>
      <c r="J19" s="239"/>
      <c r="K19" s="200">
        <f>SUM(K14:K18)</f>
        <v>0</v>
      </c>
      <c r="L19" s="156"/>
      <c r="M19" s="148"/>
    </row>
    <row r="20" spans="1:13" ht="17.25" thickBot="1">
      <c r="A20" s="148"/>
      <c r="B20" s="155"/>
      <c r="C20" s="181">
        <v>2</v>
      </c>
      <c r="D20" s="139"/>
      <c r="E20" s="139"/>
      <c r="F20" s="139"/>
      <c r="G20" s="139" t="s">
        <v>109</v>
      </c>
      <c r="H20" s="139"/>
      <c r="I20" s="198"/>
      <c r="J20" s="199"/>
      <c r="K20" s="143"/>
      <c r="L20" s="156"/>
      <c r="M20" s="148"/>
    </row>
    <row r="21" spans="1:13">
      <c r="A21" s="148"/>
      <c r="B21" s="155"/>
      <c r="C21" s="108">
        <v>2.1</v>
      </c>
      <c r="D21" s="136">
        <v>13</v>
      </c>
      <c r="E21" s="136" t="s">
        <v>84</v>
      </c>
      <c r="F21" s="136" t="s">
        <v>84</v>
      </c>
      <c r="G21" s="208" t="s">
        <v>110</v>
      </c>
      <c r="H21" s="192" t="s">
        <v>105</v>
      </c>
      <c r="I21" s="378">
        <v>15.92</v>
      </c>
      <c r="J21" s="187"/>
      <c r="K21" s="187">
        <f t="shared" ref="K21:K26" si="1">ROUND(J21*I21,0)</f>
        <v>0</v>
      </c>
      <c r="L21" s="156"/>
      <c r="M21" s="148"/>
    </row>
    <row r="22" spans="1:13" ht="25.5">
      <c r="A22" s="148"/>
      <c r="B22" s="155"/>
      <c r="C22" s="108">
        <v>2.2000000000000002</v>
      </c>
      <c r="D22" s="204">
        <v>13</v>
      </c>
      <c r="E22" s="204" t="s">
        <v>84</v>
      </c>
      <c r="F22" s="204" t="s">
        <v>84</v>
      </c>
      <c r="G22" s="208" t="s">
        <v>111</v>
      </c>
      <c r="H22" s="192" t="s">
        <v>107</v>
      </c>
      <c r="I22" s="378">
        <v>42.42</v>
      </c>
      <c r="J22" s="187"/>
      <c r="K22" s="187">
        <f t="shared" si="1"/>
        <v>0</v>
      </c>
      <c r="L22" s="156"/>
      <c r="M22" s="148"/>
    </row>
    <row r="23" spans="1:13">
      <c r="A23" s="148"/>
      <c r="B23" s="155"/>
      <c r="C23" s="108">
        <v>2.2999999999999998</v>
      </c>
      <c r="D23" s="204">
        <v>13</v>
      </c>
      <c r="E23" s="204" t="s">
        <v>84</v>
      </c>
      <c r="F23" s="204" t="s">
        <v>84</v>
      </c>
      <c r="G23" s="208" t="s">
        <v>112</v>
      </c>
      <c r="H23" s="192" t="s">
        <v>115</v>
      </c>
      <c r="I23" s="378">
        <v>2306</v>
      </c>
      <c r="J23" s="187"/>
      <c r="K23" s="187">
        <f t="shared" si="1"/>
        <v>0</v>
      </c>
      <c r="L23" s="156"/>
      <c r="M23" s="148"/>
    </row>
    <row r="24" spans="1:13" ht="25.5">
      <c r="A24" s="148"/>
      <c r="B24" s="155"/>
      <c r="C24" s="108">
        <v>2.4</v>
      </c>
      <c r="D24" s="204">
        <v>13</v>
      </c>
      <c r="E24" s="204" t="s">
        <v>84</v>
      </c>
      <c r="F24" s="204" t="s">
        <v>84</v>
      </c>
      <c r="G24" s="208" t="s">
        <v>113</v>
      </c>
      <c r="H24" s="192" t="s">
        <v>107</v>
      </c>
      <c r="I24" s="378">
        <v>7.96</v>
      </c>
      <c r="J24" s="187"/>
      <c r="K24" s="187">
        <f t="shared" si="1"/>
        <v>0</v>
      </c>
      <c r="L24" s="156"/>
      <c r="M24" s="148"/>
    </row>
    <row r="25" spans="1:13" ht="17.25" thickBot="1">
      <c r="A25" s="148"/>
      <c r="B25" s="155"/>
      <c r="C25" s="108">
        <v>2.5</v>
      </c>
      <c r="D25" s="204">
        <v>13</v>
      </c>
      <c r="E25" s="204"/>
      <c r="F25" s="204"/>
      <c r="G25" s="209" t="s">
        <v>114</v>
      </c>
      <c r="H25" s="192" t="s">
        <v>115</v>
      </c>
      <c r="I25" s="379">
        <v>1127</v>
      </c>
      <c r="J25" s="187"/>
      <c r="K25" s="187">
        <f t="shared" si="1"/>
        <v>0</v>
      </c>
      <c r="L25" s="156"/>
      <c r="M25" s="148"/>
    </row>
    <row r="26" spans="1:13" ht="25.5">
      <c r="A26" s="148"/>
      <c r="B26" s="155"/>
      <c r="C26" s="108">
        <v>2.6</v>
      </c>
      <c r="D26" s="204">
        <v>13</v>
      </c>
      <c r="E26" s="204" t="s">
        <v>84</v>
      </c>
      <c r="F26" s="204" t="s">
        <v>84</v>
      </c>
      <c r="G26" s="208" t="s">
        <v>169</v>
      </c>
      <c r="H26" s="192" t="s">
        <v>107</v>
      </c>
      <c r="I26" s="380">
        <v>53.984000000000002</v>
      </c>
      <c r="J26" s="187"/>
      <c r="K26" s="187">
        <f t="shared" si="1"/>
        <v>0</v>
      </c>
      <c r="L26" s="156"/>
      <c r="M26" s="148"/>
    </row>
    <row r="27" spans="1:13" ht="17.25" thickBot="1">
      <c r="A27" s="148"/>
      <c r="B27" s="155"/>
      <c r="C27" s="227" t="s">
        <v>13</v>
      </c>
      <c r="D27" s="228"/>
      <c r="E27" s="228"/>
      <c r="F27" s="228"/>
      <c r="G27" s="228"/>
      <c r="H27" s="228"/>
      <c r="I27" s="228"/>
      <c r="J27" s="229"/>
      <c r="K27" s="200">
        <f>SUM(K21:K26)</f>
        <v>0</v>
      </c>
      <c r="L27" s="156"/>
      <c r="M27" s="148"/>
    </row>
    <row r="28" spans="1:13">
      <c r="A28" s="148"/>
      <c r="B28" s="155"/>
      <c r="C28" s="181">
        <v>3</v>
      </c>
      <c r="D28" s="139"/>
      <c r="E28" s="139"/>
      <c r="F28" s="139"/>
      <c r="G28" s="139" t="s">
        <v>116</v>
      </c>
      <c r="H28" s="139"/>
      <c r="I28" s="201"/>
      <c r="J28" s="202"/>
      <c r="K28" s="143"/>
      <c r="L28" s="156"/>
      <c r="M28" s="148"/>
    </row>
    <row r="29" spans="1:13" ht="28.5">
      <c r="A29" s="148"/>
      <c r="B29" s="155"/>
      <c r="C29" s="203" t="s">
        <v>117</v>
      </c>
      <c r="D29" s="108">
        <v>13</v>
      </c>
      <c r="E29" s="108" t="s">
        <v>84</v>
      </c>
      <c r="F29" s="108" t="s">
        <v>84</v>
      </c>
      <c r="G29" s="189" t="s">
        <v>122</v>
      </c>
      <c r="H29" s="190" t="s">
        <v>107</v>
      </c>
      <c r="I29" s="191">
        <v>16</v>
      </c>
      <c r="J29" s="187"/>
      <c r="K29" s="187">
        <f t="shared" ref="K29:K33" si="2">ROUND(J29*I29,0)</f>
        <v>0</v>
      </c>
      <c r="L29" s="156"/>
      <c r="M29" s="148"/>
    </row>
    <row r="30" spans="1:13">
      <c r="A30" s="148"/>
      <c r="B30" s="155"/>
      <c r="C30" s="203" t="s">
        <v>118</v>
      </c>
      <c r="D30" s="108">
        <v>13</v>
      </c>
      <c r="E30" s="108" t="s">
        <v>84</v>
      </c>
      <c r="F30" s="108" t="s">
        <v>84</v>
      </c>
      <c r="G30" s="189" t="s">
        <v>123</v>
      </c>
      <c r="H30" s="190" t="s">
        <v>115</v>
      </c>
      <c r="I30" s="191">
        <v>4093</v>
      </c>
      <c r="J30" s="187"/>
      <c r="K30" s="187">
        <f t="shared" si="2"/>
        <v>0</v>
      </c>
      <c r="L30" s="156"/>
      <c r="M30" s="148"/>
    </row>
    <row r="31" spans="1:13" ht="28.5">
      <c r="A31" s="148"/>
      <c r="B31" s="155"/>
      <c r="C31" s="203" t="s">
        <v>119</v>
      </c>
      <c r="D31" s="108">
        <v>13</v>
      </c>
      <c r="E31" s="108" t="s">
        <v>84</v>
      </c>
      <c r="F31" s="108" t="s">
        <v>84</v>
      </c>
      <c r="G31" s="189" t="s">
        <v>124</v>
      </c>
      <c r="H31" s="190" t="s">
        <v>107</v>
      </c>
      <c r="I31" s="191">
        <v>20</v>
      </c>
      <c r="J31" s="187"/>
      <c r="K31" s="187">
        <f t="shared" si="2"/>
        <v>0</v>
      </c>
      <c r="L31" s="156"/>
      <c r="M31" s="148"/>
    </row>
    <row r="32" spans="1:13">
      <c r="A32" s="148"/>
      <c r="B32" s="155"/>
      <c r="C32" s="203" t="s">
        <v>120</v>
      </c>
      <c r="D32" s="108">
        <v>13</v>
      </c>
      <c r="E32" s="108" t="s">
        <v>84</v>
      </c>
      <c r="F32" s="108" t="s">
        <v>84</v>
      </c>
      <c r="G32" s="189" t="s">
        <v>125</v>
      </c>
      <c r="H32" s="190" t="s">
        <v>115</v>
      </c>
      <c r="I32" s="191">
        <v>2160</v>
      </c>
      <c r="J32" s="187"/>
      <c r="K32" s="187">
        <f t="shared" si="2"/>
        <v>0</v>
      </c>
      <c r="L32" s="156"/>
      <c r="M32" s="148"/>
    </row>
    <row r="33" spans="1:13">
      <c r="A33" s="148"/>
      <c r="B33" s="155"/>
      <c r="C33" s="203" t="s">
        <v>121</v>
      </c>
      <c r="D33" s="108">
        <v>13</v>
      </c>
      <c r="E33" s="108" t="s">
        <v>84</v>
      </c>
      <c r="F33" s="108" t="s">
        <v>84</v>
      </c>
      <c r="G33" s="189" t="s">
        <v>126</v>
      </c>
      <c r="H33" s="190" t="s">
        <v>105</v>
      </c>
      <c r="I33" s="191">
        <v>65.8</v>
      </c>
      <c r="J33" s="187"/>
      <c r="K33" s="187">
        <f t="shared" si="2"/>
        <v>0</v>
      </c>
      <c r="L33" s="156"/>
      <c r="M33" s="148"/>
    </row>
    <row r="34" spans="1:13">
      <c r="A34" s="148"/>
      <c r="B34" s="155"/>
      <c r="C34" s="239" t="s">
        <v>13</v>
      </c>
      <c r="D34" s="239"/>
      <c r="E34" s="239"/>
      <c r="F34" s="239"/>
      <c r="G34" s="239"/>
      <c r="H34" s="239"/>
      <c r="I34" s="239"/>
      <c r="J34" s="239"/>
      <c r="K34" s="200">
        <f>SUM(K29:K33)</f>
        <v>0</v>
      </c>
      <c r="L34" s="156"/>
      <c r="M34" s="148"/>
    </row>
    <row r="35" spans="1:13" ht="17.25" thickBot="1">
      <c r="A35" s="148"/>
      <c r="B35" s="155"/>
      <c r="C35" s="181">
        <v>4</v>
      </c>
      <c r="D35" s="139"/>
      <c r="E35" s="139"/>
      <c r="F35" s="139"/>
      <c r="G35" s="139" t="s">
        <v>128</v>
      </c>
      <c r="H35" s="198"/>
      <c r="I35" s="198"/>
      <c r="J35" s="199"/>
      <c r="K35" s="143"/>
      <c r="L35" s="156"/>
      <c r="M35" s="148"/>
    </row>
    <row r="36" spans="1:13" ht="71.25">
      <c r="A36" s="148"/>
      <c r="B36" s="155"/>
      <c r="C36" s="193" t="s">
        <v>91</v>
      </c>
      <c r="D36" s="136">
        <v>13</v>
      </c>
      <c r="E36" s="136" t="s">
        <v>84</v>
      </c>
      <c r="F36" s="136" t="s">
        <v>84</v>
      </c>
      <c r="G36" s="194" t="s">
        <v>127</v>
      </c>
      <c r="H36" s="135" t="s">
        <v>105</v>
      </c>
      <c r="I36" s="137">
        <v>845.86</v>
      </c>
      <c r="J36" s="145"/>
      <c r="K36" s="187">
        <f t="shared" ref="K36" si="3">ROUND(J36*I36,0)</f>
        <v>0</v>
      </c>
      <c r="L36" s="156"/>
      <c r="M36" s="148"/>
    </row>
    <row r="37" spans="1:13" ht="17.25" thickBot="1">
      <c r="A37" s="148"/>
      <c r="B37" s="155"/>
      <c r="C37" s="227" t="s">
        <v>13</v>
      </c>
      <c r="D37" s="228"/>
      <c r="E37" s="228"/>
      <c r="F37" s="228"/>
      <c r="G37" s="228"/>
      <c r="H37" s="228"/>
      <c r="I37" s="228"/>
      <c r="J37" s="229"/>
      <c r="K37" s="200">
        <f>SUM(K36)</f>
        <v>0</v>
      </c>
      <c r="L37" s="156"/>
      <c r="M37" s="148"/>
    </row>
    <row r="38" spans="1:13" ht="17.25" thickBot="1">
      <c r="A38" s="148"/>
      <c r="B38" s="155"/>
      <c r="C38" s="181">
        <v>5</v>
      </c>
      <c r="D38" s="139"/>
      <c r="E38" s="139"/>
      <c r="F38" s="139"/>
      <c r="G38" s="139" t="s">
        <v>129</v>
      </c>
      <c r="H38" s="185"/>
      <c r="I38" s="185"/>
      <c r="J38" s="186"/>
      <c r="K38" s="143"/>
      <c r="L38" s="156"/>
      <c r="M38" s="148"/>
    </row>
    <row r="39" spans="1:13" ht="42.75">
      <c r="A39" s="148"/>
      <c r="B39" s="155"/>
      <c r="C39" s="146" t="s">
        <v>130</v>
      </c>
      <c r="D39" s="147">
        <v>13</v>
      </c>
      <c r="E39" s="147" t="s">
        <v>84</v>
      </c>
      <c r="F39" s="147" t="s">
        <v>84</v>
      </c>
      <c r="G39" s="195" t="s">
        <v>134</v>
      </c>
      <c r="H39" s="190" t="s">
        <v>104</v>
      </c>
      <c r="I39" s="196">
        <v>307.11</v>
      </c>
      <c r="J39" s="382"/>
      <c r="K39" s="187">
        <f t="shared" ref="K39:K42" si="4">ROUND(J39*I39,0)</f>
        <v>0</v>
      </c>
      <c r="L39" s="156"/>
      <c r="M39" s="148"/>
    </row>
    <row r="40" spans="1:13" ht="72" thickBot="1">
      <c r="A40" s="148"/>
      <c r="B40" s="155"/>
      <c r="C40" s="188" t="s">
        <v>131</v>
      </c>
      <c r="D40" s="108">
        <v>13</v>
      </c>
      <c r="E40" s="108" t="s">
        <v>84</v>
      </c>
      <c r="F40" s="108" t="s">
        <v>84</v>
      </c>
      <c r="G40" s="195" t="s">
        <v>135</v>
      </c>
      <c r="H40" s="190" t="s">
        <v>106</v>
      </c>
      <c r="I40" s="196">
        <v>2</v>
      </c>
      <c r="J40" s="376"/>
      <c r="K40" s="187">
        <f t="shared" si="4"/>
        <v>0</v>
      </c>
      <c r="L40" s="156"/>
      <c r="M40" s="148"/>
    </row>
    <row r="41" spans="1:13">
      <c r="A41" s="148"/>
      <c r="B41" s="155"/>
      <c r="C41" s="188" t="s">
        <v>132</v>
      </c>
      <c r="D41" s="108">
        <v>13</v>
      </c>
      <c r="E41" s="108" t="s">
        <v>84</v>
      </c>
      <c r="F41" s="108" t="s">
        <v>84</v>
      </c>
      <c r="G41" s="195" t="s">
        <v>136</v>
      </c>
      <c r="H41" s="190" t="s">
        <v>105</v>
      </c>
      <c r="I41" s="196">
        <v>20.3</v>
      </c>
      <c r="J41" s="383"/>
      <c r="K41" s="187">
        <f t="shared" si="4"/>
        <v>0</v>
      </c>
      <c r="L41" s="156"/>
      <c r="M41" s="148"/>
    </row>
    <row r="42" spans="1:13" ht="17.25" thickBot="1">
      <c r="A42" s="148"/>
      <c r="B42" s="155"/>
      <c r="C42" s="188" t="s">
        <v>133</v>
      </c>
      <c r="D42" s="108">
        <v>13</v>
      </c>
      <c r="E42" s="108" t="s">
        <v>84</v>
      </c>
      <c r="F42" s="108" t="s">
        <v>84</v>
      </c>
      <c r="G42" s="381" t="s">
        <v>170</v>
      </c>
      <c r="H42" s="190" t="s">
        <v>104</v>
      </c>
      <c r="I42" s="196">
        <v>66.040000000000006</v>
      </c>
      <c r="J42" s="384"/>
      <c r="K42" s="187">
        <f t="shared" si="4"/>
        <v>0</v>
      </c>
      <c r="L42" s="156"/>
      <c r="M42" s="148"/>
    </row>
    <row r="43" spans="1:13" ht="17.25" thickBot="1">
      <c r="A43" s="148"/>
      <c r="B43" s="155"/>
      <c r="C43" s="227" t="s">
        <v>13</v>
      </c>
      <c r="D43" s="228"/>
      <c r="E43" s="228"/>
      <c r="F43" s="228"/>
      <c r="G43" s="228"/>
      <c r="H43" s="228"/>
      <c r="I43" s="228"/>
      <c r="J43" s="229"/>
      <c r="K43" s="142">
        <f>SUM(K39:K42)</f>
        <v>0</v>
      </c>
      <c r="L43" s="156"/>
      <c r="M43" s="148"/>
    </row>
    <row r="44" spans="1:13">
      <c r="A44" s="148"/>
      <c r="B44" s="155"/>
      <c r="C44" s="181">
        <v>6</v>
      </c>
      <c r="D44" s="139"/>
      <c r="E44" s="139"/>
      <c r="F44" s="139"/>
      <c r="G44" s="139" t="s">
        <v>137</v>
      </c>
      <c r="H44" s="139"/>
      <c r="I44" s="185"/>
      <c r="J44" s="186"/>
      <c r="K44" s="143"/>
      <c r="L44" s="156"/>
      <c r="M44" s="148"/>
    </row>
    <row r="45" spans="1:13" ht="28.5">
      <c r="A45" s="148"/>
      <c r="B45" s="155"/>
      <c r="C45" s="109">
        <v>6.1</v>
      </c>
      <c r="D45" s="108">
        <v>13</v>
      </c>
      <c r="E45" s="108" t="s">
        <v>84</v>
      </c>
      <c r="F45" s="108" t="s">
        <v>84</v>
      </c>
      <c r="G45" s="197" t="s">
        <v>140</v>
      </c>
      <c r="H45" s="138" t="s">
        <v>104</v>
      </c>
      <c r="I45" s="373">
        <v>49.6</v>
      </c>
      <c r="J45" s="145"/>
      <c r="K45" s="187">
        <f t="shared" ref="K45:K49" si="5">ROUND(J45*I45,0)</f>
        <v>0</v>
      </c>
      <c r="L45" s="156"/>
      <c r="M45" s="148"/>
    </row>
    <row r="46" spans="1:13" ht="28.5">
      <c r="A46" s="148"/>
      <c r="B46" s="155"/>
      <c r="C46" s="109">
        <v>6.2</v>
      </c>
      <c r="D46" s="108">
        <v>13</v>
      </c>
      <c r="E46" s="108" t="s">
        <v>84</v>
      </c>
      <c r="F46" s="108" t="s">
        <v>84</v>
      </c>
      <c r="G46" s="197" t="s">
        <v>141</v>
      </c>
      <c r="H46" s="138" t="s">
        <v>104</v>
      </c>
      <c r="I46" s="373">
        <v>24.1</v>
      </c>
      <c r="J46" s="145"/>
      <c r="K46" s="187">
        <f t="shared" si="5"/>
        <v>0</v>
      </c>
      <c r="L46" s="156"/>
      <c r="M46" s="148"/>
    </row>
    <row r="47" spans="1:13" ht="28.5">
      <c r="A47" s="148"/>
      <c r="B47" s="155"/>
      <c r="C47" s="109">
        <v>6.3</v>
      </c>
      <c r="D47" s="108">
        <v>13</v>
      </c>
      <c r="E47" s="108" t="s">
        <v>84</v>
      </c>
      <c r="F47" s="108" t="s">
        <v>84</v>
      </c>
      <c r="G47" s="197" t="s">
        <v>138</v>
      </c>
      <c r="H47" s="138" t="s">
        <v>104</v>
      </c>
      <c r="I47" s="373">
        <v>24</v>
      </c>
      <c r="J47" s="145"/>
      <c r="K47" s="187">
        <f t="shared" si="5"/>
        <v>0</v>
      </c>
      <c r="L47" s="156"/>
      <c r="M47" s="148"/>
    </row>
    <row r="48" spans="1:13" ht="57">
      <c r="A48" s="148"/>
      <c r="B48" s="155"/>
      <c r="C48" s="109">
        <v>6.4</v>
      </c>
      <c r="D48" s="108">
        <v>13</v>
      </c>
      <c r="E48" s="108" t="s">
        <v>84</v>
      </c>
      <c r="F48" s="108" t="s">
        <v>84</v>
      </c>
      <c r="G48" s="197" t="s">
        <v>139</v>
      </c>
      <c r="H48" s="138" t="s">
        <v>106</v>
      </c>
      <c r="I48" s="373">
        <v>2</v>
      </c>
      <c r="J48" s="145"/>
      <c r="K48" s="187">
        <f t="shared" si="5"/>
        <v>0</v>
      </c>
      <c r="L48" s="156"/>
      <c r="M48" s="148"/>
    </row>
    <row r="49" spans="1:13" ht="60">
      <c r="A49" s="148"/>
      <c r="B49" s="155"/>
      <c r="C49" s="109">
        <v>6.5</v>
      </c>
      <c r="D49" s="108">
        <v>13</v>
      </c>
      <c r="E49" s="108" t="s">
        <v>84</v>
      </c>
      <c r="F49" s="108" t="s">
        <v>84</v>
      </c>
      <c r="G49" s="385" t="s">
        <v>171</v>
      </c>
      <c r="H49" s="138" t="s">
        <v>104</v>
      </c>
      <c r="I49" s="373">
        <v>66.040000000000006</v>
      </c>
      <c r="J49" s="145"/>
      <c r="K49" s="187">
        <f t="shared" si="5"/>
        <v>0</v>
      </c>
      <c r="L49" s="156"/>
      <c r="M49" s="148"/>
    </row>
    <row r="50" spans="1:13" ht="17.25" thickBot="1">
      <c r="A50" s="148"/>
      <c r="B50" s="155"/>
      <c r="C50" s="243" t="s">
        <v>13</v>
      </c>
      <c r="D50" s="244"/>
      <c r="E50" s="244"/>
      <c r="F50" s="244"/>
      <c r="G50" s="244"/>
      <c r="H50" s="244"/>
      <c r="I50" s="244"/>
      <c r="J50" s="245"/>
      <c r="K50" s="142">
        <f>SUM(K45:K49)</f>
        <v>0</v>
      </c>
      <c r="L50" s="156"/>
      <c r="M50" s="148"/>
    </row>
    <row r="51" spans="1:13">
      <c r="A51" s="148"/>
      <c r="B51" s="155"/>
      <c r="C51" s="181">
        <v>7</v>
      </c>
      <c r="D51" s="139"/>
      <c r="E51" s="139"/>
      <c r="F51" s="139"/>
      <c r="G51" s="139" t="s">
        <v>176</v>
      </c>
      <c r="H51" s="139"/>
      <c r="I51" s="185"/>
      <c r="J51" s="186"/>
      <c r="K51" s="143"/>
      <c r="L51" s="156"/>
      <c r="M51" s="148"/>
    </row>
    <row r="52" spans="1:13" ht="25.5">
      <c r="A52" s="148"/>
      <c r="B52" s="155"/>
      <c r="C52" s="210" t="s">
        <v>142</v>
      </c>
      <c r="D52" s="108">
        <v>13</v>
      </c>
      <c r="E52" s="108" t="s">
        <v>84</v>
      </c>
      <c r="F52" s="108" t="s">
        <v>84</v>
      </c>
      <c r="G52" s="208" t="s">
        <v>156</v>
      </c>
      <c r="H52" s="390" t="s">
        <v>106</v>
      </c>
      <c r="I52" s="373">
        <v>3</v>
      </c>
      <c r="J52" s="145"/>
      <c r="K52" s="187">
        <f>+ROUND(I52*J52,0)</f>
        <v>0</v>
      </c>
      <c r="L52" s="156"/>
      <c r="M52" s="148"/>
    </row>
    <row r="53" spans="1:13" ht="25.5">
      <c r="A53" s="148"/>
      <c r="B53" s="155"/>
      <c r="C53" s="210" t="s">
        <v>143</v>
      </c>
      <c r="D53" s="108">
        <v>13</v>
      </c>
      <c r="E53" s="108" t="s">
        <v>84</v>
      </c>
      <c r="F53" s="108" t="s">
        <v>84</v>
      </c>
      <c r="G53" s="208" t="s">
        <v>102</v>
      </c>
      <c r="H53" s="390" t="s">
        <v>107</v>
      </c>
      <c r="I53" s="373">
        <v>16.239999999999998</v>
      </c>
      <c r="J53" s="145"/>
      <c r="K53" s="187">
        <f t="shared" ref="K53:K69" si="6">+ROUND(I53*J53,0)</f>
        <v>0</v>
      </c>
      <c r="L53" s="156"/>
      <c r="M53" s="148"/>
    </row>
    <row r="54" spans="1:13" ht="38.25">
      <c r="A54" s="148"/>
      <c r="B54" s="155"/>
      <c r="C54" s="210" t="s">
        <v>144</v>
      </c>
      <c r="D54" s="108">
        <v>13</v>
      </c>
      <c r="E54" s="108" t="s">
        <v>84</v>
      </c>
      <c r="F54" s="108" t="s">
        <v>84</v>
      </c>
      <c r="G54" s="208" t="s">
        <v>157</v>
      </c>
      <c r="H54" s="390" t="s">
        <v>104</v>
      </c>
      <c r="I54" s="373">
        <v>29</v>
      </c>
      <c r="J54" s="145"/>
      <c r="K54" s="187">
        <f t="shared" si="6"/>
        <v>0</v>
      </c>
      <c r="L54" s="156"/>
      <c r="M54" s="148"/>
    </row>
    <row r="55" spans="1:13">
      <c r="A55" s="148"/>
      <c r="B55" s="155"/>
      <c r="C55" s="210" t="s">
        <v>145</v>
      </c>
      <c r="D55" s="108">
        <v>13</v>
      </c>
      <c r="E55" s="108" t="s">
        <v>84</v>
      </c>
      <c r="F55" s="108" t="s">
        <v>84</v>
      </c>
      <c r="G55" s="208" t="s">
        <v>158</v>
      </c>
      <c r="H55" s="390" t="s">
        <v>106</v>
      </c>
      <c r="I55" s="373">
        <v>2</v>
      </c>
      <c r="J55" s="145"/>
      <c r="K55" s="187">
        <f t="shared" si="6"/>
        <v>0</v>
      </c>
      <c r="L55" s="156"/>
      <c r="M55" s="148"/>
    </row>
    <row r="56" spans="1:13">
      <c r="A56" s="148"/>
      <c r="B56" s="155"/>
      <c r="C56" s="210" t="s">
        <v>146</v>
      </c>
      <c r="D56" s="108">
        <v>13</v>
      </c>
      <c r="E56" s="108" t="s">
        <v>84</v>
      </c>
      <c r="F56" s="108" t="s">
        <v>84</v>
      </c>
      <c r="G56" s="208" t="s">
        <v>159</v>
      </c>
      <c r="H56" s="390" t="s">
        <v>106</v>
      </c>
      <c r="I56" s="373">
        <v>2</v>
      </c>
      <c r="J56" s="145"/>
      <c r="K56" s="187">
        <f t="shared" si="6"/>
        <v>0</v>
      </c>
      <c r="L56" s="156"/>
      <c r="M56" s="148"/>
    </row>
    <row r="57" spans="1:13">
      <c r="A57" s="148"/>
      <c r="B57" s="155"/>
      <c r="C57" s="210" t="s">
        <v>147</v>
      </c>
      <c r="D57" s="108">
        <v>13</v>
      </c>
      <c r="E57" s="108" t="s">
        <v>84</v>
      </c>
      <c r="F57" s="108" t="s">
        <v>84</v>
      </c>
      <c r="G57" s="208" t="s">
        <v>160</v>
      </c>
      <c r="H57" s="390" t="s">
        <v>106</v>
      </c>
      <c r="I57" s="373">
        <v>1</v>
      </c>
      <c r="J57" s="145"/>
      <c r="K57" s="187">
        <f t="shared" si="6"/>
        <v>0</v>
      </c>
      <c r="L57" s="156"/>
      <c r="M57" s="148"/>
    </row>
    <row r="58" spans="1:13" ht="25.5">
      <c r="A58" s="148"/>
      <c r="B58" s="155"/>
      <c r="C58" s="210" t="s">
        <v>148</v>
      </c>
      <c r="D58" s="108">
        <v>13</v>
      </c>
      <c r="E58" s="108" t="s">
        <v>84</v>
      </c>
      <c r="F58" s="108" t="s">
        <v>84</v>
      </c>
      <c r="G58" s="377" t="s">
        <v>161</v>
      </c>
      <c r="H58" s="391" t="s">
        <v>106</v>
      </c>
      <c r="I58" s="395">
        <v>1</v>
      </c>
      <c r="J58" s="145"/>
      <c r="K58" s="187">
        <f t="shared" si="6"/>
        <v>0</v>
      </c>
      <c r="L58" s="156"/>
      <c r="M58" s="148"/>
    </row>
    <row r="59" spans="1:13" ht="38.25">
      <c r="A59" s="148"/>
      <c r="B59" s="155"/>
      <c r="C59" s="210" t="s">
        <v>149</v>
      </c>
      <c r="D59" s="108">
        <v>13</v>
      </c>
      <c r="E59" s="108" t="s">
        <v>84</v>
      </c>
      <c r="F59" s="108" t="s">
        <v>84</v>
      </c>
      <c r="G59" s="208" t="s">
        <v>177</v>
      </c>
      <c r="H59" s="390" t="s">
        <v>104</v>
      </c>
      <c r="I59" s="373">
        <v>12</v>
      </c>
      <c r="J59" s="145"/>
      <c r="K59" s="187">
        <f t="shared" si="6"/>
        <v>0</v>
      </c>
      <c r="L59" s="156"/>
      <c r="M59" s="148"/>
    </row>
    <row r="60" spans="1:13" ht="38.25">
      <c r="A60" s="148"/>
      <c r="B60" s="155"/>
      <c r="C60" s="210" t="s">
        <v>150</v>
      </c>
      <c r="D60" s="108">
        <v>13</v>
      </c>
      <c r="E60" s="108" t="s">
        <v>84</v>
      </c>
      <c r="F60" s="108" t="s">
        <v>84</v>
      </c>
      <c r="G60" s="208" t="s">
        <v>178</v>
      </c>
      <c r="H60" s="390" t="s">
        <v>106</v>
      </c>
      <c r="I60" s="373">
        <v>12</v>
      </c>
      <c r="J60" s="145"/>
      <c r="K60" s="187">
        <f t="shared" si="6"/>
        <v>0</v>
      </c>
      <c r="L60" s="156"/>
      <c r="M60" s="148"/>
    </row>
    <row r="61" spans="1:13" ht="25.5">
      <c r="A61" s="148"/>
      <c r="B61" s="155"/>
      <c r="C61" s="210" t="s">
        <v>151</v>
      </c>
      <c r="D61" s="108">
        <v>13</v>
      </c>
      <c r="E61" s="108" t="s">
        <v>84</v>
      </c>
      <c r="F61" s="108" t="s">
        <v>84</v>
      </c>
      <c r="G61" s="208" t="s">
        <v>162</v>
      </c>
      <c r="H61" s="390" t="s">
        <v>104</v>
      </c>
      <c r="I61" s="373">
        <v>64</v>
      </c>
      <c r="J61" s="145"/>
      <c r="K61" s="187">
        <f t="shared" si="6"/>
        <v>0</v>
      </c>
      <c r="L61" s="156"/>
      <c r="M61" s="148"/>
    </row>
    <row r="62" spans="1:13">
      <c r="A62" s="148"/>
      <c r="B62" s="155"/>
      <c r="C62" s="210" t="s">
        <v>152</v>
      </c>
      <c r="D62" s="108">
        <v>13</v>
      </c>
      <c r="E62" s="108" t="s">
        <v>84</v>
      </c>
      <c r="F62" s="108" t="s">
        <v>84</v>
      </c>
      <c r="G62" s="208" t="s">
        <v>163</v>
      </c>
      <c r="H62" s="390" t="s">
        <v>106</v>
      </c>
      <c r="I62" s="373">
        <v>12</v>
      </c>
      <c r="J62" s="145"/>
      <c r="K62" s="187">
        <f t="shared" si="6"/>
        <v>0</v>
      </c>
      <c r="L62" s="156"/>
      <c r="M62" s="148"/>
    </row>
    <row r="63" spans="1:13">
      <c r="A63" s="148"/>
      <c r="B63" s="155"/>
      <c r="C63" s="210" t="s">
        <v>153</v>
      </c>
      <c r="D63" s="108">
        <v>13</v>
      </c>
      <c r="E63" s="108" t="s">
        <v>84</v>
      </c>
      <c r="F63" s="108" t="s">
        <v>84</v>
      </c>
      <c r="G63" s="208" t="s">
        <v>164</v>
      </c>
      <c r="H63" s="390" t="s">
        <v>106</v>
      </c>
      <c r="I63" s="373">
        <v>1</v>
      </c>
      <c r="J63" s="145"/>
      <c r="K63" s="187">
        <f t="shared" si="6"/>
        <v>0</v>
      </c>
      <c r="L63" s="156"/>
      <c r="M63" s="148"/>
    </row>
    <row r="64" spans="1:13" ht="25.5">
      <c r="A64" s="148"/>
      <c r="B64" s="155"/>
      <c r="C64" s="210" t="s">
        <v>154</v>
      </c>
      <c r="D64" s="108">
        <v>13</v>
      </c>
      <c r="E64" s="108" t="s">
        <v>84</v>
      </c>
      <c r="F64" s="108" t="s">
        <v>84</v>
      </c>
      <c r="G64" s="208" t="s">
        <v>165</v>
      </c>
      <c r="H64" s="390" t="s">
        <v>106</v>
      </c>
      <c r="I64" s="373">
        <v>1</v>
      </c>
      <c r="J64" s="145"/>
      <c r="K64" s="187">
        <f t="shared" si="6"/>
        <v>0</v>
      </c>
      <c r="L64" s="156"/>
      <c r="M64" s="148"/>
    </row>
    <row r="65" spans="1:15" ht="26.25" thickBot="1">
      <c r="A65" s="148"/>
      <c r="B65" s="155"/>
      <c r="C65" s="210" t="s">
        <v>155</v>
      </c>
      <c r="D65" s="108">
        <v>13</v>
      </c>
      <c r="E65" s="108" t="s">
        <v>84</v>
      </c>
      <c r="F65" s="108" t="s">
        <v>84</v>
      </c>
      <c r="G65" s="209" t="s">
        <v>179</v>
      </c>
      <c r="H65" s="392" t="s">
        <v>106</v>
      </c>
      <c r="I65" s="374">
        <v>2</v>
      </c>
      <c r="J65" s="145"/>
      <c r="K65" s="187">
        <f t="shared" si="6"/>
        <v>0</v>
      </c>
      <c r="L65" s="156"/>
      <c r="M65" s="148"/>
    </row>
    <row r="66" spans="1:15" ht="25.5">
      <c r="A66" s="148"/>
      <c r="B66" s="155"/>
      <c r="C66" s="386" t="s">
        <v>172</v>
      </c>
      <c r="D66" s="108">
        <v>13</v>
      </c>
      <c r="E66" s="108" t="s">
        <v>84</v>
      </c>
      <c r="F66" s="108" t="s">
        <v>84</v>
      </c>
      <c r="G66" s="388" t="s">
        <v>180</v>
      </c>
      <c r="H66" s="393" t="s">
        <v>106</v>
      </c>
      <c r="I66" s="396">
        <v>1</v>
      </c>
      <c r="J66" s="145"/>
      <c r="K66" s="187">
        <f t="shared" si="6"/>
        <v>0</v>
      </c>
      <c r="L66" s="156"/>
      <c r="M66" s="148"/>
    </row>
    <row r="67" spans="1:15" ht="51">
      <c r="A67" s="148"/>
      <c r="B67" s="155"/>
      <c r="C67" s="387" t="s">
        <v>173</v>
      </c>
      <c r="D67" s="108">
        <v>13</v>
      </c>
      <c r="E67" s="108" t="s">
        <v>84</v>
      </c>
      <c r="F67" s="108" t="s">
        <v>84</v>
      </c>
      <c r="G67" s="389" t="s">
        <v>181</v>
      </c>
      <c r="H67" s="394" t="s">
        <v>106</v>
      </c>
      <c r="I67" s="397">
        <v>1</v>
      </c>
      <c r="J67" s="145"/>
      <c r="K67" s="187">
        <f t="shared" si="6"/>
        <v>0</v>
      </c>
      <c r="L67" s="156"/>
      <c r="M67" s="148"/>
    </row>
    <row r="68" spans="1:15" ht="25.5">
      <c r="A68" s="148"/>
      <c r="B68" s="155"/>
      <c r="C68" s="210" t="s">
        <v>174</v>
      </c>
      <c r="D68" s="108">
        <v>13</v>
      </c>
      <c r="E68" s="108" t="s">
        <v>84</v>
      </c>
      <c r="F68" s="108" t="s">
        <v>84</v>
      </c>
      <c r="G68" s="208" t="s">
        <v>182</v>
      </c>
      <c r="H68" s="390" t="s">
        <v>106</v>
      </c>
      <c r="I68" s="373">
        <v>1</v>
      </c>
      <c r="J68" s="145"/>
      <c r="K68" s="187">
        <f t="shared" si="6"/>
        <v>0</v>
      </c>
      <c r="L68" s="156"/>
      <c r="M68" s="148"/>
    </row>
    <row r="69" spans="1:15" ht="25.5">
      <c r="A69" s="148"/>
      <c r="B69" s="155"/>
      <c r="C69" s="210" t="s">
        <v>175</v>
      </c>
      <c r="D69" s="108">
        <v>13</v>
      </c>
      <c r="E69" s="108" t="s">
        <v>84</v>
      </c>
      <c r="F69" s="108" t="s">
        <v>84</v>
      </c>
      <c r="G69" s="208" t="s">
        <v>183</v>
      </c>
      <c r="H69" s="390" t="s">
        <v>104</v>
      </c>
      <c r="I69" s="373">
        <v>55</v>
      </c>
      <c r="J69" s="145"/>
      <c r="K69" s="187">
        <f t="shared" si="6"/>
        <v>0</v>
      </c>
      <c r="L69" s="156"/>
      <c r="M69" s="148"/>
    </row>
    <row r="70" spans="1:15" ht="29.25" customHeight="1" thickBot="1">
      <c r="A70" s="148"/>
      <c r="B70" s="155"/>
      <c r="C70" s="243" t="s">
        <v>13</v>
      </c>
      <c r="D70" s="244"/>
      <c r="E70" s="244"/>
      <c r="F70" s="244"/>
      <c r="G70" s="244"/>
      <c r="H70" s="244"/>
      <c r="I70" s="244"/>
      <c r="J70" s="245"/>
      <c r="K70" s="142">
        <f>SUM(K52:K69)</f>
        <v>0</v>
      </c>
      <c r="L70" s="156"/>
      <c r="M70" s="148"/>
    </row>
    <row r="71" spans="1:15" ht="29.25" customHeight="1">
      <c r="A71" s="148"/>
      <c r="B71" s="155"/>
      <c r="C71" s="181">
        <v>8</v>
      </c>
      <c r="D71" s="139"/>
      <c r="E71" s="139"/>
      <c r="F71" s="139"/>
      <c r="G71" s="139" t="s">
        <v>166</v>
      </c>
      <c r="H71" s="139"/>
      <c r="I71" s="185"/>
      <c r="J71" s="186"/>
      <c r="K71" s="143"/>
      <c r="L71" s="156"/>
      <c r="M71" s="148"/>
    </row>
    <row r="72" spans="1:15" ht="29.25" customHeight="1" thickBot="1">
      <c r="A72" s="148"/>
      <c r="B72" s="155"/>
      <c r="C72" s="210">
        <v>8.01</v>
      </c>
      <c r="D72" s="108">
        <v>13</v>
      </c>
      <c r="E72" s="108" t="s">
        <v>84</v>
      </c>
      <c r="F72" s="108" t="s">
        <v>84</v>
      </c>
      <c r="G72" s="197" t="s">
        <v>167</v>
      </c>
      <c r="H72" s="138" t="s">
        <v>168</v>
      </c>
      <c r="I72" s="398">
        <v>3070.21</v>
      </c>
      <c r="J72" s="376"/>
      <c r="K72" s="187">
        <f>+ROUND(I72*J72,0)</f>
        <v>0</v>
      </c>
      <c r="L72" s="156"/>
      <c r="M72" s="148"/>
    </row>
    <row r="73" spans="1:15" s="165" customFormat="1" ht="30" customHeight="1" thickBot="1">
      <c r="A73" s="162"/>
      <c r="B73" s="163"/>
      <c r="C73" s="246" t="s">
        <v>14</v>
      </c>
      <c r="D73" s="247"/>
      <c r="E73" s="247"/>
      <c r="F73" s="247"/>
      <c r="G73" s="247"/>
      <c r="H73" s="247"/>
      <c r="I73" s="247"/>
      <c r="J73" s="248"/>
      <c r="K73" s="144">
        <f>+K70+K43+K37+K34+K27+K19+K50+K72</f>
        <v>0</v>
      </c>
      <c r="L73" s="164"/>
      <c r="M73" s="162"/>
    </row>
    <row r="74" spans="1:15" s="165" customFormat="1" thickBot="1">
      <c r="A74" s="162"/>
      <c r="B74" s="163"/>
      <c r="C74" s="182"/>
      <c r="D74" s="110"/>
      <c r="E74" s="110"/>
      <c r="F74" s="110"/>
      <c r="G74" s="110"/>
      <c r="H74" s="110"/>
      <c r="I74" s="110"/>
      <c r="J74" s="110"/>
      <c r="K74" s="132"/>
      <c r="L74" s="164"/>
      <c r="M74" s="162"/>
    </row>
    <row r="75" spans="1:15" s="165" customFormat="1" ht="30" customHeight="1">
      <c r="A75" s="162"/>
      <c r="B75" s="163"/>
      <c r="C75" s="167"/>
      <c r="D75" s="167"/>
      <c r="E75" s="166"/>
      <c r="F75" s="166"/>
      <c r="G75" s="249" t="s">
        <v>19</v>
      </c>
      <c r="H75" s="250"/>
      <c r="I75" s="250"/>
      <c r="J75" s="251"/>
      <c r="K75" s="133">
        <f>ROUND((K73*K82),0)</f>
        <v>0</v>
      </c>
      <c r="L75" s="164"/>
      <c r="M75" s="162"/>
      <c r="O75" s="179">
        <v>0.2</v>
      </c>
    </row>
    <row r="76" spans="1:15" s="165" customFormat="1" ht="30" customHeight="1">
      <c r="A76" s="162"/>
      <c r="B76" s="163"/>
      <c r="C76" s="167"/>
      <c r="D76" s="167"/>
      <c r="E76" s="166"/>
      <c r="F76" s="166"/>
      <c r="G76" s="252" t="s">
        <v>83</v>
      </c>
      <c r="H76" s="253"/>
      <c r="I76" s="253"/>
      <c r="J76" s="254"/>
      <c r="K76" s="134">
        <f>ROUND((K73*K83),0)</f>
        <v>0</v>
      </c>
      <c r="L76" s="164"/>
      <c r="M76" s="162"/>
      <c r="O76" s="179">
        <v>0.01</v>
      </c>
    </row>
    <row r="77" spans="1:15" s="165" customFormat="1" ht="30" customHeight="1" thickBot="1">
      <c r="A77" s="162"/>
      <c r="B77" s="163"/>
      <c r="C77" s="167"/>
      <c r="D77" s="111"/>
      <c r="E77" s="111"/>
      <c r="F77" s="111"/>
      <c r="G77" s="252" t="s">
        <v>64</v>
      </c>
      <c r="H77" s="253"/>
      <c r="I77" s="253"/>
      <c r="J77" s="254"/>
      <c r="K77" s="134">
        <f>ROUND((K73*K84),0)</f>
        <v>0</v>
      </c>
      <c r="L77" s="164"/>
      <c r="M77" s="162"/>
      <c r="O77" s="179">
        <v>0.04</v>
      </c>
    </row>
    <row r="78" spans="1:15" s="165" customFormat="1" ht="30" customHeight="1" thickBot="1">
      <c r="A78" s="162"/>
      <c r="B78" s="163"/>
      <c r="C78" s="167"/>
      <c r="D78" s="167"/>
      <c r="E78" s="166"/>
      <c r="F78" s="166"/>
      <c r="G78" s="255" t="s">
        <v>15</v>
      </c>
      <c r="H78" s="256"/>
      <c r="I78" s="256"/>
      <c r="J78" s="257"/>
      <c r="K78" s="131">
        <f>SUM(K73:K77)</f>
        <v>0</v>
      </c>
      <c r="L78" s="164"/>
      <c r="M78" s="162"/>
    </row>
    <row r="79" spans="1:15" s="165" customFormat="1" thickBot="1">
      <c r="A79" s="162"/>
      <c r="B79" s="163"/>
      <c r="C79" s="167"/>
      <c r="D79" s="167"/>
      <c r="E79" s="167"/>
      <c r="F79" s="167"/>
      <c r="G79" s="166"/>
      <c r="H79" s="166"/>
      <c r="I79" s="168"/>
      <c r="J79" s="169"/>
      <c r="K79" s="112"/>
      <c r="L79" s="164"/>
      <c r="M79" s="162"/>
    </row>
    <row r="80" spans="1:15" s="165" customFormat="1" ht="15.75">
      <c r="A80" s="162"/>
      <c r="B80" s="163"/>
      <c r="C80" s="183"/>
      <c r="D80" s="258"/>
      <c r="E80" s="258"/>
      <c r="F80" s="258"/>
      <c r="G80" s="258"/>
      <c r="H80" s="258"/>
      <c r="I80" s="258"/>
      <c r="J80" s="258"/>
      <c r="K80" s="259"/>
      <c r="L80" s="170"/>
      <c r="M80" s="162"/>
    </row>
    <row r="81" spans="1:13" s="165" customFormat="1" ht="50.25" customHeight="1">
      <c r="A81" s="162"/>
      <c r="B81" s="163"/>
      <c r="C81" s="240" t="s">
        <v>93</v>
      </c>
      <c r="D81" s="241"/>
      <c r="E81" s="241"/>
      <c r="F81" s="241"/>
      <c r="G81" s="241"/>
      <c r="H81" s="260" t="s">
        <v>16</v>
      </c>
      <c r="I81" s="260"/>
      <c r="J81" s="260"/>
      <c r="K81" s="113" t="s">
        <v>17</v>
      </c>
      <c r="L81" s="171"/>
      <c r="M81" s="162"/>
    </row>
    <row r="82" spans="1:13" s="165" customFormat="1" ht="60.75" customHeight="1">
      <c r="A82" s="162"/>
      <c r="B82" s="163"/>
      <c r="C82" s="240" t="s">
        <v>18</v>
      </c>
      <c r="D82" s="241"/>
      <c r="E82" s="241"/>
      <c r="F82" s="241"/>
      <c r="G82" s="241"/>
      <c r="H82" s="242" t="s">
        <v>19</v>
      </c>
      <c r="I82" s="242"/>
      <c r="J82" s="114" t="s">
        <v>87</v>
      </c>
      <c r="K82" s="115">
        <v>0.2</v>
      </c>
      <c r="L82" s="171"/>
      <c r="M82" s="162"/>
    </row>
    <row r="83" spans="1:13" s="165" customFormat="1" ht="15.75">
      <c r="A83" s="162"/>
      <c r="B83" s="163"/>
      <c r="C83" s="240" t="s">
        <v>20</v>
      </c>
      <c r="D83" s="241"/>
      <c r="E83" s="241"/>
      <c r="F83" s="241"/>
      <c r="G83" s="241"/>
      <c r="H83" s="263" t="s">
        <v>83</v>
      </c>
      <c r="I83" s="242"/>
      <c r="J83" s="114" t="s">
        <v>88</v>
      </c>
      <c r="K83" s="115">
        <v>0.01</v>
      </c>
      <c r="L83" s="171"/>
      <c r="M83" s="162"/>
    </row>
    <row r="84" spans="1:13" s="172" customFormat="1" ht="154.5" customHeight="1">
      <c r="A84" s="162"/>
      <c r="B84" s="163"/>
      <c r="C84" s="264" t="s">
        <v>92</v>
      </c>
      <c r="D84" s="265"/>
      <c r="E84" s="265"/>
      <c r="F84" s="265"/>
      <c r="G84" s="266"/>
      <c r="H84" s="263" t="s">
        <v>21</v>
      </c>
      <c r="I84" s="242"/>
      <c r="J84" s="114" t="s">
        <v>89</v>
      </c>
      <c r="K84" s="115">
        <v>0.04</v>
      </c>
      <c r="L84" s="164"/>
      <c r="M84" s="162"/>
    </row>
    <row r="85" spans="1:13" ht="33.6" customHeight="1" thickBot="1">
      <c r="A85" s="148"/>
      <c r="B85" s="155"/>
      <c r="C85" s="267" t="s">
        <v>85</v>
      </c>
      <c r="D85" s="268"/>
      <c r="E85" s="268"/>
      <c r="F85" s="268"/>
      <c r="G85" s="269"/>
      <c r="H85" s="242" t="s">
        <v>22</v>
      </c>
      <c r="I85" s="242"/>
      <c r="J85" s="114" t="s">
        <v>90</v>
      </c>
      <c r="K85" s="115">
        <f>+K84+K83+K82</f>
        <v>0.25</v>
      </c>
      <c r="L85" s="156"/>
      <c r="M85" s="148"/>
    </row>
    <row r="86" spans="1:13" ht="17.25" thickBot="1">
      <c r="A86" s="148"/>
      <c r="B86" s="155"/>
      <c r="C86" s="184"/>
      <c r="D86" s="121"/>
      <c r="E86" s="121"/>
      <c r="F86" s="121"/>
      <c r="G86" s="122"/>
      <c r="H86" s="261"/>
      <c r="I86" s="261"/>
      <c r="J86" s="261"/>
      <c r="K86" s="262"/>
      <c r="L86" s="156"/>
      <c r="M86" s="148"/>
    </row>
    <row r="87" spans="1:13" ht="17.25" thickBot="1">
      <c r="A87" s="148"/>
      <c r="B87" s="173"/>
      <c r="C87" s="175"/>
      <c r="D87" s="174"/>
      <c r="E87" s="175"/>
      <c r="F87" s="174"/>
      <c r="G87" s="176"/>
      <c r="H87" s="174"/>
      <c r="I87" s="174"/>
      <c r="J87" s="174"/>
      <c r="K87" s="174"/>
      <c r="L87" s="177"/>
      <c r="M87" s="148"/>
    </row>
    <row r="88" spans="1:13" ht="17.25" thickTop="1">
      <c r="A88" s="148"/>
      <c r="B88" s="148"/>
      <c r="C88" s="149"/>
      <c r="D88" s="148"/>
      <c r="E88" s="149"/>
      <c r="F88" s="148"/>
      <c r="G88" s="148"/>
      <c r="H88" s="148"/>
      <c r="I88" s="148"/>
      <c r="J88" s="148"/>
      <c r="K88" s="148"/>
      <c r="L88" s="148"/>
      <c r="M88" s="148"/>
    </row>
  </sheetData>
  <mergeCells count="38">
    <mergeCell ref="C10:K10"/>
    <mergeCell ref="C3:F3"/>
    <mergeCell ref="C5:K5"/>
    <mergeCell ref="C6:K6"/>
    <mergeCell ref="C7:K8"/>
    <mergeCell ref="C9:K9"/>
    <mergeCell ref="C37:J37"/>
    <mergeCell ref="C11:C12"/>
    <mergeCell ref="D11:D12"/>
    <mergeCell ref="E11:F11"/>
    <mergeCell ref="G11:G12"/>
    <mergeCell ref="H11:H12"/>
    <mergeCell ref="I11:I12"/>
    <mergeCell ref="J11:J12"/>
    <mergeCell ref="K11:K12"/>
    <mergeCell ref="C19:J19"/>
    <mergeCell ref="C27:J27"/>
    <mergeCell ref="C34:J34"/>
    <mergeCell ref="C82:G82"/>
    <mergeCell ref="H82:I82"/>
    <mergeCell ref="C43:J43"/>
    <mergeCell ref="C50:J50"/>
    <mergeCell ref="C70:J70"/>
    <mergeCell ref="C73:J73"/>
    <mergeCell ref="G75:J75"/>
    <mergeCell ref="G76:J76"/>
    <mergeCell ref="G77:J77"/>
    <mergeCell ref="G78:J78"/>
    <mergeCell ref="D80:K80"/>
    <mergeCell ref="C81:G81"/>
    <mergeCell ref="H81:J81"/>
    <mergeCell ref="H86:K86"/>
    <mergeCell ref="C83:G83"/>
    <mergeCell ref="H83:I83"/>
    <mergeCell ref="C84:G84"/>
    <mergeCell ref="H84:I84"/>
    <mergeCell ref="C85:G85"/>
    <mergeCell ref="H85:I85"/>
  </mergeCells>
  <pageMargins left="0.11811023622047245" right="0.11811023622047245" top="0.15748031496062992" bottom="0.15748031496062992" header="0.31496062992125984" footer="0.31496062992125984"/>
  <pageSetup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91"/>
  <sheetViews>
    <sheetView showGridLines="0" view="pageBreakPreview" topLeftCell="A61" zoomScale="80" zoomScaleNormal="80" zoomScaleSheetLayoutView="80" workbookViewId="0">
      <selection activeCell="C80" sqref="C80:O81"/>
    </sheetView>
  </sheetViews>
  <sheetFormatPr baseColWidth="10" defaultColWidth="11.42578125" defaultRowHeight="12.75"/>
  <cols>
    <col min="1" max="2" width="3.42578125" style="1" customWidth="1"/>
    <col min="3" max="3" width="12.42578125" style="1" customWidth="1"/>
    <col min="4" max="4" width="18" style="1" customWidth="1"/>
    <col min="5"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2"/>
      <c r="C2" s="3"/>
      <c r="D2" s="3"/>
      <c r="E2" s="3"/>
      <c r="F2" s="3"/>
      <c r="G2" s="3"/>
      <c r="H2" s="3"/>
      <c r="I2" s="3"/>
      <c r="J2" s="3"/>
      <c r="K2" s="3"/>
      <c r="L2" s="3"/>
      <c r="M2" s="3"/>
      <c r="N2" s="3"/>
      <c r="O2" s="3"/>
      <c r="P2" s="129"/>
    </row>
    <row r="3" spans="2:16" ht="36.75" customHeight="1">
      <c r="B3" s="4"/>
      <c r="C3" s="367" t="s">
        <v>81</v>
      </c>
      <c r="D3" s="368"/>
      <c r="E3" s="368"/>
      <c r="F3" s="368"/>
      <c r="P3" s="5"/>
    </row>
    <row r="4" spans="2:16">
      <c r="B4" s="4"/>
      <c r="C4" s="119" t="s">
        <v>0</v>
      </c>
      <c r="D4" s="130" t="s">
        <v>82</v>
      </c>
      <c r="E4" s="119" t="s">
        <v>1</v>
      </c>
      <c r="F4" s="120">
        <v>1</v>
      </c>
      <c r="P4" s="5"/>
    </row>
    <row r="5" spans="2:16">
      <c r="B5" s="4"/>
      <c r="C5" s="106"/>
      <c r="D5" s="107"/>
      <c r="E5" s="106"/>
      <c r="F5" s="107"/>
      <c r="P5" s="5"/>
    </row>
    <row r="6" spans="2:16" ht="48" customHeight="1">
      <c r="B6" s="4"/>
      <c r="C6" s="369" t="s">
        <v>74</v>
      </c>
      <c r="D6" s="369"/>
      <c r="E6" s="369"/>
      <c r="F6" s="369"/>
      <c r="G6" s="369"/>
      <c r="H6" s="369"/>
      <c r="I6" s="369"/>
      <c r="J6" s="369"/>
      <c r="K6" s="369"/>
      <c r="L6" s="369"/>
      <c r="M6" s="369"/>
      <c r="N6" s="369"/>
      <c r="O6" s="369"/>
      <c r="P6" s="6"/>
    </row>
    <row r="7" spans="2:16" ht="15" thickBot="1">
      <c r="B7" s="4"/>
      <c r="C7" s="31"/>
      <c r="D7" s="31"/>
      <c r="E7" s="31"/>
      <c r="F7" s="31"/>
      <c r="G7" s="31"/>
      <c r="H7" s="31"/>
      <c r="I7" s="31"/>
      <c r="J7" s="31"/>
      <c r="K7" s="31"/>
      <c r="L7" s="31"/>
      <c r="M7" s="31"/>
      <c r="N7" s="31"/>
      <c r="O7" s="31"/>
      <c r="P7" s="5"/>
    </row>
    <row r="8" spans="2:16" ht="15">
      <c r="B8" s="4"/>
      <c r="C8" s="326"/>
      <c r="D8" s="328"/>
      <c r="E8" s="329"/>
      <c r="F8" s="329"/>
      <c r="G8" s="329"/>
      <c r="H8" s="329"/>
      <c r="I8" s="329"/>
      <c r="J8" s="329"/>
      <c r="K8" s="330"/>
      <c r="L8" s="341"/>
      <c r="M8" s="342"/>
      <c r="N8" s="342"/>
      <c r="O8" s="343"/>
      <c r="P8" s="7"/>
    </row>
    <row r="9" spans="2:16" ht="15">
      <c r="B9" s="4"/>
      <c r="C9" s="327"/>
      <c r="D9" s="331" t="s">
        <v>23</v>
      </c>
      <c r="E9" s="332"/>
      <c r="F9" s="332"/>
      <c r="G9" s="332"/>
      <c r="H9" s="332"/>
      <c r="I9" s="332"/>
      <c r="J9" s="332"/>
      <c r="K9" s="333"/>
      <c r="L9" s="344"/>
      <c r="M9" s="345"/>
      <c r="N9" s="345"/>
      <c r="O9" s="346"/>
      <c r="P9" s="7"/>
    </row>
    <row r="10" spans="2:16" ht="15">
      <c r="B10" s="4"/>
      <c r="C10" s="327"/>
      <c r="D10" s="331"/>
      <c r="E10" s="332"/>
      <c r="F10" s="332"/>
      <c r="G10" s="332"/>
      <c r="H10" s="332"/>
      <c r="I10" s="332"/>
      <c r="J10" s="332"/>
      <c r="K10" s="333"/>
      <c r="L10" s="334" t="s">
        <v>24</v>
      </c>
      <c r="M10" s="347"/>
      <c r="N10" s="348"/>
      <c r="O10" s="349"/>
      <c r="P10" s="7"/>
    </row>
    <row r="11" spans="2:16" ht="15">
      <c r="B11" s="4"/>
      <c r="C11" s="327"/>
      <c r="D11" s="331" t="s">
        <v>25</v>
      </c>
      <c r="E11" s="332"/>
      <c r="F11" s="332"/>
      <c r="G11" s="332"/>
      <c r="H11" s="332"/>
      <c r="I11" s="332"/>
      <c r="J11" s="332"/>
      <c r="K11" s="333"/>
      <c r="L11" s="335"/>
      <c r="M11" s="350"/>
      <c r="N11" s="351"/>
      <c r="O11" s="352"/>
      <c r="P11" s="8"/>
    </row>
    <row r="12" spans="2:16" ht="12.75" customHeight="1">
      <c r="B12" s="4"/>
      <c r="C12" s="327"/>
      <c r="D12" s="370"/>
      <c r="E12" s="371"/>
      <c r="F12" s="371"/>
      <c r="G12" s="371"/>
      <c r="H12" s="371"/>
      <c r="I12" s="371"/>
      <c r="J12" s="371"/>
      <c r="K12" s="372"/>
      <c r="L12" s="334" t="s">
        <v>26</v>
      </c>
      <c r="M12" s="334">
        <v>1</v>
      </c>
      <c r="N12" s="334" t="s">
        <v>27</v>
      </c>
      <c r="O12" s="339">
        <v>1</v>
      </c>
      <c r="P12" s="7"/>
    </row>
    <row r="13" spans="2:16" ht="13.5">
      <c r="B13" s="4"/>
      <c r="C13" s="327"/>
      <c r="D13" s="370"/>
      <c r="E13" s="371"/>
      <c r="F13" s="371"/>
      <c r="G13" s="371"/>
      <c r="H13" s="371"/>
      <c r="I13" s="371"/>
      <c r="J13" s="371"/>
      <c r="K13" s="372"/>
      <c r="L13" s="353"/>
      <c r="M13" s="353"/>
      <c r="N13" s="353"/>
      <c r="O13" s="340"/>
      <c r="P13" s="7"/>
    </row>
    <row r="14" spans="2:16" ht="15">
      <c r="B14" s="4"/>
      <c r="C14" s="327"/>
      <c r="D14" s="331" t="s">
        <v>75</v>
      </c>
      <c r="E14" s="332"/>
      <c r="F14" s="332"/>
      <c r="G14" s="332"/>
      <c r="H14" s="332"/>
      <c r="I14" s="332"/>
      <c r="J14" s="332"/>
      <c r="K14" s="333"/>
      <c r="L14" s="353"/>
      <c r="M14" s="353"/>
      <c r="N14" s="353"/>
      <c r="O14" s="340"/>
      <c r="P14" s="7"/>
    </row>
    <row r="15" spans="2:16" ht="15.75" thickBot="1">
      <c r="B15" s="4"/>
      <c r="C15" s="32"/>
      <c r="D15" s="33"/>
      <c r="E15" s="33"/>
      <c r="F15" s="33"/>
      <c r="G15" s="33"/>
      <c r="H15" s="33"/>
      <c r="I15" s="33"/>
      <c r="J15" s="33"/>
      <c r="K15" s="33"/>
      <c r="L15" s="33"/>
      <c r="M15" s="34"/>
      <c r="N15" s="34"/>
      <c r="O15" s="35"/>
      <c r="P15" s="9"/>
    </row>
    <row r="16" spans="2:16" ht="15">
      <c r="B16" s="4"/>
      <c r="C16" s="36"/>
      <c r="D16" s="125"/>
      <c r="E16" s="125"/>
      <c r="F16" s="125"/>
      <c r="G16" s="125"/>
      <c r="H16" s="125"/>
      <c r="I16" s="125"/>
      <c r="J16" s="125"/>
      <c r="K16" s="125"/>
      <c r="L16" s="37" t="s">
        <v>28</v>
      </c>
      <c r="M16" s="38" t="s">
        <v>29</v>
      </c>
      <c r="N16" s="38" t="s">
        <v>30</v>
      </c>
      <c r="O16" s="39" t="s">
        <v>31</v>
      </c>
      <c r="P16" s="8"/>
    </row>
    <row r="17" spans="2:16" ht="15">
      <c r="B17" s="4"/>
      <c r="C17" s="40"/>
      <c r="D17" s="123"/>
      <c r="E17" s="123"/>
      <c r="F17" s="123"/>
      <c r="G17" s="123"/>
      <c r="H17" s="123"/>
      <c r="I17" s="123"/>
      <c r="J17" s="123"/>
      <c r="K17" s="123"/>
      <c r="L17" s="41"/>
      <c r="M17" s="42"/>
      <c r="N17" s="42"/>
      <c r="O17" s="43"/>
      <c r="P17" s="10"/>
    </row>
    <row r="18" spans="2:16" ht="18" customHeight="1">
      <c r="B18" s="4"/>
      <c r="C18" s="274" t="s">
        <v>32</v>
      </c>
      <c r="D18" s="275"/>
      <c r="E18" s="275"/>
      <c r="F18" s="275"/>
      <c r="G18" s="123"/>
      <c r="H18" s="123"/>
      <c r="I18" s="123" t="s">
        <v>33</v>
      </c>
      <c r="J18" s="31"/>
      <c r="K18" s="123"/>
      <c r="L18" s="41"/>
      <c r="M18" s="31"/>
      <c r="N18" s="31"/>
      <c r="O18" s="44"/>
      <c r="P18" s="10"/>
    </row>
    <row r="19" spans="2:16" ht="15">
      <c r="B19" s="4"/>
      <c r="C19" s="45"/>
      <c r="D19" s="46"/>
      <c r="E19" s="46"/>
      <c r="F19" s="46"/>
      <c r="G19" s="46"/>
      <c r="H19" s="46"/>
      <c r="I19" s="46"/>
      <c r="J19" s="46"/>
      <c r="K19" s="46"/>
      <c r="L19" s="46"/>
      <c r="M19" s="46"/>
      <c r="N19" s="46"/>
      <c r="O19" s="47"/>
      <c r="P19" s="11"/>
    </row>
    <row r="20" spans="2:16" ht="15" thickBot="1">
      <c r="B20" s="4"/>
      <c r="C20" s="48"/>
      <c r="D20" s="49"/>
      <c r="E20" s="49"/>
      <c r="F20" s="49"/>
      <c r="G20" s="49"/>
      <c r="H20" s="49"/>
      <c r="I20" s="49"/>
      <c r="J20" s="49"/>
      <c r="K20" s="49"/>
      <c r="L20" s="49"/>
      <c r="M20" s="49"/>
      <c r="N20" s="49"/>
      <c r="O20" s="50"/>
      <c r="P20" s="5"/>
    </row>
    <row r="21" spans="2:16" ht="15" thickBot="1">
      <c r="B21" s="4"/>
      <c r="C21" s="51"/>
      <c r="D21" s="52"/>
      <c r="E21" s="52"/>
      <c r="F21" s="52"/>
      <c r="G21" s="52"/>
      <c r="H21" s="52"/>
      <c r="I21" s="31"/>
      <c r="J21" s="31"/>
      <c r="K21" s="52"/>
      <c r="L21" s="52"/>
      <c r="M21" s="52"/>
      <c r="N21" s="52"/>
      <c r="O21" s="53"/>
      <c r="P21" s="5"/>
    </row>
    <row r="22" spans="2:16" ht="15">
      <c r="B22" s="4"/>
      <c r="C22" s="356" t="s">
        <v>34</v>
      </c>
      <c r="D22" s="357"/>
      <c r="E22" s="357"/>
      <c r="F22" s="357"/>
      <c r="G22" s="357"/>
      <c r="H22" s="357"/>
      <c r="I22" s="357"/>
      <c r="J22" s="357"/>
      <c r="K22" s="357"/>
      <c r="L22" s="357"/>
      <c r="M22" s="357"/>
      <c r="N22" s="357"/>
      <c r="O22" s="358"/>
      <c r="P22" s="12"/>
    </row>
    <row r="23" spans="2:16" ht="15" thickBot="1">
      <c r="B23" s="4"/>
      <c r="C23" s="54"/>
      <c r="D23" s="31"/>
      <c r="E23" s="31"/>
      <c r="F23" s="31"/>
      <c r="G23" s="31"/>
      <c r="H23" s="31"/>
      <c r="I23" s="31"/>
      <c r="J23" s="31"/>
      <c r="K23" s="31"/>
      <c r="L23" s="31"/>
      <c r="M23" s="31"/>
      <c r="N23" s="31"/>
      <c r="O23" s="55"/>
      <c r="P23" s="5"/>
    </row>
    <row r="24" spans="2:16" ht="15">
      <c r="B24" s="4"/>
      <c r="C24" s="56" t="s">
        <v>35</v>
      </c>
      <c r="D24" s="336" t="s">
        <v>6</v>
      </c>
      <c r="E24" s="337"/>
      <c r="F24" s="337"/>
      <c r="G24" s="337"/>
      <c r="H24" s="337"/>
      <c r="I24" s="337"/>
      <c r="J24" s="337"/>
      <c r="K24" s="337"/>
      <c r="L24" s="338"/>
      <c r="M24" s="354" t="s">
        <v>36</v>
      </c>
      <c r="N24" s="355"/>
      <c r="O24" s="56" t="s">
        <v>8</v>
      </c>
      <c r="P24" s="13"/>
    </row>
    <row r="25" spans="2:16" ht="15" thickBot="1">
      <c r="B25" s="4"/>
      <c r="C25" s="57"/>
      <c r="D25" s="310"/>
      <c r="E25" s="311"/>
      <c r="F25" s="311"/>
      <c r="G25" s="311"/>
      <c r="H25" s="311"/>
      <c r="I25" s="311"/>
      <c r="J25" s="311"/>
      <c r="K25" s="311"/>
      <c r="L25" s="312"/>
      <c r="M25" s="310"/>
      <c r="N25" s="312"/>
      <c r="O25" s="58"/>
      <c r="P25" s="14"/>
    </row>
    <row r="26" spans="2:16">
      <c r="B26" s="4"/>
      <c r="C26" s="313" t="s">
        <v>37</v>
      </c>
      <c r="D26" s="314"/>
      <c r="E26" s="314"/>
      <c r="F26" s="314"/>
      <c r="G26" s="314"/>
      <c r="H26" s="314"/>
      <c r="I26" s="314"/>
      <c r="J26" s="314"/>
      <c r="K26" s="314"/>
      <c r="L26" s="314"/>
      <c r="M26" s="314"/>
      <c r="N26" s="314"/>
      <c r="O26" s="315"/>
      <c r="P26" s="15"/>
    </row>
    <row r="27" spans="2:16">
      <c r="B27" s="4"/>
      <c r="C27" s="316"/>
      <c r="D27" s="317"/>
      <c r="E27" s="317"/>
      <c r="F27" s="317"/>
      <c r="G27" s="317"/>
      <c r="H27" s="317"/>
      <c r="I27" s="317"/>
      <c r="J27" s="317"/>
      <c r="K27" s="317"/>
      <c r="L27" s="317"/>
      <c r="M27" s="317"/>
      <c r="N27" s="317"/>
      <c r="O27" s="318"/>
      <c r="P27" s="15"/>
    </row>
    <row r="28" spans="2:16" ht="13.5" thickBot="1">
      <c r="B28" s="4"/>
      <c r="C28" s="319"/>
      <c r="D28" s="320"/>
      <c r="E28" s="320"/>
      <c r="F28" s="320"/>
      <c r="G28" s="320"/>
      <c r="H28" s="320"/>
      <c r="I28" s="320"/>
      <c r="J28" s="320"/>
      <c r="K28" s="320"/>
      <c r="L28" s="320"/>
      <c r="M28" s="320"/>
      <c r="N28" s="320"/>
      <c r="O28" s="321"/>
      <c r="P28" s="15"/>
    </row>
    <row r="29" spans="2:16" ht="15">
      <c r="B29" s="4"/>
      <c r="C29" s="298" t="s">
        <v>6</v>
      </c>
      <c r="D29" s="365"/>
      <c r="E29" s="365"/>
      <c r="F29" s="365"/>
      <c r="G29" s="366"/>
      <c r="H29" s="304" t="s">
        <v>38</v>
      </c>
      <c r="I29" s="365"/>
      <c r="J29" s="308" t="s">
        <v>39</v>
      </c>
      <c r="K29" s="309"/>
      <c r="L29" s="59" t="s">
        <v>40</v>
      </c>
      <c r="M29" s="304" t="s">
        <v>41</v>
      </c>
      <c r="N29" s="305"/>
      <c r="O29" s="60" t="s">
        <v>42</v>
      </c>
      <c r="P29" s="16"/>
    </row>
    <row r="30" spans="2:16" ht="14.25">
      <c r="B30" s="4"/>
      <c r="C30" s="282"/>
      <c r="D30" s="283"/>
      <c r="E30" s="283"/>
      <c r="F30" s="283"/>
      <c r="G30" s="359"/>
      <c r="H30" s="360"/>
      <c r="I30" s="359"/>
      <c r="J30" s="360"/>
      <c r="K30" s="359"/>
      <c r="L30" s="61"/>
      <c r="M30" s="361"/>
      <c r="N30" s="362"/>
      <c r="O30" s="62"/>
      <c r="P30" s="17"/>
    </row>
    <row r="31" spans="2:16" ht="14.25">
      <c r="B31" s="4"/>
      <c r="C31" s="63"/>
      <c r="D31" s="64"/>
      <c r="E31" s="64"/>
      <c r="F31" s="64"/>
      <c r="G31" s="65"/>
      <c r="H31" s="66"/>
      <c r="I31" s="65"/>
      <c r="J31" s="66"/>
      <c r="K31" s="65"/>
      <c r="L31" s="61"/>
      <c r="M31" s="361"/>
      <c r="N31" s="362"/>
      <c r="O31" s="62"/>
      <c r="P31" s="17"/>
    </row>
    <row r="32" spans="2:16" ht="15" thickBot="1">
      <c r="B32" s="4"/>
      <c r="C32" s="294"/>
      <c r="D32" s="295"/>
      <c r="E32" s="295"/>
      <c r="F32" s="295"/>
      <c r="G32" s="322"/>
      <c r="H32" s="323"/>
      <c r="I32" s="322"/>
      <c r="J32" s="323"/>
      <c r="K32" s="322"/>
      <c r="L32" s="67"/>
      <c r="M32" s="324"/>
      <c r="N32" s="325"/>
      <c r="O32" s="62"/>
      <c r="P32" s="17"/>
    </row>
    <row r="33" spans="2:16" ht="15.75" thickBot="1">
      <c r="B33" s="4"/>
      <c r="C33" s="288" t="s">
        <v>43</v>
      </c>
      <c r="D33" s="289"/>
      <c r="E33" s="289"/>
      <c r="F33" s="289"/>
      <c r="G33" s="289"/>
      <c r="H33" s="289"/>
      <c r="I33" s="289"/>
      <c r="J33" s="289"/>
      <c r="K33" s="289"/>
      <c r="L33" s="289"/>
      <c r="M33" s="289"/>
      <c r="N33" s="290"/>
      <c r="O33" s="68"/>
      <c r="P33" s="18"/>
    </row>
    <row r="34" spans="2:16" ht="13.5" customHeight="1">
      <c r="B34" s="4"/>
      <c r="C34" s="313" t="s">
        <v>44</v>
      </c>
      <c r="D34" s="314"/>
      <c r="E34" s="314"/>
      <c r="F34" s="314"/>
      <c r="G34" s="314"/>
      <c r="H34" s="314"/>
      <c r="I34" s="314"/>
      <c r="J34" s="314"/>
      <c r="K34" s="314"/>
      <c r="L34" s="314"/>
      <c r="M34" s="314"/>
      <c r="N34" s="314"/>
      <c r="O34" s="315"/>
      <c r="P34" s="15"/>
    </row>
    <row r="35" spans="2:16">
      <c r="B35" s="4"/>
      <c r="C35" s="316"/>
      <c r="D35" s="317"/>
      <c r="E35" s="317"/>
      <c r="F35" s="317"/>
      <c r="G35" s="317"/>
      <c r="H35" s="317"/>
      <c r="I35" s="317"/>
      <c r="J35" s="317"/>
      <c r="K35" s="317"/>
      <c r="L35" s="317"/>
      <c r="M35" s="317"/>
      <c r="N35" s="317"/>
      <c r="O35" s="318"/>
      <c r="P35" s="15"/>
    </row>
    <row r="36" spans="2:16" ht="13.5" thickBot="1">
      <c r="B36" s="4"/>
      <c r="C36" s="319"/>
      <c r="D36" s="320"/>
      <c r="E36" s="320"/>
      <c r="F36" s="320"/>
      <c r="G36" s="320"/>
      <c r="H36" s="320"/>
      <c r="I36" s="320"/>
      <c r="J36" s="320"/>
      <c r="K36" s="320"/>
      <c r="L36" s="320"/>
      <c r="M36" s="320"/>
      <c r="N36" s="320"/>
      <c r="O36" s="321"/>
      <c r="P36" s="15"/>
    </row>
    <row r="37" spans="2:16" ht="15">
      <c r="B37" s="4"/>
      <c r="C37" s="298" t="s">
        <v>6</v>
      </c>
      <c r="D37" s="299"/>
      <c r="E37" s="299"/>
      <c r="F37" s="299"/>
      <c r="G37" s="299"/>
      <c r="H37" s="299"/>
      <c r="I37" s="299"/>
      <c r="J37" s="305"/>
      <c r="K37" s="124" t="s">
        <v>36</v>
      </c>
      <c r="L37" s="59" t="s">
        <v>8</v>
      </c>
      <c r="M37" s="304" t="s">
        <v>45</v>
      </c>
      <c r="N37" s="305"/>
      <c r="O37" s="60" t="s">
        <v>42</v>
      </c>
      <c r="P37" s="16"/>
    </row>
    <row r="38" spans="2:16" ht="14.25">
      <c r="B38" s="4"/>
      <c r="C38" s="282"/>
      <c r="D38" s="283"/>
      <c r="E38" s="283"/>
      <c r="F38" s="283"/>
      <c r="G38" s="283"/>
      <c r="H38" s="283"/>
      <c r="I38" s="283"/>
      <c r="J38" s="359"/>
      <c r="K38" s="128"/>
      <c r="L38" s="69"/>
      <c r="M38" s="363"/>
      <c r="N38" s="364"/>
      <c r="O38" s="62"/>
      <c r="P38" s="17"/>
    </row>
    <row r="39" spans="2:16" ht="15" thickBot="1">
      <c r="B39" s="4"/>
      <c r="C39" s="294"/>
      <c r="D39" s="295"/>
      <c r="E39" s="295"/>
      <c r="F39" s="295"/>
      <c r="G39" s="295"/>
      <c r="H39" s="295"/>
      <c r="I39" s="295"/>
      <c r="J39" s="322"/>
      <c r="K39" s="64"/>
      <c r="L39" s="70"/>
      <c r="M39" s="296"/>
      <c r="N39" s="297"/>
      <c r="O39" s="71"/>
      <c r="P39" s="17"/>
    </row>
    <row r="40" spans="2:16" ht="15.75" thickBot="1">
      <c r="B40" s="4"/>
      <c r="C40" s="288" t="s">
        <v>43</v>
      </c>
      <c r="D40" s="289"/>
      <c r="E40" s="289"/>
      <c r="F40" s="289"/>
      <c r="G40" s="289"/>
      <c r="H40" s="289"/>
      <c r="I40" s="289"/>
      <c r="J40" s="289"/>
      <c r="K40" s="289"/>
      <c r="L40" s="289"/>
      <c r="M40" s="289"/>
      <c r="N40" s="290"/>
      <c r="O40" s="72">
        <v>0</v>
      </c>
      <c r="P40" s="17"/>
    </row>
    <row r="41" spans="2:16">
      <c r="B41" s="4"/>
      <c r="C41" s="313" t="s">
        <v>46</v>
      </c>
      <c r="D41" s="314"/>
      <c r="E41" s="314"/>
      <c r="F41" s="314"/>
      <c r="G41" s="314"/>
      <c r="H41" s="314"/>
      <c r="I41" s="314"/>
      <c r="J41" s="314"/>
      <c r="K41" s="314"/>
      <c r="L41" s="314"/>
      <c r="M41" s="314"/>
      <c r="N41" s="314"/>
      <c r="O41" s="315"/>
      <c r="P41" s="15"/>
    </row>
    <row r="42" spans="2:16">
      <c r="B42" s="4"/>
      <c r="C42" s="316"/>
      <c r="D42" s="317"/>
      <c r="E42" s="317"/>
      <c r="F42" s="317"/>
      <c r="G42" s="317"/>
      <c r="H42" s="317"/>
      <c r="I42" s="317"/>
      <c r="J42" s="317"/>
      <c r="K42" s="317"/>
      <c r="L42" s="317"/>
      <c r="M42" s="317"/>
      <c r="N42" s="317"/>
      <c r="O42" s="318"/>
      <c r="P42" s="15"/>
    </row>
    <row r="43" spans="2:16" ht="13.5" thickBot="1">
      <c r="B43" s="4"/>
      <c r="C43" s="319"/>
      <c r="D43" s="320"/>
      <c r="E43" s="320"/>
      <c r="F43" s="320"/>
      <c r="G43" s="320"/>
      <c r="H43" s="320"/>
      <c r="I43" s="320"/>
      <c r="J43" s="320"/>
      <c r="K43" s="320"/>
      <c r="L43" s="320"/>
      <c r="M43" s="320"/>
      <c r="N43" s="320"/>
      <c r="O43" s="321"/>
      <c r="P43" s="15"/>
    </row>
    <row r="44" spans="2:16" ht="17.25">
      <c r="B44" s="4"/>
      <c r="C44" s="298" t="s">
        <v>47</v>
      </c>
      <c r="D44" s="299"/>
      <c r="E44" s="299"/>
      <c r="F44" s="299"/>
      <c r="G44" s="299"/>
      <c r="H44" s="299"/>
      <c r="I44" s="299"/>
      <c r="J44" s="59" t="s">
        <v>48</v>
      </c>
      <c r="K44" s="126" t="s">
        <v>49</v>
      </c>
      <c r="L44" s="73" t="s">
        <v>50</v>
      </c>
      <c r="M44" s="304" t="s">
        <v>51</v>
      </c>
      <c r="N44" s="305"/>
      <c r="O44" s="60" t="s">
        <v>42</v>
      </c>
      <c r="P44" s="16"/>
    </row>
    <row r="45" spans="2:16" ht="14.25">
      <c r="B45" s="4"/>
      <c r="C45" s="282"/>
      <c r="D45" s="283"/>
      <c r="E45" s="283"/>
      <c r="F45" s="283"/>
      <c r="G45" s="283"/>
      <c r="H45" s="283"/>
      <c r="I45" s="283"/>
      <c r="J45" s="74"/>
      <c r="K45" s="75"/>
      <c r="L45" s="74"/>
      <c r="M45" s="302"/>
      <c r="N45" s="303"/>
      <c r="O45" s="62"/>
      <c r="P45" s="17"/>
    </row>
    <row r="46" spans="2:16" ht="15" thickBot="1">
      <c r="B46" s="4"/>
      <c r="C46" s="294"/>
      <c r="D46" s="295"/>
      <c r="E46" s="295"/>
      <c r="F46" s="295"/>
      <c r="G46" s="295"/>
      <c r="H46" s="295"/>
      <c r="I46" s="295"/>
      <c r="J46" s="76"/>
      <c r="K46" s="77"/>
      <c r="L46" s="76"/>
      <c r="M46" s="296"/>
      <c r="N46" s="297"/>
      <c r="O46" s="78"/>
      <c r="P46" s="17"/>
    </row>
    <row r="47" spans="2:16" ht="15.75" thickBot="1">
      <c r="B47" s="4"/>
      <c r="C47" s="288" t="s">
        <v>43</v>
      </c>
      <c r="D47" s="289"/>
      <c r="E47" s="289"/>
      <c r="F47" s="289"/>
      <c r="G47" s="289"/>
      <c r="H47" s="289"/>
      <c r="I47" s="289"/>
      <c r="J47" s="289"/>
      <c r="K47" s="289"/>
      <c r="L47" s="289"/>
      <c r="M47" s="289"/>
      <c r="N47" s="290"/>
      <c r="O47" s="68"/>
      <c r="P47" s="18"/>
    </row>
    <row r="48" spans="2:16">
      <c r="B48" s="4"/>
      <c r="C48" s="313" t="s">
        <v>52</v>
      </c>
      <c r="D48" s="314"/>
      <c r="E48" s="314"/>
      <c r="F48" s="314"/>
      <c r="G48" s="314"/>
      <c r="H48" s="314"/>
      <c r="I48" s="314"/>
      <c r="J48" s="314"/>
      <c r="K48" s="314"/>
      <c r="L48" s="314"/>
      <c r="M48" s="314"/>
      <c r="N48" s="314"/>
      <c r="O48" s="315"/>
      <c r="P48" s="15"/>
    </row>
    <row r="49" spans="2:16">
      <c r="B49" s="4"/>
      <c r="C49" s="316"/>
      <c r="D49" s="317"/>
      <c r="E49" s="317"/>
      <c r="F49" s="317"/>
      <c r="G49" s="317"/>
      <c r="H49" s="317"/>
      <c r="I49" s="317"/>
      <c r="J49" s="317"/>
      <c r="K49" s="317"/>
      <c r="L49" s="317"/>
      <c r="M49" s="317"/>
      <c r="N49" s="317"/>
      <c r="O49" s="318"/>
      <c r="P49" s="15"/>
    </row>
    <row r="50" spans="2:16" ht="13.5" thickBot="1">
      <c r="B50" s="4"/>
      <c r="C50" s="319"/>
      <c r="D50" s="320"/>
      <c r="E50" s="320"/>
      <c r="F50" s="320"/>
      <c r="G50" s="320"/>
      <c r="H50" s="320"/>
      <c r="I50" s="320"/>
      <c r="J50" s="320"/>
      <c r="K50" s="320"/>
      <c r="L50" s="320"/>
      <c r="M50" s="320"/>
      <c r="N50" s="320"/>
      <c r="O50" s="321"/>
      <c r="P50" s="15"/>
    </row>
    <row r="51" spans="2:16" ht="30">
      <c r="B51" s="4"/>
      <c r="C51" s="298" t="s">
        <v>53</v>
      </c>
      <c r="D51" s="299"/>
      <c r="E51" s="299"/>
      <c r="F51" s="299"/>
      <c r="G51" s="299"/>
      <c r="H51" s="299"/>
      <c r="I51" s="299"/>
      <c r="J51" s="59" t="s">
        <v>54</v>
      </c>
      <c r="K51" s="79" t="s">
        <v>55</v>
      </c>
      <c r="L51" s="80" t="s">
        <v>56</v>
      </c>
      <c r="M51" s="300" t="s">
        <v>41</v>
      </c>
      <c r="N51" s="301"/>
      <c r="O51" s="81" t="s">
        <v>42</v>
      </c>
      <c r="P51" s="19"/>
    </row>
    <row r="52" spans="2:16" ht="14.25">
      <c r="B52" s="4"/>
      <c r="C52" s="82"/>
      <c r="D52" s="83"/>
      <c r="E52" s="83"/>
      <c r="F52" s="83"/>
      <c r="G52" s="83"/>
      <c r="H52" s="83"/>
      <c r="I52" s="83"/>
      <c r="J52" s="84"/>
      <c r="K52" s="85"/>
      <c r="L52" s="86"/>
      <c r="M52" s="306"/>
      <c r="N52" s="307"/>
      <c r="O52" s="87"/>
      <c r="P52" s="20"/>
    </row>
    <row r="53" spans="2:16" ht="14.25">
      <c r="B53" s="4"/>
      <c r="C53" s="82"/>
      <c r="D53" s="83"/>
      <c r="E53" s="83"/>
      <c r="F53" s="83"/>
      <c r="G53" s="83"/>
      <c r="H53" s="83"/>
      <c r="I53" s="83"/>
      <c r="J53" s="84"/>
      <c r="K53" s="85"/>
      <c r="L53" s="86"/>
      <c r="M53" s="306"/>
      <c r="N53" s="307"/>
      <c r="O53" s="87"/>
      <c r="P53" s="20"/>
    </row>
    <row r="54" spans="2:16" ht="14.25">
      <c r="B54" s="4"/>
      <c r="C54" s="82"/>
      <c r="D54" s="83"/>
      <c r="E54" s="83"/>
      <c r="F54" s="83"/>
      <c r="G54" s="83"/>
      <c r="H54" s="83"/>
      <c r="I54" s="83"/>
      <c r="J54" s="84"/>
      <c r="K54" s="85"/>
      <c r="L54" s="86"/>
      <c r="M54" s="302"/>
      <c r="N54" s="303"/>
      <c r="O54" s="87"/>
      <c r="P54" s="20"/>
    </row>
    <row r="55" spans="2:16" ht="15" thickBot="1">
      <c r="B55" s="4"/>
      <c r="C55" s="294"/>
      <c r="D55" s="295"/>
      <c r="E55" s="295"/>
      <c r="F55" s="295"/>
      <c r="G55" s="295"/>
      <c r="H55" s="295"/>
      <c r="I55" s="295"/>
      <c r="J55" s="76"/>
      <c r="K55" s="77"/>
      <c r="L55" s="76"/>
      <c r="M55" s="296"/>
      <c r="N55" s="297"/>
      <c r="O55" s="78"/>
      <c r="P55" s="17"/>
    </row>
    <row r="56" spans="2:16" ht="15.75" thickBot="1">
      <c r="B56" s="4"/>
      <c r="C56" s="288" t="s">
        <v>43</v>
      </c>
      <c r="D56" s="289"/>
      <c r="E56" s="289"/>
      <c r="F56" s="289"/>
      <c r="G56" s="289"/>
      <c r="H56" s="289"/>
      <c r="I56" s="289"/>
      <c r="J56" s="289"/>
      <c r="K56" s="289"/>
      <c r="L56" s="289"/>
      <c r="M56" s="289"/>
      <c r="N56" s="290"/>
      <c r="O56" s="72"/>
      <c r="P56" s="17"/>
    </row>
    <row r="57" spans="2:16" ht="15" thickBot="1">
      <c r="B57" s="4"/>
      <c r="C57" s="54"/>
      <c r="D57" s="31"/>
      <c r="E57" s="31"/>
      <c r="F57" s="31"/>
      <c r="G57" s="31"/>
      <c r="H57" s="31"/>
      <c r="I57" s="31"/>
      <c r="J57" s="31"/>
      <c r="K57" s="31"/>
      <c r="L57" s="31"/>
      <c r="M57" s="31"/>
      <c r="N57" s="31"/>
      <c r="O57" s="55"/>
      <c r="P57" s="5"/>
    </row>
    <row r="58" spans="2:16" ht="15.75" thickBot="1">
      <c r="B58" s="4"/>
      <c r="C58" s="291" t="s">
        <v>57</v>
      </c>
      <c r="D58" s="292"/>
      <c r="E58" s="292"/>
      <c r="F58" s="292"/>
      <c r="G58" s="292"/>
      <c r="H58" s="292"/>
      <c r="I58" s="292"/>
      <c r="J58" s="292"/>
      <c r="K58" s="292"/>
      <c r="L58" s="292"/>
      <c r="M58" s="292"/>
      <c r="N58" s="293"/>
      <c r="O58" s="88"/>
      <c r="P58" s="21"/>
    </row>
    <row r="59" spans="2:16">
      <c r="B59" s="4"/>
      <c r="C59" s="313" t="s">
        <v>58</v>
      </c>
      <c r="D59" s="314"/>
      <c r="E59" s="314"/>
      <c r="F59" s="314"/>
      <c r="G59" s="314"/>
      <c r="H59" s="314"/>
      <c r="I59" s="314"/>
      <c r="J59" s="314"/>
      <c r="K59" s="314"/>
      <c r="L59" s="314"/>
      <c r="M59" s="314"/>
      <c r="N59" s="314"/>
      <c r="O59" s="315"/>
      <c r="P59" s="15"/>
    </row>
    <row r="60" spans="2:16">
      <c r="B60" s="4"/>
      <c r="C60" s="316"/>
      <c r="D60" s="317"/>
      <c r="E60" s="317"/>
      <c r="F60" s="317"/>
      <c r="G60" s="317"/>
      <c r="H60" s="317"/>
      <c r="I60" s="317"/>
      <c r="J60" s="317"/>
      <c r="K60" s="317"/>
      <c r="L60" s="317"/>
      <c r="M60" s="317"/>
      <c r="N60" s="317"/>
      <c r="O60" s="318"/>
      <c r="P60" s="15"/>
    </row>
    <row r="61" spans="2:16" ht="13.5" thickBot="1">
      <c r="B61" s="4"/>
      <c r="C61" s="319"/>
      <c r="D61" s="320"/>
      <c r="E61" s="320"/>
      <c r="F61" s="320"/>
      <c r="G61" s="320"/>
      <c r="H61" s="320"/>
      <c r="I61" s="320"/>
      <c r="J61" s="320"/>
      <c r="K61" s="320"/>
      <c r="L61" s="320"/>
      <c r="M61" s="320"/>
      <c r="N61" s="320"/>
      <c r="O61" s="321"/>
      <c r="P61" s="15"/>
    </row>
    <row r="62" spans="2:16" ht="15">
      <c r="B62" s="4"/>
      <c r="C62" s="298" t="s">
        <v>59</v>
      </c>
      <c r="D62" s="299"/>
      <c r="E62" s="299"/>
      <c r="F62" s="299"/>
      <c r="G62" s="299"/>
      <c r="H62" s="299"/>
      <c r="I62" s="299"/>
      <c r="J62" s="126"/>
      <c r="K62" s="127"/>
      <c r="L62" s="80" t="s">
        <v>60</v>
      </c>
      <c r="M62" s="300" t="s">
        <v>61</v>
      </c>
      <c r="N62" s="301"/>
      <c r="O62" s="81"/>
      <c r="P62" s="19"/>
    </row>
    <row r="63" spans="2:16" ht="14.25">
      <c r="B63" s="4"/>
      <c r="C63" s="282" t="s">
        <v>62</v>
      </c>
      <c r="D63" s="283"/>
      <c r="E63" s="283"/>
      <c r="F63" s="283"/>
      <c r="G63" s="283"/>
      <c r="H63" s="283"/>
      <c r="I63" s="283"/>
      <c r="J63" s="89"/>
      <c r="K63" s="90"/>
      <c r="L63" s="91"/>
      <c r="M63" s="284"/>
      <c r="N63" s="285"/>
      <c r="O63" s="92"/>
      <c r="P63" s="22"/>
    </row>
    <row r="64" spans="2:16" ht="14.25">
      <c r="B64" s="4"/>
      <c r="C64" s="63" t="s">
        <v>63</v>
      </c>
      <c r="D64" s="64"/>
      <c r="E64" s="64"/>
      <c r="F64" s="64"/>
      <c r="G64" s="64"/>
      <c r="H64" s="64"/>
      <c r="I64" s="64"/>
      <c r="J64" s="89"/>
      <c r="K64" s="90"/>
      <c r="L64" s="91"/>
      <c r="M64" s="284"/>
      <c r="N64" s="285"/>
      <c r="O64" s="92"/>
      <c r="P64" s="22"/>
    </row>
    <row r="65" spans="2:16" ht="15" thickBot="1">
      <c r="B65" s="4"/>
      <c r="C65" s="48" t="s">
        <v>64</v>
      </c>
      <c r="D65" s="49"/>
      <c r="E65" s="49"/>
      <c r="F65" s="49"/>
      <c r="G65" s="49"/>
      <c r="H65" s="49"/>
      <c r="I65" s="49"/>
      <c r="J65" s="93"/>
      <c r="K65" s="94"/>
      <c r="L65" s="91"/>
      <c r="M65" s="286"/>
      <c r="N65" s="287"/>
      <c r="O65" s="92"/>
      <c r="P65" s="22"/>
    </row>
    <row r="66" spans="2:16" ht="15.75" thickBot="1">
      <c r="B66" s="4"/>
      <c r="C66" s="288" t="s">
        <v>43</v>
      </c>
      <c r="D66" s="289"/>
      <c r="E66" s="289"/>
      <c r="F66" s="289"/>
      <c r="G66" s="289"/>
      <c r="H66" s="289"/>
      <c r="I66" s="289"/>
      <c r="J66" s="289"/>
      <c r="K66" s="289"/>
      <c r="L66" s="289"/>
      <c r="M66" s="289"/>
      <c r="N66" s="290"/>
      <c r="O66" s="95"/>
      <c r="P66" s="23"/>
    </row>
    <row r="67" spans="2:16" ht="15" thickBot="1">
      <c r="B67" s="4"/>
      <c r="C67" s="54"/>
      <c r="D67" s="31"/>
      <c r="E67" s="31"/>
      <c r="F67" s="31"/>
      <c r="G67" s="31"/>
      <c r="H67" s="31"/>
      <c r="I67" s="31"/>
      <c r="J67" s="31"/>
      <c r="K67" s="31"/>
      <c r="L67" s="31"/>
      <c r="M67" s="31"/>
      <c r="N67" s="31"/>
      <c r="O67" s="55"/>
      <c r="P67" s="5"/>
    </row>
    <row r="68" spans="2:16" ht="15.75" thickBot="1">
      <c r="B68" s="4"/>
      <c r="C68" s="291" t="s">
        <v>65</v>
      </c>
      <c r="D68" s="292"/>
      <c r="E68" s="292"/>
      <c r="F68" s="292"/>
      <c r="G68" s="292"/>
      <c r="H68" s="292"/>
      <c r="I68" s="292"/>
      <c r="J68" s="292"/>
      <c r="K68" s="292"/>
      <c r="L68" s="292"/>
      <c r="M68" s="292"/>
      <c r="N68" s="293"/>
      <c r="O68" s="96"/>
      <c r="P68" s="23"/>
    </row>
    <row r="69" spans="2:16" ht="14.25">
      <c r="B69" s="4"/>
      <c r="C69" s="54"/>
      <c r="D69" s="31"/>
      <c r="E69" s="31"/>
      <c r="F69" s="31"/>
      <c r="G69" s="31"/>
      <c r="H69" s="31"/>
      <c r="I69" s="31"/>
      <c r="J69" s="31"/>
      <c r="K69" s="31"/>
      <c r="L69" s="31"/>
      <c r="M69" s="31"/>
      <c r="N69" s="31"/>
      <c r="O69" s="55"/>
      <c r="P69" s="5"/>
    </row>
    <row r="70" spans="2:16" ht="14.25">
      <c r="B70" s="4"/>
      <c r="C70" s="54"/>
      <c r="D70" s="31"/>
      <c r="E70" s="31"/>
      <c r="F70" s="31"/>
      <c r="G70" s="31"/>
      <c r="H70" s="97" t="s">
        <v>66</v>
      </c>
      <c r="I70" s="97"/>
      <c r="J70" s="97"/>
      <c r="K70" s="97"/>
      <c r="L70" s="31"/>
      <c r="M70" s="31"/>
      <c r="N70" s="31"/>
      <c r="O70" s="55"/>
      <c r="P70" s="5"/>
    </row>
    <row r="71" spans="2:16" ht="15">
      <c r="B71" s="4"/>
      <c r="C71" s="54"/>
      <c r="D71" s="31"/>
      <c r="E71" s="31"/>
      <c r="F71" s="31"/>
      <c r="G71" s="31"/>
      <c r="H71" s="97" t="s">
        <v>67</v>
      </c>
      <c r="I71" s="31"/>
      <c r="J71" s="31"/>
      <c r="K71" s="31"/>
      <c r="L71" s="31"/>
      <c r="M71" s="31"/>
      <c r="N71" s="31"/>
      <c r="O71" s="55"/>
      <c r="P71" s="24"/>
    </row>
    <row r="72" spans="2:16" ht="15">
      <c r="B72" s="4"/>
      <c r="C72" s="54"/>
      <c r="D72" s="31"/>
      <c r="E72" s="31"/>
      <c r="F72" s="31"/>
      <c r="G72" s="31"/>
      <c r="H72" s="97" t="s">
        <v>78</v>
      </c>
      <c r="I72" s="31"/>
      <c r="J72" s="31"/>
      <c r="K72" s="31"/>
      <c r="L72" s="31"/>
      <c r="M72" s="31"/>
      <c r="N72" s="31"/>
      <c r="O72" s="55"/>
      <c r="P72" s="24"/>
    </row>
    <row r="73" spans="2:16" ht="14.25">
      <c r="B73" s="4"/>
      <c r="C73" s="40"/>
      <c r="D73" s="98"/>
      <c r="E73" s="98"/>
      <c r="F73" s="98"/>
      <c r="G73" s="98"/>
      <c r="H73" s="97" t="s">
        <v>71</v>
      </c>
      <c r="I73" s="98"/>
      <c r="J73" s="98"/>
      <c r="K73" s="98"/>
      <c r="L73" s="98"/>
      <c r="M73" s="98"/>
      <c r="N73" s="98"/>
      <c r="O73" s="99"/>
      <c r="P73" s="25"/>
    </row>
    <row r="74" spans="2:16" ht="14.25">
      <c r="B74" s="4"/>
      <c r="C74" s="54"/>
      <c r="D74" s="31"/>
      <c r="E74" s="31"/>
      <c r="F74" s="31"/>
      <c r="G74" s="31"/>
      <c r="H74" s="31" t="s">
        <v>68</v>
      </c>
      <c r="I74" s="31"/>
      <c r="J74" s="31"/>
      <c r="K74" s="31"/>
      <c r="L74" s="31"/>
      <c r="M74" s="31"/>
      <c r="N74" s="31"/>
      <c r="O74" s="55"/>
      <c r="P74" s="5"/>
    </row>
    <row r="75" spans="2:16" ht="15">
      <c r="B75" s="4"/>
      <c r="C75" s="100" t="s">
        <v>69</v>
      </c>
      <c r="D75" s="101"/>
      <c r="E75" s="101"/>
      <c r="F75" s="101"/>
      <c r="G75" s="101"/>
      <c r="H75" s="101"/>
      <c r="I75" s="101"/>
      <c r="J75" s="101"/>
      <c r="K75" s="101"/>
      <c r="L75" s="101"/>
      <c r="M75" s="101"/>
      <c r="N75" s="101"/>
      <c r="O75" s="102"/>
      <c r="P75" s="5"/>
    </row>
    <row r="76" spans="2:16" ht="14.25">
      <c r="B76" s="4"/>
      <c r="C76" s="279"/>
      <c r="D76" s="280"/>
      <c r="E76" s="280"/>
      <c r="F76" s="280"/>
      <c r="G76" s="280"/>
      <c r="H76" s="280"/>
      <c r="I76" s="280"/>
      <c r="J76" s="280"/>
      <c r="K76" s="280"/>
      <c r="L76" s="280"/>
      <c r="M76" s="280"/>
      <c r="N76" s="280"/>
      <c r="O76" s="281"/>
      <c r="P76" s="25"/>
    </row>
    <row r="77" spans="2:16" ht="14.25">
      <c r="B77" s="4"/>
      <c r="C77" s="279"/>
      <c r="D77" s="280"/>
      <c r="E77" s="280"/>
      <c r="F77" s="280"/>
      <c r="G77" s="280"/>
      <c r="H77" s="280"/>
      <c r="I77" s="280"/>
      <c r="J77" s="280"/>
      <c r="K77" s="280"/>
      <c r="L77" s="280"/>
      <c r="M77" s="280"/>
      <c r="N77" s="280"/>
      <c r="O77" s="281"/>
      <c r="P77" s="25"/>
    </row>
    <row r="78" spans="2:16" ht="14.25">
      <c r="B78" s="4"/>
      <c r="C78" s="40"/>
      <c r="D78" s="98"/>
      <c r="E78" s="98"/>
      <c r="F78" s="98"/>
      <c r="G78" s="98"/>
      <c r="H78" s="98"/>
      <c r="I78" s="98"/>
      <c r="J78" s="98"/>
      <c r="K78" s="98"/>
      <c r="L78" s="98"/>
      <c r="M78" s="98"/>
      <c r="N78" s="98"/>
      <c r="O78" s="99"/>
      <c r="P78" s="25"/>
    </row>
    <row r="79" spans="2:16" ht="15">
      <c r="B79" s="4"/>
      <c r="C79" s="103" t="s">
        <v>70</v>
      </c>
      <c r="D79" s="98"/>
      <c r="E79" s="98"/>
      <c r="F79" s="98"/>
      <c r="G79" s="98"/>
      <c r="H79" s="98"/>
      <c r="I79" s="98"/>
      <c r="J79" s="98"/>
      <c r="K79" s="98"/>
      <c r="L79" s="98"/>
      <c r="M79" s="98"/>
      <c r="N79" s="98"/>
      <c r="O79" s="99"/>
      <c r="P79" s="25"/>
    </row>
    <row r="80" spans="2:16" ht="12.75" customHeight="1">
      <c r="B80" s="4"/>
      <c r="C80" s="276" t="s">
        <v>76</v>
      </c>
      <c r="D80" s="277"/>
      <c r="E80" s="277"/>
      <c r="F80" s="277"/>
      <c r="G80" s="277"/>
      <c r="H80" s="277"/>
      <c r="I80" s="277"/>
      <c r="J80" s="277"/>
      <c r="K80" s="277"/>
      <c r="L80" s="277"/>
      <c r="M80" s="277"/>
      <c r="N80" s="277"/>
      <c r="O80" s="278"/>
      <c r="P80" s="26"/>
    </row>
    <row r="81" spans="2:16" ht="28.5" customHeight="1">
      <c r="B81" s="4"/>
      <c r="C81" s="276"/>
      <c r="D81" s="277"/>
      <c r="E81" s="277"/>
      <c r="F81" s="277"/>
      <c r="G81" s="277"/>
      <c r="H81" s="277"/>
      <c r="I81" s="277"/>
      <c r="J81" s="277"/>
      <c r="K81" s="277"/>
      <c r="L81" s="277"/>
      <c r="M81" s="277"/>
      <c r="N81" s="277"/>
      <c r="O81" s="278"/>
      <c r="P81" s="26"/>
    </row>
    <row r="82" spans="2:16" ht="13.35" customHeight="1">
      <c r="B82" s="4"/>
      <c r="C82" s="276" t="s">
        <v>77</v>
      </c>
      <c r="D82" s="277"/>
      <c r="E82" s="277"/>
      <c r="F82" s="277"/>
      <c r="G82" s="277"/>
      <c r="H82" s="277"/>
      <c r="I82" s="277"/>
      <c r="J82" s="277"/>
      <c r="K82" s="277"/>
      <c r="L82" s="277"/>
      <c r="M82" s="277"/>
      <c r="N82" s="277"/>
      <c r="O82" s="278"/>
      <c r="P82" s="26"/>
    </row>
    <row r="83" spans="2:16" ht="45" customHeight="1">
      <c r="B83" s="4"/>
      <c r="C83" s="276"/>
      <c r="D83" s="277"/>
      <c r="E83" s="277"/>
      <c r="F83" s="277"/>
      <c r="G83" s="277"/>
      <c r="H83" s="277"/>
      <c r="I83" s="277"/>
      <c r="J83" s="277"/>
      <c r="K83" s="277"/>
      <c r="L83" s="277"/>
      <c r="M83" s="277"/>
      <c r="N83" s="277"/>
      <c r="O83" s="278"/>
      <c r="P83" s="26"/>
    </row>
    <row r="84" spans="2:16" ht="14.25">
      <c r="B84" s="4"/>
      <c r="C84" s="40"/>
      <c r="D84" s="98"/>
      <c r="E84" s="98"/>
      <c r="F84" s="98"/>
      <c r="G84" s="98"/>
      <c r="H84" s="98"/>
      <c r="I84" s="98"/>
      <c r="J84" s="98"/>
      <c r="K84" s="98"/>
      <c r="L84" s="98"/>
      <c r="M84" s="98"/>
      <c r="N84" s="98"/>
      <c r="O84" s="99"/>
      <c r="P84" s="25"/>
    </row>
    <row r="85" spans="2:16" ht="14.25">
      <c r="B85" s="4"/>
      <c r="C85" s="54"/>
      <c r="D85" s="31"/>
      <c r="E85" s="31"/>
      <c r="F85" s="31"/>
      <c r="G85" s="31"/>
      <c r="H85" s="97" t="s">
        <v>66</v>
      </c>
      <c r="I85" s="31"/>
      <c r="J85" s="31"/>
      <c r="K85" s="31"/>
      <c r="L85" s="31"/>
      <c r="M85" s="31"/>
      <c r="N85" s="31"/>
      <c r="O85" s="55"/>
      <c r="P85" s="5"/>
    </row>
    <row r="86" spans="2:16" ht="14.25">
      <c r="B86" s="4"/>
      <c r="C86" s="54"/>
      <c r="D86" s="31"/>
      <c r="E86" s="31"/>
      <c r="F86" s="31"/>
      <c r="G86" s="31"/>
      <c r="H86" s="31" t="s">
        <v>67</v>
      </c>
      <c r="I86" s="64"/>
      <c r="J86" s="64"/>
      <c r="K86" s="64"/>
      <c r="L86" s="31"/>
      <c r="M86" s="31"/>
      <c r="N86" s="31"/>
      <c r="O86" s="55"/>
      <c r="P86" s="5"/>
    </row>
    <row r="87" spans="2:16" ht="14.25">
      <c r="B87" s="4"/>
      <c r="C87" s="54"/>
      <c r="D87" s="31"/>
      <c r="E87" s="31"/>
      <c r="F87" s="31"/>
      <c r="G87" s="31"/>
      <c r="H87" s="31" t="s">
        <v>79</v>
      </c>
      <c r="I87" s="104"/>
      <c r="J87" s="104"/>
      <c r="K87" s="104"/>
      <c r="L87" s="31"/>
      <c r="M87" s="31"/>
      <c r="N87" s="31"/>
      <c r="O87" s="55"/>
      <c r="P87" s="5"/>
    </row>
    <row r="88" spans="2:16" ht="14.25">
      <c r="B88" s="4"/>
      <c r="C88" s="105"/>
      <c r="D88" s="98"/>
      <c r="E88" s="98"/>
      <c r="F88" s="98"/>
      <c r="G88" s="98"/>
      <c r="H88" s="31" t="s">
        <v>72</v>
      </c>
      <c r="I88" s="31"/>
      <c r="J88" s="31"/>
      <c r="K88" s="31"/>
      <c r="L88" s="98"/>
      <c r="M88" s="98"/>
      <c r="N88" s="98"/>
      <c r="O88" s="99"/>
      <c r="P88" s="25"/>
    </row>
    <row r="89" spans="2:16" ht="18.75" customHeight="1" thickBot="1">
      <c r="B89" s="4"/>
      <c r="C89" s="272"/>
      <c r="D89" s="273"/>
      <c r="E89" s="273"/>
      <c r="F89" s="77"/>
      <c r="G89" s="77"/>
      <c r="H89" s="77"/>
      <c r="I89" s="77"/>
      <c r="J89" s="77"/>
      <c r="K89" s="270"/>
      <c r="L89" s="270"/>
      <c r="M89" s="270"/>
      <c r="N89" s="270"/>
      <c r="O89" s="271"/>
      <c r="P89" s="27"/>
    </row>
    <row r="90" spans="2:16" ht="13.5" thickBot="1">
      <c r="B90" s="28"/>
      <c r="C90" s="29"/>
      <c r="D90" s="29"/>
      <c r="E90" s="29"/>
      <c r="F90" s="29"/>
      <c r="G90" s="29"/>
      <c r="H90" s="29"/>
      <c r="I90" s="29"/>
      <c r="J90" s="29"/>
      <c r="K90" s="29"/>
      <c r="L90" s="29"/>
      <c r="M90" s="29"/>
      <c r="N90" s="29"/>
      <c r="O90" s="29"/>
      <c r="P90" s="30"/>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vt:lpstr>
      <vt:lpstr>PRESUPUESTO OFICIAL (PROPONENT)</vt:lpstr>
      <vt:lpstr>INDICAR CÓDIGO DEL ITEM DE PAGO</vt:lpstr>
      <vt:lpstr>_GoBack</vt:lpstr>
      <vt:lpstr>'INDICAR CÓDIGO DEL ITEM DE PAGO'!Área_de_impresión</vt:lpstr>
      <vt:lpstr>'PRESUPUESTO OFICIAL (ENTIDA)'!Área_de_impresión</vt:lpstr>
      <vt:lpstr>'PRESUPUESTO OFICIAL (PROPONENT)'!Área_de_impresión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Infra.Oscar</cp:lastModifiedBy>
  <cp:revision/>
  <cp:lastPrinted>2021-07-22T21:21:55Z</cp:lastPrinted>
  <dcterms:created xsi:type="dcterms:W3CDTF">2006-06-27T16:47:25Z</dcterms:created>
  <dcterms:modified xsi:type="dcterms:W3CDTF">2023-08-10T20:42:04Z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