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apareja\OneDrive - MINTIC\DOCUMENTOS MINISTERIO\DOCUMENTOS MINTIC 2023\LICITACIONES PÚBLICAS\OAP-GESTIÓN DEL CONOCIMIENTO\9. EVALUACIÓN\3. DEFINITIVO\TÉCNICO\"/>
    </mc:Choice>
  </mc:AlternateContent>
  <xr:revisionPtr revIDLastSave="63" documentId="13_ncr:1_{14051497-EF46-47BF-BFDA-59F70EAD3095}" xr6:coauthVersionLast="41" xr6:coauthVersionMax="47" xr10:uidLastSave="{B2AE84E4-B537-48CF-91B8-A751D95C0100}"/>
  <bookViews>
    <workbookView xWindow="-120" yWindow="-120" windowWidth="20730" windowHeight="11160" tabRatio="690" firstSheet="1" activeTab="3" xr2:uid="{51EE24D3-2E92-4838-A250-5AD7F4662998}"/>
  </bookViews>
  <sheets>
    <sheet name="Propuesta Economica" sheetId="31" r:id="rId1"/>
    <sheet name="Experiencia habilitante" sheetId="17" r:id="rId2"/>
    <sheet name="Factores Ponderación " sheetId="26" r:id="rId3"/>
    <sheet name="Otros requisitos habilitantes " sheetId="18" r:id="rId4"/>
    <sheet name="Consolidado" sheetId="28" r:id="rId5"/>
    <sheet name="SMLV" sheetId="27" r:id="rId6"/>
    <sheet name="Hoja1" sheetId="32" r:id="rId7"/>
  </sheets>
  <externalReferences>
    <externalReference r:id="rId8"/>
  </externalReferences>
  <definedNames>
    <definedName name="_Hlk136018180" localSheetId="2">'Factores Ponderación '!#REF!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11" i="27" l="1"/>
  <c r="D25" i="31"/>
  <c r="C11" i="27"/>
  <c r="B10" i="27"/>
  <c r="A9" i="31"/>
  <c r="C18" i="31"/>
  <c r="A19" i="31"/>
  <c r="B19" i="31"/>
  <c r="C19" i="31"/>
  <c r="A20" i="31"/>
  <c r="B20" i="31"/>
  <c r="C20" i="31"/>
  <c r="A21" i="31"/>
  <c r="B21" i="31"/>
  <c r="C21" i="31"/>
  <c r="A22" i="31"/>
  <c r="B22" i="31"/>
  <c r="C22" i="31"/>
  <c r="A23" i="31"/>
  <c r="B23" i="31"/>
  <c r="C23" i="31"/>
  <c r="A24" i="31"/>
  <c r="B24" i="31"/>
  <c r="C24" i="31"/>
  <c r="C25" i="31"/>
  <c r="C14" i="31"/>
  <c r="A8" i="31"/>
  <c r="B8" i="31"/>
  <c r="B9" i="31"/>
  <c r="A10" i="31"/>
  <c r="B10" i="31"/>
  <c r="C10" i="31"/>
  <c r="A11" i="31"/>
  <c r="B11" i="31"/>
  <c r="C11" i="31"/>
  <c r="A12" i="31"/>
  <c r="B12" i="31"/>
  <c r="C12" i="31"/>
  <c r="A13" i="31"/>
  <c r="B13" i="31"/>
  <c r="C13" i="31"/>
  <c r="A14" i="31"/>
  <c r="B14" i="31"/>
</calcChain>
</file>

<file path=xl/sharedStrings.xml><?xml version="1.0" encoding="utf-8"?>
<sst xmlns="http://schemas.openxmlformats.org/spreadsheetml/2006/main" count="273" uniqueCount="126">
  <si>
    <r>
      <rPr>
        <b/>
        <sz val="11"/>
        <color rgb="FF000000"/>
        <rFont val="Calibri"/>
      </rPr>
      <t xml:space="preserve">PROCESO DE LICITACIÓN PÚBLICA No. FTIC-LP-004-2023
</t>
    </r>
    <r>
      <rPr>
        <sz val="11"/>
        <color rgb="FF000000"/>
        <rFont val="Calibri"/>
      </rPr>
      <t>OBJETO: “Prestar servicios para apoyar en la estructuración, fortalecimiento e implementación de estrategias para la gestión de conocimiento en la entidad y el aprendizaje institucional garantizando su articulación con el Modelo de Operación por Procesos y el Sistema Integrado de Gestión”</t>
    </r>
  </si>
  <si>
    <t>INFORMACION DEL PROPONENTE</t>
  </si>
  <si>
    <t xml:space="preserve">Nombre del proponente:  </t>
  </si>
  <si>
    <t> BOOST BUSINESS CONSULTING S.A.S.</t>
  </si>
  <si>
    <t xml:space="preserve">NIT: </t>
  </si>
  <si>
    <t>900657540-0</t>
  </si>
  <si>
    <t>Representante legal:</t>
  </si>
  <si>
    <t>GERARDO SANTAMARÍA BORDA</t>
  </si>
  <si>
    <t>Tipo de Proponente</t>
  </si>
  <si>
    <t>PERSONA JURÍDICA</t>
  </si>
  <si>
    <t>Total sin IVA</t>
  </si>
  <si>
    <t xml:space="preserve">Propuesta </t>
  </si>
  <si>
    <t>Cumple S/N</t>
  </si>
  <si>
    <t>Observación</t>
  </si>
  <si>
    <t xml:space="preserve">Observación General </t>
  </si>
  <si>
    <t>N/A</t>
  </si>
  <si>
    <t>Total</t>
  </si>
  <si>
    <t>Productos</t>
  </si>
  <si>
    <t>Cantidad</t>
  </si>
  <si>
    <t>Propuesta</t>
  </si>
  <si>
    <t>SI</t>
  </si>
  <si>
    <t>Cumple</t>
  </si>
  <si>
    <t>No hay observación general</t>
  </si>
  <si>
    <r>
      <rPr>
        <b/>
        <sz val="11"/>
        <color rgb="FF000000"/>
        <rFont val="Calibri"/>
      </rPr>
      <t xml:space="preserve">PROCESO DE LICITACIÓN PÚBLICA No. FTIC-LP-004-2023
</t>
    </r>
    <r>
      <rPr>
        <sz val="11"/>
        <color rgb="FF000000"/>
        <rFont val="Calibri"/>
      </rPr>
      <t xml:space="preserve">OBJETO: “Prestar servicios para apoyar en la estructuración, fortalecimiento e implementación de estrategias para la gestión de conocimiento en la entidad y el aprendizaje institucional garantizando su articulación con el Modelo de Operación por Procesos y el Sistema Integrado de Gestión”
</t>
    </r>
  </si>
  <si>
    <t>BOOST BUSINESS CONSULTING S.A.S.</t>
  </si>
  <si>
    <t>Número de Contrato</t>
  </si>
  <si>
    <t>Miembro que reporta la Experiencia</t>
  </si>
  <si>
    <t>Empresa o Entidad Contratante</t>
  </si>
  <si>
    <t>Objeto del Contrato</t>
  </si>
  <si>
    <t>Obligaciones o actividades realizadas por el Contratista.</t>
  </si>
  <si>
    <t>Clasificación UNSPSC (86141700 – 81111700 -  81112000 – 43232300 – 86111600 - 86121700 - 60101100 - 43232500 81111500 - 86101700 - 80101500 - 80101600)
(Documento RUP)</t>
  </si>
  <si>
    <t>Los contratos aportados para acreditar la experiencia deberán tener como objeto u obligaciones o productos 
o actividades de capacitación y/o Gestión de Conocimiento en temáticas de Tecnologías de Información o 
Tecnologías de las Comunicaciones</t>
  </si>
  <si>
    <t>Fecha de Inicio DD/MM/AA</t>
  </si>
  <si>
    <t>Fecha de terminación DD/MM/AA</t>
  </si>
  <si>
    <t>Meses</t>
  </si>
  <si>
    <t>Los contratos aportados para acreditar experiencia deben encontrarse terminados a la fecha de cierre del
proceso de selección. No se aceptan contratos en ejecución. S/N</t>
  </si>
  <si>
    <t>La sumatoria del monto total de los contratos relacionados como experiencia debe ser igual o superior al cien por ciento (100%) del presupuesto oficial del presente proceso de selección, expresado en salarios mínimos mensuales legales vigentes (SMMLV: Con IVA: 1264,15-Sin IVA: 1062,312076), se calculará con base en el salario mínimo vigente a la fecha de terminación del contrato respectivo.</t>
  </si>
  <si>
    <t>Forma de ejecución</t>
  </si>
  <si>
    <t>Valor del Contrato en dólares americanos
(Si está en US)</t>
  </si>
  <si>
    <t>TRM</t>
  </si>
  <si>
    <t>Valor del Contrato en pesos colombianos</t>
  </si>
  <si>
    <t>Valor Proporcional UT - C</t>
  </si>
  <si>
    <t>Valor del Contrato en SMMLV</t>
  </si>
  <si>
    <t>Número consecutivo del reporte del contrato en el RUP</t>
  </si>
  <si>
    <t>Resultado de Evaluación de Requisitos 
(CUMPLE / NO CUMPLE)</t>
  </si>
  <si>
    <t>I, C, UT 
(Individual-Consorcio-Unión Temporal)</t>
  </si>
  <si>
    <t>%</t>
  </si>
  <si>
    <t>4600090554 DE 2021</t>
  </si>
  <si>
    <t>BOOST BUSINESS CONSULTING SAS</t>
  </si>
  <si>
    <t>MUNICIPIO DE MEDELLÍN - SECRETARÍA DE SUMINISTROS Y SERVICIOS</t>
  </si>
  <si>
    <t>PRESTACIÓN DE SERVICIOS PARA LA IMPLEMENTACIÓN DE UN PROGRAMA ENFOCADO EN LA APROPIACIÓN DE HERRAMIENTAS DIGITALES PARA LAS MIPYMES DE MEDELLÍN.</t>
  </si>
  <si>
    <t>•	Diseño e implementación de la campaña de promoción, para convocar empresas interesadas en el programa de Fortalecimiento de Procesos Digitales en el tejido empresarial de la ciudad
•	Realizar conferencias de promoción y sensibilización, cultura y apropiación digital:
•	Disponer de Herramienta (plataforma en la WEB) para la inscripción y aplicación de diagnóstico de las empresas.
•	Consolidación y gestión de base de datos:
•	Elaborar cuestionario e inclusión del mismo en herramienta digital (plataforma en la WEB) para realizar diagnóstico de madurez digital empresarial:
•	Realizar un informe de diagnóstico por cada una de las empresas inscritas, y acciones a desarrollar para su posterior aplicación
•	Proceso de selección de empresas, de acuerdo con los resultados de diagnóstico
•	Espacios de transferencia de conocimiento y generación de capacidades en torno a procesos de transformación digital.
•	Definición de planes de acompañamiento de acuerdo a diagnóstico de madurez digital:
•	Consultorio de transformación digital:
•	Dar asistencia técnica por empresa, para la implementación de procesos de transformación digital:
•	Acercamiento a soluciones digitales - mesa de recursos para la transformación digital
•	Evento de cierre y relacionamiento del programa:</t>
  </si>
  <si>
    <t>43232300
43232500
80101500 
80101600 
81111600
81111700
81112000
86101700
86111600
86141700</t>
  </si>
  <si>
    <t>CUMPLE
Los contratos aportados para acreditar la experiencia tienen objeto u obligaciones o productos o actividades de capacitación y/o Gestión de Conocimiento en temáticas de Tecnologías de Información o Tecnologías de las Comunicaciones</t>
  </si>
  <si>
    <t>El contrato se encuentra finalizado. Su fecha de finalización de acuerdo con el acta de liquidación y sus anexos, fue 31 de diciembre de 2021.</t>
  </si>
  <si>
    <t>CUMPLE</t>
  </si>
  <si>
    <t>I</t>
  </si>
  <si>
    <t xml:space="preserve">No hay observaciones 
</t>
  </si>
  <si>
    <t>202200201 de 2022</t>
  </si>
  <si>
    <t>Corporación Ruta N Medellín</t>
  </si>
  <si>
    <t>PRESTACIÓN DE SERVICIOS PARA EL DISEÑO DEL CONTENIDO TEMÁTICO Y EJECUCIÓN DE LAS ACTIVIDADES PROPUESTAS EN LA LÍNEA DE APROPIACIÓN TECNOLOGÍA DEL COMPONENTE DE CULTURA EMPRENDIMIENTO E INNOVACIÓN DE LOS CVS</t>
  </si>
  <si>
    <t>43232300
43232500
80101500
80101600
81111500
81111700
81112000
86101700
86111600
86141700</t>
  </si>
  <si>
    <t>CUMPLE
Los contratos aportados para acreditar la experiencia tienen como objeto u obligaciones o productos o actividades de capacitación y/o Gestión de Conocimiento en temáticas de Tecnologías de Información o Tecnologías de las Comunicaciones</t>
  </si>
  <si>
    <t>El contrato se encuentra finalizado. Su fecha de finalización de acuerdo con el acta de liquidación fue 15 de diciembre de 2022.</t>
  </si>
  <si>
    <t>No hay observaciones generales.</t>
  </si>
  <si>
    <r>
      <rPr>
        <b/>
        <sz val="11"/>
        <color rgb="FF000000"/>
        <rFont val="Arial Narrow"/>
      </rPr>
      <t xml:space="preserve">PROCESO DE LICITACIÓN PÚBLICA No. FTIC-LP-004-2023
</t>
    </r>
    <r>
      <rPr>
        <sz val="11"/>
        <color rgb="FF000000"/>
        <rFont val="Arial Narrow"/>
      </rPr>
      <t>OBJETO: “Prestar servicios para apoyar en la estructuración, fortalecimiento e implementación de estrategias para la gestión de conocimiento en la entidad y el aprendizaje institucional garantizando su articulación con el Modelo de Operación por Procesos y el Sistema Integrado de Gestión”</t>
    </r>
  </si>
  <si>
    <t>FACTORES DE PONDERACIÓN</t>
  </si>
  <si>
    <t>Factor de Evaluación</t>
  </si>
  <si>
    <t>1. Criterios de calidad Puntaje máximo : 48,5 puntos</t>
  </si>
  <si>
    <t>Criterio</t>
  </si>
  <si>
    <t>Cumplimiento de los requisitos exigidos S/N</t>
  </si>
  <si>
    <t>La entidad verifica el ofrecimiento realizado por el oferente, observándose que se ajusta a lo requerido en los pliegos de condiciones definitivos.</t>
  </si>
  <si>
    <t>1.1.  Convalidación de conocimientos de las capacitaciones dadas por la universidad corporativa del Min TIC.- Anexo 8</t>
  </si>
  <si>
    <t>1.2.  Actualización de contenidos - Anexo 9</t>
  </si>
  <si>
    <t>1.3.  Actualización con enfoque de accesibilidad - Anexo 10</t>
  </si>
  <si>
    <t>1.4.  Objetos virtuales de aprendizaje - Anexo 11</t>
  </si>
  <si>
    <t>No se presentan observaciones</t>
  </si>
  <si>
    <t>2.  Propuesta económica: 40 puntos</t>
  </si>
  <si>
    <t>3. Apoyo a la Industria nacional - Anexo 12</t>
  </si>
  <si>
    <t>4. Puntaje adicional para proponentes con trabajadores con discapacidad - Anexo 13</t>
  </si>
  <si>
    <t>5. Puntajes Ley de emprendimiento colombiano:</t>
  </si>
  <si>
    <t>5.1. Emprendimientos y empresas de mujeres: 0.25 puntos - Anexo 14</t>
  </si>
  <si>
    <t>5.2. Mipyme: 0.25 puntos - Certificado de existencia y representación legal</t>
  </si>
  <si>
    <t>INORMACIÓN DEL PROPONENTE</t>
  </si>
  <si>
    <t>3.3. CAPACIDAD TÉCNICA
3.3.1. ANEXO TÉCNICO</t>
  </si>
  <si>
    <t>CARTA DE PRESENTACIÓN DE LA OFERTA</t>
  </si>
  <si>
    <t xml:space="preserve">
En la carta de presentación de la oferta el proponente deberá declarar que conoce, entiende y acepta los requerimientos técnicos mínimos exigidos por la entidad para el presente proceso de selección y se compromete a cumplir en la ejecución del contrato.
</t>
  </si>
  <si>
    <t>CUMPLE S/N</t>
  </si>
  <si>
    <t>SÍ</t>
  </si>
  <si>
    <t xml:space="preserve">No se presentan observaciones </t>
  </si>
  <si>
    <t>3.3. CAPACIDAD TÉCNICA
3.3.2. OTRAS CONDICIONES</t>
  </si>
  <si>
    <t xml:space="preserve">El proponente deberá allegar certificación suscrita por el representante legal, mediante la cual se obligue a destinar al cumplimiento del objeto contractual la provisión de servicios por parte de población en pobreza extrema, desplazados por la violencia, personas en proceso de reintegración o reincorporación y sujetos de especial protección constitucional, garantizando las condiciones de calidad y sin perjuicio de los Acuerdos Comerciales vigentes, esta provisión deberá ofertarse en un porcentaje que no podrá ser superior al diez por ciento (10%) ni inferior al cinco por ciento (5%) de los servicios requeridos para la ejecución del contrato, de manera que no se ponga en riesgo su cumplimiento adecuado.
Para lo cual, el proponente deberá diligenciar y allegar con su oferta el ANEXO No. 15 </t>
  </si>
  <si>
    <t>NO</t>
  </si>
  <si>
    <t>CONTRATOS O CONVENIOS SUSCRITOS CON ENTIDADES DE EDUCACIÓN SUPERIOR</t>
  </si>
  <si>
    <t>Aporta convenio</t>
  </si>
  <si>
    <t>IES</t>
  </si>
  <si>
    <t>En el caso de que el proponente sea una institución de educación superior y no cuente con la acreditación institucional de alta calidad,  deberá aportar los contratos o convenios suscritos con entidades de educación superior  que si cuenten con la acreditación en alta calidad, reconocidas por el Ministerio de Educación Nacional, que contengan de manera expresa la obligación de convalidar los certificados expedidos con créditos para ser homologados  en su oferta académica de postgrados en temáticas TIC (temáticas de tecnologías de la información y temáticas en tecnologías de las comunicaciones), por un término igual o superior al plazo de ejecución del contrato a suscribirse.</t>
  </si>
  <si>
    <t>En el caso de que el proponente no sea una institución de educación superior,  deberá aportar los contratos o convenios suscritos con entidades de educación superior acreditadas en alta calidad, reconocidas por el Ministerio de Educación Nacional, que contengan de manera expresa la obligación de convalidar los certificados expedidos con créditos para ser homologados  en su oferta académica de postgrados en temáticas TIC (temáticas de tecnologías de la información y temáticas en tecnologías de las comunicaciones), por un término igual o superior al plazo de ejecución del contrato a suscribirse. Entiéndase por: Tecnología de la Información, la que hace referencia a las aplicaciones, información e infraestructura requerida por una entidad para apoyar el funcionamiento de los procesos y estrategia de negocio y por Tecnología de Comunicaciones, las tecnologías usadas para realizar la transferencia de información.</t>
  </si>
  <si>
    <t>El oferente no es IES</t>
  </si>
  <si>
    <t>El oferente no aporta convenio.</t>
  </si>
  <si>
    <t>Requisitos Habilitantes</t>
  </si>
  <si>
    <t>Propuesta económica</t>
  </si>
  <si>
    <t>Revisar hoja de Excel: Propuesta económica</t>
  </si>
  <si>
    <t>Experiencia habilitante</t>
  </si>
  <si>
    <t>Revisar hoja de Excel: Experiencia Habilitante</t>
  </si>
  <si>
    <t xml:space="preserve">Otros requisitos habilitantes </t>
  </si>
  <si>
    <t xml:space="preserve">Revisar hoja de Excel: Otros requisitos habilitantes </t>
  </si>
  <si>
    <t>VALOR DEL PROCESO ACTUAL</t>
  </si>
  <si>
    <t>1. Entregar diseño técnico de la oferta a ejecutar, donde se detalle: a) Tabla de contenido, b) La metodología para cada línea temática que se plantea en el anexo documento técnico apropiación, c) tiempos de ejecución de cada proceso formativo d) definición logística e) proceso de convocatoria para las siguientes acciones: • 5 procesos de formación intensiva tipo bootcamp. • Dos (2) talleres en habilidades blandas: Identifica tu perfil emprendedor. • Un (1) taller de aprovechamiento de las Tecnología C4RI en el emprendimiento. • Cuatro (4) maratones tecnológicas. • Dos (2) ciclos formativos de replicadores y líderes de semilleros 4.0. 2. Cumplir con los requerimientos técnicos y metodológicos que se detallan en el ANEXO TÉCNICO DE APROPIACIÓN de esta convocatoria. 3. Realizar todas las actividades objeto del contrato conforme a los contenidos incluidos en la propuesta, en el contrato y actas aprobadas de reuniones. 4. Presentar contratos de vinculación o de prestación de servicios del equipo de trabajo base para la ejecución del contrato. 5. Cumplir con la entrega a satisfacción de los documentos y entregables señalados en la presente minuta. 6. Ejecutar con diligencia y calidad las actividades requeridas para dar cumplimiento a los resultados y metas establecidas para la estrategia de Cultura Emprendimiento e Innovación, específicamente en el objetivo de apropiación. 7. Desarrollar, en articulación con Ruta N, actividades de convocatoria a personas y emprendedores para las diferentes actividades. 8. Hacer uso de las plataformas o estructura de formularios que le indique Ruta N para la convocatoria, inscripción y seguimiento de beneficiarios y emprendedores (en los casos que se requiera).9. Disponer del personal necesario y debidamente capacitado y validado por Ruta N para realizar las actividades requeridas.10. Realizar actividades presenciales con convocatoria en las 16 comunas y 5 corregimientos de la ciudad de Medellín. 11. Informar sobre los nuevos miembros del equipo, realizando entrega de las hojas de vida y experiencia laboral a Ruta N, garantizando así, que el personal cumpla con las características necesarias, y se debe contar con la aprobación del equipo de trabajo por parte del contratante. 12. Realizar informes mensuales a Ruta N de avance técnico de las actividades y entregables establecidos. Este debe ser un documento que contenga el resumen ejecutivo de actividades realizadas en el mes, lugar, fecha, temas y cifras de asistentes. Así mismo se solicitarán los formatos de asistencia, encuestas de satisfacción con todos los campos establecidos por Ruta N. 13. Entregar en los formatos definidos por Ruta N, realizando entrega de la encuesta de satisfacción tabulada, formatos de asistencia y de inscripción de manera completa. No se aceptarán formatos que no cuenten con previa validación de Ruta N. 14. Realizar los reportes adicionales que requieran Ruta N y la Alcaldía de Medellín sobre el estado de ejecución de las actividades contratadas. 15. Cumplir con los lineamientos de imagen y comunicaciones dados por Ruta N y por la Alcaldía de Medellín para los Centros de Valle del Software. 16. Asignar al coordinador del proyecto como enlace con Ruta N con el propósito de centralizar la comunicación y la información que se requiera. 17. Definir los espacios físicos necesarios para las intervenciones presenciales, priorizando los espacios habilitados de CVS – Centros de Valle del Software o Ruta N, buscando en todo caso espacios de uso gratuito o público. 18. Entregar el Documento con la programación de actividades trimestral a realizar (enviar 15 días antes de iniciar el trimestre la versión inicial; se actualizará informe a informe). 19. Asistir de manera periódica a las reuniones del comité técnico de seguimiento, el cual será instalado a la hora de firmar el acta de inicio. En este espacio se presentarán los avances, necesidades y solicitudes de las partes para el desarrollo efectivo de la oferta en territorio. 20. Atender oportunamente las recomendaciones del Comité Técnico de Ruta N a la ejecución de las actividades relacionadas con el contrato. Este comité estará conformado por el supervisor del contrato y un profesional designado por la Corporación Ruta N para apoyar técnicamente el proceso. Podrán de igual manera asistir otros profesionales que Ruta N considere pertinentes como asesores técnicos, cuando la acción así lo amerite. 21. Presentar para aprobación del comité técnico del contrato los cambios del equipo, este personal deberá contar con las mismas características del habilitantes y ponderables presentados en la propuesta.</t>
  </si>
  <si>
    <t>Cumple / No Cumple con Subsanación</t>
  </si>
  <si>
    <t>Observaciones efectuadas en el Informe Preliminar</t>
  </si>
  <si>
    <t>Observaciones Generales efectuadas en el Informe Preliminar</t>
  </si>
  <si>
    <t>Resultado Informe Definitivo</t>
  </si>
  <si>
    <r>
      <t xml:space="preserve">
En informe de verificación técnico preliminar publicado el 16 de agosto de 2023 en el SECOP II, el comité evaluador técnico observó al proponente lo siguiente: "</t>
    </r>
    <r>
      <rPr>
        <i/>
        <sz val="11"/>
        <color rgb="FF000000"/>
        <rFont val="Calibri"/>
        <family val="2"/>
      </rPr>
      <t xml:space="preserve">El oferente acredita la experiencia aportando el acta de liquidación junto con el contrato, sin embargo, el acta de liquidación está sin la firma por parte de la entidad, por lo tanto, no es válido el documento. Por lo expuesto, el proponente deberá allegar, dentro del término de traslado del informe de verificación y evaluación preliminar, indicado en el cronograma del proceso, el acta de liquidación firmada por las partes o documento que permita acreditar las condiciones exigidas en el pliego de condiciones frente a la experiencia."  </t>
    </r>
  </si>
  <si>
    <t xml:space="preserve">El comité evaluador técnico en el informe preliminar técnico que se encuentra publicado en SECOP II desde el 16/08/2023 8:43:24 PM, señaló que el contrato con la CORPORACIÓN RUTA N MEDELLÍN no cumplía, teniendo en cuenta que el oferente acreditaba la experiencia aportando el acta de liquidación junto con el contrato, sin embargo, el acta de liquidación estába sin la firma por parte de la entidad contratante, por lo tanto, mediante el informe en mención, se le requirió al proponente BOOST BUSINESS CONSULTING S.A.S., con el fin de que subsanara este requisito. 
En respuesta a dicho requerimiento, el 23 de agosto de 2023 a las 5:00:47 p.m., el proponente mediante la sección de mensajes de dicha plataforma, referencia mensaje: CO1.MSG.5194105, allegó documentación de subsanación, dentro de la cual se encuentra el Acta de Liquidación firmada del Contrato 202200201 de 2022.
Por lo expuesto, el proponente subsanó el requisito conforme las condiciones señaladas por el comité evaluador técnico y, por lo tanto, cumple con las exigencias del pliego contenidas en el numeral 3.3.3., lo cual se verá reflejado en el informe de verificación y evaluación técnica definitivo. </t>
  </si>
  <si>
    <r>
      <rPr>
        <i/>
        <sz val="11"/>
        <rFont val="Calibri"/>
        <family val="2"/>
      </rPr>
      <t>"Las obligaciones o actividades realizadas por el Contratista se toman del documento anexo al acta de liquidación."</t>
    </r>
    <r>
      <rPr>
        <sz val="11"/>
        <rFont val="Calibri"/>
        <family val="2"/>
      </rPr>
      <t xml:space="preserve">
</t>
    </r>
  </si>
  <si>
    <t xml:space="preserve">Teniendo en cuenta que el proponente se encuentra incurso en causal de rechazo, el comité evaluador técnico no realiza la asignación de puntajes. </t>
  </si>
  <si>
    <t>OBSERVACIÓN EFECTUADA EN EL INFORME PRELIMINAR</t>
  </si>
  <si>
    <t>RESULTADO INFORME DEFINITIVO</t>
  </si>
  <si>
    <r>
      <t xml:space="preserve">
En informe de verificación técnico preliminar publicado el 16 de agosto de 2023 en el SECOP II, el comité evaluador técnico observó al proponente lo siguiente: </t>
    </r>
    <r>
      <rPr>
        <i/>
        <sz val="11"/>
        <rFont val="Arial Narrow"/>
        <family val="2"/>
      </rPr>
      <t xml:space="preserve">"El documento presenta un error al abrirlo y no puede visualizarse, dice que la ruta de acceso demasiado larga. Por lo expuesto, el proponente deberá allegar, dentro del término de traslado del informe de verificación y evaluación preliminar, indicado en el cronograma del proceso, el ANEXO 15 diligenciado."
</t>
    </r>
  </si>
  <si>
    <t xml:space="preserve">En informe de verificación jurídica preliminar publicado el 16 de agosto de 2023 en el SECOP II, el comité evaluador técnico requirió al proponente para que aportara el ANEXO 15.  En respuesta a dicho requerimiento, el 23 de agosto de 2023 a las 5:00:47 p.m., el proponente mediante la sección de mensajes de dicha plataforma, referencia mensaje: CO1.MSG.5194105, allegó documentación de subsanación, dentro del cual se encuentra el ANEXO 15 FOMENTO A LA EJECUCIÓN DE CONTRATOS ESTATALES POR PARTE DE POBLACIÓN EN POBREZA EXTREMA, DESPLAZADOS POR LA VIOLENCIA, PERSONAS EN PROCESO DE REINTEGRACIÓN O REINCORPORACIÓN Y SUJETOS DE ESPECIAL PROTECCIÓN CONSTITUCIONAL.
Por lo expuesto, el proponente subsanó el requisito conforme las condiciones señaladas por el comité evaluador técnico y, por lo tanto, cumple con las exigencias del pliego contenidas en el numeral 3.3.2. </t>
  </si>
  <si>
    <r>
      <t xml:space="preserve">
En informe de verificación técnico preliminar publicado el 16 de agosto de 2023 en el SECOP II, el comité evaluador técnico observó al proponente lo siguiente: </t>
    </r>
    <r>
      <rPr>
        <i/>
        <sz val="11"/>
        <color theme="1"/>
        <rFont val="Calibri"/>
        <family val="2"/>
        <scheme val="minor"/>
      </rPr>
      <t>"El oferente no allega el convenio con entidades de educación superior acreditadas en alta calidad, reconocidas por el Ministerio de Educación Nacional , conforme al requisito del numeral cuatro (4) del anexo técnico definitivo. Por lo expuesto, el proponente deberá allegar, dentro del término de traslado del informe de verificación y evaluación preliminar, el documento mencioado."</t>
    </r>
  </si>
  <si>
    <t>Teniendo en cuenta las observaciones efectuadas en el informe técnico preliminar publicado el 16 de agosto de 2023 en el SECOP II, se esperaba que dentro del término de traslado de éste, el proponente allegara la subsanación técnica correspondiente, sin embargo, el proponente no subsanó este requisito, dentro del término de traslado del informe de evaluación.
Por lo expuesto, el proponente se encuentra incurso en la causal de rechazo establecida en el sub-numeral 14 del numeral 1.25 CAUSALES DE RECHAZO del pliego de condiciones que menciona: “14. Cuando los oferentes no suministren la información y documentación solicitada por la entidad hasta el término de traslado del informe de evaluación conforme al parágrafo 1 del artículo 5 de la Ley 1150 de 2007, modificado por el artículo 5 de la Ley 1882 de 2018”.</t>
  </si>
  <si>
    <t>Cumple 
(Subsanó)</t>
  </si>
  <si>
    <t>No Cumple 
(No subsanó)</t>
  </si>
  <si>
    <t>Ponderación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</si>
</sst>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8" formatCode="&quot;$&quot;\ #,##0.00;[Red]\-&quot;$&quot;\ #,##0.00"/>
    <numFmt numFmtId="44" formatCode="_-&quot;$&quot;\ * #,##0.00_-;\-&quot;$&quot;\ * #,##0.00_-;_-&quot;$&quot;\ * &quot;-&quot;??_-;_-@_-"/>
  </numFmts>
  <fonts count="33">
    <font>
      <sz val="11"/>
      <color theme="1"/>
      <name val="Calibri"/>
      <family val="2"/>
      <scheme val="minor"/>
    </font>
    <font>
      <sz val="11"/>
      <color theme="1"/>
      <name val="Arial Narrow"/>
      <family val="2"/>
    </font>
    <font>
      <sz val="11"/>
      <color theme="1"/>
      <name val="Calibri"/>
      <family val="2"/>
      <scheme val="minor"/>
    </font>
    <font>
      <b/>
      <sz val="11"/>
      <color theme="1"/>
      <name val="Arial Narrow"/>
      <family val="2"/>
    </font>
    <font>
      <sz val="10"/>
      <color theme="1"/>
      <name val="Arial Narrow"/>
      <family val="2"/>
    </font>
    <font>
      <sz val="11"/>
      <color rgb="FF000000"/>
      <name val="Calibri"/>
      <family val="2"/>
    </font>
    <font>
      <b/>
      <sz val="12"/>
      <color theme="1"/>
      <name val="Arial Narrow"/>
      <family val="2"/>
    </font>
    <font>
      <b/>
      <sz val="11"/>
      <color theme="1"/>
      <name val="Calibri"/>
      <family val="2"/>
      <scheme val="minor"/>
    </font>
    <font>
      <b/>
      <sz val="11"/>
      <color rgb="FF000000"/>
      <name val="Calibri"/>
      <family val="2"/>
    </font>
    <font>
      <b/>
      <sz val="12"/>
      <color rgb="FF000000"/>
      <name val="Arial"/>
      <family val="2"/>
    </font>
    <font>
      <b/>
      <sz val="11"/>
      <color theme="1"/>
      <name val="Calibri"/>
      <family val="2"/>
    </font>
    <font>
      <sz val="11"/>
      <color theme="1"/>
      <name val="Calibri"/>
      <family val="2"/>
    </font>
    <font>
      <b/>
      <sz val="11"/>
      <name val="Calibri"/>
      <family val="2"/>
    </font>
    <font>
      <sz val="11"/>
      <name val="Calibri"/>
      <family val="2"/>
    </font>
    <font>
      <b/>
      <sz val="11"/>
      <color rgb="FF000000"/>
      <name val="Arial Narrow"/>
      <family val="2"/>
    </font>
    <font>
      <sz val="11"/>
      <color rgb="FF000000"/>
      <name val="Arial Narrow"/>
      <family val="2"/>
    </font>
    <font>
      <b/>
      <sz val="11"/>
      <name val="Arial Narrow"/>
      <family val="2"/>
    </font>
    <font>
      <sz val="11"/>
      <color rgb="FF000000"/>
      <name val="Aptos Narrow"/>
      <family val="2"/>
    </font>
    <font>
      <sz val="11"/>
      <name val="Arial Narrow"/>
      <family val="2"/>
    </font>
    <font>
      <sz val="13"/>
      <color theme="1"/>
      <name val="Arial Narrow"/>
      <family val="2"/>
    </font>
    <font>
      <b/>
      <sz val="11"/>
      <color rgb="FF444444"/>
      <name val="Calibri"/>
      <family val="2"/>
      <charset val="1"/>
    </font>
    <font>
      <sz val="11"/>
      <color theme="1"/>
      <name val="Arial Narrow"/>
    </font>
    <font>
      <sz val="11"/>
      <color rgb="FF000000"/>
      <name val="Arial Narrow"/>
    </font>
    <font>
      <b/>
      <sz val="11"/>
      <color rgb="FF000000"/>
      <name val="Arial Narrow"/>
    </font>
    <font>
      <b/>
      <sz val="11"/>
      <color rgb="FF000000"/>
      <name val="Calibri"/>
    </font>
    <font>
      <sz val="11"/>
      <color rgb="FF000000"/>
      <name val="Calibri"/>
    </font>
    <font>
      <b/>
      <u/>
      <sz val="11"/>
      <color theme="1"/>
      <name val="Calibri"/>
      <family val="2"/>
      <scheme val="minor"/>
    </font>
    <font>
      <b/>
      <u/>
      <sz val="11"/>
      <color theme="1"/>
      <name val="Calibri"/>
      <family val="2"/>
    </font>
    <font>
      <sz val="13"/>
      <name val="Arial Narrow"/>
      <family val="2"/>
    </font>
    <font>
      <i/>
      <sz val="11"/>
      <color rgb="FF000000"/>
      <name val="Calibri"/>
      <family val="2"/>
    </font>
    <font>
      <i/>
      <sz val="11"/>
      <name val="Calibri"/>
      <family val="2"/>
    </font>
    <font>
      <i/>
      <sz val="11"/>
      <name val="Arial Narrow"/>
      <family val="2"/>
    </font>
    <font>
      <i/>
      <sz val="11"/>
      <color theme="1"/>
      <name val="Calibri"/>
      <family val="2"/>
      <scheme val="minor"/>
    </font>
  </fonts>
  <fills count="7">
    <fill>
      <patternFill patternType="none"/>
    </fill>
    <fill>
      <patternFill patternType="gray125"/>
    </fill>
    <fill>
      <patternFill patternType="solid">
        <fgColor theme="0"/>
        <bgColor rgb="FF000000"/>
      </patternFill>
    </fill>
    <fill>
      <patternFill patternType="solid">
        <fgColor theme="0"/>
        <bgColor indexed="64"/>
      </patternFill>
    </fill>
    <fill>
      <patternFill patternType="solid">
        <fgColor rgb="FFFFFFFF"/>
        <bgColor rgb="FF000000"/>
      </patternFill>
    </fill>
    <fill>
      <patternFill patternType="solid">
        <fgColor rgb="FFFFFF00"/>
        <bgColor indexed="64"/>
      </patternFill>
    </fill>
    <fill>
      <patternFill patternType="solid">
        <fgColor rgb="FFFFFF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right style="thin">
        <color rgb="FF000000"/>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indexed="64"/>
      </top>
      <bottom/>
      <diagonal/>
    </border>
    <border>
      <left/>
      <right/>
      <top style="thin">
        <color indexed="64"/>
      </top>
      <bottom/>
      <diagonal/>
    </border>
  </borders>
  <cellStyleXfs count="3">
    <xf numFmtId="0" fontId="0" fillId="0" borderId="0"/>
    <xf numFmtId="44" fontId="2" fillId="0" borderId="0" applyFont="0" applyFill="0" applyBorder="0" applyAlignment="0" applyProtection="0"/>
    <xf numFmtId="44" fontId="2" fillId="0" borderId="0" applyFont="0" applyFill="0" applyBorder="0" applyAlignment="0" applyProtection="0"/>
  </cellStyleXfs>
  <cellXfs count="156">
    <xf numFmtId="0" fontId="0" fillId="0" borderId="0" xfId="0"/>
    <xf numFmtId="0" fontId="5" fillId="0" borderId="1" xfId="0" applyFont="1" applyBorder="1" applyAlignment="1">
      <alignment horizontal="center" vertical="center" wrapText="1"/>
    </xf>
    <xf numFmtId="0" fontId="8" fillId="0" borderId="0" xfId="0" applyFont="1" applyAlignment="1">
      <alignment horizontal="center" vertical="center" wrapText="1"/>
    </xf>
    <xf numFmtId="0" fontId="7" fillId="0" borderId="0" xfId="0" applyFont="1" applyAlignment="1">
      <alignment horizontal="center" vertical="center"/>
    </xf>
    <xf numFmtId="0" fontId="5" fillId="0" borderId="0" xfId="0" applyFont="1" applyAlignment="1">
      <alignment horizontal="center" vertical="center" wrapText="1"/>
    </xf>
    <xf numFmtId="0" fontId="0" fillId="0" borderId="0" xfId="0" applyAlignment="1">
      <alignment horizontal="center" vertical="center"/>
    </xf>
    <xf numFmtId="0" fontId="0" fillId="0" borderId="0" xfId="0" applyAlignment="1">
      <alignment horizontal="center"/>
    </xf>
    <xf numFmtId="0" fontId="4" fillId="3" borderId="1" xfId="0" applyFont="1" applyFill="1" applyBorder="1" applyAlignment="1">
      <alignment horizontal="left" vertical="center" wrapText="1"/>
    </xf>
    <xf numFmtId="3" fontId="0" fillId="0" borderId="0" xfId="0" applyNumberFormat="1"/>
    <xf numFmtId="0" fontId="5" fillId="2"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3" fillId="3" borderId="1" xfId="0" applyFont="1" applyFill="1" applyBorder="1" applyAlignment="1">
      <alignment horizontal="left" vertical="center" wrapText="1"/>
    </xf>
    <xf numFmtId="0" fontId="1" fillId="3" borderId="1" xfId="0" applyFont="1" applyFill="1" applyBorder="1" applyAlignment="1">
      <alignment vertical="center"/>
    </xf>
    <xf numFmtId="0" fontId="1" fillId="3" borderId="2" xfId="0" applyFont="1" applyFill="1" applyBorder="1"/>
    <xf numFmtId="0" fontId="1" fillId="3" borderId="3" xfId="0" applyFont="1" applyFill="1" applyBorder="1"/>
    <xf numFmtId="0" fontId="1" fillId="3" borderId="1" xfId="0" applyFont="1" applyFill="1" applyBorder="1" applyAlignment="1">
      <alignment vertical="center" wrapText="1"/>
    </xf>
    <xf numFmtId="0" fontId="7" fillId="3" borderId="1" xfId="0" applyFont="1" applyFill="1" applyBorder="1" applyAlignment="1">
      <alignment horizontal="center" vertical="center"/>
    </xf>
    <xf numFmtId="0" fontId="15"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3" fillId="3" borderId="1" xfId="0" applyFont="1" applyFill="1" applyBorder="1" applyAlignment="1">
      <alignment horizontal="left" vertical="center"/>
    </xf>
    <xf numFmtId="0" fontId="1" fillId="3" borderId="1" xfId="0" applyFont="1" applyFill="1" applyBorder="1" applyAlignment="1">
      <alignment horizontal="center" vertical="center"/>
    </xf>
    <xf numFmtId="6" fontId="1" fillId="3" borderId="1" xfId="0" applyNumberFormat="1" applyFont="1" applyFill="1" applyBorder="1" applyAlignment="1">
      <alignment horizontal="center" vertical="center"/>
    </xf>
    <xf numFmtId="6" fontId="3" fillId="3" borderId="1" xfId="0" applyNumberFormat="1" applyFont="1" applyFill="1" applyBorder="1" applyAlignment="1">
      <alignment horizontal="center" vertical="center"/>
    </xf>
    <xf numFmtId="0" fontId="0" fillId="3" borderId="1" xfId="0" applyFill="1" applyBorder="1" applyAlignment="1">
      <alignment horizontal="center" vertical="center"/>
    </xf>
    <xf numFmtId="6" fontId="0" fillId="3" borderId="1" xfId="0" applyNumberFormat="1" applyFill="1" applyBorder="1" applyAlignment="1">
      <alignment horizontal="center" vertical="center"/>
    </xf>
    <xf numFmtId="6" fontId="7" fillId="3" borderId="1" xfId="0" applyNumberFormat="1" applyFont="1" applyFill="1" applyBorder="1" applyAlignment="1">
      <alignment horizontal="center" vertical="center"/>
    </xf>
    <xf numFmtId="0" fontId="10" fillId="3" borderId="6" xfId="0" applyFont="1" applyFill="1" applyBorder="1" applyAlignment="1">
      <alignment horizontal="center" vertical="center" wrapText="1"/>
    </xf>
    <xf numFmtId="0" fontId="10" fillId="3" borderId="6" xfId="0" applyFont="1" applyFill="1" applyBorder="1" applyAlignment="1">
      <alignment horizontal="center" vertical="center"/>
    </xf>
    <xf numFmtId="0" fontId="3" fillId="3" borderId="1" xfId="0" applyFont="1" applyFill="1" applyBorder="1" applyAlignment="1">
      <alignment vertical="center"/>
    </xf>
    <xf numFmtId="0" fontId="15" fillId="2" borderId="1" xfId="0" applyFont="1" applyFill="1" applyBorder="1" applyAlignment="1">
      <alignment horizontal="center" vertical="center" wrapText="1"/>
    </xf>
    <xf numFmtId="0" fontId="7" fillId="5" borderId="0" xfId="0" applyFont="1" applyFill="1"/>
    <xf numFmtId="2" fontId="7" fillId="5" borderId="0" xfId="0" applyNumberFormat="1" applyFont="1" applyFill="1"/>
    <xf numFmtId="6" fontId="7" fillId="5" borderId="0" xfId="0" applyNumberFormat="1" applyFont="1" applyFill="1"/>
    <xf numFmtId="44" fontId="0" fillId="0" borderId="0" xfId="2" applyFont="1"/>
    <xf numFmtId="4" fontId="0" fillId="3" borderId="1" xfId="0" applyNumberFormat="1" applyFill="1" applyBorder="1" applyAlignment="1">
      <alignment horizontal="center" vertical="center"/>
    </xf>
    <xf numFmtId="14" fontId="5" fillId="3" borderId="1" xfId="0"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9" fontId="5" fillId="3" borderId="1" xfId="0" applyNumberFormat="1" applyFont="1" applyFill="1" applyBorder="1" applyAlignment="1">
      <alignment horizontal="center" vertical="center" wrapText="1"/>
    </xf>
    <xf numFmtId="6" fontId="5" fillId="3" borderId="1" xfId="0" applyNumberFormat="1" applyFont="1" applyFill="1" applyBorder="1" applyAlignment="1">
      <alignment horizontal="center" vertical="center"/>
    </xf>
    <xf numFmtId="8" fontId="5" fillId="3" borderId="1" xfId="0" applyNumberFormat="1" applyFont="1" applyFill="1" applyBorder="1" applyAlignment="1">
      <alignment horizontal="center" vertical="center" wrapText="1"/>
    </xf>
    <xf numFmtId="6" fontId="5" fillId="3" borderId="1" xfId="0" applyNumberFormat="1" applyFont="1" applyFill="1" applyBorder="1" applyAlignment="1">
      <alignment horizontal="center" vertical="center" wrapText="1"/>
    </xf>
    <xf numFmtId="0" fontId="0" fillId="0" borderId="1" xfId="0" applyBorder="1" applyAlignment="1">
      <alignment horizontal="center" vertical="center" wrapText="1"/>
    </xf>
    <xf numFmtId="0" fontId="15" fillId="3" borderId="2" xfId="0" applyFont="1" applyFill="1" applyBorder="1" applyAlignment="1">
      <alignment horizontal="center" vertical="center" wrapText="1"/>
    </xf>
    <xf numFmtId="0" fontId="1" fillId="3" borderId="1" xfId="0" applyFont="1" applyFill="1" applyBorder="1" applyAlignment="1">
      <alignment horizontal="center" vertical="center" wrapText="1"/>
    </xf>
    <xf numFmtId="4" fontId="1" fillId="3" borderId="1" xfId="0" applyNumberFormat="1" applyFont="1" applyFill="1" applyBorder="1" applyAlignment="1">
      <alignment horizontal="center" vertical="center"/>
    </xf>
    <xf numFmtId="0" fontId="0" fillId="0" borderId="1" xfId="0" applyBorder="1" applyAlignment="1">
      <alignment horizontal="center" vertical="center"/>
    </xf>
    <xf numFmtId="0" fontId="0" fillId="3" borderId="0" xfId="0" applyFill="1" applyAlignment="1">
      <alignment horizontal="center" vertical="center"/>
    </xf>
    <xf numFmtId="0" fontId="8" fillId="4" borderId="3" xfId="0" applyFont="1" applyFill="1" applyBorder="1" applyAlignment="1">
      <alignment horizontal="center" vertical="center"/>
    </xf>
    <xf numFmtId="0" fontId="8" fillId="4" borderId="10" xfId="0" applyFont="1" applyFill="1" applyBorder="1" applyAlignment="1">
      <alignment horizontal="center" vertical="center"/>
    </xf>
    <xf numFmtId="0" fontId="17" fillId="4" borderId="3" xfId="0" applyFont="1" applyFill="1" applyBorder="1" applyAlignment="1">
      <alignment horizontal="center" vertical="center"/>
    </xf>
    <xf numFmtId="0" fontId="17" fillId="4" borderId="10" xfId="0" applyFont="1" applyFill="1" applyBorder="1" applyAlignment="1">
      <alignment horizontal="center" vertical="center"/>
    </xf>
    <xf numFmtId="0" fontId="5" fillId="4" borderId="3" xfId="0" applyFont="1" applyFill="1" applyBorder="1" applyAlignment="1">
      <alignment horizontal="center" vertical="center"/>
    </xf>
    <xf numFmtId="0" fontId="5" fillId="4" borderId="10" xfId="0" applyFont="1" applyFill="1" applyBorder="1" applyAlignment="1">
      <alignment horizontal="center" vertical="center"/>
    </xf>
    <xf numFmtId="0" fontId="0" fillId="3" borderId="1" xfId="0" applyFill="1" applyBorder="1" applyAlignment="1">
      <alignment horizontal="center" vertical="center" wrapText="1"/>
    </xf>
    <xf numFmtId="0" fontId="11" fillId="0" borderId="0" xfId="0" applyFont="1" applyAlignment="1">
      <alignment horizontal="center" vertical="center"/>
    </xf>
    <xf numFmtId="0" fontId="11" fillId="3"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5" fillId="0" borderId="0" xfId="0" applyFont="1" applyAlignment="1">
      <alignment horizontal="center" vertical="center"/>
    </xf>
    <xf numFmtId="0" fontId="1" fillId="0" borderId="0" xfId="0" applyFont="1" applyAlignment="1">
      <alignment horizontal="center" vertical="center"/>
    </xf>
    <xf numFmtId="0" fontId="1" fillId="3" borderId="0" xfId="0" applyFont="1" applyFill="1" applyAlignment="1">
      <alignment horizontal="center" vertical="center"/>
    </xf>
    <xf numFmtId="0" fontId="11" fillId="3" borderId="0" xfId="0" applyFont="1" applyFill="1" applyAlignment="1">
      <alignment horizontal="center" vertical="center"/>
    </xf>
    <xf numFmtId="0" fontId="21" fillId="3" borderId="1" xfId="0" applyFont="1" applyFill="1" applyBorder="1" applyAlignment="1">
      <alignment horizontal="center" vertical="center"/>
    </xf>
    <xf numFmtId="0" fontId="14" fillId="2" borderId="1" xfId="0" applyFont="1" applyFill="1" applyBorder="1" applyAlignment="1">
      <alignment horizontal="center" vertical="center" wrapText="1"/>
    </xf>
    <xf numFmtId="0" fontId="1" fillId="3" borderId="3" xfId="0" applyFont="1" applyFill="1" applyBorder="1" applyAlignment="1">
      <alignment horizontal="center" vertical="center"/>
    </xf>
    <xf numFmtId="0" fontId="1" fillId="3" borderId="4" xfId="0" applyFont="1" applyFill="1" applyBorder="1" applyAlignment="1">
      <alignment horizontal="center" vertical="center"/>
    </xf>
    <xf numFmtId="0" fontId="9" fillId="0" borderId="0" xfId="0" applyFont="1" applyAlignment="1">
      <alignment horizontal="center" vertical="center" wrapText="1"/>
    </xf>
    <xf numFmtId="0" fontId="1" fillId="3" borderId="2" xfId="0" applyFont="1" applyFill="1" applyBorder="1" applyAlignment="1">
      <alignment horizontal="left" vertical="center"/>
    </xf>
    <xf numFmtId="0" fontId="8" fillId="4" borderId="2" xfId="0" applyFont="1" applyFill="1" applyBorder="1" applyAlignment="1">
      <alignment horizontal="left" vertical="center"/>
    </xf>
    <xf numFmtId="0" fontId="8" fillId="4" borderId="7" xfId="0" applyFont="1" applyFill="1" applyBorder="1" applyAlignment="1">
      <alignment horizontal="left" vertical="center" wrapText="1"/>
    </xf>
    <xf numFmtId="0" fontId="17" fillId="4" borderId="3" xfId="0" applyFont="1" applyFill="1" applyBorder="1" applyAlignment="1">
      <alignment horizontal="left" vertical="center"/>
    </xf>
    <xf numFmtId="0" fontId="11" fillId="3" borderId="2" xfId="0" applyFont="1" applyFill="1" applyBorder="1" applyAlignment="1">
      <alignment horizontal="left" vertical="center"/>
    </xf>
    <xf numFmtId="0" fontId="3" fillId="3" borderId="6" xfId="0" applyFont="1" applyFill="1" applyBorder="1" applyAlignment="1">
      <alignment horizontal="center" vertical="center"/>
    </xf>
    <xf numFmtId="0" fontId="3" fillId="3" borderId="6" xfId="0" applyFont="1" applyFill="1" applyBorder="1" applyAlignment="1">
      <alignment horizontal="center" vertical="center" wrapText="1"/>
    </xf>
    <xf numFmtId="0" fontId="3" fillId="3" borderId="7" xfId="0" applyFont="1" applyFill="1" applyBorder="1" applyAlignment="1">
      <alignment horizontal="center" vertical="center"/>
    </xf>
    <xf numFmtId="0" fontId="3" fillId="3" borderId="7" xfId="0" applyFont="1" applyFill="1" applyBorder="1" applyAlignment="1">
      <alignment horizontal="center" vertical="center" wrapText="1"/>
    </xf>
    <xf numFmtId="0" fontId="11" fillId="0" borderId="1" xfId="0" applyFont="1" applyBorder="1" applyAlignment="1">
      <alignment horizontal="center" vertical="center"/>
    </xf>
    <xf numFmtId="0" fontId="10" fillId="3" borderId="16" xfId="0" applyFont="1" applyFill="1" applyBorder="1" applyAlignment="1">
      <alignment horizontal="left" vertical="center" wrapText="1"/>
    </xf>
    <xf numFmtId="0" fontId="11" fillId="3" borderId="1" xfId="0" applyFont="1" applyFill="1" applyBorder="1" applyAlignment="1">
      <alignment horizontal="left" vertical="center" wrapText="1"/>
    </xf>
    <xf numFmtId="0" fontId="11" fillId="3" borderId="7" xfId="0" applyFont="1" applyFill="1" applyBorder="1" applyAlignment="1">
      <alignment horizontal="left" vertical="center" wrapText="1"/>
    </xf>
    <xf numFmtId="0" fontId="14" fillId="2" borderId="7" xfId="0" applyFont="1" applyFill="1" applyBorder="1" applyAlignment="1">
      <alignment horizontal="center" vertical="center" wrapText="1"/>
    </xf>
    <xf numFmtId="0" fontId="7" fillId="3" borderId="7" xfId="0" applyFont="1" applyFill="1" applyBorder="1" applyAlignment="1">
      <alignment horizontal="center" vertical="center"/>
    </xf>
    <xf numFmtId="0" fontId="3" fillId="3" borderId="1" xfId="0" applyFont="1" applyFill="1" applyBorder="1" applyAlignment="1">
      <alignment horizontal="center" vertical="center" wrapText="1"/>
    </xf>
    <xf numFmtId="0" fontId="27" fillId="0" borderId="1" xfId="0" applyFont="1" applyBorder="1" applyAlignment="1">
      <alignment horizontal="center" vertical="center" wrapText="1"/>
    </xf>
    <xf numFmtId="0" fontId="26" fillId="0" borderId="1" xfId="0" applyFont="1" applyBorder="1" applyAlignment="1">
      <alignment horizontal="center" vertical="center" wrapText="1"/>
    </xf>
    <xf numFmtId="0" fontId="19" fillId="0" borderId="1" xfId="0" applyFont="1" applyFill="1" applyBorder="1" applyAlignment="1">
      <alignment horizontal="center" vertical="center"/>
    </xf>
    <xf numFmtId="0" fontId="19"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3" fillId="3" borderId="2" xfId="0" applyFont="1" applyFill="1" applyBorder="1" applyAlignment="1">
      <alignment horizontal="center" vertical="center"/>
    </xf>
    <xf numFmtId="0" fontId="3" fillId="3" borderId="4" xfId="0" applyFont="1" applyFill="1" applyBorder="1" applyAlignment="1">
      <alignment horizontal="center" vertical="center"/>
    </xf>
    <xf numFmtId="0" fontId="7" fillId="3" borderId="2" xfId="0" applyFont="1" applyFill="1" applyBorder="1" applyAlignment="1">
      <alignment horizontal="center" vertical="center"/>
    </xf>
    <xf numFmtId="0" fontId="7" fillId="3" borderId="4" xfId="0" applyFont="1" applyFill="1" applyBorder="1" applyAlignment="1">
      <alignment horizontal="center" vertical="center"/>
    </xf>
    <xf numFmtId="0" fontId="24"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10" fillId="3" borderId="7"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24" fillId="3" borderId="1" xfId="0" applyFont="1" applyFill="1" applyBorder="1" applyAlignment="1">
      <alignment horizontal="center" vertical="center" wrapText="1"/>
    </xf>
    <xf numFmtId="0" fontId="10" fillId="3" borderId="17" xfId="0" applyFont="1" applyFill="1" applyBorder="1" applyAlignment="1">
      <alignment horizontal="center" vertical="center"/>
    </xf>
    <xf numFmtId="0" fontId="10" fillId="3" borderId="18" xfId="0" applyFont="1" applyFill="1" applyBorder="1" applyAlignment="1">
      <alignment horizontal="center" vertical="center"/>
    </xf>
    <xf numFmtId="0" fontId="11" fillId="3" borderId="1" xfId="0" applyFont="1" applyFill="1" applyBorder="1" applyAlignment="1">
      <alignment horizontal="left" vertical="center"/>
    </xf>
    <xf numFmtId="0" fontId="11" fillId="3" borderId="2" xfId="0" applyFont="1" applyFill="1" applyBorder="1" applyAlignment="1">
      <alignment horizontal="left" vertical="center"/>
    </xf>
    <xf numFmtId="0" fontId="11" fillId="3" borderId="3" xfId="0" applyFont="1" applyFill="1" applyBorder="1" applyAlignment="1">
      <alignment horizontal="left" vertical="center"/>
    </xf>
    <xf numFmtId="0" fontId="11" fillId="3" borderId="4" xfId="0" applyFont="1" applyFill="1" applyBorder="1" applyAlignment="1">
      <alignment horizontal="left" vertical="center"/>
    </xf>
    <xf numFmtId="0" fontId="10" fillId="3" borderId="8" xfId="0" applyFont="1" applyFill="1" applyBorder="1" applyAlignment="1">
      <alignment horizontal="center" vertical="center" wrapText="1"/>
    </xf>
    <xf numFmtId="0" fontId="12" fillId="3" borderId="7"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8" fontId="5" fillId="3" borderId="6" xfId="0" applyNumberFormat="1" applyFont="1" applyFill="1" applyBorder="1" applyAlignment="1">
      <alignment horizontal="center" vertical="center" wrapText="1"/>
    </xf>
    <xf numFmtId="8" fontId="5" fillId="3" borderId="7" xfId="0" applyNumberFormat="1" applyFont="1" applyFill="1" applyBorder="1" applyAlignment="1">
      <alignment horizontal="center" vertical="center" wrapText="1"/>
    </xf>
    <xf numFmtId="0" fontId="10" fillId="3" borderId="14" xfId="0" applyFont="1" applyFill="1" applyBorder="1" applyAlignment="1">
      <alignment horizontal="center" vertical="center" wrapText="1"/>
    </xf>
    <xf numFmtId="0" fontId="10" fillId="3" borderId="15"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10" fillId="3" borderId="9"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20" fillId="6" borderId="7" xfId="0" applyFont="1" applyFill="1" applyBorder="1" applyAlignment="1">
      <alignment horizontal="center" vertical="center" wrapText="1"/>
    </xf>
    <xf numFmtId="0" fontId="10" fillId="3" borderId="1" xfId="0" applyFont="1" applyFill="1" applyBorder="1" applyAlignment="1">
      <alignment horizontal="center" vertical="center"/>
    </xf>
    <xf numFmtId="0" fontId="23"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14" fillId="3" borderId="2" xfId="0" applyFont="1" applyFill="1" applyBorder="1" applyAlignment="1">
      <alignment horizontal="center" vertical="center" wrapText="1"/>
    </xf>
    <xf numFmtId="0" fontId="14" fillId="3" borderId="3" xfId="0" applyFont="1" applyFill="1" applyBorder="1" applyAlignment="1">
      <alignment horizontal="center" vertical="center" wrapText="1"/>
    </xf>
    <xf numFmtId="0" fontId="3" fillId="3" borderId="1" xfId="0" applyFont="1" applyFill="1" applyBorder="1" applyAlignment="1">
      <alignment horizontal="left" vertical="center"/>
    </xf>
    <xf numFmtId="0" fontId="1" fillId="3" borderId="2" xfId="0" applyFont="1" applyFill="1" applyBorder="1" applyAlignment="1">
      <alignment horizontal="left" vertical="center"/>
    </xf>
    <xf numFmtId="0" fontId="1" fillId="3" borderId="3" xfId="0" applyFont="1" applyFill="1" applyBorder="1" applyAlignment="1">
      <alignment horizontal="left" vertical="center"/>
    </xf>
    <xf numFmtId="0" fontId="1" fillId="3" borderId="4" xfId="0" applyFont="1" applyFill="1" applyBorder="1" applyAlignment="1">
      <alignment horizontal="left" vertical="center"/>
    </xf>
    <xf numFmtId="0" fontId="16" fillId="3" borderId="2" xfId="0" applyFont="1" applyFill="1" applyBorder="1" applyAlignment="1">
      <alignment horizontal="center" vertical="center"/>
    </xf>
    <xf numFmtId="0" fontId="16" fillId="3" borderId="3" xfId="0" applyFont="1" applyFill="1" applyBorder="1" applyAlignment="1">
      <alignment horizontal="center" vertical="center"/>
    </xf>
    <xf numFmtId="0" fontId="16" fillId="3" borderId="4" xfId="0" applyFont="1" applyFill="1" applyBorder="1" applyAlignment="1">
      <alignment horizontal="center" vertical="center"/>
    </xf>
    <xf numFmtId="0" fontId="22" fillId="3" borderId="13"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1" fillId="3" borderId="12" xfId="0" applyFont="1" applyFill="1" applyBorder="1" applyAlignment="1">
      <alignment horizontal="center" vertical="center" wrapText="1"/>
    </xf>
    <xf numFmtId="0" fontId="1" fillId="3" borderId="14" xfId="0" applyFont="1" applyFill="1" applyBorder="1" applyAlignment="1">
      <alignment horizontal="center" vertical="center" wrapText="1"/>
    </xf>
    <xf numFmtId="0" fontId="18" fillId="3" borderId="2" xfId="0" applyFont="1" applyFill="1" applyBorder="1" applyAlignment="1">
      <alignment horizontal="center" vertical="center" wrapText="1"/>
    </xf>
    <xf numFmtId="0" fontId="18" fillId="3" borderId="4" xfId="0" applyFont="1" applyFill="1" applyBorder="1" applyAlignment="1">
      <alignment horizontal="center" vertical="center" wrapText="1"/>
    </xf>
    <xf numFmtId="0" fontId="15" fillId="3" borderId="2" xfId="0" applyFont="1" applyFill="1" applyBorder="1" applyAlignment="1">
      <alignment horizontal="center" vertical="center" wrapText="1"/>
    </xf>
    <xf numFmtId="0" fontId="15" fillId="3" borderId="4" xfId="0" applyFont="1" applyFill="1" applyBorder="1" applyAlignment="1">
      <alignment horizontal="center" vertical="center" wrapText="1"/>
    </xf>
    <xf numFmtId="0" fontId="14" fillId="2" borderId="2"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15" fillId="0" borderId="2" xfId="0" applyFont="1" applyBorder="1" applyAlignment="1">
      <alignment horizontal="center" vertical="center" wrapText="1"/>
    </xf>
    <xf numFmtId="0" fontId="15" fillId="0" borderId="4" xfId="0" applyFont="1" applyBorder="1" applyAlignment="1">
      <alignment horizontal="center" vertical="center" wrapText="1"/>
    </xf>
    <xf numFmtId="0" fontId="15" fillId="2" borderId="2"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23" fillId="3" borderId="5"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14" fillId="2" borderId="3" xfId="0" applyFont="1" applyFill="1" applyBorder="1" applyAlignment="1">
      <alignment horizontal="center" vertical="center" wrapText="1"/>
    </xf>
    <xf numFmtId="0" fontId="3" fillId="3" borderId="3" xfId="0" applyFont="1" applyFill="1" applyBorder="1" applyAlignment="1">
      <alignment horizontal="center" vertical="center"/>
    </xf>
    <xf numFmtId="0" fontId="23" fillId="3" borderId="3" xfId="0" applyFont="1" applyFill="1" applyBorder="1" applyAlignment="1">
      <alignment horizontal="left" vertical="center" wrapText="1"/>
    </xf>
    <xf numFmtId="0" fontId="23" fillId="3" borderId="4" xfId="0" applyFont="1" applyFill="1" applyBorder="1" applyAlignment="1">
      <alignment horizontal="left" vertical="center" wrapText="1"/>
    </xf>
    <xf numFmtId="0" fontId="3" fillId="0" borderId="1" xfId="0" applyFont="1" applyBorder="1" applyAlignment="1">
      <alignment horizontal="center" vertical="center"/>
    </xf>
    <xf numFmtId="0" fontId="3" fillId="0" borderId="1" xfId="0" applyFont="1" applyBorder="1" applyAlignment="1">
      <alignment horizontal="center"/>
    </xf>
    <xf numFmtId="0" fontId="1" fillId="0" borderId="1" xfId="0" applyFont="1" applyBorder="1" applyAlignment="1">
      <alignment horizontal="center" wrapText="1"/>
    </xf>
    <xf numFmtId="0" fontId="3" fillId="3" borderId="1" xfId="0" applyFont="1" applyFill="1" applyBorder="1" applyAlignment="1">
      <alignment horizontal="center" vertical="center"/>
    </xf>
    <xf numFmtId="0" fontId="1" fillId="3" borderId="1" xfId="0" applyFont="1" applyFill="1" applyBorder="1" applyAlignment="1">
      <alignment horizontal="left" vertical="center"/>
    </xf>
  </cellXfs>
  <cellStyles count="3">
    <cellStyle name="Moneda" xfId="2" builtinId="4"/>
    <cellStyle name="Moneda 2" xfId="1" xr:uid="{99C099C1-C407-9744-9E65-1508573F62C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mintic-my.sharepoint.com/2023GESCO/Contractual2023/11.-%20Solicutud-concepto-FONDO/Finales%20a%201906/Estudio_Mercado_GESCO-ajustado-con-observaciones-del-fondo_08-06-202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6062023"/>
      <sheetName val="06062023 (2)"/>
      <sheetName val="Hoja1"/>
    </sheetNames>
    <sheetDataSet>
      <sheetData sheetId="0">
        <row r="2">
          <cell r="S2" t="str">
            <v xml:space="preserve">Productos </v>
          </cell>
          <cell r="T2" t="str">
            <v xml:space="preserve">Cantidad </v>
          </cell>
          <cell r="W2" t="str">
            <v xml:space="preserve">TOTAL con IVA </v>
          </cell>
        </row>
        <row r="3">
          <cell r="S3" t="str">
            <v>Generar   objetos virtuales de aprendizaje y realizar la adaptación virtual de los contenidos y el empaquetamiento para montaje en un sistema de gestión de aprendizaje LMS-(learning Management Software)  -GNU (Licencia Pública General de GNU o más conocida por su nombre en inglés GPL General Public License), de Objetos Virtuales de Aprendizaje (OVA) en formato SCORM Shareable Content Object Reference Model, que en español podemos traducir como Modelo de Referencia para Objetos de Contenido Compartible. Es un estándar internacional para cursos de eLearning) y equipo de trabajo (coautores). (Revisar la especificaciones en el numeral 1 del anexo técnico). Este producto debe incluir los criterios en el numeral 3 del anexo técnico.</v>
          </cell>
          <cell r="T3">
            <v>7</v>
          </cell>
          <cell r="W3">
            <v>225414173</v>
          </cell>
        </row>
        <row r="4">
          <cell r="S4" t="str">
            <v>Actualización de contenidos objetos virtuales de aprendizaje (Revisar la especificaciones en el numeral 2 del anexo técnico). Este producto debe incluir los criterios en el numeral 3 del anexo técnico.</v>
          </cell>
          <cell r="T4">
            <v>10</v>
          </cell>
          <cell r="U4">
            <v>123850000</v>
          </cell>
          <cell r="W4">
            <v>147381500</v>
          </cell>
        </row>
        <row r="5">
          <cell r="S5" t="str">
            <v>Actualización con enfoque de accesibilidad  (Revisar la especificaciones en el numeral 3 del anexo técnico)</v>
          </cell>
          <cell r="T5">
            <v>12</v>
          </cell>
          <cell r="U5">
            <v>75615000</v>
          </cell>
          <cell r="W5">
            <v>89981850</v>
          </cell>
        </row>
        <row r="6">
          <cell r="S6" t="str">
            <v>Realización de exámenes de convalidación y entrega de certificado virtual emitido en el LMS del MinTIC a los servidores públicos de MinTIC que hayan aprobado los módulos ofrecidos en la Universidad Corporativa del Ministerio de la malla curricular 2023 y a los ciudadanos y servidores públicos externos que hayan aprobado los cursos que se imparten en el marco de la Política de Gobierno Digital a través de la Universidad Corporativa.  (Revisar la especificaciones en el numeral 4 del anexo técnico)</v>
          </cell>
          <cell r="T6">
            <v>400</v>
          </cell>
          <cell r="U6">
            <v>93700000</v>
          </cell>
          <cell r="W6">
            <v>111503000</v>
          </cell>
        </row>
        <row r="7">
          <cell r="S7" t="str">
            <v>Apoyar con las actividades que hacen parte del fortalecimiento del sistema de gestión del conocimiento en el MinTIC y equipo de trabajo (Revisar la especificaciones en el numeral 5 del anexo técnico)</v>
          </cell>
          <cell r="T7">
            <v>1</v>
          </cell>
          <cell r="U7">
            <v>600830550</v>
          </cell>
          <cell r="W7">
            <v>714988355</v>
          </cell>
        </row>
        <row r="8">
          <cell r="S8" t="str">
            <v>Fortalecimiento de la organización de la información y datos para la toma de decisiones del Sistema integral para el seguimiento al desempeño del modelo operativo por procesos y su diseño. (se requiere un (1) profesional para el desarrollo de esta actividad, el cual lo debe contemplar el CONTRATISTA en su equipo de trabajo requerido para el desarrollo del objeto contractual). (Revisar la especificaciones en el numeral 6 del anexo técnico)</v>
          </cell>
          <cell r="T8">
            <v>1</v>
          </cell>
          <cell r="U8">
            <v>148862782.5</v>
          </cell>
          <cell r="W8">
            <v>177146711</v>
          </cell>
        </row>
        <row r="9">
          <cell r="W9">
            <v>1466415588.925</v>
          </cell>
        </row>
      </sheetData>
      <sheetData sheetId="1"/>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65008A-87DF-4C0B-8CAE-3AB043309670}">
  <dimension ref="A1:G28"/>
  <sheetViews>
    <sheetView topLeftCell="B1" zoomScale="98" zoomScaleNormal="98" workbookViewId="0">
      <selection activeCell="G28" sqref="G28"/>
    </sheetView>
  </sheetViews>
  <sheetFormatPr baseColWidth="10" defaultColWidth="11.42578125" defaultRowHeight="15"/>
  <cols>
    <col min="1" max="1" width="74.140625" style="5" customWidth="1"/>
    <col min="2" max="2" width="20.42578125" style="5" customWidth="1"/>
    <col min="3" max="3" width="24.140625" style="5" customWidth="1"/>
    <col min="4" max="4" width="31" style="5" customWidth="1"/>
    <col min="5" max="5" width="17.140625" style="5" customWidth="1"/>
    <col min="6" max="6" width="33" style="5" customWidth="1"/>
    <col min="7" max="7" width="43.7109375" style="5" customWidth="1"/>
    <col min="8" max="10" width="11.42578125" style="5" customWidth="1"/>
    <col min="11" max="16384" width="11.42578125" style="5"/>
  </cols>
  <sheetData>
    <row r="1" spans="1:7" ht="53.25" customHeight="1">
      <c r="A1" s="94" t="s">
        <v>0</v>
      </c>
      <c r="B1" s="95"/>
      <c r="C1" s="95"/>
      <c r="D1" s="95"/>
      <c r="E1" s="95"/>
      <c r="F1" s="95"/>
      <c r="G1" s="96"/>
    </row>
    <row r="2" spans="1:7">
      <c r="A2" s="69" t="s">
        <v>1</v>
      </c>
      <c r="B2" s="49"/>
      <c r="C2" s="49"/>
      <c r="D2" s="49"/>
      <c r="E2" s="49"/>
      <c r="F2" s="49"/>
      <c r="G2" s="50"/>
    </row>
    <row r="3" spans="1:7">
      <c r="A3" s="70" t="s">
        <v>2</v>
      </c>
      <c r="B3" s="71" t="s">
        <v>3</v>
      </c>
      <c r="C3" s="51"/>
      <c r="D3" s="51"/>
      <c r="E3" s="51"/>
      <c r="F3" s="51"/>
      <c r="G3" s="52"/>
    </row>
    <row r="4" spans="1:7">
      <c r="A4" s="70" t="s">
        <v>4</v>
      </c>
      <c r="B4" s="71" t="s">
        <v>5</v>
      </c>
      <c r="C4" s="51"/>
      <c r="D4" s="51"/>
      <c r="E4" s="51"/>
      <c r="F4" s="51"/>
      <c r="G4" s="52"/>
    </row>
    <row r="5" spans="1:7">
      <c r="A5" s="70" t="s">
        <v>6</v>
      </c>
      <c r="B5" s="72" t="s">
        <v>7</v>
      </c>
      <c r="C5" s="53"/>
      <c r="D5" s="53"/>
      <c r="E5" s="53"/>
      <c r="F5" s="53"/>
      <c r="G5" s="54"/>
    </row>
    <row r="6" spans="1:7">
      <c r="A6" s="70" t="s">
        <v>8</v>
      </c>
      <c r="B6" s="72" t="s">
        <v>9</v>
      </c>
      <c r="C6" s="53"/>
      <c r="D6" s="53"/>
      <c r="E6" s="53"/>
      <c r="F6" s="53"/>
      <c r="G6" s="54"/>
    </row>
    <row r="8" spans="1:7" ht="36" customHeight="1">
      <c r="A8" s="20" t="str">
        <f>'[1]06062023'!S2</f>
        <v xml:space="preserve">Productos </v>
      </c>
      <c r="B8" s="20" t="str">
        <f>'[1]06062023'!T2</f>
        <v xml:space="preserve">Cantidad </v>
      </c>
      <c r="C8" s="19" t="s">
        <v>10</v>
      </c>
      <c r="D8" s="20" t="s">
        <v>11</v>
      </c>
      <c r="E8" s="20" t="s">
        <v>12</v>
      </c>
      <c r="F8" s="20" t="s">
        <v>13</v>
      </c>
      <c r="G8" s="20" t="s">
        <v>14</v>
      </c>
    </row>
    <row r="9" spans="1:7" ht="200.25" customHeight="1">
      <c r="A9" s="45" t="str">
        <f>'[1]06062023'!S3</f>
        <v>Generar   objetos virtuales de aprendizaje y realizar la adaptación virtual de los contenidos y el empaquetamiento para montaje en un sistema de gestión de aprendizaje LMS-(learning Management Software)  -GNU (Licencia Pública General de GNU o más conocida por su nombre en inglés GPL General Public License), de Objetos Virtuales de Aprendizaje (OVA) en formato SCORM Shareable Content Object Reference Model, que en español podemos traducir como Modelo de Referencia para Objetos de Contenido Compartible. Es un estándar internacional para cursos de eLearning) y equipo de trabajo (coautores). (Revisar la especificaciones en el numeral 1 del anexo técnico). Este producto debe incluir los criterios en el numeral 3 del anexo técnico.</v>
      </c>
      <c r="B9" s="22">
        <f>'[1]06062023'!T3</f>
        <v>7</v>
      </c>
      <c r="C9" s="23">
        <v>189423675</v>
      </c>
      <c r="D9" s="46" t="s">
        <v>15</v>
      </c>
      <c r="E9" s="46" t="s">
        <v>15</v>
      </c>
      <c r="F9" s="46" t="s">
        <v>15</v>
      </c>
      <c r="G9" s="46" t="s">
        <v>15</v>
      </c>
    </row>
    <row r="10" spans="1:7" ht="49.5">
      <c r="A10" s="45" t="str">
        <f>'[1]06062023'!S4</f>
        <v>Actualización de contenidos objetos virtuales de aprendizaje (Revisar la especificaciones en el numeral 2 del anexo técnico). Este producto debe incluir los criterios en el numeral 3 del anexo técnico.</v>
      </c>
      <c r="B10" s="22">
        <f>'[1]06062023'!T4</f>
        <v>10</v>
      </c>
      <c r="C10" s="23">
        <f>'[1]06062023'!U4</f>
        <v>123850000</v>
      </c>
      <c r="D10" s="46" t="s">
        <v>15</v>
      </c>
      <c r="E10" s="46" t="s">
        <v>15</v>
      </c>
      <c r="F10" s="46" t="s">
        <v>15</v>
      </c>
      <c r="G10" s="46" t="s">
        <v>15</v>
      </c>
    </row>
    <row r="11" spans="1:7" ht="33">
      <c r="A11" s="45" t="str">
        <f>'[1]06062023'!S5</f>
        <v>Actualización con enfoque de accesibilidad  (Revisar la especificaciones en el numeral 3 del anexo técnico)</v>
      </c>
      <c r="B11" s="22">
        <f>'[1]06062023'!T5</f>
        <v>12</v>
      </c>
      <c r="C11" s="23">
        <f>'[1]06062023'!U5</f>
        <v>75615000</v>
      </c>
      <c r="D11" s="46" t="s">
        <v>15</v>
      </c>
      <c r="E11" s="46" t="s">
        <v>15</v>
      </c>
      <c r="F11" s="46" t="s">
        <v>15</v>
      </c>
      <c r="G11" s="46" t="s">
        <v>15</v>
      </c>
    </row>
    <row r="12" spans="1:7" ht="99">
      <c r="A12" s="45" t="str">
        <f>'[1]06062023'!S6</f>
        <v>Realización de exámenes de convalidación y entrega de certificado virtual emitido en el LMS del MinTIC a los servidores públicos de MinTIC que hayan aprobado los módulos ofrecidos en la Universidad Corporativa del Ministerio de la malla curricular 2023 y a los ciudadanos y servidores públicos externos que hayan aprobado los cursos que se imparten en el marco de la Política de Gobierno Digital a través de la Universidad Corporativa.  (Revisar la especificaciones en el numeral 4 del anexo técnico)</v>
      </c>
      <c r="B12" s="22">
        <f>'[1]06062023'!T6</f>
        <v>400</v>
      </c>
      <c r="C12" s="23">
        <f>'[1]06062023'!U6</f>
        <v>93700000</v>
      </c>
      <c r="D12" s="46" t="s">
        <v>15</v>
      </c>
      <c r="E12" s="46" t="s">
        <v>15</v>
      </c>
      <c r="F12" s="46" t="s">
        <v>15</v>
      </c>
      <c r="G12" s="46" t="s">
        <v>15</v>
      </c>
    </row>
    <row r="13" spans="1:7" ht="49.5">
      <c r="A13" s="45" t="str">
        <f>'[1]06062023'!S7</f>
        <v>Apoyar con las actividades que hacen parte del fortalecimiento del sistema de gestión del conocimiento en el MinTIC y equipo de trabajo (Revisar la especificaciones en el numeral 5 del anexo técnico)</v>
      </c>
      <c r="B13" s="22">
        <f>'[1]06062023'!T7</f>
        <v>1</v>
      </c>
      <c r="C13" s="23">
        <f>'[1]06062023'!U7</f>
        <v>600830550</v>
      </c>
      <c r="D13" s="46" t="s">
        <v>15</v>
      </c>
      <c r="E13" s="46" t="s">
        <v>15</v>
      </c>
      <c r="F13" s="46" t="s">
        <v>15</v>
      </c>
      <c r="G13" s="46" t="s">
        <v>15</v>
      </c>
    </row>
    <row r="14" spans="1:7" ht="99">
      <c r="A14" s="45" t="str">
        <f>'[1]06062023'!S8</f>
        <v>Fortalecimiento de la organización de la información y datos para la toma de decisiones del Sistema integral para el seguimiento al desempeño del modelo operativo por procesos y su diseño. (se requiere un (1) profesional para el desarrollo de esta actividad, el cual lo debe contemplar el CONTRATISTA en su equipo de trabajo requerido para el desarrollo del objeto contractual). (Revisar la especificaciones en el numeral 6 del anexo técnico)</v>
      </c>
      <c r="B14" s="22">
        <f>'[1]06062023'!T8</f>
        <v>1</v>
      </c>
      <c r="C14" s="23">
        <f>'[1]06062023'!U8</f>
        <v>148862782.5</v>
      </c>
      <c r="D14" s="46" t="s">
        <v>15</v>
      </c>
      <c r="E14" s="46" t="s">
        <v>15</v>
      </c>
      <c r="F14" s="46" t="s">
        <v>15</v>
      </c>
      <c r="G14" s="46" t="s">
        <v>15</v>
      </c>
    </row>
    <row r="15" spans="1:7" ht="39.75" customHeight="1">
      <c r="A15" s="90" t="s">
        <v>16</v>
      </c>
      <c r="B15" s="91"/>
      <c r="C15" s="24">
        <v>1232282008</v>
      </c>
      <c r="D15" s="46" t="s">
        <v>15</v>
      </c>
      <c r="E15" s="46" t="s">
        <v>15</v>
      </c>
      <c r="F15" s="46" t="s">
        <v>15</v>
      </c>
      <c r="G15" s="46" t="s">
        <v>15</v>
      </c>
    </row>
    <row r="16" spans="1:7">
      <c r="A16" s="48"/>
      <c r="B16" s="48"/>
      <c r="C16" s="48"/>
      <c r="D16" s="48"/>
      <c r="E16" s="48"/>
      <c r="F16" s="48"/>
    </row>
    <row r="17" spans="1:7">
      <c r="A17" s="48"/>
      <c r="B17" s="48"/>
      <c r="C17" s="48"/>
      <c r="D17" s="48"/>
      <c r="E17" s="48"/>
      <c r="F17" s="48"/>
    </row>
    <row r="18" spans="1:7" ht="33" customHeight="1">
      <c r="A18" s="17" t="s">
        <v>17</v>
      </c>
      <c r="B18" s="17" t="s">
        <v>18</v>
      </c>
      <c r="C18" s="17" t="str">
        <f>'[1]06062023'!W2</f>
        <v xml:space="preserve">TOTAL con IVA </v>
      </c>
      <c r="D18" s="17" t="s">
        <v>19</v>
      </c>
      <c r="E18" s="17" t="s">
        <v>12</v>
      </c>
      <c r="F18" s="17" t="s">
        <v>13</v>
      </c>
      <c r="G18" s="17" t="s">
        <v>14</v>
      </c>
    </row>
    <row r="19" spans="1:7" ht="150">
      <c r="A19" s="55" t="str">
        <f>'[1]06062023'!S3</f>
        <v>Generar   objetos virtuales de aprendizaje y realizar la adaptación virtual de los contenidos y el empaquetamiento para montaje en un sistema de gestión de aprendizaje LMS-(learning Management Software)  -GNU (Licencia Pública General de GNU o más conocida por su nombre en inglés GPL General Public License), de Objetos Virtuales de Aprendizaje (OVA) en formato SCORM Shareable Content Object Reference Model, que en español podemos traducir como Modelo de Referencia para Objetos de Contenido Compartible. Es un estándar internacional para cursos de eLearning) y equipo de trabajo (coautores). (Revisar la especificaciones en el numeral 1 del anexo técnico). Este producto debe incluir los criterios en el numeral 3 del anexo técnico.</v>
      </c>
      <c r="B19" s="25">
        <f>'[1]06062023'!T3</f>
        <v>7</v>
      </c>
      <c r="C19" s="26">
        <f>'[1]06062023'!W3</f>
        <v>225414173</v>
      </c>
      <c r="D19" s="26">
        <v>216397608</v>
      </c>
      <c r="E19" s="36" t="s">
        <v>20</v>
      </c>
      <c r="F19" s="25" t="s">
        <v>21</v>
      </c>
      <c r="G19" s="47" t="s">
        <v>22</v>
      </c>
    </row>
    <row r="20" spans="1:7" ht="45">
      <c r="A20" s="55" t="str">
        <f>'[1]06062023'!S4</f>
        <v>Actualización de contenidos objetos virtuales de aprendizaje (Revisar la especificaciones en el numeral 2 del anexo técnico). Este producto debe incluir los criterios en el numeral 3 del anexo técnico.</v>
      </c>
      <c r="B20" s="25">
        <f>'[1]06062023'!T4</f>
        <v>10</v>
      </c>
      <c r="C20" s="26">
        <f>'[1]06062023'!W4</f>
        <v>147381500</v>
      </c>
      <c r="D20" s="26">
        <v>140012430</v>
      </c>
      <c r="E20" s="36" t="s">
        <v>20</v>
      </c>
      <c r="F20" s="25" t="s">
        <v>21</v>
      </c>
      <c r="G20" s="47" t="s">
        <v>22</v>
      </c>
    </row>
    <row r="21" spans="1:7" ht="30">
      <c r="A21" s="55" t="str">
        <f>'[1]06062023'!S5</f>
        <v>Actualización con enfoque de accesibilidad  (Revisar la especificaciones en el numeral 3 del anexo técnico)</v>
      </c>
      <c r="B21" s="25">
        <f>'[1]06062023'!T5</f>
        <v>12</v>
      </c>
      <c r="C21" s="26">
        <f>'[1]06062023'!W5</f>
        <v>89981850</v>
      </c>
      <c r="D21" s="26">
        <v>86382576</v>
      </c>
      <c r="E21" s="36" t="s">
        <v>20</v>
      </c>
      <c r="F21" s="25" t="s">
        <v>21</v>
      </c>
      <c r="G21" s="47" t="s">
        <v>22</v>
      </c>
    </row>
    <row r="22" spans="1:7" ht="105">
      <c r="A22" s="55" t="str">
        <f>'[1]06062023'!S6</f>
        <v>Realización de exámenes de convalidación y entrega de certificado virtual emitido en el LMS del MinTIC a los servidores públicos de MinTIC que hayan aprobado los módulos ofrecidos en la Universidad Corporativa del Ministerio de la malla curricular 2023 y a los ciudadanos y servidores públicos externos que hayan aprobado los cursos que se imparten en el marco de la Política de Gobierno Digital a través de la Universidad Corporativa.  (Revisar la especificaciones en el numeral 4 del anexo técnico)</v>
      </c>
      <c r="B22" s="25">
        <f>'[1]06062023'!T6</f>
        <v>400</v>
      </c>
      <c r="C22" s="26">
        <f>'[1]06062023'!W6</f>
        <v>111503000</v>
      </c>
      <c r="D22" s="26">
        <v>109272800</v>
      </c>
      <c r="E22" s="36" t="s">
        <v>20</v>
      </c>
      <c r="F22" s="25" t="s">
        <v>21</v>
      </c>
      <c r="G22" s="47" t="s">
        <v>22</v>
      </c>
    </row>
    <row r="23" spans="1:7" ht="45">
      <c r="A23" s="55" t="str">
        <f>'[1]06062023'!S7</f>
        <v>Apoyar con las actividades que hacen parte del fortalecimiento del sistema de gestión del conocimiento en el MinTIC y equipo de trabajo (Revisar la especificaciones en el numeral 5 del anexo técnico)</v>
      </c>
      <c r="B23" s="25">
        <f>'[1]06062023'!T7</f>
        <v>1</v>
      </c>
      <c r="C23" s="26">
        <f>'[1]06062023'!W7</f>
        <v>714988355</v>
      </c>
      <c r="D23" s="26">
        <v>679238937</v>
      </c>
      <c r="E23" s="36" t="s">
        <v>20</v>
      </c>
      <c r="F23" s="25" t="s">
        <v>21</v>
      </c>
      <c r="G23" s="47" t="s">
        <v>22</v>
      </c>
    </row>
    <row r="24" spans="1:7" ht="90">
      <c r="A24" s="55" t="str">
        <f>'[1]06062023'!S8</f>
        <v>Fortalecimiento de la organización de la información y datos para la toma de decisiones del Sistema integral para el seguimiento al desempeño del modelo operativo por procesos y su diseño. (se requiere un (1) profesional para el desarrollo de esta actividad, el cual lo debe contemplar el CONTRATISTA en su equipo de trabajo requerido para el desarrollo del objeto contractual). (Revisar la especificaciones en el numeral 6 del anexo técnico)</v>
      </c>
      <c r="B24" s="25">
        <f>'[1]06062023'!T8</f>
        <v>1</v>
      </c>
      <c r="C24" s="26">
        <f>'[1]06062023'!W8</f>
        <v>177146711</v>
      </c>
      <c r="D24" s="26">
        <v>168696813</v>
      </c>
      <c r="E24" s="36" t="s">
        <v>20</v>
      </c>
      <c r="F24" s="25" t="s">
        <v>21</v>
      </c>
      <c r="G24" s="47" t="s">
        <v>22</v>
      </c>
    </row>
    <row r="25" spans="1:7">
      <c r="A25" s="92" t="s">
        <v>16</v>
      </c>
      <c r="B25" s="93"/>
      <c r="C25" s="27">
        <f>'[1]06062023'!W9</f>
        <v>1466415588.925</v>
      </c>
      <c r="D25" s="26">
        <f>+SUM(D19:D24)</f>
        <v>1400001164</v>
      </c>
      <c r="E25" s="36" t="s">
        <v>20</v>
      </c>
      <c r="F25" s="25" t="s">
        <v>21</v>
      </c>
      <c r="G25" s="47" t="s">
        <v>22</v>
      </c>
    </row>
    <row r="26" spans="1:7">
      <c r="A26" s="48"/>
      <c r="B26" s="48"/>
      <c r="C26" s="48"/>
      <c r="D26" s="48"/>
      <c r="E26" s="48"/>
      <c r="F26" s="48"/>
    </row>
    <row r="27" spans="1:7">
      <c r="A27" s="56"/>
    </row>
    <row r="28" spans="1:7">
      <c r="A28" s="56"/>
    </row>
  </sheetData>
  <mergeCells count="3">
    <mergeCell ref="A15:B15"/>
    <mergeCell ref="A25:B25"/>
    <mergeCell ref="A1:G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DF5E1D-2B2F-6543-A231-3220A4CF4361}">
  <sheetPr>
    <pageSetUpPr fitToPage="1"/>
  </sheetPr>
  <dimension ref="B1:Y11"/>
  <sheetViews>
    <sheetView topLeftCell="C4" zoomScale="80" zoomScaleNormal="80" workbookViewId="0">
      <selection activeCell="C4" sqref="C4:Y4"/>
    </sheetView>
  </sheetViews>
  <sheetFormatPr baseColWidth="10" defaultColWidth="11.42578125" defaultRowHeight="66" customHeight="1"/>
  <cols>
    <col min="1" max="1" width="11.42578125" style="56"/>
    <col min="2" max="2" width="52.42578125" style="56" customWidth="1"/>
    <col min="3" max="3" width="30.28515625" style="56" customWidth="1"/>
    <col min="4" max="4" width="31.7109375" style="56" customWidth="1"/>
    <col min="5" max="5" width="63" style="56" customWidth="1"/>
    <col min="6" max="6" width="193.7109375" style="56" customWidth="1"/>
    <col min="7" max="7" width="95.28515625" style="56" customWidth="1"/>
    <col min="8" max="8" width="45.85546875" style="56" customWidth="1"/>
    <col min="9" max="9" width="20" style="56" customWidth="1"/>
    <col min="10" max="10" width="27.85546875" style="56" customWidth="1"/>
    <col min="11" max="11" width="13" style="56" customWidth="1"/>
    <col min="12" max="12" width="36.5703125" style="56" customWidth="1"/>
    <col min="13" max="13" width="61.140625" style="56" customWidth="1"/>
    <col min="14" max="14" width="26" style="56" customWidth="1"/>
    <col min="15" max="15" width="20" style="56" customWidth="1"/>
    <col min="16" max="16" width="16.140625" style="56" customWidth="1"/>
    <col min="17" max="17" width="15.140625" style="56" customWidth="1"/>
    <col min="18" max="18" width="27.28515625" style="56" customWidth="1"/>
    <col min="19" max="19" width="22.140625" style="56" customWidth="1"/>
    <col min="20" max="20" width="28.140625" style="56" customWidth="1"/>
    <col min="21" max="21" width="40.140625" style="56" customWidth="1"/>
    <col min="22" max="22" width="23.42578125" style="56" customWidth="1"/>
    <col min="23" max="23" width="72.140625" style="56" customWidth="1"/>
    <col min="24" max="24" width="79.5703125" style="56" customWidth="1"/>
    <col min="25" max="25" width="78.42578125" style="56" customWidth="1"/>
    <col min="26" max="16384" width="11.42578125" style="56"/>
  </cols>
  <sheetData>
    <row r="1" spans="2:25" ht="66" customHeight="1">
      <c r="B1" s="99" t="s">
        <v>23</v>
      </c>
      <c r="C1" s="99"/>
      <c r="D1" s="99"/>
      <c r="E1" s="99"/>
      <c r="F1" s="99"/>
      <c r="G1" s="99"/>
      <c r="H1" s="99"/>
      <c r="I1" s="99"/>
      <c r="J1" s="99"/>
      <c r="K1" s="99"/>
      <c r="L1" s="99"/>
      <c r="M1" s="99"/>
      <c r="N1" s="99"/>
      <c r="O1" s="99"/>
      <c r="P1" s="99"/>
      <c r="Q1" s="99"/>
      <c r="R1" s="99"/>
      <c r="S1" s="99"/>
      <c r="T1" s="99"/>
      <c r="U1" s="99"/>
      <c r="V1" s="99"/>
      <c r="W1" s="99"/>
      <c r="X1" s="99"/>
      <c r="Y1" s="99"/>
    </row>
    <row r="2" spans="2:25" ht="15">
      <c r="B2" s="100" t="s">
        <v>1</v>
      </c>
      <c r="C2" s="101"/>
      <c r="D2" s="101"/>
      <c r="E2" s="101"/>
      <c r="F2" s="101"/>
      <c r="G2" s="101"/>
      <c r="H2" s="101"/>
      <c r="I2" s="101"/>
      <c r="J2" s="101"/>
      <c r="K2" s="101"/>
      <c r="L2" s="101"/>
      <c r="M2" s="101"/>
      <c r="N2" s="101"/>
      <c r="O2" s="101"/>
      <c r="P2" s="101"/>
      <c r="Q2" s="101"/>
      <c r="R2" s="101"/>
      <c r="S2" s="101"/>
      <c r="T2" s="101"/>
      <c r="U2" s="101"/>
      <c r="V2" s="101"/>
      <c r="W2" s="101"/>
      <c r="X2" s="101"/>
      <c r="Y2" s="101"/>
    </row>
    <row r="3" spans="2:25" ht="15">
      <c r="B3" s="78" t="s">
        <v>2</v>
      </c>
      <c r="C3" s="103" t="s">
        <v>24</v>
      </c>
      <c r="D3" s="104"/>
      <c r="E3" s="104"/>
      <c r="F3" s="104"/>
      <c r="G3" s="104"/>
      <c r="H3" s="104"/>
      <c r="I3" s="104"/>
      <c r="J3" s="104"/>
      <c r="K3" s="104"/>
      <c r="L3" s="104"/>
      <c r="M3" s="104"/>
      <c r="N3" s="104"/>
      <c r="O3" s="104"/>
      <c r="P3" s="104"/>
      <c r="Q3" s="104"/>
      <c r="R3" s="104"/>
      <c r="S3" s="104"/>
      <c r="T3" s="104"/>
      <c r="U3" s="104"/>
      <c r="V3" s="104"/>
      <c r="W3" s="104"/>
      <c r="X3" s="104"/>
      <c r="Y3" s="105"/>
    </row>
    <row r="4" spans="2:25" ht="15">
      <c r="B4" s="78" t="s">
        <v>4</v>
      </c>
      <c r="C4" s="102" t="s">
        <v>5</v>
      </c>
      <c r="D4" s="102"/>
      <c r="E4" s="102"/>
      <c r="F4" s="102"/>
      <c r="G4" s="102"/>
      <c r="H4" s="102"/>
      <c r="I4" s="102"/>
      <c r="J4" s="102"/>
      <c r="K4" s="102"/>
      <c r="L4" s="102"/>
      <c r="M4" s="102"/>
      <c r="N4" s="102"/>
      <c r="O4" s="102"/>
      <c r="P4" s="102"/>
      <c r="Q4" s="102"/>
      <c r="R4" s="102"/>
      <c r="S4" s="102"/>
      <c r="T4" s="102"/>
      <c r="U4" s="102"/>
      <c r="V4" s="102"/>
      <c r="W4" s="102"/>
      <c r="X4" s="102"/>
      <c r="Y4" s="102"/>
    </row>
    <row r="5" spans="2:25" ht="15">
      <c r="B5" s="78" t="s">
        <v>6</v>
      </c>
      <c r="C5" s="102" t="s">
        <v>7</v>
      </c>
      <c r="D5" s="102"/>
      <c r="E5" s="102"/>
      <c r="F5" s="102"/>
      <c r="G5" s="102"/>
      <c r="H5" s="102"/>
      <c r="I5" s="102"/>
      <c r="J5" s="102"/>
      <c r="K5" s="102"/>
      <c r="L5" s="102"/>
      <c r="M5" s="102"/>
      <c r="N5" s="102"/>
      <c r="O5" s="102"/>
      <c r="P5" s="102"/>
      <c r="Q5" s="102"/>
      <c r="R5" s="102"/>
      <c r="S5" s="102"/>
      <c r="T5" s="102"/>
      <c r="U5" s="102"/>
      <c r="V5" s="102"/>
      <c r="W5" s="102"/>
      <c r="X5" s="102"/>
      <c r="Y5" s="102"/>
    </row>
    <row r="6" spans="2:25" ht="15">
      <c r="B6" s="78" t="s">
        <v>8</v>
      </c>
      <c r="C6" s="102" t="s">
        <v>9</v>
      </c>
      <c r="D6" s="102"/>
      <c r="E6" s="102"/>
      <c r="F6" s="102"/>
      <c r="G6" s="102"/>
      <c r="H6" s="102"/>
      <c r="I6" s="102"/>
      <c r="J6" s="102"/>
      <c r="K6" s="102"/>
      <c r="L6" s="102"/>
      <c r="M6" s="102"/>
      <c r="N6" s="102"/>
      <c r="O6" s="102"/>
      <c r="P6" s="102"/>
      <c r="Q6" s="102"/>
      <c r="R6" s="102"/>
      <c r="S6" s="102"/>
      <c r="T6" s="102"/>
      <c r="U6" s="102"/>
      <c r="V6" s="102"/>
      <c r="W6" s="102"/>
      <c r="X6" s="102"/>
      <c r="Y6" s="102"/>
    </row>
    <row r="7" spans="2:25" ht="66" customHeight="1">
      <c r="B7" s="97" t="s">
        <v>25</v>
      </c>
      <c r="C7" s="97" t="s">
        <v>26</v>
      </c>
      <c r="D7" s="97" t="s">
        <v>27</v>
      </c>
      <c r="E7" s="112" t="s">
        <v>28</v>
      </c>
      <c r="F7" s="113" t="s">
        <v>29</v>
      </c>
      <c r="G7" s="115" t="s">
        <v>30</v>
      </c>
      <c r="H7" s="106" t="s">
        <v>31</v>
      </c>
      <c r="I7" s="97" t="s">
        <v>32</v>
      </c>
      <c r="J7" s="97" t="s">
        <v>33</v>
      </c>
      <c r="K7" s="106" t="s">
        <v>34</v>
      </c>
      <c r="L7" s="106" t="s">
        <v>35</v>
      </c>
      <c r="M7" s="117" t="s">
        <v>36</v>
      </c>
      <c r="N7" s="97" t="s">
        <v>37</v>
      </c>
      <c r="O7" s="97"/>
      <c r="P7" s="106" t="s">
        <v>38</v>
      </c>
      <c r="Q7" s="97" t="s">
        <v>39</v>
      </c>
      <c r="R7" s="97" t="s">
        <v>40</v>
      </c>
      <c r="S7" s="97" t="s">
        <v>41</v>
      </c>
      <c r="T7" s="107" t="s">
        <v>42</v>
      </c>
      <c r="U7" s="97" t="s">
        <v>43</v>
      </c>
      <c r="V7" s="106" t="s">
        <v>44</v>
      </c>
      <c r="W7" s="106" t="s">
        <v>110</v>
      </c>
      <c r="X7" s="97" t="s">
        <v>111</v>
      </c>
      <c r="Y7" s="97" t="s">
        <v>112</v>
      </c>
    </row>
    <row r="8" spans="2:25" ht="66" customHeight="1">
      <c r="B8" s="109"/>
      <c r="C8" s="109"/>
      <c r="D8" s="109"/>
      <c r="E8" s="112"/>
      <c r="F8" s="114"/>
      <c r="G8" s="116"/>
      <c r="H8" s="97"/>
      <c r="I8" s="109"/>
      <c r="J8" s="109"/>
      <c r="K8" s="106"/>
      <c r="L8" s="97"/>
      <c r="M8" s="118"/>
      <c r="N8" s="28" t="s">
        <v>45</v>
      </c>
      <c r="O8" s="29" t="s">
        <v>46</v>
      </c>
      <c r="P8" s="106"/>
      <c r="Q8" s="109"/>
      <c r="R8" s="109"/>
      <c r="S8" s="98"/>
      <c r="T8" s="108"/>
      <c r="U8" s="109"/>
      <c r="V8" s="106"/>
      <c r="W8" s="106"/>
      <c r="X8" s="98"/>
      <c r="Y8" s="98"/>
    </row>
    <row r="9" spans="2:25" ht="281.25" customHeight="1">
      <c r="B9" s="38" t="s">
        <v>47</v>
      </c>
      <c r="C9" s="57" t="s">
        <v>48</v>
      </c>
      <c r="D9" s="57" t="s">
        <v>49</v>
      </c>
      <c r="E9" s="57" t="s">
        <v>50</v>
      </c>
      <c r="F9" s="80" t="s">
        <v>51</v>
      </c>
      <c r="G9" s="10" t="s">
        <v>52</v>
      </c>
      <c r="H9" s="58" t="s">
        <v>53</v>
      </c>
      <c r="I9" s="37">
        <v>44356</v>
      </c>
      <c r="J9" s="37">
        <v>44561</v>
      </c>
      <c r="K9" s="38">
        <v>6.7</v>
      </c>
      <c r="L9" s="38" t="s">
        <v>54</v>
      </c>
      <c r="M9" s="110" t="s">
        <v>55</v>
      </c>
      <c r="N9" s="38" t="s">
        <v>56</v>
      </c>
      <c r="O9" s="39">
        <v>1</v>
      </c>
      <c r="P9" s="38" t="s">
        <v>15</v>
      </c>
      <c r="Q9" s="38" t="s">
        <v>15</v>
      </c>
      <c r="R9" s="42">
        <v>1029220983</v>
      </c>
      <c r="S9" s="40" t="s">
        <v>15</v>
      </c>
      <c r="T9" s="41">
        <v>1132.8399999999999</v>
      </c>
      <c r="U9" s="9">
        <v>70</v>
      </c>
      <c r="V9" s="38" t="s">
        <v>55</v>
      </c>
      <c r="W9" s="38" t="s">
        <v>57</v>
      </c>
      <c r="X9" s="10" t="s">
        <v>115</v>
      </c>
      <c r="Y9" s="77" t="s">
        <v>55</v>
      </c>
    </row>
    <row r="10" spans="2:25" ht="409.5" customHeight="1">
      <c r="B10" s="38" t="s">
        <v>58</v>
      </c>
      <c r="C10" s="57" t="s">
        <v>48</v>
      </c>
      <c r="D10" s="57" t="s">
        <v>59</v>
      </c>
      <c r="E10" s="57" t="s">
        <v>60</v>
      </c>
      <c r="F10" s="79" t="s">
        <v>108</v>
      </c>
      <c r="G10" s="10" t="s">
        <v>61</v>
      </c>
      <c r="H10" s="58" t="s">
        <v>62</v>
      </c>
      <c r="I10" s="37">
        <v>44798</v>
      </c>
      <c r="J10" s="37">
        <v>44910</v>
      </c>
      <c r="K10" s="38">
        <v>3.6</v>
      </c>
      <c r="L10" s="38" t="s">
        <v>63</v>
      </c>
      <c r="M10" s="111"/>
      <c r="N10" s="38" t="s">
        <v>56</v>
      </c>
      <c r="O10" s="39">
        <v>1</v>
      </c>
      <c r="P10" s="38" t="s">
        <v>15</v>
      </c>
      <c r="Q10" s="38" t="s">
        <v>15</v>
      </c>
      <c r="R10" s="42">
        <v>299000000</v>
      </c>
      <c r="S10" s="40" t="s">
        <v>15</v>
      </c>
      <c r="T10" s="42">
        <v>299</v>
      </c>
      <c r="U10" s="9">
        <v>81</v>
      </c>
      <c r="V10" s="38" t="s">
        <v>55</v>
      </c>
      <c r="W10" s="38" t="s">
        <v>113</v>
      </c>
      <c r="X10" s="57" t="s">
        <v>64</v>
      </c>
      <c r="Y10" s="84" t="s">
        <v>114</v>
      </c>
    </row>
    <row r="11" spans="2:25" ht="66" customHeight="1">
      <c r="I11" s="59"/>
      <c r="J11" s="59"/>
      <c r="K11" s="59"/>
      <c r="L11" s="59"/>
      <c r="M11" s="59"/>
      <c r="N11" s="59"/>
      <c r="O11" s="59"/>
      <c r="P11" s="59"/>
      <c r="Q11" s="59"/>
      <c r="R11" s="59"/>
      <c r="S11" s="59"/>
      <c r="T11" s="59"/>
      <c r="U11" s="59"/>
      <c r="V11" s="59"/>
      <c r="W11" s="59"/>
    </row>
  </sheetData>
  <mergeCells count="30">
    <mergeCell ref="Q7:Q8"/>
    <mergeCell ref="M9:M10"/>
    <mergeCell ref="B7:B8"/>
    <mergeCell ref="C7:C8"/>
    <mergeCell ref="D7:D8"/>
    <mergeCell ref="E7:E8"/>
    <mergeCell ref="F7:F8"/>
    <mergeCell ref="J7:J8"/>
    <mergeCell ref="K7:K8"/>
    <mergeCell ref="H7:H8"/>
    <mergeCell ref="L7:L8"/>
    <mergeCell ref="G7:G8"/>
    <mergeCell ref="I7:I8"/>
    <mergeCell ref="M7:M8"/>
    <mergeCell ref="Y7:Y8"/>
    <mergeCell ref="B1:Y1"/>
    <mergeCell ref="B2:Y2"/>
    <mergeCell ref="C4:Y4"/>
    <mergeCell ref="C5:Y5"/>
    <mergeCell ref="C6:Y6"/>
    <mergeCell ref="C3:Y3"/>
    <mergeCell ref="N7:O7"/>
    <mergeCell ref="X7:X8"/>
    <mergeCell ref="V7:V8"/>
    <mergeCell ref="T7:T8"/>
    <mergeCell ref="R7:R8"/>
    <mergeCell ref="W7:W8"/>
    <mergeCell ref="S7:S8"/>
    <mergeCell ref="U7:U8"/>
    <mergeCell ref="P7:P8"/>
  </mergeCells>
  <pageMargins left="0.25" right="0.25" top="0.75" bottom="0.75" header="0.3" footer="0.3"/>
  <pageSetup paperSize="5" scale="6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7AD6D-D212-4AA2-A764-786BEAE492E3}">
  <sheetPr>
    <pageSetUpPr fitToPage="1"/>
  </sheetPr>
  <dimension ref="B1:E33"/>
  <sheetViews>
    <sheetView topLeftCell="A18" zoomScale="91" zoomScaleNormal="91" workbookViewId="0">
      <selection activeCell="E12" sqref="E12:E31"/>
    </sheetView>
  </sheetViews>
  <sheetFormatPr baseColWidth="10" defaultColWidth="11.42578125" defaultRowHeight="16.5"/>
  <cols>
    <col min="1" max="1" width="11.42578125" style="60"/>
    <col min="2" max="2" width="41.28515625" style="60" customWidth="1"/>
    <col min="3" max="3" width="27.85546875" style="60" customWidth="1"/>
    <col min="4" max="4" width="30.140625" style="60" customWidth="1"/>
    <col min="5" max="5" width="40.5703125" style="60" customWidth="1"/>
    <col min="6" max="16384" width="11.42578125" style="60"/>
  </cols>
  <sheetData>
    <row r="1" spans="2:5" ht="102.75" customHeight="1">
      <c r="B1" s="119" t="s">
        <v>65</v>
      </c>
      <c r="C1" s="120"/>
      <c r="D1" s="120"/>
      <c r="E1" s="120"/>
    </row>
    <row r="2" spans="2:5">
      <c r="B2" s="123" t="s">
        <v>1</v>
      </c>
      <c r="C2" s="123"/>
      <c r="D2" s="123"/>
      <c r="E2" s="123"/>
    </row>
    <row r="3" spans="2:5">
      <c r="B3" s="12" t="s">
        <v>2</v>
      </c>
      <c r="C3" s="124" t="s">
        <v>24</v>
      </c>
      <c r="D3" s="125"/>
      <c r="E3" s="126"/>
    </row>
    <row r="4" spans="2:5">
      <c r="B4" s="12" t="s">
        <v>4</v>
      </c>
      <c r="C4" s="124" t="s">
        <v>5</v>
      </c>
      <c r="D4" s="125"/>
      <c r="E4" s="126"/>
    </row>
    <row r="5" spans="2:5">
      <c r="B5" s="12" t="s">
        <v>6</v>
      </c>
      <c r="C5" s="124" t="s">
        <v>7</v>
      </c>
      <c r="D5" s="125"/>
      <c r="E5" s="126"/>
    </row>
    <row r="6" spans="2:5">
      <c r="B6" s="12" t="s">
        <v>8</v>
      </c>
      <c r="C6" s="124" t="s">
        <v>9</v>
      </c>
      <c r="D6" s="125"/>
      <c r="E6" s="126"/>
    </row>
    <row r="7" spans="2:5">
      <c r="B7" s="61"/>
      <c r="C7" s="61"/>
      <c r="D7" s="61"/>
      <c r="E7" s="61"/>
    </row>
    <row r="8" spans="2:5">
      <c r="B8" s="61"/>
      <c r="C8" s="61"/>
      <c r="D8" s="61"/>
      <c r="E8" s="61"/>
    </row>
    <row r="9" spans="2:5">
      <c r="B9" s="127" t="s">
        <v>66</v>
      </c>
      <c r="C9" s="128"/>
      <c r="D9" s="128"/>
      <c r="E9" s="129"/>
    </row>
    <row r="10" spans="2:5">
      <c r="B10" s="121" t="s">
        <v>67</v>
      </c>
      <c r="C10" s="122"/>
      <c r="D10" s="122"/>
      <c r="E10" s="122"/>
    </row>
    <row r="11" spans="2:5" ht="33" customHeight="1">
      <c r="B11" s="121" t="s">
        <v>68</v>
      </c>
      <c r="C11" s="122"/>
      <c r="D11" s="83" t="s">
        <v>110</v>
      </c>
      <c r="E11" s="20" t="s">
        <v>112</v>
      </c>
    </row>
    <row r="12" spans="2:5" ht="73.5" customHeight="1">
      <c r="B12" s="20" t="s">
        <v>69</v>
      </c>
      <c r="C12" s="19" t="s">
        <v>70</v>
      </c>
      <c r="D12" s="131" t="s">
        <v>71</v>
      </c>
      <c r="E12" s="120" t="s">
        <v>116</v>
      </c>
    </row>
    <row r="13" spans="2:5" ht="49.5">
      <c r="B13" s="18" t="s">
        <v>72</v>
      </c>
      <c r="C13" s="22" t="s">
        <v>20</v>
      </c>
      <c r="D13" s="132"/>
      <c r="E13" s="120"/>
    </row>
    <row r="14" spans="2:5" ht="53.25" customHeight="1">
      <c r="B14" s="20" t="s">
        <v>69</v>
      </c>
      <c r="C14" s="19" t="s">
        <v>70</v>
      </c>
      <c r="D14" s="131" t="s">
        <v>71</v>
      </c>
      <c r="E14" s="120"/>
    </row>
    <row r="15" spans="2:5" ht="44.25" customHeight="1">
      <c r="B15" s="18" t="s">
        <v>73</v>
      </c>
      <c r="C15" s="22" t="s">
        <v>20</v>
      </c>
      <c r="D15" s="132"/>
      <c r="E15" s="120"/>
    </row>
    <row r="16" spans="2:5" ht="50.25" customHeight="1">
      <c r="B16" s="20" t="s">
        <v>69</v>
      </c>
      <c r="C16" s="19" t="s">
        <v>70</v>
      </c>
      <c r="D16" s="131" t="s">
        <v>71</v>
      </c>
      <c r="E16" s="120"/>
    </row>
    <row r="17" spans="2:5" ht="44.25" customHeight="1">
      <c r="B17" s="18" t="s">
        <v>74</v>
      </c>
      <c r="C17" s="22" t="s">
        <v>20</v>
      </c>
      <c r="D17" s="132"/>
      <c r="E17" s="120"/>
    </row>
    <row r="18" spans="2:5" ht="66" customHeight="1">
      <c r="B18" s="20" t="s">
        <v>69</v>
      </c>
      <c r="C18" s="19" t="s">
        <v>70</v>
      </c>
      <c r="D18" s="131" t="s">
        <v>71</v>
      </c>
      <c r="E18" s="120"/>
    </row>
    <row r="19" spans="2:5" ht="47.25" customHeight="1">
      <c r="B19" s="18" t="s">
        <v>75</v>
      </c>
      <c r="C19" s="22" t="s">
        <v>20</v>
      </c>
      <c r="D19" s="132"/>
      <c r="E19" s="120"/>
    </row>
    <row r="20" spans="2:5" ht="59.25" customHeight="1">
      <c r="B20" s="20" t="s">
        <v>69</v>
      </c>
      <c r="C20" s="19" t="s">
        <v>70</v>
      </c>
      <c r="D20" s="131" t="s">
        <v>76</v>
      </c>
      <c r="E20" s="120"/>
    </row>
    <row r="21" spans="2:5" ht="59.25" customHeight="1">
      <c r="B21" s="44" t="s">
        <v>77</v>
      </c>
      <c r="C21" s="63" t="s">
        <v>20</v>
      </c>
      <c r="D21" s="132"/>
      <c r="E21" s="120"/>
    </row>
    <row r="22" spans="2:5" ht="47.25" customHeight="1">
      <c r="B22" s="20" t="s">
        <v>69</v>
      </c>
      <c r="C22" s="19" t="s">
        <v>70</v>
      </c>
      <c r="D22" s="131" t="s">
        <v>71</v>
      </c>
      <c r="E22" s="120"/>
    </row>
    <row r="23" spans="2:5" ht="39" customHeight="1">
      <c r="B23" s="18" t="s">
        <v>78</v>
      </c>
      <c r="C23" s="22" t="s">
        <v>20</v>
      </c>
      <c r="D23" s="132"/>
      <c r="E23" s="120"/>
    </row>
    <row r="24" spans="2:5" ht="66" customHeight="1">
      <c r="B24" s="20" t="s">
        <v>69</v>
      </c>
      <c r="C24" s="19" t="s">
        <v>70</v>
      </c>
      <c r="D24" s="131" t="s">
        <v>71</v>
      </c>
      <c r="E24" s="120"/>
    </row>
    <row r="25" spans="2:5" ht="57.75" customHeight="1">
      <c r="B25" s="18" t="s">
        <v>79</v>
      </c>
      <c r="C25" s="22" t="s">
        <v>20</v>
      </c>
      <c r="D25" s="132"/>
      <c r="E25" s="120"/>
    </row>
    <row r="26" spans="2:5" ht="57.75" customHeight="1">
      <c r="B26" s="73" t="s">
        <v>69</v>
      </c>
      <c r="C26" s="74" t="s">
        <v>70</v>
      </c>
      <c r="D26" s="131" t="s">
        <v>71</v>
      </c>
      <c r="E26" s="120"/>
    </row>
    <row r="27" spans="2:5" ht="33" customHeight="1">
      <c r="B27" s="130" t="s">
        <v>80</v>
      </c>
      <c r="C27" s="130"/>
      <c r="D27" s="133"/>
      <c r="E27" s="120"/>
    </row>
    <row r="28" spans="2:5" ht="51" customHeight="1">
      <c r="B28" s="75" t="s">
        <v>69</v>
      </c>
      <c r="C28" s="76" t="s">
        <v>70</v>
      </c>
      <c r="D28" s="133"/>
      <c r="E28" s="120"/>
    </row>
    <row r="29" spans="2:5" ht="33">
      <c r="B29" s="18" t="s">
        <v>81</v>
      </c>
      <c r="C29" s="22" t="s">
        <v>20</v>
      </c>
      <c r="D29" s="133"/>
      <c r="E29" s="120"/>
    </row>
    <row r="30" spans="2:5" ht="60" customHeight="1">
      <c r="B30" s="20" t="s">
        <v>69</v>
      </c>
      <c r="C30" s="19" t="s">
        <v>70</v>
      </c>
      <c r="D30" s="133"/>
      <c r="E30" s="120"/>
    </row>
    <row r="31" spans="2:5" ht="45.75" customHeight="1">
      <c r="B31" s="18" t="s">
        <v>82</v>
      </c>
      <c r="C31" s="22" t="s">
        <v>20</v>
      </c>
      <c r="D31" s="132"/>
      <c r="E31" s="120"/>
    </row>
    <row r="32" spans="2:5">
      <c r="B32" s="62"/>
      <c r="C32" s="62"/>
      <c r="D32" s="61"/>
      <c r="E32" s="61"/>
    </row>
    <row r="33" spans="2:5">
      <c r="B33" s="62"/>
      <c r="C33" s="62"/>
      <c r="D33" s="61"/>
      <c r="E33" s="61"/>
    </row>
  </sheetData>
  <mergeCells count="19">
    <mergeCell ref="E12:E31"/>
    <mergeCell ref="B27:C27"/>
    <mergeCell ref="D16:D17"/>
    <mergeCell ref="D18:D19"/>
    <mergeCell ref="D26:D31"/>
    <mergeCell ref="D20:D21"/>
    <mergeCell ref="D22:D23"/>
    <mergeCell ref="D24:D25"/>
    <mergeCell ref="D12:D13"/>
    <mergeCell ref="D14:D15"/>
    <mergeCell ref="B1:E1"/>
    <mergeCell ref="B11:C11"/>
    <mergeCell ref="B2:E2"/>
    <mergeCell ref="C3:E3"/>
    <mergeCell ref="C4:E4"/>
    <mergeCell ref="C5:E5"/>
    <mergeCell ref="C6:E6"/>
    <mergeCell ref="B9:E9"/>
    <mergeCell ref="B10:E10"/>
  </mergeCells>
  <pageMargins left="0.25" right="0.25" top="0.75" bottom="0.75" header="0.3" footer="0.3"/>
  <pageSetup paperSize="5" scale="6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298039-F807-4A1C-85DC-949AEDB84439}">
  <dimension ref="A1:I26"/>
  <sheetViews>
    <sheetView tabSelected="1" topLeftCell="C21" zoomScale="60" zoomScaleNormal="60" workbookViewId="0">
      <selection activeCell="G21" sqref="G21"/>
    </sheetView>
  </sheetViews>
  <sheetFormatPr baseColWidth="10" defaultColWidth="9.140625" defaultRowHeight="15"/>
  <cols>
    <col min="1" max="1" width="40.85546875" style="5" customWidth="1"/>
    <col min="2" max="2" width="63" style="5" customWidth="1"/>
    <col min="3" max="3" width="70.42578125" style="5" customWidth="1"/>
    <col min="4" max="4" width="88.28515625" style="5" customWidth="1"/>
    <col min="5" max="5" width="22.140625" style="5" customWidth="1"/>
    <col min="6" max="6" width="57.28515625" style="5" customWidth="1"/>
    <col min="7" max="7" width="67.42578125" style="5" customWidth="1"/>
    <col min="8" max="16384" width="9.140625" style="5"/>
  </cols>
  <sheetData>
    <row r="1" spans="1:9" ht="80.25" customHeight="1">
      <c r="A1" s="144" t="s">
        <v>65</v>
      </c>
      <c r="B1" s="145"/>
      <c r="C1" s="145"/>
      <c r="D1" s="145"/>
      <c r="E1" s="145"/>
      <c r="F1" s="145"/>
      <c r="G1" s="146"/>
    </row>
    <row r="2" spans="1:9" ht="16.5">
      <c r="A2" s="149" t="s">
        <v>83</v>
      </c>
      <c r="B2" s="149"/>
      <c r="C2" s="149"/>
      <c r="D2" s="149"/>
      <c r="E2" s="149"/>
      <c r="F2" s="149"/>
      <c r="G2" s="150"/>
    </row>
    <row r="3" spans="1:9" ht="16.5">
      <c r="A3" s="21" t="s">
        <v>2</v>
      </c>
      <c r="B3" s="68" t="s">
        <v>24</v>
      </c>
      <c r="C3" s="65"/>
      <c r="D3" s="65"/>
      <c r="E3" s="65"/>
      <c r="F3" s="65"/>
      <c r="G3" s="66"/>
    </row>
    <row r="4" spans="1:9" ht="16.5">
      <c r="A4" s="21" t="s">
        <v>4</v>
      </c>
      <c r="B4" s="68" t="s">
        <v>5</v>
      </c>
      <c r="C4" s="65"/>
      <c r="D4" s="65"/>
      <c r="E4" s="65"/>
      <c r="F4" s="65"/>
      <c r="G4" s="66"/>
    </row>
    <row r="5" spans="1:9" ht="16.5">
      <c r="A5" s="21" t="s">
        <v>6</v>
      </c>
      <c r="B5" s="68" t="s">
        <v>7</v>
      </c>
      <c r="C5" s="65"/>
      <c r="D5" s="65"/>
      <c r="E5" s="65"/>
      <c r="F5" s="65"/>
      <c r="G5" s="66"/>
    </row>
    <row r="6" spans="1:9" ht="16.5">
      <c r="A6" s="21" t="s">
        <v>8</v>
      </c>
      <c r="B6" s="68" t="s">
        <v>9</v>
      </c>
      <c r="C6" s="65"/>
      <c r="D6" s="65"/>
      <c r="E6" s="65"/>
      <c r="F6" s="65"/>
      <c r="G6" s="66"/>
    </row>
    <row r="7" spans="1:9" ht="16.5">
      <c r="A7" s="61"/>
      <c r="B7" s="61"/>
      <c r="C7" s="61"/>
      <c r="D7" s="61"/>
      <c r="E7" s="61"/>
      <c r="F7" s="61"/>
    </row>
    <row r="8" spans="1:9" s="3" customFormat="1" ht="39" customHeight="1">
      <c r="A8" s="138" t="s">
        <v>84</v>
      </c>
      <c r="B8" s="147"/>
      <c r="C8" s="147"/>
      <c r="D8" s="147"/>
      <c r="E8" s="147"/>
      <c r="F8" s="147"/>
      <c r="G8" s="139"/>
      <c r="H8" s="67"/>
      <c r="I8" s="67"/>
    </row>
    <row r="9" spans="1:9" s="3" customFormat="1" ht="50.25" customHeight="1">
      <c r="A9" s="148" t="s">
        <v>85</v>
      </c>
      <c r="B9" s="148"/>
      <c r="C9" s="148"/>
      <c r="D9" s="148"/>
      <c r="E9" s="148"/>
      <c r="F9" s="148"/>
      <c r="G9" s="148"/>
    </row>
    <row r="10" spans="1:9" s="3" customFormat="1" ht="147" customHeight="1">
      <c r="A10" s="142" t="s">
        <v>86</v>
      </c>
      <c r="B10" s="143"/>
      <c r="C10" s="138" t="s">
        <v>87</v>
      </c>
      <c r="D10" s="139"/>
      <c r="E10" s="138" t="s">
        <v>117</v>
      </c>
      <c r="F10" s="139"/>
      <c r="G10" s="17" t="s">
        <v>118</v>
      </c>
      <c r="H10" s="2"/>
      <c r="I10" s="2"/>
    </row>
    <row r="11" spans="1:9" ht="92.25" customHeight="1">
      <c r="A11" s="142" t="s">
        <v>86</v>
      </c>
      <c r="B11" s="143"/>
      <c r="C11" s="140" t="s">
        <v>88</v>
      </c>
      <c r="D11" s="141"/>
      <c r="E11" s="134" t="s">
        <v>89</v>
      </c>
      <c r="F11" s="135"/>
      <c r="G11" s="1" t="s">
        <v>55</v>
      </c>
      <c r="H11" s="4"/>
      <c r="I11" s="4"/>
    </row>
    <row r="12" spans="1:9" ht="16.5">
      <c r="A12" s="61"/>
      <c r="B12" s="61"/>
      <c r="C12" s="61"/>
      <c r="D12" s="61"/>
      <c r="E12" s="61"/>
      <c r="F12" s="61"/>
    </row>
    <row r="13" spans="1:9" ht="16.5">
      <c r="A13" s="61"/>
      <c r="B13" s="61"/>
      <c r="C13" s="61"/>
      <c r="D13" s="61"/>
      <c r="E13" s="61"/>
      <c r="F13" s="61"/>
    </row>
    <row r="14" spans="1:9" ht="39.75" customHeight="1">
      <c r="A14" s="120" t="s">
        <v>90</v>
      </c>
      <c r="B14" s="120"/>
      <c r="C14" s="120"/>
      <c r="D14" s="120"/>
      <c r="E14" s="120"/>
      <c r="F14" s="120"/>
      <c r="G14" s="120"/>
    </row>
    <row r="15" spans="1:9" ht="195" customHeight="1">
      <c r="A15" s="142" t="s">
        <v>91</v>
      </c>
      <c r="B15" s="143"/>
      <c r="C15" s="138" t="s">
        <v>87</v>
      </c>
      <c r="D15" s="139"/>
      <c r="E15" s="138" t="s">
        <v>117</v>
      </c>
      <c r="F15" s="139"/>
      <c r="G15" s="17" t="s">
        <v>118</v>
      </c>
    </row>
    <row r="16" spans="1:9" ht="328.5" customHeight="1">
      <c r="A16" s="142" t="s">
        <v>91</v>
      </c>
      <c r="B16" s="143"/>
      <c r="C16" s="136" t="s">
        <v>92</v>
      </c>
      <c r="D16" s="137"/>
      <c r="E16" s="134" t="s">
        <v>119</v>
      </c>
      <c r="F16" s="135"/>
      <c r="G16" s="85" t="s">
        <v>120</v>
      </c>
    </row>
    <row r="17" spans="1:7" ht="16.5">
      <c r="A17" s="61"/>
      <c r="B17" s="61"/>
      <c r="C17" s="61"/>
      <c r="D17" s="61"/>
      <c r="E17" s="61"/>
      <c r="F17" s="61"/>
    </row>
    <row r="18" spans="1:7" ht="16.5">
      <c r="A18" s="61"/>
      <c r="B18" s="61"/>
      <c r="C18" s="61"/>
      <c r="D18" s="61"/>
      <c r="E18" s="61"/>
      <c r="F18" s="61"/>
    </row>
    <row r="19" spans="1:7" ht="78" customHeight="1">
      <c r="A19" s="121" t="s">
        <v>93</v>
      </c>
      <c r="B19" s="122"/>
      <c r="C19" s="122"/>
      <c r="D19" s="122"/>
      <c r="E19" s="122"/>
      <c r="F19" s="122"/>
      <c r="G19" s="122"/>
    </row>
    <row r="20" spans="1:7" ht="267" customHeight="1">
      <c r="A20" s="31" t="s">
        <v>94</v>
      </c>
      <c r="B20" s="31" t="s">
        <v>95</v>
      </c>
      <c r="C20" s="31" t="s">
        <v>96</v>
      </c>
      <c r="D20" s="31" t="s">
        <v>97</v>
      </c>
      <c r="E20" s="64" t="s">
        <v>87</v>
      </c>
      <c r="F20" s="81" t="s">
        <v>117</v>
      </c>
      <c r="G20" s="82" t="s">
        <v>118</v>
      </c>
    </row>
    <row r="21" spans="1:7" ht="409.6" customHeight="1">
      <c r="A21" s="18" t="s">
        <v>92</v>
      </c>
      <c r="B21" s="18" t="s">
        <v>92</v>
      </c>
      <c r="C21" s="18" t="s">
        <v>98</v>
      </c>
      <c r="D21" s="18" t="s">
        <v>99</v>
      </c>
      <c r="E21" s="18" t="s">
        <v>92</v>
      </c>
      <c r="F21" s="43" t="s">
        <v>121</v>
      </c>
      <c r="G21" s="85" t="s">
        <v>122</v>
      </c>
    </row>
    <row r="22" spans="1:7" ht="16.5">
      <c r="A22" s="61"/>
      <c r="B22" s="61"/>
      <c r="C22" s="61"/>
      <c r="D22" s="61"/>
      <c r="E22" s="61"/>
      <c r="F22" s="61"/>
    </row>
    <row r="23" spans="1:7" ht="16.5">
      <c r="A23" s="61"/>
      <c r="B23" s="61"/>
      <c r="C23" s="61"/>
      <c r="D23" s="61"/>
      <c r="E23" s="61"/>
      <c r="F23" s="61"/>
    </row>
    <row r="24" spans="1:7">
      <c r="A24" s="48"/>
      <c r="B24" s="48"/>
      <c r="C24" s="48"/>
      <c r="D24" s="48"/>
      <c r="E24" s="48"/>
      <c r="F24" s="48"/>
    </row>
    <row r="25" spans="1:7" ht="16.5">
      <c r="A25" s="61"/>
      <c r="B25" s="48"/>
      <c r="C25" s="48"/>
      <c r="D25" s="48"/>
      <c r="E25" s="48"/>
      <c r="F25" s="48"/>
    </row>
    <row r="26" spans="1:7">
      <c r="A26" s="48"/>
      <c r="B26" s="48"/>
      <c r="C26" s="48"/>
      <c r="D26" s="48"/>
      <c r="E26" s="48"/>
      <c r="F26" s="48"/>
    </row>
  </sheetData>
  <mergeCells count="18">
    <mergeCell ref="A1:G1"/>
    <mergeCell ref="A8:G8"/>
    <mergeCell ref="A9:G9"/>
    <mergeCell ref="C15:D15"/>
    <mergeCell ref="E10:F10"/>
    <mergeCell ref="E11:F11"/>
    <mergeCell ref="E15:F15"/>
    <mergeCell ref="A2:G2"/>
    <mergeCell ref="A19:G19"/>
    <mergeCell ref="E16:F16"/>
    <mergeCell ref="C16:D16"/>
    <mergeCell ref="C10:D10"/>
    <mergeCell ref="C11:D11"/>
    <mergeCell ref="A15:B15"/>
    <mergeCell ref="A11:B11"/>
    <mergeCell ref="A10:B10"/>
    <mergeCell ref="A16:B16"/>
    <mergeCell ref="A14:G14"/>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4A5C18-1FC1-4443-8A3D-9E994EC1E975}">
  <dimension ref="A1:C14"/>
  <sheetViews>
    <sheetView topLeftCell="A5" zoomScale="80" zoomScaleNormal="80" workbookViewId="0">
      <selection activeCell="E16" sqref="E16"/>
    </sheetView>
  </sheetViews>
  <sheetFormatPr baseColWidth="10" defaultColWidth="11.42578125" defaultRowHeight="15"/>
  <cols>
    <col min="1" max="1" width="36.5703125" customWidth="1"/>
    <col min="2" max="2" width="55.85546875" customWidth="1"/>
    <col min="3" max="3" width="51" customWidth="1"/>
  </cols>
  <sheetData>
    <row r="1" spans="1:3" ht="57.75" customHeight="1">
      <c r="A1" s="119" t="s">
        <v>65</v>
      </c>
      <c r="B1" s="154"/>
      <c r="C1" s="154"/>
    </row>
    <row r="2" spans="1:3" ht="16.5">
      <c r="A2" s="90" t="s">
        <v>1</v>
      </c>
      <c r="B2" s="148"/>
      <c r="C2" s="91"/>
    </row>
    <row r="3" spans="1:3" ht="14.45" customHeight="1">
      <c r="A3" s="30" t="s">
        <v>2</v>
      </c>
      <c r="B3" s="124" t="s">
        <v>24</v>
      </c>
      <c r="C3" s="125"/>
    </row>
    <row r="4" spans="1:3" ht="14.45" customHeight="1">
      <c r="A4" s="30" t="s">
        <v>4</v>
      </c>
      <c r="B4" s="155" t="s">
        <v>5</v>
      </c>
      <c r="C4" s="155"/>
    </row>
    <row r="5" spans="1:3" ht="14.45" customHeight="1">
      <c r="A5" s="30" t="s">
        <v>6</v>
      </c>
      <c r="B5" s="155" t="s">
        <v>7</v>
      </c>
      <c r="C5" s="155"/>
    </row>
    <row r="6" spans="1:3" ht="14.45" customHeight="1">
      <c r="A6" s="30" t="s">
        <v>8</v>
      </c>
      <c r="B6" s="155" t="s">
        <v>9</v>
      </c>
      <c r="C6" s="155"/>
    </row>
    <row r="7" spans="1:3" ht="16.5">
      <c r="A7" s="7"/>
      <c r="B7" s="14"/>
      <c r="C7" s="15"/>
    </row>
    <row r="8" spans="1:3" ht="34.5" customHeight="1">
      <c r="A8" s="11" t="s">
        <v>100</v>
      </c>
      <c r="B8" s="88" t="s">
        <v>109</v>
      </c>
      <c r="C8" s="11" t="s">
        <v>13</v>
      </c>
    </row>
    <row r="9" spans="1:3" ht="17.25">
      <c r="A9" s="13" t="s">
        <v>101</v>
      </c>
      <c r="B9" s="86" t="s">
        <v>21</v>
      </c>
      <c r="C9" s="13" t="s">
        <v>102</v>
      </c>
    </row>
    <row r="10" spans="1:3" ht="34.5">
      <c r="A10" s="13" t="s">
        <v>103</v>
      </c>
      <c r="B10" s="87" t="s">
        <v>123</v>
      </c>
      <c r="C10" s="16" t="s">
        <v>104</v>
      </c>
    </row>
    <row r="11" spans="1:3" ht="34.5">
      <c r="A11" s="13" t="s">
        <v>105</v>
      </c>
      <c r="B11" s="89" t="s">
        <v>124</v>
      </c>
      <c r="C11" s="16" t="s">
        <v>106</v>
      </c>
    </row>
    <row r="13" spans="1:3" ht="16.5">
      <c r="A13" s="151" t="s">
        <v>125</v>
      </c>
      <c r="B13" s="152" t="s">
        <v>13</v>
      </c>
      <c r="C13" s="152"/>
    </row>
    <row r="14" spans="1:3" ht="35.25" customHeight="1">
      <c r="A14" s="151"/>
      <c r="B14" s="153" t="s">
        <v>116</v>
      </c>
      <c r="C14" s="153"/>
    </row>
  </sheetData>
  <mergeCells count="9">
    <mergeCell ref="A13:A14"/>
    <mergeCell ref="B13:C13"/>
    <mergeCell ref="B14:C14"/>
    <mergeCell ref="A1:C1"/>
    <mergeCell ref="B3:C3"/>
    <mergeCell ref="B4:C4"/>
    <mergeCell ref="B6:C6"/>
    <mergeCell ref="A2:C2"/>
    <mergeCell ref="B5:C5"/>
  </mergeCells>
  <pageMargins left="0.7" right="0.7" top="0.75" bottom="0.75" header="0.3" footer="0.3"/>
  <pageSetup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43C06D-8BD0-4D48-957E-18088A5F0923}">
  <dimension ref="A1:C11"/>
  <sheetViews>
    <sheetView workbookViewId="0">
      <selection activeCell="B12" sqref="B12"/>
    </sheetView>
  </sheetViews>
  <sheetFormatPr baseColWidth="10" defaultColWidth="11.42578125" defaultRowHeight="15"/>
  <cols>
    <col min="1" max="1" width="29.5703125" customWidth="1"/>
    <col min="2" max="2" width="16.7109375" customWidth="1"/>
    <col min="3" max="3" width="18.7109375" customWidth="1"/>
  </cols>
  <sheetData>
    <row r="1" spans="1:3">
      <c r="A1" s="6">
        <v>2023</v>
      </c>
      <c r="B1" s="8">
        <v>1160000</v>
      </c>
    </row>
    <row r="2" spans="1:3">
      <c r="A2" s="6">
        <v>2022</v>
      </c>
      <c r="B2" s="8">
        <v>1000000</v>
      </c>
    </row>
    <row r="3" spans="1:3">
      <c r="A3" s="6">
        <v>2021</v>
      </c>
      <c r="B3" s="8">
        <v>908526</v>
      </c>
    </row>
    <row r="4" spans="1:3">
      <c r="A4" s="6">
        <v>2020</v>
      </c>
      <c r="B4" s="8">
        <v>877803</v>
      </c>
    </row>
    <row r="5" spans="1:3">
      <c r="A5" s="6">
        <v>2019</v>
      </c>
      <c r="B5" s="8">
        <v>828116</v>
      </c>
    </row>
    <row r="6" spans="1:3">
      <c r="A6" s="6">
        <v>2018</v>
      </c>
      <c r="B6" s="8">
        <v>781242</v>
      </c>
    </row>
    <row r="7" spans="1:3">
      <c r="A7" s="6">
        <v>2017</v>
      </c>
      <c r="B7" s="8">
        <v>737717</v>
      </c>
    </row>
    <row r="10" spans="1:3">
      <c r="A10" s="32" t="s">
        <v>107</v>
      </c>
      <c r="B10" s="33">
        <f>+C10/B1</f>
        <v>1264.1513698275862</v>
      </c>
      <c r="C10" s="34">
        <v>1466415589</v>
      </c>
    </row>
    <row r="11" spans="1:3">
      <c r="B11">
        <f>+C11/1160000</f>
        <v>1062.3120754853667</v>
      </c>
      <c r="C11" s="35">
        <f>+C10/1.19</f>
        <v>1232282007.5630252</v>
      </c>
    </row>
  </sheetData>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26D0E3-8F3F-4623-B05B-B5D4DEFC4B7E}">
  <dimension ref="A1"/>
  <sheetViews>
    <sheetView workbookViewId="0"/>
  </sheetViews>
  <sheetFormatPr baseColWidth="10" defaultColWidth="11.42578125" defaultRowHeight="1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PublishingExpirationDate xmlns="http://schemas.microsoft.com/sharepoint/v3" xsi:nil="true"/>
    <PublishingStartDate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CC3A624FF3F7FD459E3C259614BCB112" ma:contentTypeVersion="16" ma:contentTypeDescription="Crear nuevo documento." ma:contentTypeScope="" ma:versionID="a2b4119fe961642caa6b7a0477c8aa85">
  <xsd:schema xmlns:xsd="http://www.w3.org/2001/XMLSchema" xmlns:xs="http://www.w3.org/2001/XMLSchema" xmlns:p="http://schemas.microsoft.com/office/2006/metadata/properties" xmlns:ns1="http://schemas.microsoft.com/sharepoint/v3" xmlns:ns2="b215d373-4ab1-4c9a-82d3-9624ee888acd" xmlns:ns3="0852b92d-295f-40fa-83c7-57454ce34d59" targetNamespace="http://schemas.microsoft.com/office/2006/metadata/properties" ma:root="true" ma:fieldsID="0d09f484b6d71ddb097e0a1c7edff43b" ns1:_="" ns2:_="" ns3:_="">
    <xsd:import namespace="http://schemas.microsoft.com/sharepoint/v3"/>
    <xsd:import namespace="b215d373-4ab1-4c9a-82d3-9624ee888acd"/>
    <xsd:import namespace="0852b92d-295f-40fa-83c7-57454ce34d59"/>
    <xsd:element name="properties">
      <xsd:complexType>
        <xsd:sequence>
          <xsd:element name="documentManagement">
            <xsd:complexType>
              <xsd:all>
                <xsd:element ref="ns1:PublishingStartDate" minOccurs="0"/>
                <xsd:element ref="ns1:PublishingExpirationDate" minOccurs="0"/>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ServiceOCR" minOccurs="0"/>
                <xsd:element ref="ns3:MediaServiceEventHashCode" minOccurs="0"/>
                <xsd:element ref="ns3:MediaServiceGenerationTime" minOccurs="0"/>
                <xsd:element ref="ns3:MediaServiceLocation" minOccurs="0"/>
                <xsd:element ref="ns1:_ip_UnifiedCompliancePolicyProperties" minOccurs="0"/>
                <xsd:element ref="ns1:_ip_UnifiedCompliancePolicyUIAction" minOccurs="0"/>
                <xsd:element ref="ns3:MediaServiceAutoKeyPoints" minOccurs="0"/>
                <xsd:element ref="ns3:MediaServiceKeyPoint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Fecha de inicio programada" ma:description="Fecha de inicio programada es una columna del sitio que crea la característica Publicación. Se usa para especificar la fecha y la hora a la que esta página se presentará por primera vez a los visitantes del sitio." ma:internalName="PublishingStartDate">
      <xsd:simpleType>
        <xsd:restriction base="dms:Unknown"/>
      </xsd:simpleType>
    </xsd:element>
    <xsd:element name="PublishingExpirationDate" ma:index="9" nillable="true" ma:displayName="Fecha de finalización programada" ma:description="Fecha de finalización programada es una columna del sitio que crea la característica Publicación. Se usa para especificar la fecha y la hora a la que esta página dejará de presentarse a los visitantes del sitio." ma:internalName="PublishingExpirationDate">
      <xsd:simpleType>
        <xsd:restriction base="dms:Unknown"/>
      </xsd:simpleType>
    </xsd:element>
    <xsd:element name="_ip_UnifiedCompliancePolicyProperties" ma:index="20" nillable="true" ma:displayName="Propiedades de la Directiva de cumplimiento unificado" ma:hidden="true" ma:internalName="_ip_UnifiedCompliancePolicyProperties">
      <xsd:simpleType>
        <xsd:restriction base="dms:Note"/>
      </xsd:simpleType>
    </xsd:element>
    <xsd:element name="_ip_UnifiedCompliancePolicyUIAction" ma:index="21"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215d373-4ab1-4c9a-82d3-9624ee888acd" elementFormDefault="qualified">
    <xsd:import namespace="http://schemas.microsoft.com/office/2006/documentManagement/types"/>
    <xsd:import namespace="http://schemas.microsoft.com/office/infopath/2007/PartnerControls"/>
    <xsd:element name="SharedWithUsers" ma:index="10"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852b92d-295f-40fa-83c7-57454ce34d59"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MediaServiceAutoTags" ma:internalName="MediaServiceAutoTags" ma:readOnly="true">
      <xsd:simpleType>
        <xsd:restriction base="dms:Text"/>
      </xsd:simpleType>
    </xsd:element>
    <xsd:element name="MediaServiceOCR" ma:index="16" nillable="true" ma:displayName="MediaServiceOCR" ma:internalName="MediaServiceOCR" ma:readOnly="true">
      <xsd:simpleType>
        <xsd:restriction base="dms:Note">
          <xsd:maxLength value="255"/>
        </xsd:restriction>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ServiceAutoKeyPoints" ma:index="22" nillable="true" ma:displayName="MediaServiceAutoKeyPoints" ma:hidden="true" ma:internalName="MediaServiceAutoKeyPoints" ma:readOnly="true">
      <xsd:simpleType>
        <xsd:restriction base="dms:Note"/>
      </xsd:simpleType>
    </xsd:element>
    <xsd:element name="MediaServiceKeyPoints" ma:index="23" nillable="true" ma:displayName="KeyPoints" ma:internalName="MediaServiceKeyPoints" ma:readOnly="true">
      <xsd:simpleType>
        <xsd:restriction base="dms:Note">
          <xsd:maxLength value="255"/>
        </xsd:restriction>
      </xsd:simpleType>
    </xsd:element>
    <xsd:element name="MediaLengthInSeconds" ma:index="24" nillable="true" ma:displayName="Length (seconds)"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40CD6BE-07DE-4483-82B3-07FF80B273B8}">
  <ds:schemaRefs>
    <ds:schemaRef ds:uri="http://schemas.microsoft.com/sharepoint/v3/contenttype/forms"/>
  </ds:schemaRefs>
</ds:datastoreItem>
</file>

<file path=customXml/itemProps2.xml><?xml version="1.0" encoding="utf-8"?>
<ds:datastoreItem xmlns:ds="http://schemas.openxmlformats.org/officeDocument/2006/customXml" ds:itemID="{52A0CE80-BC47-4EB6-AF11-498209BBCF1F}">
  <ds:schemaRefs>
    <ds:schemaRef ds:uri="http://purl.org/dc/dcmitype/"/>
    <ds:schemaRef ds:uri="http://purl.org/dc/terms/"/>
    <ds:schemaRef ds:uri="http://purl.org/dc/elements/1.1/"/>
    <ds:schemaRef ds:uri="http://schemas.openxmlformats.org/package/2006/metadata/core-properties"/>
    <ds:schemaRef ds:uri="http://www.w3.org/XML/1998/namespace"/>
    <ds:schemaRef ds:uri="0852b92d-295f-40fa-83c7-57454ce34d59"/>
    <ds:schemaRef ds:uri="http://schemas.microsoft.com/office/2006/metadata/properties"/>
    <ds:schemaRef ds:uri="http://schemas.microsoft.com/sharepoint/v3"/>
    <ds:schemaRef ds:uri="http://schemas.microsoft.com/office/2006/documentManagement/types"/>
    <ds:schemaRef ds:uri="http://schemas.microsoft.com/office/infopath/2007/PartnerControls"/>
    <ds:schemaRef ds:uri="b215d373-4ab1-4c9a-82d3-9624ee888acd"/>
  </ds:schemaRefs>
</ds:datastoreItem>
</file>

<file path=customXml/itemProps3.xml><?xml version="1.0" encoding="utf-8"?>
<ds:datastoreItem xmlns:ds="http://schemas.openxmlformats.org/officeDocument/2006/customXml" ds:itemID="{8C6FE4C0-07FC-4DAC-BE94-821929FF69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215d373-4ab1-4c9a-82d3-9624ee888acd"/>
    <ds:schemaRef ds:uri="0852b92d-295f-40fa-83c7-57454ce34d5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Propuesta Economica</vt:lpstr>
      <vt:lpstr>Experiencia habilitante</vt:lpstr>
      <vt:lpstr>Factores Ponderación </vt:lpstr>
      <vt:lpstr>Otros requisitos habilitantes </vt:lpstr>
      <vt:lpstr>Consolidado</vt:lpstr>
      <vt:lpstr>SMLV</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Gloria Ines Castro Perez</dc:creator>
  <cp:keywords/>
  <dc:description/>
  <cp:lastModifiedBy>Angela Pilar Pareja Garzón</cp:lastModifiedBy>
  <cp:revision/>
  <dcterms:created xsi:type="dcterms:W3CDTF">2021-04-29T19:52:19Z</dcterms:created>
  <dcterms:modified xsi:type="dcterms:W3CDTF">2023-08-30T23:15:06Z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0x010100CC3A624FF3F7FD459E3C259614BCB112</vt:lpwstr>
  </property>
</Properties>
</file>