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David\Desktop\DATIC\REPARACIONES LOCATIVAS 2023\"/>
    </mc:Choice>
  </mc:AlternateContent>
  <xr:revisionPtr revIDLastSave="0" documentId="13_ncr:1_{F549FC14-913F-4F0B-BBD8-3C3FEEEA0D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COTIZACIÓN" sheetId="3" r:id="rId1"/>
  </sheets>
  <definedNames>
    <definedName name="_xlnm._FilterDatabase" localSheetId="0" hidden="1">'FORMATO COTIZACIÓN'!$B$3:$G$203</definedName>
  </definedNames>
  <calcPr calcId="191029"/>
  <extLst>
    <ext uri="GoogleSheetsCustomDataVersion1">
      <go:sheetsCustomData xmlns:go="http://customooxmlschemas.google.com/" r:id="rId7" roundtripDataSignature="AMtx7miPnCW3L8sdqJ9AVkZtYdBgeaIaXw=="/>
    </ext>
  </extLst>
</workbook>
</file>

<file path=xl/calcChain.xml><?xml version="1.0" encoding="utf-8"?>
<calcChain xmlns="http://schemas.openxmlformats.org/spreadsheetml/2006/main">
  <c r="G62" i="3" l="1"/>
  <c r="B190" i="3"/>
  <c r="B191" i="3" s="1"/>
  <c r="B192" i="3" s="1"/>
  <c r="B193" i="3" s="1"/>
  <c r="B194" i="3" s="1"/>
  <c r="B195" i="3" s="1"/>
  <c r="B196" i="3" s="1"/>
  <c r="B197" i="3" s="1"/>
  <c r="B185" i="3"/>
  <c r="B186" i="3" s="1"/>
  <c r="B187" i="3" s="1"/>
  <c r="B188" i="3" s="1"/>
  <c r="B177" i="3"/>
  <c r="B178" i="3" s="1"/>
  <c r="B179" i="3" s="1"/>
  <c r="B180" i="3" s="1"/>
  <c r="B181" i="3" s="1"/>
  <c r="B182" i="3" s="1"/>
  <c r="B183" i="3" s="1"/>
  <c r="G179" i="3"/>
  <c r="G178" i="3"/>
  <c r="G181" i="3"/>
  <c r="G180" i="3"/>
  <c r="B174" i="3"/>
  <c r="B175" i="3" s="1"/>
  <c r="B159" i="3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53" i="3"/>
  <c r="B154" i="3" s="1"/>
  <c r="B155" i="3" s="1"/>
  <c r="B156" i="3" s="1"/>
  <c r="B157" i="3" s="1"/>
  <c r="B92" i="3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76" i="3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64" i="3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53" i="3"/>
  <c r="B54" i="3" s="1"/>
  <c r="B55" i="3" s="1"/>
  <c r="B56" i="3" s="1"/>
  <c r="B57" i="3" s="1"/>
  <c r="B58" i="3" s="1"/>
  <c r="B59" i="3" s="1"/>
  <c r="B60" i="3" s="1"/>
  <c r="B61" i="3" s="1"/>
  <c r="B62" i="3" s="1"/>
  <c r="B49" i="3"/>
  <c r="B50" i="3" s="1"/>
  <c r="B51" i="3" s="1"/>
  <c r="B45" i="3"/>
  <c r="B46" i="3" s="1"/>
  <c r="B47" i="3" s="1"/>
  <c r="B39" i="3"/>
  <c r="B40" i="3" s="1"/>
  <c r="B41" i="3" s="1"/>
  <c r="B42" i="3" s="1"/>
  <c r="B43" i="3" s="1"/>
  <c r="B5" i="3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197" i="3"/>
  <c r="G196" i="3"/>
  <c r="G195" i="3"/>
  <c r="G194" i="3"/>
  <c r="G193" i="3"/>
  <c r="G192" i="3"/>
  <c r="G191" i="3"/>
  <c r="G190" i="3"/>
  <c r="G186" i="3"/>
  <c r="G187" i="3"/>
  <c r="G188" i="3"/>
  <c r="G185" i="3"/>
  <c r="G182" i="3"/>
  <c r="G183" i="3"/>
  <c r="G177" i="3"/>
  <c r="G175" i="3"/>
  <c r="G174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59" i="3"/>
  <c r="G154" i="3"/>
  <c r="G155" i="3"/>
  <c r="G156" i="3"/>
  <c r="G157" i="3"/>
  <c r="G153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92" i="3"/>
  <c r="F202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4" i="3"/>
  <c r="G73" i="3"/>
  <c r="G72" i="3"/>
  <c r="G71" i="3"/>
  <c r="G70" i="3"/>
  <c r="G69" i="3"/>
  <c r="G68" i="3"/>
  <c r="G67" i="3"/>
  <c r="G66" i="3"/>
  <c r="G65" i="3"/>
  <c r="G64" i="3"/>
  <c r="G61" i="3"/>
  <c r="G60" i="3"/>
  <c r="G59" i="3"/>
  <c r="G58" i="3"/>
  <c r="G57" i="3"/>
  <c r="G56" i="3"/>
  <c r="G55" i="3"/>
  <c r="G54" i="3"/>
  <c r="G53" i="3"/>
  <c r="G51" i="3"/>
  <c r="G50" i="3"/>
  <c r="G49" i="3"/>
  <c r="G48" i="3" s="1"/>
  <c r="G47" i="3"/>
  <c r="G46" i="3"/>
  <c r="G45" i="3"/>
  <c r="G43" i="3"/>
  <c r="G42" i="3"/>
  <c r="G41" i="3"/>
  <c r="G40" i="3"/>
  <c r="G39" i="3"/>
  <c r="G158" i="3" l="1"/>
  <c r="G44" i="3"/>
  <c r="G38" i="3"/>
  <c r="G198" i="3" s="1"/>
  <c r="G63" i="3"/>
  <c r="G176" i="3"/>
  <c r="G173" i="3"/>
  <c r="G52" i="3"/>
  <c r="G75" i="3"/>
  <c r="G91" i="3"/>
  <c r="G152" i="3"/>
  <c r="G184" i="3"/>
  <c r="G189" i="3"/>
  <c r="G4" i="3"/>
  <c r="G201" i="3" l="1"/>
  <c r="G200" i="3"/>
  <c r="G199" i="3"/>
  <c r="G202" i="3" l="1"/>
  <c r="G203" i="3" s="1"/>
</calcChain>
</file>

<file path=xl/sharedStrings.xml><?xml version="1.0" encoding="utf-8"?>
<sst xmlns="http://schemas.openxmlformats.org/spreadsheetml/2006/main" count="388" uniqueCount="218">
  <si>
    <t>ITEM</t>
  </si>
  <si>
    <t>DESCRIPCIÓN</t>
  </si>
  <si>
    <t>UND.</t>
  </si>
  <si>
    <t>CANTIDAD</t>
  </si>
  <si>
    <t>VALOR UNITARIO</t>
  </si>
  <si>
    <t xml:space="preserve">VALOR PARCIAL                                </t>
  </si>
  <si>
    <t>PRELIMINARES</t>
  </si>
  <si>
    <t>M2</t>
  </si>
  <si>
    <t>ML</t>
  </si>
  <si>
    <t>GLB</t>
  </si>
  <si>
    <t>UND</t>
  </si>
  <si>
    <t>REGATAS SOBRE MUROS O PISOS</t>
  </si>
  <si>
    <t>DESMONTE DE TUBERIA PVC D=2" - 4"</t>
  </si>
  <si>
    <t>SUMINISTRO E INSTALACIÓN DE TUBERIA PVC-P RDE 9 DE 1/2", INCLUYE ACCESORIOS.</t>
  </si>
  <si>
    <t xml:space="preserve">SUMINISTRO, FABRICACION E INSTALACION DE ACERO ESTRUCTURAL PARA EDIFICACIONES. ( INCLUYE PINTURA, TRANSPORTE Y MONTAJE , LIMPIEZA CON SANDBLASTING SEGÚN NORMA SSPC SP-6, IMPRIMANTE EPOXICO FOSFATO DE ZINC E=3MILS ACABADO ESMALTE URETANO) </t>
  </si>
  <si>
    <t>ACABADOS DE MUROS Y CIELOS</t>
  </si>
  <si>
    <t>SUMINISTRO E INSTALACIÓN DE TROQUEL DE HASTA 3 SERVICIOS</t>
  </si>
  <si>
    <t>UN</t>
  </si>
  <si>
    <t>SUMINISTRO E INSTALACIÓN DE TUBERIA EMT 3/4"</t>
  </si>
  <si>
    <t>SUMINISTRO E INSTALACIÓN DE VARILLAS DE COBRE 2.4 METROS</t>
  </si>
  <si>
    <t>CERTIFICACION PUNTO RED</t>
  </si>
  <si>
    <t>MOBILIARIO</t>
  </si>
  <si>
    <t>SEÑALETICA</t>
  </si>
  <si>
    <t>LIMPIEZA - ASEO</t>
  </si>
  <si>
    <t>VIAJE</t>
  </si>
  <si>
    <t>TRASIEGO DE ESCOMBROS EMPACADOS EN COSTALES</t>
  </si>
  <si>
    <t>M3</t>
  </si>
  <si>
    <t>LIMPIEZA GENERAL DURANTE LA OBRA</t>
  </si>
  <si>
    <t>LIMPIEZA FINAL DE OBRA</t>
  </si>
  <si>
    <t xml:space="preserve">ADMINISTRACIÓN  </t>
  </si>
  <si>
    <t xml:space="preserve">IMPREVISTOS  </t>
  </si>
  <si>
    <t>Tener presente la siguiente informacion al momento de presentar la cotización :</t>
  </si>
  <si>
    <t>ANCLAJE EPOXICO VARILLA DE 3/8 - 1/2"</t>
  </si>
  <si>
    <t>APERTURA DE VANO EN CIELO FALSO PARA INSTALACIÓN DE LUMINARIAS, REGISTROS, ETC.</t>
  </si>
  <si>
    <t>BRILLADA-ENCERADA PISO</t>
  </si>
  <si>
    <t>COLUMNETA O VIGA DE CONFINAMIENTO DE MUROS, INCLUYE REFUERZO</t>
  </si>
  <si>
    <t>DEMOLICIÓN DE PISO ENCHAPE-BALDOSA+MORTERO</t>
  </si>
  <si>
    <t>DEMOLICIÓN DE REPELLO</t>
  </si>
  <si>
    <t>DESMONTE DE AVISO INTERIOR EN ACRILICO &gt; 100 x 100 CM</t>
  </si>
  <si>
    <t>DESMONTE DE CHAPA O CERRADURA DE PUERTA</t>
  </si>
  <si>
    <t>DESMONTE DE CIELO FALSO PANEL + ESTRUCTURA</t>
  </si>
  <si>
    <t>DESMONTE DE LAMPARA O LUMINARIA</t>
  </si>
  <si>
    <t>DESMONTE DE PUERTA CORREDIZA (MADERA, METÁLICA O VIDRIO)</t>
  </si>
  <si>
    <t>DESMONTE DE PUESTO DE RECEPCIÓN PRINCIPAL</t>
  </si>
  <si>
    <t>DESMONTE DE TABLERO BORRABLE ACRILICO DE PROFESOR</t>
  </si>
  <si>
    <t>DESMONTE DE TEJAS DE CUBIERTA (ASBESTOCEMENTO, TERMOACUSTICA, POLICARBONATO, PLASTICA)</t>
  </si>
  <si>
    <t>IMPERMEABILIZACIÓN DE TERRAZA TRANSITABLE CON IMPERMEABILIZANTE ACRÍLICO A 3 MANOS. INCLUYE SELLADO DE FISURAS.</t>
  </si>
  <si>
    <t>LIMPIEZA DE CARPINTERÍA METÁLICA Y/O VIDRIOS</t>
  </si>
  <si>
    <t>LIMPIEZA DE CUNETAS (DESCOLMATACIÓN DE CUNETAS Y ZANJAS)</t>
  </si>
  <si>
    <t>PROTECCIÓN PLASTICO GRUESO SUPERFICIES</t>
  </si>
  <si>
    <t>RASQUETEADA-LIJADA-RESANE MUROS Y/O CIELOS</t>
  </si>
  <si>
    <t>REPARACIÓN, SELLADO Y/O AJUSTE DE CANAL LAMINA GALVANIZADA DESARROLLO 51 - 100 CM</t>
  </si>
  <si>
    <t>REPINTE VENTANA - REJA</t>
  </si>
  <si>
    <t>RESANE REPELLO MURO 1:3 PARA REGATAS O CARTERAS</t>
  </si>
  <si>
    <t>RETIRO DE ESCOMBROS EN VEHICULO TIPO CHANA (EMPACADOS EN COSTALES). VIAJE DE HASTA 4 M3.</t>
  </si>
  <si>
    <t>SELLADO DE BALAS, LUMINARIAS O REJILLAS EN CIELO FALSO (CON PRODUCTO TIPO SILICONA SELLO PINTORES).</t>
  </si>
  <si>
    <t>SUMINISTRO E INSTALACIÓN DE  TAPA DE INSPECCIÓN 60x60 CM EN CIELO CON T DE ALUMINIO</t>
  </si>
  <si>
    <t>SUMINISTRO E INSTALACIÓN DE ACOMETIDA ELÉCTRICA (2#12 + 1#12 + 1#12) 1" EMT</t>
  </si>
  <si>
    <t>SUMINISTRO E INSTALACIÓN DE BAJANTE AGUAS LLUVIAS PVC CUADRADO CANAL</t>
  </si>
  <si>
    <t>SUMINISTRO E INSTALACIÓN DE CABALLETE TEJA FIBRO CEMENTO FIJO</t>
  </si>
  <si>
    <t>SUMINISTRO E INSTALACIÓN DE CARTERA EN PANEL YESO 1/2"</t>
  </si>
  <si>
    <t>SUMINISTRO E INSTALACIÓN DE CERRADURA SCHLAGE OFICINA MOD.BELL WOOD</t>
  </si>
  <si>
    <t>SUMINISTRO E INSTALACIÓN DE CODO BAJANTE 90 CANAL PVC</t>
  </si>
  <si>
    <t>SUMINISTRO E INSTALACIÓN DE DIVISIÓN EN VIDRIO TEMPLADO 10 MM CON PELÍCULA DE SEGURIDAD. INCLUYE ACCESORIOS EN ACERO INOXIDABLE  Y/O ZOCALO EN ALUMINIO</t>
  </si>
  <si>
    <t>SUMINISTRO E INSTALACIÓN DE ESTUCO PLASTICO SOBRE MURO</t>
  </si>
  <si>
    <t>SUMINISTRO E INSTALACIÓN DE ESTUCO SOBRE RESANE (REGATA)</t>
  </si>
  <si>
    <t>SUMINISTRO E INSTALACIÓN DE SOPORTE UNIVERSAL PARA VIDEO PROYECTOR</t>
  </si>
  <si>
    <t>SUMINISTRO E INSTALACIÓN DE TEJA FIBRO CEMENTO</t>
  </si>
  <si>
    <t>SUMINISTRO E INSTALACIÓN DE TEJA PLASTICA ONDULADA</t>
  </si>
  <si>
    <t>SUMINISTRO E INSTALACIÓN DE VINILO ADHESIVO EN MURO CON DISEÑOS Y ESPECIFICACIONES DEL DATIC. MEDIDA DE HASTA 1.50 x 1.20 M.</t>
  </si>
  <si>
    <t>VARIOS</t>
  </si>
  <si>
    <t>CARPINTERÍAS</t>
  </si>
  <si>
    <t>PISOS Y ENCHAPES</t>
  </si>
  <si>
    <t>INSTALACIONES HIDROSANITARIAS Y APARATOS SANITARIOS</t>
  </si>
  <si>
    <t>ESTRUCTURAS</t>
  </si>
  <si>
    <t xml:space="preserve">CIELOS Y MUROS </t>
  </si>
  <si>
    <t>CUBIERTAS</t>
  </si>
  <si>
    <t>INSTALACIONES ELÉCTRICAS</t>
  </si>
  <si>
    <t>CABLEADO ESTRUCTURADO</t>
  </si>
  <si>
    <t>UTILIDAD</t>
  </si>
  <si>
    <t>TOTAL A.I.U</t>
  </si>
  <si>
    <t>VALOR TOTAL</t>
  </si>
  <si>
    <t>SUB- TOTAL COSTO DIRECTO</t>
  </si>
  <si>
    <t>ABERTURA DE VANO PARA PUERTA O VENTANA</t>
  </si>
  <si>
    <t>DESMONTE DE BANDEJAS, DUCTOS O CANALETAS ELÉCTRICAS</t>
  </si>
  <si>
    <t>DESMONTE DE CABLE UTP</t>
  </si>
  <si>
    <t>DESMONTE DE DIVISIÓN  DE OFICINA EN ALUMINIO Y VIDRIO</t>
  </si>
  <si>
    <t>DESMONTE DE DIVISIÓN MODULAR DE OFICINA</t>
  </si>
  <si>
    <t>DESMONTE DE GRIFERIA-GRIFO-LLAVE</t>
  </si>
  <si>
    <t>DESMONTE DE INTERRUPTOR</t>
  </si>
  <si>
    <t>DESMONTE DE LAMINA DE CIELO FALSO EN ICOPOR</t>
  </si>
  <si>
    <t>DESMONTE DE MARCO + NAVE SENCILLA (MADERA, METÁLICA O VIDRIO)</t>
  </si>
  <si>
    <t>DESMONTE DE PUERTA - REJA METALICA</t>
  </si>
  <si>
    <t xml:space="preserve">DESMONTE DE SWITCHE O TOMA </t>
  </si>
  <si>
    <t>DESMONTE DE TABLERO ELÉCTRICO</t>
  </si>
  <si>
    <t>DESMONTE DE TAPA DE INSPECCIÓN O REJILLA EN CIELO</t>
  </si>
  <si>
    <t>DESMONTE DIVISION PANEL H=160CM &lt;=200CM (DIVISIÓN DE BAÑOS)</t>
  </si>
  <si>
    <t>DESMONTE Y REINSTALACIÓN DE ACCESS POINT</t>
  </si>
  <si>
    <t>DESMONTE Y REINSTALACIÓN DE CAMARA DE VIDEO DE SEGURIDAD</t>
  </si>
  <si>
    <t>DESMONTE Y REINSTALACIÓN DE EXTRACTOR DE CORTADORA LASER</t>
  </si>
  <si>
    <t>INSTALACIÓN DE TABLERO ELÉCTRICO</t>
  </si>
  <si>
    <t>SUMINISTRO E INSTALACIÓN DE CENEFA DE GRANITO PULIDO</t>
  </si>
  <si>
    <t>SUMINISTRO E INSTALACIÓN DE GUARDAESCOBA DE CEDRO 8CM</t>
  </si>
  <si>
    <t>SUMINISTRO E INSTALACIÓN DE GUARDAESCOBA DE CERAMICA DE HASTA 10 CM</t>
  </si>
  <si>
    <t>SUMINISTRO E INSTALACIÓN DE GUARDAESCOBA DE GRANITO PREFABRICADO 7CM</t>
  </si>
  <si>
    <t>SUMINISTRO E INSTALACIÓN DE GRIFO LAVAMANOS LINEA ECONOMICA SENCILLO</t>
  </si>
  <si>
    <t>SUMINISTRO E INSTALACIÓN DE TUBERIA PVC-S DE 6", INCLUYE ACCESORIOS.</t>
  </si>
  <si>
    <t>SUMINISTRO E INSTALACIÓN DE CIELO FALSO DE PANEL YESO 3/8" S.JUNTA. INCLUYE ACABADO HASTA UNA MANO DE VINILO TIPO 2.</t>
  </si>
  <si>
    <t>SUMINISTRO E INSTALACIÓN DE CIELO FALSO EN ICOPOR TEXTURIZADO 1CM [LAMINA]</t>
  </si>
  <si>
    <t>SUMINISTRO E INSTALACIÓN DE CIELO FALSO EN PVC</t>
  </si>
  <si>
    <t>SUMINISTRO E INSTALACIÓN DE MURO EN PANEL YESO 1/2" DOS CARAS BASE 9 EST CAL 26 INCLUYE FILOS PLASTICOS. INCLUYE ACABADO HASTA UNA MANO DE VINILO TIPO 2.</t>
  </si>
  <si>
    <t xml:space="preserve">SUMINISTRO E INSTALACIÓN DE PLACA DE PANEL YESO 1/2", NO INCLUYE ESTRUCTURA. INCLUYE ACABADO HASTA UNA MANO DE VINILO TIPO 2 </t>
  </si>
  <si>
    <t>SUMINISTRO E INSTALACIÓN DE REFUERZO DE CARTERAS Y APARATOS CON CUARTÓN O TABLA DE PINO</t>
  </si>
  <si>
    <t>RECORRIDO DE CUBIERTA (AJUSTE, LIMPIEZA, SELLAMIENTO Y CUANTIFICACIÓN DE SECCIONES QUE FALTEN PARA SU NORMAL FUNCIONAMIENTO). INCLUYE EL SELLADO DE FISURAS EN TEJAS Y CABALLETES QUE LO REQUIERAN CON CINTA ASFALTICA TAPA GOTERAS.</t>
  </si>
  <si>
    <t>SUMINISTRO E INSTALACIÓN DE CANAL AMAZONAS PVC AGUAS LLUVIAS</t>
  </si>
  <si>
    <t>SUMINISTRO E INSTALACIÓN DE TEJA EN LAMINA DE POLICARBONATO ALVEOLAR 8MM</t>
  </si>
  <si>
    <t>SUMINISTRO E INSTALACIÓN DE TEJA TIPO SANDWICH SIMILAR A EXISTENTE</t>
  </si>
  <si>
    <t>SUMINISTRO E INSTALACIÓN DE TEJA UPVC TERMOACÚSTICA</t>
  </si>
  <si>
    <t>SELLADO DE MARCO DE VENTANA DE ALUMINIO CON PRODUCTO TIPO SIKA BOOM O SIMILAR, INCLUYE ACABADO FINAL CON SELLO PINTORES DE SER NECESARIO.</t>
  </si>
  <si>
    <t>SUMINISTRO E INSTALACIÓN DE PINTURA ACRILICA MURO. EN ACABADO MATE Y COLOR SEGÚN INDICACIONES DEL DATIC. INCLUYE LAS MANOS DE PINTURA NECESARIAS PARA DAR UN ACABADO UNIFORME (MINIMO 3).</t>
  </si>
  <si>
    <t>SUMINISTRO E INSTALACIÓN DE PINTURA KORAZA DOBLE VIDA SOBRE SUPERFICIE LISA [2M] PINTURA EN MUROS EXTERIORES</t>
  </si>
  <si>
    <t>SUMINISTRO E INSTALACIÓN DE PINTURA VINILO CIELO TIPO 1 [1M]. COLOR BLANCO.</t>
  </si>
  <si>
    <t>SUMINISTRO E INSTALACIÓN DE PINTURA VINILO CIELO TIPO 1 [2M].  COLOR BLANCO.</t>
  </si>
  <si>
    <t>SUMINISTRO E INSTALACIÓN DE PINTURA VINILO MURO TIPO 1 [1M].  COLOR BLANCO.</t>
  </si>
  <si>
    <t>SUMINISTRO E INSTALACIÓN DE PINTURA VINILO MURO TIPO 1 [2M].  COLOR BLANCO.</t>
  </si>
  <si>
    <t>SUMINISTRO E INSTALACIÓN DE PINTURA VINILO MURO TIPO 1 [3M].  COLOR BLANCO.</t>
  </si>
  <si>
    <t>SUMINISTRO E INSTALACIÓN DE REPELLO MURO IMPERMEABLE 1:3, INCLUYE MORTERO CON ADITIVO IMPERMEABILIZANTE TIPO SIKA 1 O SIMILAR.</t>
  </si>
  <si>
    <t>SUMINISTRO E INSTALACIÓN DE RESINA IMPERMEABILIZANTE TIPO SIKA IMPERMUR O SIMILAR [2M].</t>
  </si>
  <si>
    <t>CAMBIO DE PLACA Y TOMACORRIENTE DOBLE O INTERRUPTOR (INCLUYE DESMONTE, SUMINISTRO E INSTALACIÓN)</t>
  </si>
  <si>
    <t>CERTIFICACIÓN RETIE DE TRANSFORMACIÓN Y DISTRIBUCIÓN EN BAJA TENSIÓN</t>
  </si>
  <si>
    <t>DESMONTE DE CANALETA METALICA O PLASTICA CON HASTA 16 TOMAS DE ENERGÍA NORMAL O REGULADA Y 8 PUNTOS DE DATOS, INCLUYE LA REINSTALACIÓN Y REUTILIZACIÓN DE CANALETA, TOMAS Y CABLES QUE SE ENCUENTREN EN BUEN ESTADO, INCLUYE EL RETIRO Y DISPOSIÓN FINAL DE LOS ELEMENTOS QUE NO SEAN APTOS.</t>
  </si>
  <si>
    <t>EXCAVACIÓN SUBTERRÁNEA CON TOPO EN VÍA PUBLICA PARA INSTALACIÓN DE ACOMETIDA.</t>
  </si>
  <si>
    <t>SUMINISTRO E INSTALACIÓN CAJA DE INSPECCIÓN 30X30CM PARA SISTEMA DE PUESTA A TIERRA</t>
  </si>
  <si>
    <t>SUMINISTRO E INSTALACIÓN DE ALAMBRE DE COBRE NO. 4</t>
  </si>
  <si>
    <t>SUMINISTRO E INSTALACION DE ALIMENTADOR EN 2#8(F)+1#8(N)+1#10(T) CU HF LS CT</t>
  </si>
  <si>
    <t>SUMINISTRO E INSTALACIÓN DE ALIMENTADOR EN CABLE #1/0 RHW2 AL</t>
  </si>
  <si>
    <t>SUMINISTRO E INSTALACIÓN DE ALIMENTADOR EN CABLE 2#1/0 RHW2 AL</t>
  </si>
  <si>
    <t>SUMINISTRO E INSTALACIÓN DE ANGULAR EN V GALVANIZADO</t>
  </si>
  <si>
    <t>SUMINISTRO E INSTALACIÓN DE BOMBILLO ESPIRAL LED 6W PARA BALA EN CIELO</t>
  </si>
  <si>
    <t>SUMINISTRO E INSTALACION DE BREAKER 1X20 A</t>
  </si>
  <si>
    <t>SUMINISTRO E INSTALACIÓN DE CABLE 3#12 CU HF LS CT</t>
  </si>
  <si>
    <t>SUMINISTRO E INSTALACIÓN DE CABLE DE COBRE DESNUDO NO. 2 PARA SISTEMA DE PUESTA A TIERRA</t>
  </si>
  <si>
    <t>SUMINISTRO E INSTALACIÓN DE CAMARA B.T DE 60X60X120 CM CON HERRAJE EN ANGULO DE 1 1/2" NORMA EMCALI. INCLUYE EXCAVACIÓN, TAPA CON MARCO Y CONTRAMARCO, SEÑALIZACIÓN SEGÚN NORMA EMCALI.</t>
  </si>
  <si>
    <t>SUMINISTRO E INSTALACIÓN DE CANALETA METALICA C/DIV 10x4x240 CM</t>
  </si>
  <si>
    <t>SUMINISTRO E INSTALACIÓN DE CANALETA PLASTICA CON DIVISIÓN 10X4.5 CM x ML</t>
  </si>
  <si>
    <t>SUMINISTRO E INSTALACIÓN DE CANALETA PLASTICA DE PISO CON ADHESIVO (TIPO MEDIA LUNA)</t>
  </si>
  <si>
    <t>SUMINISTRO E INSTALACIÓN DE CONTADOR DE ENERGÍA: GRUPO DE MEDIDA SEMIDIRECTA. INCLUYE 3 TRANSFORMADORES DE CORRIENTE, CABLE DE CONTROL Y BLOQUE DE PRUEBA.</t>
  </si>
  <si>
    <t>SUMINISTRO E INSTALACIÓN DE CRUCETA GALVANIZADA DE 2.40 ML</t>
  </si>
  <si>
    <t>SUMINISTRO E INSTALACIÓN DE CURVA EMT 1"</t>
  </si>
  <si>
    <t>SUMINISTRO E INSTALACIÓN DE CURVA SCH 40 1"</t>
  </si>
  <si>
    <t>SUMINISTRO E INSTALACIÓN DE INTERRUPTOR DOBLE (SOLO APARATO). INCLUYE DESMONTE DEL EXISTENTE</t>
  </si>
  <si>
    <t>SUMINISTRO E INSTALACIÓN DE JUEGO DE CORTACIRCUITOS SISTEMA TRIFASICO  DE 15 KV DE HASTA 100 AMP. INCLUYE 3 CORTACIRCUITOS.</t>
  </si>
  <si>
    <t>SUMINISTRO E INSTALACIÓN DE JUEGO DE PARARRAYOS SISTEMA TRIFASICO. INCUYE 3 PARARRAYOS.</t>
  </si>
  <si>
    <t>SUMINISTRO E INSTALACIÓN DE PANEL LED CIRCULAR DE 18W DE INCRUSTAR</t>
  </si>
  <si>
    <t>SUMINISTRO E INSTALACIÓN DE PANEL LED CIRCULAR DE 18W DE SOBREPONER</t>
  </si>
  <si>
    <t>SUMINISTRO E INSTALACIÓN DE PANEL LED CUADRADO DE SOBREPONER 60X60CM 48W</t>
  </si>
  <si>
    <t>SUMINISTRO E INSTALACIÓN DE PANEL LED RECTANGULAR DE INCRUSTAR DE 120X30CM 48W, INCLUYE MARCO</t>
  </si>
  <si>
    <t>SUMINISTRO E INSTALACIÓN DE POSTE DE CONCRETO 750 KG 13 METROS. INCLUYE TRANSPORTE E HINCADA.</t>
  </si>
  <si>
    <t>SUMINISTRO E INSTALACIÓN DE SALIDA ILUMINACIÓN SCH 40 3/4" A MAXIMO 3 ML</t>
  </si>
  <si>
    <t>SUMINISTRO E INSTALACIÓN DE SALIDA INTERRUPTOR SENCILLO EMT 3/4" A MAXIMO 3 ML. INCLUYE APARATO.</t>
  </si>
  <si>
    <t>SUMINISTRO E INSTALACIÓN DE SALIDA INTERRUPTOR SENCILLO SCH 40 3/4" A MAXIMO 3 ML. INCLUYE APARATO.</t>
  </si>
  <si>
    <t>SUMINISTRO E INSTALACIÓN DE SALIDA TOMA NORMAL 120V EN CANALETA. INCLUYE APARATO, NO INCLUYE CANALETA.</t>
  </si>
  <si>
    <t>SUMINISTRO E INSTALACIÓN DE SALIDA TOMA NORMAL 120V EN EMT 3/4" A 3 ML. INCLUYE APARATO.</t>
  </si>
  <si>
    <t>SUMINISTRO E INSTALACIÓN DE SALIDA TOMA REGULADO 120V EN CANALETA.  INCLUYE APARATO, NO INCLUYE CANALETA.</t>
  </si>
  <si>
    <t>SUMINISTRO E INSTALACIÓN DE SALIDA TOMA REGULADO 120V EN EMT 3/4" A 3 ML. INCLUYE APARATO.</t>
  </si>
  <si>
    <t>SUMINISTRO E INSTALACIÓN DE SILLA PARA CRUCETA METALICA</t>
  </si>
  <si>
    <t>SUMINISTRO E INSTALACIÓN DE SOLDADURA TERMOWELD O CARWELL X 115 GRM</t>
  </si>
  <si>
    <t>SUMINISTRO E INSTALACIÓN DE TABLERO 12 CTOS BIFASICO</t>
  </si>
  <si>
    <t>SUMINISTRO E INSTALACIÓN DE TABLERO 1F 6 CTOS</t>
  </si>
  <si>
    <t>SUMINISTRO E INSTALACIÓN DE TABLERO 2F 6 CTOS</t>
  </si>
  <si>
    <t>SUMINISTRO E INSTALACIÓN DE TABLERO CERTIFICADO PARA MEDIDOR DE ENERGÍA TRIFASICO INDUSTRIAL. CON ESPACIO PARA TOTALIZADOR, BLOQUE DE PRUEBA Y TRANSFORMADORES DE CORRIENTE</t>
  </si>
  <si>
    <t>SUMINISTRO E INSTALACION DE TOTALIZADOR 1X30 A</t>
  </si>
  <si>
    <t xml:space="preserve">SUMINISTRO E INSTALACION DE TOTALIZADOR 3F DE 200 AMP </t>
  </si>
  <si>
    <t>SUMINISTRO E INSTALACIÓN DE TRANSFORMADOR TRIFASICO DE 75 KVA DE 13200 V DE HASTA 100 A. INCLUYE TRANSPORTE Y SERVICIO DE GRUA EN CASO DE SER NECESARIO.</t>
  </si>
  <si>
    <t>SUMINISTRO E INSTALACIÓN DE TUBERIA EMT 1"</t>
  </si>
  <si>
    <t>SUMINISTRO E INSTALACIÓN DE TUBERÍA EMT DE 4" x 3ML. INCLUYE ACCESORIOS Y CONEXIONES</t>
  </si>
  <si>
    <t>SUMINISTRO E INSTALACIÓN DE TUBERÍA IMC DE 4" x 3 ML. INCLUYE ACCESORIOS Y CONEXIONES.</t>
  </si>
  <si>
    <t>SUMINISTRO E INSTALACIÓN DE TUBERÍA PVC CONDUIT DE 4" x 3ML. INCLUYE ACCESORIOS Y CONEXIONES</t>
  </si>
  <si>
    <t>SUMINISTRO E INSTALACIÓN DE TUBERIA SCH 40"</t>
  </si>
  <si>
    <t>SUMINISTRO E INSTALACIÓN DE TUBO LED DE 120 CM 12W T8. INCLUYE RETIRO DE EXISTENTE. INCLUYE CAMBIO DE SOCKETS EN CASO DE SER NECESARIO.</t>
  </si>
  <si>
    <t>SUMINISTRO E INSTALACIÓN DE TUBO LED DE 18W T8. INCLUYE RETIRO DE EXISTENTE.</t>
  </si>
  <si>
    <t>SUMINISTRO E INSTALACIÓN DE TUBO LED DE 60 CM 9W T8. INCLUYE RETIRO DE EXISTENTE. INCLUYE CAMBIO DE SOCKETS EN CASO DE SER NECESARIO.</t>
  </si>
  <si>
    <t>JGO</t>
  </si>
  <si>
    <t>SUMINISTRO E INSTALACIÓN DE CABLE UTP CAT 6A</t>
  </si>
  <si>
    <t>SUMINISTRO E INSTALACIÓN DE PATCH CORD CAT 6A DE HASTA 3M</t>
  </si>
  <si>
    <t>SUMINISTRO E INSTALACIÓN DE PATCH PANEL 24 PUERTOS CAT-6A</t>
  </si>
  <si>
    <t>ESMALTE REJAS - VENTANAS</t>
  </si>
  <si>
    <t>MANTENIMIENTO A PUERTA CORREDIZA EN CARPINTERÍA METÁLICA Y VIDRIO. INCLUYE REVISIÓN Y AJUSTE DE: ACCESORIOS, BISAGRAS, RIELES, MANIJAS, CERRADURAS Y TODOS LOS ELEMENTOS QUE CONFORMAN EL SISTEMA, NO INCLUYE SUMINISTRO DE CERRADURAS, MANIJAS O PIVOTES NUEVOS; INCLUYE REINSTALACIÓN EN CASO DE NECESITARSE.</t>
  </si>
  <si>
    <t>SUMINISTRO E INSTALACIÓN DE CERRADURA YALE TRES VUELTAS</t>
  </si>
  <si>
    <t>SUMINISTRO E INSTALACIÓN DE CINTA ADHESIVA TIPO CENEFA OPALIZADA PARA VIDRIO CON DISEÑO ENTREGADO POR EL DATIC, ALTURA ENTRE 20 A 30 CM</t>
  </si>
  <si>
    <t>SUMINISTRO E INSTALACIÓN DE NAVE EN REJA TUBULAR DE 1 1/2" x 1 1/2" CALIBRE 20. INCLUYE MARCO Y CHAPA DE SEGURIDAD. INCLUYE PASADOR EN PISO CON CANDADO.</t>
  </si>
  <si>
    <t>SUMINISTRO E INSTALACIÓN DE NAVE MADERA TIPO FORTEC 71 - 90 CM (1 NAVE - BATIENTE)</t>
  </si>
  <si>
    <t>SUMINISTRO E INSTALACIÓN DE PASADOR METÁLICO DE PISO PARA PUERTA</t>
  </si>
  <si>
    <t>SUMINISTRO E INSTALACIÓN DE PUERTA BATIENTE CON NAVE ENTAMBORADA EN ESTRUCTURA RH Y REVESTIMIENTO MELAMINICO. INCLUYE MARCO EN RH Y CERRADURA DE POMO TIPO OFICINA. MEDIDA DE HASTA 100 x 220 CM.</t>
  </si>
  <si>
    <t>SUMINISTRO E INSTALACIÓN DE PUERTA DE SEGURIDAD BATIENTE O PLEGABLE. PUERTA EN TUBERIA ESTRUCTURAL DE 6.1 M X 4.2 M (MEDIDA APROXIMADA) CON CHAPA DE SEGURIDAD, PIVOTES Y PINTADA CON POLIURETANO. INCLUYE DISEÑO Y PRODUCCIÓN DE PLANOS PARA RECIBIR LA APROBACIÓN DE LA SUPERVISIÓN Y METROCALI. PUERTA DE ACCESO PASILLO INTERIOR SENTIDO NORTE - SUR.</t>
  </si>
  <si>
    <t>SUMINISTRO E INSTALACIÓN DE PUERTA DE SEGURIDAD PLEGABLE. PUERTA EN TUBERIA ESTRUCTURAL DE 4 M X 4 M (MEDIDA APROXIMADA) CON CHAPA DE SEGURIDAD, PIVOTES Y PINTADA CON POLIURETANO. INCLUYE DISEÑO Y PRODUCCIÓN DE PLANOS PARA RECIBIR LA APROBACIÓN DE LA SUPERVISIÓN Y METROCALI. PUERTA DE ACCESO PRINCIPAL AL LID SENTIDO SUR - NORTE.</t>
  </si>
  <si>
    <t>SUMINISTRO E INSTALACIÓN DE REJA DE SEGURIDAD EN VARILLA CUADRADA DE 1/2"  H&gt;51CM</t>
  </si>
  <si>
    <t>SUMINISTRO E INSTALACIÓN DE MUEBLE COUNTER DE RECEPCIÓN: MUEBLE EN RH DE 18 MM CON 2 GAVETAS DE ALMACENAMIENTO Y NIVELADORES INFERIORES, CON SUPERFICIE DE TRABAJO HORIZONTAL ENCHAPADA EN FORMICA Y CARAS VERTICALES ENCHAPADAS EN MELAMINA, CON CANTOS RIGIDOS. CON DIMENSIONES Y ESPEIFICACIONES A SUMINISTRAR POR LA ENTIDAD.</t>
  </si>
  <si>
    <t>SUMINISTRO E INSTALACIÓN DE TABLERO BORRABLE ACRILICO DE PROFESOR DE HASTA 80 x 120 CM</t>
  </si>
  <si>
    <t>CAMBIO DE LONA TRASLUCIDA DE AVISO LUMINOSO EXTERIOR. INCLUYE DESMONTE DE AVISO, RETIRO DE LONA Y SUMINISTRO E INSTALACIÓN DE LONA TRASLUCIDA NUEVA CON IMPRESIÓN DIGITAL A FULL COLOR, INCLUYE REVISIÓN Y AJUSTE DE AVISO PARA SU NORMAL FUNCIONAMIENTO, EL CAMBIO DE LA ILUMINACIÓN POR TUBOS LED Y LA REINSTALACIÓN DEL AVISO. MEDIDA 300 x 100 CM. LONA NUEVA CON DISEÑO Y ESPECIFICACIONES DEL DATIC.</t>
  </si>
  <si>
    <t>SUMINISTRO E INSTALACIÓN DE AVISO EN ACRILICO DE 3MM PARA SEÑALIZACIÓN DE ESPACIOS CON LENGUAJE BRAILLE DE HASTA 40 x 20 CM. CON DISEÑO Y ESPECIFICACIONES DEL DATIC. INCLUYE DILATADORES A PARED.</t>
  </si>
  <si>
    <t>SUMINISTRO E INSTALACIÓN DE AVISO INTERIOR EN LAMINA DE ACRILICO DE 5MM, CON DILATADORES A LA PARED. MEDIDA DE HASTA 150 x 100 CM. CON DISEÑO Y ESPECIFICACIONES DEL DATIC.</t>
  </si>
  <si>
    <t xml:space="preserve">ALQUILER DE ANDAMIO CERTIFICADO CON PLATAFORMA DE MÍNIMO 1.4 x 3.0M H &gt; 5M </t>
  </si>
  <si>
    <t>DIA</t>
  </si>
  <si>
    <t>SUMINISTRO E INSTALACIÓN DE BLACKOUT CORTINA ENROLLABLE APERT-1-5%</t>
  </si>
  <si>
    <t>DESTAPONAMIENTO DE SIFÓN SANITARIO O DRENAJE DE TERRAZA TIPO GRANADA</t>
  </si>
  <si>
    <t>LIMPIEZA DE CANAL DE CUBIERTA EN PVC O METÁLICA</t>
  </si>
  <si>
    <t>KG</t>
  </si>
  <si>
    <t>REINSTALACIÓN DE BYPASS (TRASNSFERENCIA MANUAL)</t>
  </si>
  <si>
    <t>DESMONTE DE MURO LIVIANO</t>
  </si>
  <si>
    <t>SUMINISTRO E INSTALACIÓN DE PANEL LED RECTANGULAR DE SOBREPONER DE 120X30CM 48W.</t>
  </si>
  <si>
    <t>CERTIFICACIÓN RETIE DE USO FINAL PARA LID EL DIAMANTE</t>
  </si>
  <si>
    <t>SUMINISTRO E INSTALACIÓN DE PUNTO DE DATOS SENCILLO CAT 6A EN CANALETA, INCLUYE FACEPLATE SENCILLO CON JACK CAT 6A. NO INCLUYE CANALETA NI CABLE.</t>
  </si>
  <si>
    <t>SUMINISTRO E INSTALACIÓN DE AVISO DE ENTRADA EN ESTRUCTURA METÁLICA Y  LONA TENSADA CON IMPRESIÓN DIGITAL A FULL COLOR DE HASTA 2 x 1.5 M. CON DISEÑO Y ESPECIFICACIONES DEL DATIC.</t>
  </si>
  <si>
    <t>SUMINISTRO E INSTALACIÓN DE AVISO EN PUESTO DEL GESTOR (DE PISO A TECHO) ELABORADO EN TABLERO RANURADAO DE MDF (TABLAS DE HASTA 20 CM DE ALTO) CON ACABADO DE COLORES Y MEDIDAS DE HASTA 200 x 250 CM. CON DISEÑO Y ESPECIFICACIONES DEL DATIC.</t>
  </si>
  <si>
    <t>REPARACIÓN DE JUNTA EN CIELO FALSO DE BOARD O PANEL. INCLUYE RASQUETEO, CORTES, SUMINISTRO DE CINTA PAPEL O CINTA MALLA, TRATAMIENTO DE JUNTAS, ESTUCO FLEXIBLE (BOARD) O MASTIQUE (PANEL) Y ACABADO PUNTUAL FINAL.</t>
  </si>
  <si>
    <t>PRESUPUESTO OFICIAL ENTIDAD</t>
  </si>
  <si>
    <t>SUMINISTRO E INSTALACIÓN DE AVISO EN LONA TRASLUCIDA CON IMPRESIÓN DIGITAL A FULL COLOR. CON ESTRUCTURA INTERNA EN TUBERÍA CUADRADA Y ÁNGULOS COLD ROLLED O DE ALUMINIO. ESPALDAR Y TAPAS LATERALES EN LÁMINA GALVANIZADA E ILUMINACIÓN CON TUBERÍA ELÉCTRICA LED. MEDIDA DE HASTA 300 x 100 CM. CON DISEÑO Y ESPECIFICACIONES A SUMINTRAR POR EL DATIC.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</si>
</sst>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"/>
    <numFmt numFmtId="165" formatCode="_-&quot;$&quot;\ * #,##0_-;\-&quot;$&quot;\ * #,##0_-;_-&quot;$&quot;\ * &quot;-&quot;??_-;_-@"/>
    <numFmt numFmtId="166" formatCode="_(&quot;$&quot;\ * #,##0_);_(&quot;$&quot;\ * \(#,##0\);_(&quot;$&quot;\ * &quot;-&quot;_);_(@_)"/>
    <numFmt numFmtId="167" formatCode="&quot;$&quot;\ #,##0.00;[Red]&quot;$&quot;\ \-#,##0.00"/>
    <numFmt numFmtId="168" formatCode="_-&quot;$&quot;\ * #,##0_-;\-&quot;$&quot;\ * #,##0_-;_-&quot;$&quot;\ 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2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2E75B5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7" fillId="0" borderId="0"/>
    <xf numFmtId="9" fontId="8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0" fillId="0" borderId="0"/>
    <xf numFmtId="0" fontId="1" fillId="0" borderId="0"/>
    <xf numFmtId="44" fontId="12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0" fontId="10" fillId="0" borderId="5" xfId="2" applyNumberFormat="1" applyFont="1" applyFill="1" applyBorder="1" applyAlignment="1">
      <alignment horizontal="center" vertical="center"/>
    </xf>
    <xf numFmtId="10" fontId="10" fillId="0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168" fontId="4" fillId="2" borderId="4" xfId="6" applyNumberFormat="1" applyFont="1" applyFill="1" applyBorder="1" applyAlignment="1">
      <alignment horizontal="left" vertical="center" wrapText="1"/>
    </xf>
    <xf numFmtId="165" fontId="2" fillId="0" borderId="4" xfId="0" applyNumberFormat="1" applyFont="1" applyBorder="1" applyAlignment="1">
      <alignment vertical="center"/>
    </xf>
    <xf numFmtId="165" fontId="2" fillId="0" borderId="17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left" vertical="center" wrapText="1"/>
    </xf>
    <xf numFmtId="0" fontId="11" fillId="0" borderId="9" xfId="5" applyFont="1" applyBorder="1" applyAlignment="1">
      <alignment vertical="center"/>
    </xf>
    <xf numFmtId="2" fontId="4" fillId="2" borderId="7" xfId="0" applyNumberFormat="1" applyFont="1" applyFill="1" applyBorder="1" applyAlignment="1">
      <alignment horizontal="center" vertical="center" wrapText="1"/>
    </xf>
    <xf numFmtId="16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44" fontId="4" fillId="4" borderId="27" xfId="6" applyFont="1" applyFill="1" applyBorder="1" applyAlignment="1">
      <alignment horizontal="center" vertical="center" wrapText="1"/>
    </xf>
    <xf numFmtId="44" fontId="10" fillId="0" borderId="6" xfId="0" applyNumberFormat="1" applyFont="1" applyBorder="1" applyAlignment="1">
      <alignment horizontal="left" vertical="center" shrinkToFit="1"/>
    </xf>
    <xf numFmtId="44" fontId="10" fillId="0" borderId="4" xfId="0" applyNumberFormat="1" applyFont="1" applyBorder="1" applyAlignment="1">
      <alignment horizontal="left" vertical="center" shrinkToFit="1"/>
    </xf>
    <xf numFmtId="44" fontId="13" fillId="3" borderId="8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168" fontId="2" fillId="0" borderId="3" xfId="6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0" fillId="0" borderId="3" xfId="7" applyNumberFormat="1" applyFont="1" applyBorder="1" applyAlignment="1">
      <alignment horizontal="center" vertical="center" wrapText="1"/>
    </xf>
    <xf numFmtId="0" fontId="0" fillId="0" borderId="28" xfId="0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168" fontId="2" fillId="0" borderId="28" xfId="6" applyNumberFormat="1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1" xfId="5" applyFont="1" applyBorder="1" applyAlignment="1">
      <alignment horizontal="center" vertical="center"/>
    </xf>
    <xf numFmtId="0" fontId="11" fillId="0" borderId="12" xfId="5" applyFont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2" xfId="0" applyFont="1" applyFill="1" applyBorder="1" applyAlignment="1">
      <alignment horizontal="left" vertical="center" wrapText="1"/>
    </xf>
    <xf numFmtId="44" fontId="4" fillId="4" borderId="25" xfId="6" applyFont="1" applyFill="1" applyBorder="1" applyAlignment="1">
      <alignment horizontal="left" vertical="center" wrapText="1"/>
    </xf>
    <xf numFmtId="44" fontId="4" fillId="4" borderId="9" xfId="6" applyFont="1" applyFill="1" applyBorder="1" applyAlignment="1">
      <alignment horizontal="left" vertical="center" wrapText="1"/>
    </xf>
    <xf numFmtId="44" fontId="4" fillId="4" borderId="26" xfId="6" applyFont="1" applyFill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</cellXfs>
  <cellStyles count="8">
    <cellStyle name="Millares" xfId="7" builtinId="3"/>
    <cellStyle name="Moneda" xfId="6" builtinId="4"/>
    <cellStyle name="Moneda 2" xfId="3" xr:uid="{C923DE2D-7AA0-453C-B5D1-6B39D8F54631}"/>
    <cellStyle name="Normal" xfId="0" builtinId="0"/>
    <cellStyle name="Normal 2 2" xfId="4" xr:uid="{98139EF4-70C4-4A51-8460-FEC1BF47CA6C}"/>
    <cellStyle name="Normal 3" xfId="1" xr:uid="{E0CA6E4B-B920-45C4-B1A1-617241739A17}"/>
    <cellStyle name="Normal 3 11" xfId="5" xr:uid="{2FDA4320-59F5-4972-A326-C345FF70F28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207</xdr:row>
      <xdr:rowOff>0</xdr:rowOff>
    </xdr:from>
    <xdr:ext cx="4095750" cy="1047750"/>
    <xdr:pic>
      <xdr:nvPicPr>
        <xdr:cNvPr id="2" name="image2.png">
          <a:extLst>
            <a:ext uri="{FF2B5EF4-FFF2-40B4-BE49-F238E27FC236}">
              <a16:creationId xmlns:a16="http://schemas.microsoft.com/office/drawing/2014/main" id="{7094B846-1C75-4D82-A543-D6FC5AA8C7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" y="142008225"/>
          <a:ext cx="4095750" cy="10477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455083</xdr:colOff>
      <xdr:row>212</xdr:row>
      <xdr:rowOff>158749</xdr:rowOff>
    </xdr:from>
    <xdr:to>
      <xdr:col>2</xdr:col>
      <xdr:colOff>4980182</xdr:colOff>
      <xdr:row>236</xdr:row>
      <xdr:rowOff>63500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671F469-1F5B-40A1-AC6C-16BCC694E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9083" y="5662082"/>
          <a:ext cx="5022516" cy="4730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83010-DF12-4A4B-9AB3-3FD411A0CD19}">
  <dimension ref="B1:J964"/>
  <sheetViews>
    <sheetView showGridLines="0" tabSelected="1" zoomScale="90" zoomScaleNormal="90" workbookViewId="0">
      <pane ySplit="3" topLeftCell="A181" activePane="bottomLeft" state="frozen"/>
      <selection activeCell="C9" sqref="C9:G9"/>
      <selection pane="bottomLeft" activeCell="G193" sqref="G193"/>
    </sheetView>
  </sheetViews>
  <sheetFormatPr baseColWidth="10" defaultColWidth="14.42578125" defaultRowHeight="15" customHeight="1" x14ac:dyDescent="0.25"/>
  <cols>
    <col min="1" max="1" width="3.85546875" style="1" customWidth="1"/>
    <col min="2" max="2" width="7.42578125" style="3" bestFit="1" customWidth="1"/>
    <col min="3" max="3" width="97.85546875" style="2" customWidth="1"/>
    <col min="4" max="4" width="10.7109375" style="3" customWidth="1"/>
    <col min="5" max="5" width="12.7109375" style="1" customWidth="1"/>
    <col min="6" max="6" width="20.28515625" style="1" customWidth="1"/>
    <col min="7" max="7" width="20.140625" style="1" customWidth="1"/>
    <col min="8" max="8" width="19.5703125" style="1" bestFit="1" customWidth="1"/>
    <col min="9" max="9" width="16.140625" style="1" bestFit="1" customWidth="1"/>
    <col min="10" max="16384" width="14.42578125" style="1"/>
  </cols>
  <sheetData>
    <row r="1" spans="2:10" ht="15" customHeight="1" thickBot="1" x14ac:dyDescent="0.3"/>
    <row r="2" spans="2:10" ht="15" customHeight="1" thickBot="1" x14ac:dyDescent="0.3">
      <c r="B2" s="43" t="s">
        <v>216</v>
      </c>
      <c r="C2" s="44"/>
      <c r="D2" s="44"/>
      <c r="E2" s="44"/>
      <c r="F2" s="44"/>
      <c r="G2" s="45"/>
      <c r="H2" s="25"/>
      <c r="I2" s="25"/>
      <c r="J2" s="25"/>
    </row>
    <row r="3" spans="2:10" ht="12.75" x14ac:dyDescent="0.25">
      <c r="B3" s="16" t="s">
        <v>0</v>
      </c>
      <c r="C3" s="17" t="s">
        <v>1</v>
      </c>
      <c r="D3" s="17" t="s">
        <v>2</v>
      </c>
      <c r="E3" s="17" t="s">
        <v>3</v>
      </c>
      <c r="F3" s="17" t="s">
        <v>4</v>
      </c>
      <c r="G3" s="18" t="s">
        <v>5</v>
      </c>
    </row>
    <row r="4" spans="2:10" ht="12.75" x14ac:dyDescent="0.25">
      <c r="B4" s="26">
        <v>1</v>
      </c>
      <c r="C4" s="15" t="s">
        <v>6</v>
      </c>
      <c r="D4" s="14"/>
      <c r="E4" s="15"/>
      <c r="F4" s="15"/>
      <c r="G4" s="19">
        <f>+SUBTOTAL(9,G5:G37)</f>
        <v>6132494</v>
      </c>
    </row>
    <row r="5" spans="2:10" x14ac:dyDescent="0.25">
      <c r="B5" s="22">
        <f>+B4+0.01</f>
        <v>1.01</v>
      </c>
      <c r="C5" s="29" t="s">
        <v>83</v>
      </c>
      <c r="D5" s="35" t="s">
        <v>7</v>
      </c>
      <c r="E5" s="30">
        <v>2.5</v>
      </c>
      <c r="F5" s="36">
        <v>12028</v>
      </c>
      <c r="G5" s="20">
        <f>+ROUNDUP(F5*E5,0)</f>
        <v>30070</v>
      </c>
    </row>
    <row r="6" spans="2:10" x14ac:dyDescent="0.25">
      <c r="B6" s="22">
        <f t="shared" ref="B6:B70" si="0">+B5+0.01</f>
        <v>1.02</v>
      </c>
      <c r="C6" s="29" t="s">
        <v>36</v>
      </c>
      <c r="D6" s="35" t="s">
        <v>7</v>
      </c>
      <c r="E6" s="30">
        <v>2</v>
      </c>
      <c r="F6" s="36">
        <v>8221</v>
      </c>
      <c r="G6" s="20">
        <f t="shared" ref="G6:G39" si="1">+ROUNDUP(F6*E6,0)</f>
        <v>16442</v>
      </c>
    </row>
    <row r="7" spans="2:10" x14ac:dyDescent="0.25">
      <c r="B7" s="22">
        <f t="shared" si="0"/>
        <v>1.03</v>
      </c>
      <c r="C7" s="29" t="s">
        <v>37</v>
      </c>
      <c r="D7" s="35" t="s">
        <v>7</v>
      </c>
      <c r="E7" s="30">
        <v>49.554699999999997</v>
      </c>
      <c r="F7" s="36">
        <v>6986</v>
      </c>
      <c r="G7" s="20">
        <f t="shared" si="1"/>
        <v>346190</v>
      </c>
    </row>
    <row r="8" spans="2:10" x14ac:dyDescent="0.25">
      <c r="B8" s="22">
        <f t="shared" si="0"/>
        <v>1.04</v>
      </c>
      <c r="C8" s="29" t="s">
        <v>38</v>
      </c>
      <c r="D8" s="35" t="s">
        <v>10</v>
      </c>
      <c r="E8" s="30">
        <v>8</v>
      </c>
      <c r="F8" s="36">
        <v>30167</v>
      </c>
      <c r="G8" s="20">
        <f t="shared" si="1"/>
        <v>241336</v>
      </c>
    </row>
    <row r="9" spans="2:10" x14ac:dyDescent="0.25">
      <c r="B9" s="22">
        <f t="shared" si="0"/>
        <v>1.05</v>
      </c>
      <c r="C9" s="29" t="s">
        <v>84</v>
      </c>
      <c r="D9" s="35" t="s">
        <v>8</v>
      </c>
      <c r="E9" s="30">
        <v>27</v>
      </c>
      <c r="F9" s="36">
        <v>4595</v>
      </c>
      <c r="G9" s="20">
        <f t="shared" si="1"/>
        <v>124065</v>
      </c>
    </row>
    <row r="10" spans="2:10" x14ac:dyDescent="0.25">
      <c r="B10" s="22">
        <f t="shared" si="0"/>
        <v>1.06</v>
      </c>
      <c r="C10" s="29" t="s">
        <v>85</v>
      </c>
      <c r="D10" s="35" t="s">
        <v>8</v>
      </c>
      <c r="E10" s="30">
        <v>100</v>
      </c>
      <c r="F10" s="36">
        <v>1113</v>
      </c>
      <c r="G10" s="20">
        <f t="shared" si="1"/>
        <v>111300</v>
      </c>
    </row>
    <row r="11" spans="2:10" x14ac:dyDescent="0.25">
      <c r="B11" s="22">
        <f t="shared" si="0"/>
        <v>1.07</v>
      </c>
      <c r="C11" s="29" t="s">
        <v>39</v>
      </c>
      <c r="D11" s="35" t="s">
        <v>10</v>
      </c>
      <c r="E11" s="30">
        <v>2</v>
      </c>
      <c r="F11" s="36">
        <v>9084</v>
      </c>
      <c r="G11" s="20">
        <f t="shared" si="1"/>
        <v>18168</v>
      </c>
    </row>
    <row r="12" spans="2:10" x14ac:dyDescent="0.25">
      <c r="B12" s="22">
        <f t="shared" si="0"/>
        <v>1.08</v>
      </c>
      <c r="C12" s="29" t="s">
        <v>40</v>
      </c>
      <c r="D12" s="35" t="s">
        <v>7</v>
      </c>
      <c r="E12" s="30">
        <v>79.66</v>
      </c>
      <c r="F12" s="36">
        <v>5356</v>
      </c>
      <c r="G12" s="20">
        <f t="shared" si="1"/>
        <v>426659</v>
      </c>
    </row>
    <row r="13" spans="2:10" x14ac:dyDescent="0.25">
      <c r="B13" s="22">
        <f t="shared" si="0"/>
        <v>1.0900000000000001</v>
      </c>
      <c r="C13" s="29" t="s">
        <v>86</v>
      </c>
      <c r="D13" s="35" t="s">
        <v>7</v>
      </c>
      <c r="E13" s="30">
        <v>12.5</v>
      </c>
      <c r="F13" s="36">
        <v>10244</v>
      </c>
      <c r="G13" s="20">
        <f t="shared" si="1"/>
        <v>128050</v>
      </c>
    </row>
    <row r="14" spans="2:10" x14ac:dyDescent="0.25">
      <c r="B14" s="22">
        <f t="shared" si="0"/>
        <v>1.1000000000000001</v>
      </c>
      <c r="C14" s="29" t="s">
        <v>87</v>
      </c>
      <c r="D14" s="35" t="s">
        <v>7</v>
      </c>
      <c r="E14" s="30">
        <v>25.5</v>
      </c>
      <c r="F14" s="36">
        <v>12172</v>
      </c>
      <c r="G14" s="20">
        <f t="shared" si="1"/>
        <v>310386</v>
      </c>
    </row>
    <row r="15" spans="2:10" x14ac:dyDescent="0.25">
      <c r="B15" s="22">
        <f t="shared" si="0"/>
        <v>1.1100000000000001</v>
      </c>
      <c r="C15" s="29" t="s">
        <v>88</v>
      </c>
      <c r="D15" s="35" t="s">
        <v>10</v>
      </c>
      <c r="E15" s="30">
        <v>1</v>
      </c>
      <c r="F15" s="36">
        <v>23454</v>
      </c>
      <c r="G15" s="20">
        <f t="shared" si="1"/>
        <v>23454</v>
      </c>
    </row>
    <row r="16" spans="2:10" x14ac:dyDescent="0.25">
      <c r="B16" s="22">
        <f t="shared" si="0"/>
        <v>1.1200000000000001</v>
      </c>
      <c r="C16" s="29" t="s">
        <v>89</v>
      </c>
      <c r="D16" s="35" t="s">
        <v>10</v>
      </c>
      <c r="E16" s="30">
        <v>1</v>
      </c>
      <c r="F16" s="36">
        <v>8016</v>
      </c>
      <c r="G16" s="20">
        <f t="shared" si="1"/>
        <v>8016</v>
      </c>
    </row>
    <row r="17" spans="2:7" x14ac:dyDescent="0.25">
      <c r="B17" s="22">
        <f t="shared" si="0"/>
        <v>1.1300000000000001</v>
      </c>
      <c r="C17" s="29" t="s">
        <v>90</v>
      </c>
      <c r="D17" s="35" t="s">
        <v>10</v>
      </c>
      <c r="E17" s="30">
        <v>20</v>
      </c>
      <c r="F17" s="36">
        <v>3503</v>
      </c>
      <c r="G17" s="20">
        <f t="shared" si="1"/>
        <v>70060</v>
      </c>
    </row>
    <row r="18" spans="2:7" x14ac:dyDescent="0.25">
      <c r="B18" s="22">
        <f t="shared" si="0"/>
        <v>1.1400000000000001</v>
      </c>
      <c r="C18" s="29" t="s">
        <v>41</v>
      </c>
      <c r="D18" s="35" t="s">
        <v>10</v>
      </c>
      <c r="E18" s="30">
        <v>39</v>
      </c>
      <c r="F18" s="36">
        <v>10167</v>
      </c>
      <c r="G18" s="20">
        <f t="shared" si="1"/>
        <v>396513</v>
      </c>
    </row>
    <row r="19" spans="2:7" x14ac:dyDescent="0.25">
      <c r="B19" s="22">
        <f t="shared" si="0"/>
        <v>1.1500000000000001</v>
      </c>
      <c r="C19" s="29" t="s">
        <v>91</v>
      </c>
      <c r="D19" s="35" t="s">
        <v>10</v>
      </c>
      <c r="E19" s="30">
        <v>1</v>
      </c>
      <c r="F19" s="36">
        <v>24388</v>
      </c>
      <c r="G19" s="20">
        <f t="shared" si="1"/>
        <v>24388</v>
      </c>
    </row>
    <row r="20" spans="2:7" x14ac:dyDescent="0.25">
      <c r="B20" s="22">
        <f t="shared" si="0"/>
        <v>1.1600000000000001</v>
      </c>
      <c r="C20" s="29" t="s">
        <v>92</v>
      </c>
      <c r="D20" s="35" t="s">
        <v>7</v>
      </c>
      <c r="E20" s="30">
        <v>15.75</v>
      </c>
      <c r="F20" s="36">
        <v>14572</v>
      </c>
      <c r="G20" s="20">
        <f t="shared" si="1"/>
        <v>229509</v>
      </c>
    </row>
    <row r="21" spans="2:7" x14ac:dyDescent="0.25">
      <c r="B21" s="22">
        <f t="shared" si="0"/>
        <v>1.1700000000000002</v>
      </c>
      <c r="C21" s="29" t="s">
        <v>42</v>
      </c>
      <c r="D21" s="35" t="s">
        <v>10</v>
      </c>
      <c r="E21" s="30">
        <v>1</v>
      </c>
      <c r="F21" s="36">
        <v>82861</v>
      </c>
      <c r="G21" s="20">
        <f t="shared" si="1"/>
        <v>82861</v>
      </c>
    </row>
    <row r="22" spans="2:7" x14ac:dyDescent="0.25">
      <c r="B22" s="22">
        <f t="shared" si="0"/>
        <v>1.1800000000000002</v>
      </c>
      <c r="C22" s="29" t="s">
        <v>43</v>
      </c>
      <c r="D22" s="35" t="s">
        <v>10</v>
      </c>
      <c r="E22" s="30">
        <v>1</v>
      </c>
      <c r="F22" s="36">
        <v>45125</v>
      </c>
      <c r="G22" s="20">
        <f t="shared" si="1"/>
        <v>45125</v>
      </c>
    </row>
    <row r="23" spans="2:7" x14ac:dyDescent="0.25">
      <c r="B23" s="22">
        <f t="shared" si="0"/>
        <v>1.1900000000000002</v>
      </c>
      <c r="C23" s="29" t="s">
        <v>93</v>
      </c>
      <c r="D23" s="35" t="s">
        <v>10</v>
      </c>
      <c r="E23" s="30">
        <v>1</v>
      </c>
      <c r="F23" s="36">
        <v>5221</v>
      </c>
      <c r="G23" s="20">
        <f t="shared" si="1"/>
        <v>5221</v>
      </c>
    </row>
    <row r="24" spans="2:7" x14ac:dyDescent="0.25">
      <c r="B24" s="22">
        <f t="shared" si="0"/>
        <v>1.2000000000000002</v>
      </c>
      <c r="C24" s="29" t="s">
        <v>44</v>
      </c>
      <c r="D24" s="35" t="s">
        <v>10</v>
      </c>
      <c r="E24" s="30">
        <v>1</v>
      </c>
      <c r="F24" s="36">
        <v>17000</v>
      </c>
      <c r="G24" s="20">
        <f t="shared" si="1"/>
        <v>17000</v>
      </c>
    </row>
    <row r="25" spans="2:7" x14ac:dyDescent="0.25">
      <c r="B25" s="22">
        <f t="shared" si="0"/>
        <v>1.2100000000000002</v>
      </c>
      <c r="C25" s="29" t="s">
        <v>94</v>
      </c>
      <c r="D25" s="35" t="s">
        <v>10</v>
      </c>
      <c r="E25" s="30">
        <v>1</v>
      </c>
      <c r="F25" s="36">
        <v>44592</v>
      </c>
      <c r="G25" s="20">
        <f t="shared" si="1"/>
        <v>44592</v>
      </c>
    </row>
    <row r="26" spans="2:7" x14ac:dyDescent="0.25">
      <c r="B26" s="22">
        <f t="shared" si="0"/>
        <v>1.2200000000000002</v>
      </c>
      <c r="C26" s="29" t="s">
        <v>95</v>
      </c>
      <c r="D26" s="35" t="s">
        <v>10</v>
      </c>
      <c r="E26" s="30">
        <v>3</v>
      </c>
      <c r="F26" s="36">
        <v>9834</v>
      </c>
      <c r="G26" s="20">
        <f t="shared" si="1"/>
        <v>29502</v>
      </c>
    </row>
    <row r="27" spans="2:7" x14ac:dyDescent="0.25">
      <c r="B27" s="22">
        <f t="shared" si="0"/>
        <v>1.2300000000000002</v>
      </c>
      <c r="C27" s="29" t="s">
        <v>45</v>
      </c>
      <c r="D27" s="35" t="s">
        <v>7</v>
      </c>
      <c r="E27" s="30">
        <v>175.54400000000001</v>
      </c>
      <c r="F27" s="36">
        <v>8669</v>
      </c>
      <c r="G27" s="20">
        <f t="shared" si="1"/>
        <v>1521791</v>
      </c>
    </row>
    <row r="28" spans="2:7" x14ac:dyDescent="0.25">
      <c r="B28" s="22">
        <f t="shared" si="0"/>
        <v>1.2400000000000002</v>
      </c>
      <c r="C28" s="29" t="s">
        <v>12</v>
      </c>
      <c r="D28" s="35" t="s">
        <v>8</v>
      </c>
      <c r="E28" s="30">
        <v>6</v>
      </c>
      <c r="F28" s="36">
        <v>9184</v>
      </c>
      <c r="G28" s="20">
        <f t="shared" si="1"/>
        <v>55104</v>
      </c>
    </row>
    <row r="29" spans="2:7" x14ac:dyDescent="0.25">
      <c r="B29" s="22">
        <f t="shared" si="0"/>
        <v>1.2500000000000002</v>
      </c>
      <c r="C29" s="29" t="s">
        <v>96</v>
      </c>
      <c r="D29" s="35" t="s">
        <v>7</v>
      </c>
      <c r="E29" s="30">
        <v>8</v>
      </c>
      <c r="F29" s="36">
        <v>15667</v>
      </c>
      <c r="G29" s="20">
        <f t="shared" si="1"/>
        <v>125336</v>
      </c>
    </row>
    <row r="30" spans="2:7" x14ac:dyDescent="0.25">
      <c r="B30" s="22">
        <f t="shared" si="0"/>
        <v>1.2600000000000002</v>
      </c>
      <c r="C30" s="29" t="s">
        <v>97</v>
      </c>
      <c r="D30" s="35" t="s">
        <v>10</v>
      </c>
      <c r="E30" s="30">
        <v>1</v>
      </c>
      <c r="F30" s="36">
        <v>82750</v>
      </c>
      <c r="G30" s="20">
        <f t="shared" si="1"/>
        <v>82750</v>
      </c>
    </row>
    <row r="31" spans="2:7" x14ac:dyDescent="0.25">
      <c r="B31" s="22">
        <f t="shared" si="0"/>
        <v>1.2700000000000002</v>
      </c>
      <c r="C31" s="29" t="s">
        <v>98</v>
      </c>
      <c r="D31" s="35" t="s">
        <v>10</v>
      </c>
      <c r="E31" s="30">
        <v>2</v>
      </c>
      <c r="F31" s="36">
        <v>80334</v>
      </c>
      <c r="G31" s="20">
        <f t="shared" si="1"/>
        <v>160668</v>
      </c>
    </row>
    <row r="32" spans="2:7" x14ac:dyDescent="0.25">
      <c r="B32" s="22">
        <f t="shared" si="0"/>
        <v>1.2800000000000002</v>
      </c>
      <c r="C32" s="29" t="s">
        <v>99</v>
      </c>
      <c r="D32" s="35" t="s">
        <v>10</v>
      </c>
      <c r="E32" s="30">
        <v>2</v>
      </c>
      <c r="F32" s="36">
        <v>213334</v>
      </c>
      <c r="G32" s="20">
        <f t="shared" si="1"/>
        <v>426668</v>
      </c>
    </row>
    <row r="33" spans="2:7" x14ac:dyDescent="0.25">
      <c r="B33" s="22">
        <f t="shared" si="0"/>
        <v>1.2900000000000003</v>
      </c>
      <c r="C33" s="29" t="s">
        <v>100</v>
      </c>
      <c r="D33" s="35" t="s">
        <v>10</v>
      </c>
      <c r="E33" s="30">
        <v>1</v>
      </c>
      <c r="F33" s="36">
        <v>83334</v>
      </c>
      <c r="G33" s="20">
        <f t="shared" si="1"/>
        <v>83334</v>
      </c>
    </row>
    <row r="34" spans="2:7" x14ac:dyDescent="0.25">
      <c r="B34" s="22">
        <f t="shared" si="0"/>
        <v>1.3000000000000003</v>
      </c>
      <c r="C34" s="29" t="s">
        <v>49</v>
      </c>
      <c r="D34" s="35" t="s">
        <v>7</v>
      </c>
      <c r="E34" s="30">
        <v>105</v>
      </c>
      <c r="F34" s="36">
        <v>4600</v>
      </c>
      <c r="G34" s="20">
        <f t="shared" si="1"/>
        <v>483000</v>
      </c>
    </row>
    <row r="35" spans="2:7" x14ac:dyDescent="0.25">
      <c r="B35" s="22">
        <f t="shared" si="0"/>
        <v>1.3100000000000003</v>
      </c>
      <c r="C35" s="29" t="s">
        <v>11</v>
      </c>
      <c r="D35" s="35" t="s">
        <v>8</v>
      </c>
      <c r="E35" s="30">
        <v>6</v>
      </c>
      <c r="F35" s="36">
        <v>4896</v>
      </c>
      <c r="G35" s="20">
        <f t="shared" si="1"/>
        <v>29376</v>
      </c>
    </row>
    <row r="36" spans="2:7" x14ac:dyDescent="0.25">
      <c r="B36" s="22">
        <f t="shared" si="0"/>
        <v>1.3200000000000003</v>
      </c>
      <c r="C36" s="37" t="s">
        <v>208</v>
      </c>
      <c r="D36" s="35" t="s">
        <v>10</v>
      </c>
      <c r="E36" s="38">
        <v>1</v>
      </c>
      <c r="F36" s="36">
        <v>195000</v>
      </c>
      <c r="G36" s="20">
        <f t="shared" si="1"/>
        <v>195000</v>
      </c>
    </row>
    <row r="37" spans="2:7" x14ac:dyDescent="0.25">
      <c r="B37" s="22">
        <f t="shared" si="0"/>
        <v>1.3300000000000003</v>
      </c>
      <c r="C37" s="37" t="s">
        <v>209</v>
      </c>
      <c r="D37" s="35" t="s">
        <v>7</v>
      </c>
      <c r="E37" s="38">
        <v>20</v>
      </c>
      <c r="F37" s="36">
        <v>12028</v>
      </c>
      <c r="G37" s="20">
        <f t="shared" si="1"/>
        <v>240560</v>
      </c>
    </row>
    <row r="38" spans="2:7" ht="12.75" x14ac:dyDescent="0.25">
      <c r="B38" s="26">
        <v>2</v>
      </c>
      <c r="C38" s="15" t="s">
        <v>72</v>
      </c>
      <c r="D38" s="14"/>
      <c r="E38" s="24"/>
      <c r="F38" s="15"/>
      <c r="G38" s="19">
        <f>+SUBTOTAL(9,G39:G43)</f>
        <v>2293557</v>
      </c>
    </row>
    <row r="39" spans="2:7" x14ac:dyDescent="0.25">
      <c r="B39" s="22">
        <f t="shared" si="0"/>
        <v>2.0099999999999998</v>
      </c>
      <c r="C39" s="29" t="s">
        <v>34</v>
      </c>
      <c r="D39" s="35" t="s">
        <v>7</v>
      </c>
      <c r="E39" s="30">
        <v>190.53</v>
      </c>
      <c r="F39" s="36">
        <v>5408</v>
      </c>
      <c r="G39" s="20">
        <f t="shared" si="1"/>
        <v>1030387</v>
      </c>
    </row>
    <row r="40" spans="2:7" x14ac:dyDescent="0.25">
      <c r="B40" s="22">
        <f t="shared" si="0"/>
        <v>2.0199999999999996</v>
      </c>
      <c r="C40" s="29" t="s">
        <v>101</v>
      </c>
      <c r="D40" s="35" t="s">
        <v>8</v>
      </c>
      <c r="E40" s="30">
        <v>10</v>
      </c>
      <c r="F40" s="36">
        <v>52299</v>
      </c>
      <c r="G40" s="20">
        <f t="shared" ref="G40:G61" si="2">+ROUNDUP(F40*E40,0)</f>
        <v>522990</v>
      </c>
    </row>
    <row r="41" spans="2:7" x14ac:dyDescent="0.25">
      <c r="B41" s="22">
        <f t="shared" si="0"/>
        <v>2.0299999999999994</v>
      </c>
      <c r="C41" s="29" t="s">
        <v>102</v>
      </c>
      <c r="D41" s="35" t="s">
        <v>8</v>
      </c>
      <c r="E41" s="30">
        <v>5</v>
      </c>
      <c r="F41" s="36">
        <v>18462</v>
      </c>
      <c r="G41" s="20">
        <f t="shared" si="2"/>
        <v>92310</v>
      </c>
    </row>
    <row r="42" spans="2:7" x14ac:dyDescent="0.25">
      <c r="B42" s="22">
        <f t="shared" si="0"/>
        <v>2.0399999999999991</v>
      </c>
      <c r="C42" s="29" t="s">
        <v>103</v>
      </c>
      <c r="D42" s="35" t="s">
        <v>8</v>
      </c>
      <c r="E42" s="30">
        <v>30</v>
      </c>
      <c r="F42" s="36">
        <v>14642</v>
      </c>
      <c r="G42" s="20">
        <f t="shared" si="2"/>
        <v>439260</v>
      </c>
    </row>
    <row r="43" spans="2:7" x14ac:dyDescent="0.25">
      <c r="B43" s="22">
        <f t="shared" si="0"/>
        <v>2.0499999999999989</v>
      </c>
      <c r="C43" s="29" t="s">
        <v>104</v>
      </c>
      <c r="D43" s="35" t="s">
        <v>8</v>
      </c>
      <c r="E43" s="30">
        <v>10</v>
      </c>
      <c r="F43" s="36">
        <v>20861</v>
      </c>
      <c r="G43" s="20">
        <f t="shared" si="2"/>
        <v>208610</v>
      </c>
    </row>
    <row r="44" spans="2:7" ht="12.75" x14ac:dyDescent="0.25">
      <c r="B44" s="26">
        <v>3</v>
      </c>
      <c r="C44" s="15" t="s">
        <v>73</v>
      </c>
      <c r="D44" s="14"/>
      <c r="E44" s="24"/>
      <c r="F44" s="15"/>
      <c r="G44" s="19">
        <f>+SUBTOTAL(9,G45:G47)</f>
        <v>2331916</v>
      </c>
    </row>
    <row r="45" spans="2:7" x14ac:dyDescent="0.25">
      <c r="B45" s="22">
        <f t="shared" si="0"/>
        <v>3.01</v>
      </c>
      <c r="C45" s="29" t="s">
        <v>105</v>
      </c>
      <c r="D45" s="35" t="s">
        <v>10</v>
      </c>
      <c r="E45" s="30">
        <v>1</v>
      </c>
      <c r="F45" s="36">
        <v>40000</v>
      </c>
      <c r="G45" s="20">
        <f t="shared" si="2"/>
        <v>40000</v>
      </c>
    </row>
    <row r="46" spans="2:7" x14ac:dyDescent="0.25">
      <c r="B46" s="22">
        <f t="shared" si="0"/>
        <v>3.0199999999999996</v>
      </c>
      <c r="C46" s="29" t="s">
        <v>13</v>
      </c>
      <c r="D46" s="35" t="s">
        <v>8</v>
      </c>
      <c r="E46" s="30">
        <v>12</v>
      </c>
      <c r="F46" s="36">
        <v>11193</v>
      </c>
      <c r="G46" s="20">
        <f t="shared" si="2"/>
        <v>134316</v>
      </c>
    </row>
    <row r="47" spans="2:7" x14ac:dyDescent="0.25">
      <c r="B47" s="22">
        <f t="shared" si="0"/>
        <v>3.0299999999999994</v>
      </c>
      <c r="C47" s="29" t="s">
        <v>106</v>
      </c>
      <c r="D47" s="35" t="s">
        <v>8</v>
      </c>
      <c r="E47" s="30">
        <v>30</v>
      </c>
      <c r="F47" s="36">
        <v>71920</v>
      </c>
      <c r="G47" s="20">
        <f t="shared" si="2"/>
        <v>2157600</v>
      </c>
    </row>
    <row r="48" spans="2:7" ht="12.75" x14ac:dyDescent="0.25">
      <c r="B48" s="26">
        <v>4</v>
      </c>
      <c r="C48" s="15" t="s">
        <v>74</v>
      </c>
      <c r="D48" s="14"/>
      <c r="E48" s="24"/>
      <c r="F48" s="15"/>
      <c r="G48" s="19">
        <f>+SUBTOTAL(9,G49:G51)</f>
        <v>4522762</v>
      </c>
    </row>
    <row r="49" spans="2:7" x14ac:dyDescent="0.25">
      <c r="B49" s="22">
        <f t="shared" si="0"/>
        <v>4.01</v>
      </c>
      <c r="C49" s="29" t="s">
        <v>32</v>
      </c>
      <c r="D49" s="35" t="s">
        <v>10</v>
      </c>
      <c r="E49" s="30">
        <v>16</v>
      </c>
      <c r="F49" s="36">
        <v>19750</v>
      </c>
      <c r="G49" s="20">
        <f t="shared" si="2"/>
        <v>316000</v>
      </c>
    </row>
    <row r="50" spans="2:7" x14ac:dyDescent="0.25">
      <c r="B50" s="22">
        <f t="shared" si="0"/>
        <v>4.0199999999999996</v>
      </c>
      <c r="C50" s="29" t="s">
        <v>35</v>
      </c>
      <c r="D50" s="35" t="s">
        <v>8</v>
      </c>
      <c r="E50" s="30">
        <v>5.2</v>
      </c>
      <c r="F50" s="36">
        <v>70500</v>
      </c>
      <c r="G50" s="20">
        <f t="shared" si="2"/>
        <v>366600</v>
      </c>
    </row>
    <row r="51" spans="2:7" ht="45" x14ac:dyDescent="0.25">
      <c r="B51" s="22">
        <f t="shared" si="0"/>
        <v>4.0299999999999994</v>
      </c>
      <c r="C51" s="29" t="s">
        <v>14</v>
      </c>
      <c r="D51" s="35" t="s">
        <v>207</v>
      </c>
      <c r="E51" s="30">
        <v>281.64</v>
      </c>
      <c r="F51" s="36">
        <v>13635</v>
      </c>
      <c r="G51" s="20">
        <f t="shared" si="2"/>
        <v>3840162</v>
      </c>
    </row>
    <row r="52" spans="2:7" ht="12.75" x14ac:dyDescent="0.25">
      <c r="B52" s="26">
        <v>5</v>
      </c>
      <c r="C52" s="15" t="s">
        <v>75</v>
      </c>
      <c r="D52" s="14"/>
      <c r="E52" s="24"/>
      <c r="F52" s="15"/>
      <c r="G52" s="19">
        <f>+SUBTOTAL(9,G53:G62)</f>
        <v>12793099</v>
      </c>
    </row>
    <row r="53" spans="2:7" x14ac:dyDescent="0.25">
      <c r="B53" s="22">
        <f t="shared" si="0"/>
        <v>5.01</v>
      </c>
      <c r="C53" s="29" t="s">
        <v>33</v>
      </c>
      <c r="D53" s="35" t="s">
        <v>10</v>
      </c>
      <c r="E53" s="30">
        <v>12</v>
      </c>
      <c r="F53" s="36">
        <v>12838</v>
      </c>
      <c r="G53" s="20">
        <f t="shared" si="2"/>
        <v>154056</v>
      </c>
    </row>
    <row r="54" spans="2:7" ht="45" x14ac:dyDescent="0.25">
      <c r="B54" s="22">
        <f t="shared" si="0"/>
        <v>5.0199999999999996</v>
      </c>
      <c r="C54" s="29" t="s">
        <v>215</v>
      </c>
      <c r="D54" s="35" t="s">
        <v>8</v>
      </c>
      <c r="E54" s="30">
        <v>10</v>
      </c>
      <c r="F54" s="36">
        <v>8800</v>
      </c>
      <c r="G54" s="20">
        <f t="shared" si="2"/>
        <v>88000</v>
      </c>
    </row>
    <row r="55" spans="2:7" x14ac:dyDescent="0.25">
      <c r="B55" s="22">
        <f t="shared" si="0"/>
        <v>5.0299999999999994</v>
      </c>
      <c r="C55" s="29" t="s">
        <v>56</v>
      </c>
      <c r="D55" s="35" t="s">
        <v>10</v>
      </c>
      <c r="E55" s="30">
        <v>8</v>
      </c>
      <c r="F55" s="36">
        <v>48625</v>
      </c>
      <c r="G55" s="20">
        <f t="shared" si="2"/>
        <v>389000</v>
      </c>
    </row>
    <row r="56" spans="2:7" x14ac:dyDescent="0.25">
      <c r="B56" s="22">
        <f t="shared" si="0"/>
        <v>5.0399999999999991</v>
      </c>
      <c r="C56" s="29" t="s">
        <v>60</v>
      </c>
      <c r="D56" s="35" t="s">
        <v>8</v>
      </c>
      <c r="E56" s="30">
        <v>18</v>
      </c>
      <c r="F56" s="36">
        <v>25948</v>
      </c>
      <c r="G56" s="20">
        <f t="shared" si="2"/>
        <v>467064</v>
      </c>
    </row>
    <row r="57" spans="2:7" ht="30" x14ac:dyDescent="0.25">
      <c r="B57" s="22">
        <f t="shared" si="0"/>
        <v>5.0499999999999989</v>
      </c>
      <c r="C57" s="29" t="s">
        <v>107</v>
      </c>
      <c r="D57" s="35" t="s">
        <v>7</v>
      </c>
      <c r="E57" s="30">
        <v>37.5</v>
      </c>
      <c r="F57" s="36">
        <v>60121</v>
      </c>
      <c r="G57" s="20">
        <f t="shared" si="2"/>
        <v>2254538</v>
      </c>
    </row>
    <row r="58" spans="2:7" x14ac:dyDescent="0.25">
      <c r="B58" s="22">
        <f t="shared" si="0"/>
        <v>5.0599999999999987</v>
      </c>
      <c r="C58" s="29" t="s">
        <v>108</v>
      </c>
      <c r="D58" s="35" t="s">
        <v>10</v>
      </c>
      <c r="E58" s="30">
        <v>25</v>
      </c>
      <c r="F58" s="36">
        <v>10500</v>
      </c>
      <c r="G58" s="20">
        <f t="shared" si="2"/>
        <v>262500</v>
      </c>
    </row>
    <row r="59" spans="2:7" x14ac:dyDescent="0.25">
      <c r="B59" s="22">
        <f t="shared" si="0"/>
        <v>5.0699999999999985</v>
      </c>
      <c r="C59" s="29" t="s">
        <v>109</v>
      </c>
      <c r="D59" s="35" t="s">
        <v>7</v>
      </c>
      <c r="E59" s="30">
        <v>38.5</v>
      </c>
      <c r="F59" s="36">
        <v>84367</v>
      </c>
      <c r="G59" s="20">
        <f t="shared" si="2"/>
        <v>3248130</v>
      </c>
    </row>
    <row r="60" spans="2:7" ht="30" x14ac:dyDescent="0.25">
      <c r="B60" s="22">
        <f t="shared" si="0"/>
        <v>5.0799999999999983</v>
      </c>
      <c r="C60" s="29" t="s">
        <v>110</v>
      </c>
      <c r="D60" s="35" t="s">
        <v>7</v>
      </c>
      <c r="E60" s="30">
        <v>56.343249999999998</v>
      </c>
      <c r="F60" s="36">
        <v>99375</v>
      </c>
      <c r="G60" s="20">
        <f t="shared" si="2"/>
        <v>5599111</v>
      </c>
    </row>
    <row r="61" spans="2:7" ht="30" x14ac:dyDescent="0.25">
      <c r="B61" s="22">
        <f t="shared" si="0"/>
        <v>5.0899999999999981</v>
      </c>
      <c r="C61" s="29" t="s">
        <v>111</v>
      </c>
      <c r="D61" s="35" t="s">
        <v>7</v>
      </c>
      <c r="E61" s="30">
        <v>5.8432500000000003</v>
      </c>
      <c r="F61" s="36">
        <v>33875</v>
      </c>
      <c r="G61" s="20">
        <f t="shared" si="2"/>
        <v>197941</v>
      </c>
    </row>
    <row r="62" spans="2:7" x14ac:dyDescent="0.25">
      <c r="B62" s="22">
        <f t="shared" si="0"/>
        <v>5.0999999999999979</v>
      </c>
      <c r="C62" s="29" t="s">
        <v>112</v>
      </c>
      <c r="D62" s="35" t="s">
        <v>8</v>
      </c>
      <c r="E62" s="30">
        <v>13.5</v>
      </c>
      <c r="F62" s="36">
        <v>9834</v>
      </c>
      <c r="G62" s="20">
        <f t="shared" ref="G62" si="3">+ROUNDUP(F62*E62,0)</f>
        <v>132759</v>
      </c>
    </row>
    <row r="63" spans="2:7" ht="12.75" x14ac:dyDescent="0.25">
      <c r="B63" s="26">
        <v>6</v>
      </c>
      <c r="C63" s="15" t="s">
        <v>76</v>
      </c>
      <c r="D63" s="14"/>
      <c r="E63" s="24"/>
      <c r="F63" s="15"/>
      <c r="G63" s="19">
        <f>+SUBTOTAL(9,G64:G74)</f>
        <v>34104056</v>
      </c>
    </row>
    <row r="64" spans="2:7" ht="45" x14ac:dyDescent="0.25">
      <c r="B64" s="22">
        <f t="shared" si="0"/>
        <v>6.01</v>
      </c>
      <c r="C64" s="29" t="s">
        <v>113</v>
      </c>
      <c r="D64" s="35" t="s">
        <v>7</v>
      </c>
      <c r="E64" s="30">
        <v>1376.885</v>
      </c>
      <c r="F64" s="36">
        <v>8662</v>
      </c>
      <c r="G64" s="20">
        <f t="shared" ref="G64:G123" si="4">+ROUNDUP(F64*E64,0)</f>
        <v>11926578</v>
      </c>
    </row>
    <row r="65" spans="2:7" x14ac:dyDescent="0.25">
      <c r="B65" s="22">
        <f t="shared" si="0"/>
        <v>6.02</v>
      </c>
      <c r="C65" s="29" t="s">
        <v>51</v>
      </c>
      <c r="D65" s="35" t="s">
        <v>8</v>
      </c>
      <c r="E65" s="30">
        <v>171</v>
      </c>
      <c r="F65" s="36">
        <v>20822</v>
      </c>
      <c r="G65" s="20">
        <f t="shared" si="4"/>
        <v>3560562</v>
      </c>
    </row>
    <row r="66" spans="2:7" x14ac:dyDescent="0.25">
      <c r="B66" s="22">
        <f t="shared" si="0"/>
        <v>6.0299999999999994</v>
      </c>
      <c r="C66" s="29" t="s">
        <v>58</v>
      </c>
      <c r="D66" s="35" t="s">
        <v>8</v>
      </c>
      <c r="E66" s="30">
        <v>25</v>
      </c>
      <c r="F66" s="36">
        <v>44960</v>
      </c>
      <c r="G66" s="20">
        <f t="shared" si="4"/>
        <v>1124000</v>
      </c>
    </row>
    <row r="67" spans="2:7" x14ac:dyDescent="0.25">
      <c r="B67" s="22">
        <f t="shared" si="0"/>
        <v>6.0399999999999991</v>
      </c>
      <c r="C67" s="29" t="s">
        <v>59</v>
      </c>
      <c r="D67" s="35" t="s">
        <v>8</v>
      </c>
      <c r="E67" s="30">
        <v>12.5</v>
      </c>
      <c r="F67" s="36">
        <v>47246</v>
      </c>
      <c r="G67" s="20">
        <f t="shared" si="4"/>
        <v>590575</v>
      </c>
    </row>
    <row r="68" spans="2:7" x14ac:dyDescent="0.25">
      <c r="B68" s="22">
        <f t="shared" si="0"/>
        <v>6.0499999999999989</v>
      </c>
      <c r="C68" s="29" t="s">
        <v>114</v>
      </c>
      <c r="D68" s="35" t="s">
        <v>8</v>
      </c>
      <c r="E68" s="30">
        <v>51</v>
      </c>
      <c r="F68" s="36">
        <v>49411</v>
      </c>
      <c r="G68" s="20">
        <f t="shared" si="4"/>
        <v>2519961</v>
      </c>
    </row>
    <row r="69" spans="2:7" x14ac:dyDescent="0.25">
      <c r="B69" s="22">
        <f t="shared" si="0"/>
        <v>6.0599999999999987</v>
      </c>
      <c r="C69" s="29" t="s">
        <v>62</v>
      </c>
      <c r="D69" s="35" t="s">
        <v>10</v>
      </c>
      <c r="E69" s="30">
        <v>2</v>
      </c>
      <c r="F69" s="36">
        <v>12093</v>
      </c>
      <c r="G69" s="20">
        <f t="shared" si="4"/>
        <v>24186</v>
      </c>
    </row>
    <row r="70" spans="2:7" x14ac:dyDescent="0.25">
      <c r="B70" s="22">
        <f t="shared" si="0"/>
        <v>6.0699999999999985</v>
      </c>
      <c r="C70" s="29" t="s">
        <v>115</v>
      </c>
      <c r="D70" s="35" t="s">
        <v>7</v>
      </c>
      <c r="E70" s="30">
        <v>36</v>
      </c>
      <c r="F70" s="36">
        <v>84331</v>
      </c>
      <c r="G70" s="20">
        <f t="shared" si="4"/>
        <v>3035916</v>
      </c>
    </row>
    <row r="71" spans="2:7" x14ac:dyDescent="0.25">
      <c r="B71" s="22">
        <f t="shared" ref="B71:B134" si="5">+B70+0.01</f>
        <v>6.0799999999999983</v>
      </c>
      <c r="C71" s="29" t="s">
        <v>67</v>
      </c>
      <c r="D71" s="35" t="s">
        <v>7</v>
      </c>
      <c r="E71" s="30">
        <v>141.35</v>
      </c>
      <c r="F71" s="36">
        <v>32498</v>
      </c>
      <c r="G71" s="20">
        <f t="shared" si="4"/>
        <v>4593593</v>
      </c>
    </row>
    <row r="72" spans="2:7" x14ac:dyDescent="0.25">
      <c r="B72" s="22">
        <f t="shared" si="5"/>
        <v>6.0899999999999981</v>
      </c>
      <c r="C72" s="29" t="s">
        <v>68</v>
      </c>
      <c r="D72" s="35" t="s">
        <v>7</v>
      </c>
      <c r="E72" s="30">
        <v>24.684000000000005</v>
      </c>
      <c r="F72" s="36">
        <v>38838</v>
      </c>
      <c r="G72" s="20">
        <f t="shared" si="4"/>
        <v>958678</v>
      </c>
    </row>
    <row r="73" spans="2:7" x14ac:dyDescent="0.25">
      <c r="B73" s="22">
        <f t="shared" si="5"/>
        <v>6.0999999999999979</v>
      </c>
      <c r="C73" s="29" t="s">
        <v>116</v>
      </c>
      <c r="D73" s="35" t="s">
        <v>7</v>
      </c>
      <c r="E73" s="30">
        <v>10.194000000000001</v>
      </c>
      <c r="F73" s="36">
        <v>205600</v>
      </c>
      <c r="G73" s="20">
        <f t="shared" si="4"/>
        <v>2095887</v>
      </c>
    </row>
    <row r="74" spans="2:7" x14ac:dyDescent="0.25">
      <c r="B74" s="22">
        <f t="shared" si="5"/>
        <v>6.1099999999999977</v>
      </c>
      <c r="C74" s="29" t="s">
        <v>117</v>
      </c>
      <c r="D74" s="35" t="s">
        <v>7</v>
      </c>
      <c r="E74" s="30">
        <v>40</v>
      </c>
      <c r="F74" s="36">
        <v>91853</v>
      </c>
      <c r="G74" s="20">
        <f t="shared" si="4"/>
        <v>3674120</v>
      </c>
    </row>
    <row r="75" spans="2:7" ht="12.75" x14ac:dyDescent="0.25">
      <c r="B75" s="26">
        <v>7</v>
      </c>
      <c r="C75" s="15" t="s">
        <v>15</v>
      </c>
      <c r="D75" s="14"/>
      <c r="E75" s="24"/>
      <c r="F75" s="15"/>
      <c r="G75" s="19">
        <f>+SUBTOTAL(9,G76:G90)</f>
        <v>24694400</v>
      </c>
    </row>
    <row r="76" spans="2:7" x14ac:dyDescent="0.25">
      <c r="B76" s="22">
        <f t="shared" si="5"/>
        <v>7.01</v>
      </c>
      <c r="C76" s="29" t="s">
        <v>50</v>
      </c>
      <c r="D76" s="35" t="s">
        <v>7</v>
      </c>
      <c r="E76" s="30">
        <v>787.18799999999999</v>
      </c>
      <c r="F76" s="36">
        <v>2534</v>
      </c>
      <c r="G76" s="20">
        <f t="shared" si="4"/>
        <v>1994735</v>
      </c>
    </row>
    <row r="77" spans="2:7" x14ac:dyDescent="0.25">
      <c r="B77" s="22">
        <f t="shared" si="5"/>
        <v>7.02</v>
      </c>
      <c r="C77" s="29" t="s">
        <v>53</v>
      </c>
      <c r="D77" s="35" t="s">
        <v>8</v>
      </c>
      <c r="E77" s="30">
        <v>16</v>
      </c>
      <c r="F77" s="36">
        <v>8714</v>
      </c>
      <c r="G77" s="20">
        <f t="shared" si="4"/>
        <v>139424</v>
      </c>
    </row>
    <row r="78" spans="2:7" ht="30" x14ac:dyDescent="0.25">
      <c r="B78" s="22">
        <f t="shared" si="5"/>
        <v>7.0299999999999994</v>
      </c>
      <c r="C78" s="29" t="s">
        <v>55</v>
      </c>
      <c r="D78" s="35" t="s">
        <v>10</v>
      </c>
      <c r="E78" s="30">
        <v>28</v>
      </c>
      <c r="F78" s="36">
        <v>7734</v>
      </c>
      <c r="G78" s="20">
        <f t="shared" si="4"/>
        <v>216552</v>
      </c>
    </row>
    <row r="79" spans="2:7" ht="30" x14ac:dyDescent="0.25">
      <c r="B79" s="22">
        <f t="shared" si="5"/>
        <v>7.0399999999999991</v>
      </c>
      <c r="C79" s="29" t="s">
        <v>118</v>
      </c>
      <c r="D79" s="35" t="s">
        <v>10</v>
      </c>
      <c r="E79" s="30">
        <v>7</v>
      </c>
      <c r="F79" s="36">
        <v>26489</v>
      </c>
      <c r="G79" s="20">
        <f t="shared" si="4"/>
        <v>185423</v>
      </c>
    </row>
    <row r="80" spans="2:7" x14ac:dyDescent="0.25">
      <c r="B80" s="22">
        <f t="shared" si="5"/>
        <v>7.0499999999999989</v>
      </c>
      <c r="C80" s="29" t="s">
        <v>64</v>
      </c>
      <c r="D80" s="35" t="s">
        <v>7</v>
      </c>
      <c r="E80" s="30">
        <v>74.179699999999997</v>
      </c>
      <c r="F80" s="36">
        <v>11940</v>
      </c>
      <c r="G80" s="20">
        <f t="shared" si="4"/>
        <v>885706</v>
      </c>
    </row>
    <row r="81" spans="2:7" x14ac:dyDescent="0.25">
      <c r="B81" s="22">
        <f t="shared" si="5"/>
        <v>7.0599999999999987</v>
      </c>
      <c r="C81" s="29" t="s">
        <v>65</v>
      </c>
      <c r="D81" s="35" t="s">
        <v>8</v>
      </c>
      <c r="E81" s="30">
        <v>6</v>
      </c>
      <c r="F81" s="36">
        <v>5450</v>
      </c>
      <c r="G81" s="20">
        <f t="shared" si="4"/>
        <v>32700</v>
      </c>
    </row>
    <row r="82" spans="2:7" ht="45" x14ac:dyDescent="0.25">
      <c r="B82" s="22">
        <f t="shared" si="5"/>
        <v>7.0699999999999985</v>
      </c>
      <c r="C82" s="29" t="s">
        <v>119</v>
      </c>
      <c r="D82" s="35" t="s">
        <v>7</v>
      </c>
      <c r="E82" s="30">
        <v>423.98899999999998</v>
      </c>
      <c r="F82" s="36">
        <v>15274</v>
      </c>
      <c r="G82" s="20">
        <f t="shared" si="4"/>
        <v>6476008</v>
      </c>
    </row>
    <row r="83" spans="2:7" ht="30" x14ac:dyDescent="0.25">
      <c r="B83" s="22">
        <f t="shared" si="5"/>
        <v>7.0799999999999983</v>
      </c>
      <c r="C83" s="29" t="s">
        <v>120</v>
      </c>
      <c r="D83" s="35" t="s">
        <v>7</v>
      </c>
      <c r="E83" s="30">
        <v>15</v>
      </c>
      <c r="F83" s="36">
        <v>18963</v>
      </c>
      <c r="G83" s="20">
        <f t="shared" si="4"/>
        <v>284445</v>
      </c>
    </row>
    <row r="84" spans="2:7" x14ac:dyDescent="0.25">
      <c r="B84" s="22">
        <f t="shared" si="5"/>
        <v>7.0899999999999981</v>
      </c>
      <c r="C84" s="29" t="s">
        <v>121</v>
      </c>
      <c r="D84" s="35" t="s">
        <v>7</v>
      </c>
      <c r="E84" s="30">
        <v>22.75</v>
      </c>
      <c r="F84" s="36">
        <v>5064</v>
      </c>
      <c r="G84" s="20">
        <f t="shared" si="4"/>
        <v>115206</v>
      </c>
    </row>
    <row r="85" spans="2:7" x14ac:dyDescent="0.25">
      <c r="B85" s="22">
        <f t="shared" si="5"/>
        <v>7.0999999999999979</v>
      </c>
      <c r="C85" s="29" t="s">
        <v>122</v>
      </c>
      <c r="D85" s="35" t="s">
        <v>7</v>
      </c>
      <c r="E85" s="30">
        <v>509.39578538721798</v>
      </c>
      <c r="F85" s="36">
        <v>9124</v>
      </c>
      <c r="G85" s="20">
        <f t="shared" si="4"/>
        <v>4647728</v>
      </c>
    </row>
    <row r="86" spans="2:7" x14ac:dyDescent="0.25">
      <c r="B86" s="22">
        <f t="shared" si="5"/>
        <v>7.1099999999999977</v>
      </c>
      <c r="C86" s="29" t="s">
        <v>123</v>
      </c>
      <c r="D86" s="35" t="s">
        <v>7</v>
      </c>
      <c r="E86" s="30">
        <v>50</v>
      </c>
      <c r="F86" s="36">
        <v>5297</v>
      </c>
      <c r="G86" s="20">
        <f t="shared" si="4"/>
        <v>264850</v>
      </c>
    </row>
    <row r="87" spans="2:7" x14ac:dyDescent="0.25">
      <c r="B87" s="22">
        <f t="shared" si="5"/>
        <v>7.1199999999999974</v>
      </c>
      <c r="C87" s="29" t="s">
        <v>124</v>
      </c>
      <c r="D87" s="35" t="s">
        <v>7</v>
      </c>
      <c r="E87" s="30">
        <v>274.94900000000001</v>
      </c>
      <c r="F87" s="36">
        <v>8503</v>
      </c>
      <c r="G87" s="20">
        <f t="shared" si="4"/>
        <v>2337892</v>
      </c>
    </row>
    <row r="88" spans="2:7" x14ac:dyDescent="0.25">
      <c r="B88" s="22">
        <f t="shared" si="5"/>
        <v>7.1299999999999972</v>
      </c>
      <c r="C88" s="29" t="s">
        <v>125</v>
      </c>
      <c r="D88" s="35" t="s">
        <v>7</v>
      </c>
      <c r="E88" s="30">
        <v>97.25</v>
      </c>
      <c r="F88" s="36">
        <v>11534</v>
      </c>
      <c r="G88" s="20">
        <f t="shared" si="4"/>
        <v>1121682</v>
      </c>
    </row>
    <row r="89" spans="2:7" ht="30" x14ac:dyDescent="0.25">
      <c r="B89" s="22">
        <f t="shared" si="5"/>
        <v>7.139999999999997</v>
      </c>
      <c r="C89" s="29" t="s">
        <v>126</v>
      </c>
      <c r="D89" s="35" t="s">
        <v>7</v>
      </c>
      <c r="E89" s="30">
        <v>75.179699999999997</v>
      </c>
      <c r="F89" s="36">
        <v>37738</v>
      </c>
      <c r="G89" s="20">
        <f t="shared" si="4"/>
        <v>2837132</v>
      </c>
    </row>
    <row r="90" spans="2:7" x14ac:dyDescent="0.25">
      <c r="B90" s="22">
        <f t="shared" si="5"/>
        <v>7.1499999999999968</v>
      </c>
      <c r="C90" s="29" t="s">
        <v>127</v>
      </c>
      <c r="D90" s="35" t="s">
        <v>7</v>
      </c>
      <c r="E90" s="30">
        <v>75.179699999999997</v>
      </c>
      <c r="F90" s="36">
        <v>41965</v>
      </c>
      <c r="G90" s="20">
        <f t="shared" si="4"/>
        <v>3154917</v>
      </c>
    </row>
    <row r="91" spans="2:7" ht="12.75" x14ac:dyDescent="0.25">
      <c r="B91" s="26">
        <v>8</v>
      </c>
      <c r="C91" s="15" t="s">
        <v>77</v>
      </c>
      <c r="D91" s="14"/>
      <c r="E91" s="24"/>
      <c r="F91" s="15"/>
      <c r="G91" s="19">
        <f>+SUBTOTAL(9,G92:G151)</f>
        <v>97767724</v>
      </c>
    </row>
    <row r="92" spans="2:7" ht="30" x14ac:dyDescent="0.25">
      <c r="B92" s="22">
        <f t="shared" si="5"/>
        <v>8.01</v>
      </c>
      <c r="C92" s="29" t="s">
        <v>128</v>
      </c>
      <c r="D92" s="35" t="s">
        <v>10</v>
      </c>
      <c r="E92" s="30">
        <v>10</v>
      </c>
      <c r="F92" s="36">
        <v>17303</v>
      </c>
      <c r="G92" s="20">
        <f t="shared" si="4"/>
        <v>173030</v>
      </c>
    </row>
    <row r="93" spans="2:7" x14ac:dyDescent="0.25">
      <c r="B93" s="22">
        <f t="shared" si="5"/>
        <v>8.02</v>
      </c>
      <c r="C93" s="29" t="s">
        <v>129</v>
      </c>
      <c r="D93" s="35" t="s">
        <v>10</v>
      </c>
      <c r="E93" s="30">
        <v>1</v>
      </c>
      <c r="F93" s="36">
        <v>3293784</v>
      </c>
      <c r="G93" s="20">
        <f t="shared" si="4"/>
        <v>3293784</v>
      </c>
    </row>
    <row r="94" spans="2:7" ht="60" x14ac:dyDescent="0.25">
      <c r="B94" s="22">
        <f t="shared" si="5"/>
        <v>8.0299999999999994</v>
      </c>
      <c r="C94" s="29" t="s">
        <v>130</v>
      </c>
      <c r="D94" s="35" t="s">
        <v>9</v>
      </c>
      <c r="E94" s="30">
        <v>1</v>
      </c>
      <c r="F94" s="36">
        <v>342186</v>
      </c>
      <c r="G94" s="20">
        <f t="shared" si="4"/>
        <v>342186</v>
      </c>
    </row>
    <row r="95" spans="2:7" x14ac:dyDescent="0.25">
      <c r="B95" s="22">
        <f t="shared" si="5"/>
        <v>8.0399999999999991</v>
      </c>
      <c r="C95" s="29" t="s">
        <v>131</v>
      </c>
      <c r="D95" s="35" t="s">
        <v>8</v>
      </c>
      <c r="E95" s="30">
        <v>10</v>
      </c>
      <c r="F95" s="36">
        <v>276229</v>
      </c>
      <c r="G95" s="20">
        <f t="shared" si="4"/>
        <v>2762290</v>
      </c>
    </row>
    <row r="96" spans="2:7" x14ac:dyDescent="0.25">
      <c r="B96" s="22">
        <f t="shared" si="5"/>
        <v>8.0499999999999989</v>
      </c>
      <c r="C96" s="29" t="s">
        <v>132</v>
      </c>
      <c r="D96" s="35" t="s">
        <v>10</v>
      </c>
      <c r="E96" s="30">
        <v>1</v>
      </c>
      <c r="F96" s="36">
        <v>246705</v>
      </c>
      <c r="G96" s="20">
        <f t="shared" si="4"/>
        <v>246705</v>
      </c>
    </row>
    <row r="97" spans="2:7" x14ac:dyDescent="0.25">
      <c r="B97" s="22">
        <f t="shared" si="5"/>
        <v>8.0599999999999987</v>
      </c>
      <c r="C97" s="29" t="s">
        <v>57</v>
      </c>
      <c r="D97" s="35" t="s">
        <v>8</v>
      </c>
      <c r="E97" s="30">
        <v>30</v>
      </c>
      <c r="F97" s="36">
        <v>40276</v>
      </c>
      <c r="G97" s="20">
        <f t="shared" si="4"/>
        <v>1208280</v>
      </c>
    </row>
    <row r="98" spans="2:7" x14ac:dyDescent="0.25">
      <c r="B98" s="22">
        <f t="shared" si="5"/>
        <v>8.0699999999999985</v>
      </c>
      <c r="C98" s="29" t="s">
        <v>133</v>
      </c>
      <c r="D98" s="35" t="s">
        <v>8</v>
      </c>
      <c r="E98" s="30">
        <v>45</v>
      </c>
      <c r="F98" s="36">
        <v>27157</v>
      </c>
      <c r="G98" s="20">
        <f t="shared" si="4"/>
        <v>1222065</v>
      </c>
    </row>
    <row r="99" spans="2:7" x14ac:dyDescent="0.25">
      <c r="B99" s="22">
        <f t="shared" si="5"/>
        <v>8.0799999999999983</v>
      </c>
      <c r="C99" s="29" t="s">
        <v>134</v>
      </c>
      <c r="D99" s="35" t="s">
        <v>8</v>
      </c>
      <c r="E99" s="30">
        <v>70</v>
      </c>
      <c r="F99" s="36">
        <v>50538</v>
      </c>
      <c r="G99" s="20">
        <f t="shared" si="4"/>
        <v>3537660</v>
      </c>
    </row>
    <row r="100" spans="2:7" x14ac:dyDescent="0.25">
      <c r="B100" s="22">
        <f t="shared" si="5"/>
        <v>8.0899999999999981</v>
      </c>
      <c r="C100" s="29" t="s">
        <v>135</v>
      </c>
      <c r="D100" s="35" t="s">
        <v>8</v>
      </c>
      <c r="E100" s="30">
        <v>40</v>
      </c>
      <c r="F100" s="36">
        <v>40510</v>
      </c>
      <c r="G100" s="20">
        <f t="shared" si="4"/>
        <v>1620400</v>
      </c>
    </row>
    <row r="101" spans="2:7" x14ac:dyDescent="0.25">
      <c r="B101" s="22">
        <f t="shared" si="5"/>
        <v>8.0999999999999979</v>
      </c>
      <c r="C101" s="29" t="s">
        <v>136</v>
      </c>
      <c r="D101" s="35" t="s">
        <v>8</v>
      </c>
      <c r="E101" s="30">
        <v>40</v>
      </c>
      <c r="F101" s="36">
        <v>80612</v>
      </c>
      <c r="G101" s="20">
        <f t="shared" si="4"/>
        <v>3224480</v>
      </c>
    </row>
    <row r="102" spans="2:7" x14ac:dyDescent="0.25">
      <c r="B102" s="22">
        <f t="shared" si="5"/>
        <v>8.1099999999999977</v>
      </c>
      <c r="C102" s="29" t="s">
        <v>137</v>
      </c>
      <c r="D102" s="35" t="s">
        <v>10</v>
      </c>
      <c r="E102" s="30">
        <v>3</v>
      </c>
      <c r="F102" s="36">
        <v>66026</v>
      </c>
      <c r="G102" s="20">
        <f t="shared" si="4"/>
        <v>198078</v>
      </c>
    </row>
    <row r="103" spans="2:7" x14ac:dyDescent="0.25">
      <c r="B103" s="22">
        <f t="shared" si="5"/>
        <v>8.1199999999999974</v>
      </c>
      <c r="C103" s="29" t="s">
        <v>138</v>
      </c>
      <c r="D103" s="35" t="s">
        <v>10</v>
      </c>
      <c r="E103" s="30">
        <v>12</v>
      </c>
      <c r="F103" s="36">
        <v>28798</v>
      </c>
      <c r="G103" s="20">
        <f t="shared" si="4"/>
        <v>345576</v>
      </c>
    </row>
    <row r="104" spans="2:7" x14ac:dyDescent="0.25">
      <c r="B104" s="22">
        <f t="shared" si="5"/>
        <v>8.1299999999999972</v>
      </c>
      <c r="C104" s="29" t="s">
        <v>139</v>
      </c>
      <c r="D104" s="35" t="s">
        <v>10</v>
      </c>
      <c r="E104" s="30">
        <v>16</v>
      </c>
      <c r="F104" s="36">
        <v>29753</v>
      </c>
      <c r="G104" s="20">
        <f t="shared" si="4"/>
        <v>476048</v>
      </c>
    </row>
    <row r="105" spans="2:7" x14ac:dyDescent="0.25">
      <c r="B105" s="22">
        <f t="shared" si="5"/>
        <v>8.139999999999997</v>
      </c>
      <c r="C105" s="29" t="s">
        <v>140</v>
      </c>
      <c r="D105" s="35" t="s">
        <v>8</v>
      </c>
      <c r="E105" s="30">
        <v>602</v>
      </c>
      <c r="F105" s="36">
        <v>13557</v>
      </c>
      <c r="G105" s="20">
        <f t="shared" si="4"/>
        <v>8161314</v>
      </c>
    </row>
    <row r="106" spans="2:7" x14ac:dyDescent="0.25">
      <c r="B106" s="22">
        <f t="shared" si="5"/>
        <v>8.1499999999999968</v>
      </c>
      <c r="C106" s="29" t="s">
        <v>141</v>
      </c>
      <c r="D106" s="35" t="s">
        <v>8</v>
      </c>
      <c r="E106" s="30">
        <v>10</v>
      </c>
      <c r="F106" s="36">
        <v>34648</v>
      </c>
      <c r="G106" s="20">
        <f t="shared" si="4"/>
        <v>346480</v>
      </c>
    </row>
    <row r="107" spans="2:7" ht="45" x14ac:dyDescent="0.25">
      <c r="B107" s="22">
        <f t="shared" si="5"/>
        <v>8.1599999999999966</v>
      </c>
      <c r="C107" s="29" t="s">
        <v>142</v>
      </c>
      <c r="D107" s="35" t="s">
        <v>10</v>
      </c>
      <c r="E107" s="30">
        <v>3</v>
      </c>
      <c r="F107" s="36">
        <v>1230225</v>
      </c>
      <c r="G107" s="20">
        <f t="shared" si="4"/>
        <v>3690675</v>
      </c>
    </row>
    <row r="108" spans="2:7" x14ac:dyDescent="0.25">
      <c r="B108" s="22">
        <f t="shared" si="5"/>
        <v>8.1699999999999964</v>
      </c>
      <c r="C108" s="29" t="s">
        <v>143</v>
      </c>
      <c r="D108" s="35" t="s">
        <v>10</v>
      </c>
      <c r="E108" s="30">
        <v>16</v>
      </c>
      <c r="F108" s="36">
        <v>91358</v>
      </c>
      <c r="G108" s="20">
        <f t="shared" si="4"/>
        <v>1461728</v>
      </c>
    </row>
    <row r="109" spans="2:7" x14ac:dyDescent="0.25">
      <c r="B109" s="22">
        <f t="shared" si="5"/>
        <v>8.1799999999999962</v>
      </c>
      <c r="C109" s="29" t="s">
        <v>144</v>
      </c>
      <c r="D109" s="35" t="s">
        <v>8</v>
      </c>
      <c r="E109" s="30">
        <v>81</v>
      </c>
      <c r="F109" s="36">
        <v>50362</v>
      </c>
      <c r="G109" s="20">
        <f t="shared" si="4"/>
        <v>4079322</v>
      </c>
    </row>
    <row r="110" spans="2:7" x14ac:dyDescent="0.25">
      <c r="B110" s="22">
        <f t="shared" si="5"/>
        <v>8.1899999999999959</v>
      </c>
      <c r="C110" s="29" t="s">
        <v>145</v>
      </c>
      <c r="D110" s="35" t="s">
        <v>8</v>
      </c>
      <c r="E110" s="30">
        <v>10</v>
      </c>
      <c r="F110" s="36">
        <v>26581</v>
      </c>
      <c r="G110" s="20">
        <f t="shared" si="4"/>
        <v>265810</v>
      </c>
    </row>
    <row r="111" spans="2:7" ht="30" x14ac:dyDescent="0.25">
      <c r="B111" s="22">
        <f t="shared" si="5"/>
        <v>8.1999999999999957</v>
      </c>
      <c r="C111" s="29" t="s">
        <v>146</v>
      </c>
      <c r="D111" s="35" t="s">
        <v>10</v>
      </c>
      <c r="E111" s="30">
        <v>1</v>
      </c>
      <c r="F111" s="36">
        <v>2583379</v>
      </c>
      <c r="G111" s="20">
        <f t="shared" si="4"/>
        <v>2583379</v>
      </c>
    </row>
    <row r="112" spans="2:7" x14ac:dyDescent="0.25">
      <c r="B112" s="22">
        <f t="shared" si="5"/>
        <v>8.2099999999999955</v>
      </c>
      <c r="C112" s="29" t="s">
        <v>147</v>
      </c>
      <c r="D112" s="35" t="s">
        <v>10</v>
      </c>
      <c r="E112" s="30">
        <v>3</v>
      </c>
      <c r="F112" s="36">
        <v>133666</v>
      </c>
      <c r="G112" s="20">
        <f t="shared" si="4"/>
        <v>400998</v>
      </c>
    </row>
    <row r="113" spans="2:7" x14ac:dyDescent="0.25">
      <c r="B113" s="22">
        <f t="shared" si="5"/>
        <v>8.2199999999999953</v>
      </c>
      <c r="C113" s="29" t="s">
        <v>148</v>
      </c>
      <c r="D113" s="35" t="s">
        <v>10</v>
      </c>
      <c r="E113" s="30">
        <v>3</v>
      </c>
      <c r="F113" s="36">
        <v>6835</v>
      </c>
      <c r="G113" s="20">
        <f t="shared" si="4"/>
        <v>20505</v>
      </c>
    </row>
    <row r="114" spans="2:7" x14ac:dyDescent="0.25">
      <c r="B114" s="22">
        <f t="shared" si="5"/>
        <v>8.2299999999999951</v>
      </c>
      <c r="C114" s="29" t="s">
        <v>149</v>
      </c>
      <c r="D114" s="35" t="s">
        <v>10</v>
      </c>
      <c r="E114" s="30">
        <v>6</v>
      </c>
      <c r="F114" s="36">
        <v>6565</v>
      </c>
      <c r="G114" s="20">
        <f t="shared" si="4"/>
        <v>39390</v>
      </c>
    </row>
    <row r="115" spans="2:7" x14ac:dyDescent="0.25">
      <c r="B115" s="22">
        <f t="shared" si="5"/>
        <v>8.2399999999999949</v>
      </c>
      <c r="C115" s="29" t="s">
        <v>150</v>
      </c>
      <c r="D115" s="35" t="s">
        <v>10</v>
      </c>
      <c r="E115" s="30">
        <v>1</v>
      </c>
      <c r="F115" s="36">
        <v>20772</v>
      </c>
      <c r="G115" s="20">
        <f t="shared" si="4"/>
        <v>20772</v>
      </c>
    </row>
    <row r="116" spans="2:7" ht="30" x14ac:dyDescent="0.25">
      <c r="B116" s="22">
        <f t="shared" si="5"/>
        <v>8.2499999999999947</v>
      </c>
      <c r="C116" s="29" t="s">
        <v>151</v>
      </c>
      <c r="D116" s="35" t="s">
        <v>182</v>
      </c>
      <c r="E116" s="30">
        <v>1</v>
      </c>
      <c r="F116" s="36">
        <v>885492</v>
      </c>
      <c r="G116" s="20">
        <f t="shared" si="4"/>
        <v>885492</v>
      </c>
    </row>
    <row r="117" spans="2:7" x14ac:dyDescent="0.25">
      <c r="B117" s="22">
        <f t="shared" si="5"/>
        <v>8.2599999999999945</v>
      </c>
      <c r="C117" s="29" t="s">
        <v>152</v>
      </c>
      <c r="D117" s="35" t="s">
        <v>182</v>
      </c>
      <c r="E117" s="30">
        <v>1</v>
      </c>
      <c r="F117" s="36">
        <v>1200165</v>
      </c>
      <c r="G117" s="20">
        <f t="shared" si="4"/>
        <v>1200165</v>
      </c>
    </row>
    <row r="118" spans="2:7" x14ac:dyDescent="0.25">
      <c r="B118" s="22">
        <f t="shared" si="5"/>
        <v>8.2699999999999942</v>
      </c>
      <c r="C118" s="29" t="s">
        <v>153</v>
      </c>
      <c r="D118" s="35" t="s">
        <v>10</v>
      </c>
      <c r="E118" s="30">
        <v>34</v>
      </c>
      <c r="F118" s="36">
        <v>39231</v>
      </c>
      <c r="G118" s="20">
        <f t="shared" si="4"/>
        <v>1333854</v>
      </c>
    </row>
    <row r="119" spans="2:7" x14ac:dyDescent="0.25">
      <c r="B119" s="22">
        <f t="shared" si="5"/>
        <v>8.279999999999994</v>
      </c>
      <c r="C119" s="29" t="s">
        <v>154</v>
      </c>
      <c r="D119" s="35" t="s">
        <v>10</v>
      </c>
      <c r="E119" s="30">
        <v>3</v>
      </c>
      <c r="F119" s="36">
        <v>41214</v>
      </c>
      <c r="G119" s="20">
        <f t="shared" si="4"/>
        <v>123642</v>
      </c>
    </row>
    <row r="120" spans="2:7" x14ac:dyDescent="0.25">
      <c r="B120" s="22">
        <f t="shared" si="5"/>
        <v>8.2899999999999938</v>
      </c>
      <c r="C120" s="29" t="s">
        <v>155</v>
      </c>
      <c r="D120" s="35" t="s">
        <v>10</v>
      </c>
      <c r="E120" s="30">
        <v>8</v>
      </c>
      <c r="F120" s="36">
        <v>127564</v>
      </c>
      <c r="G120" s="20">
        <f t="shared" si="4"/>
        <v>1020512</v>
      </c>
    </row>
    <row r="121" spans="2:7" ht="30" x14ac:dyDescent="0.25">
      <c r="B121" s="22">
        <f t="shared" si="5"/>
        <v>8.2999999999999936</v>
      </c>
      <c r="C121" s="29" t="s">
        <v>156</v>
      </c>
      <c r="D121" s="35" t="s">
        <v>10</v>
      </c>
      <c r="E121" s="30">
        <v>6</v>
      </c>
      <c r="F121" s="36">
        <v>132465</v>
      </c>
      <c r="G121" s="20">
        <f t="shared" si="4"/>
        <v>794790</v>
      </c>
    </row>
    <row r="122" spans="2:7" x14ac:dyDescent="0.25">
      <c r="B122" s="22">
        <f t="shared" si="5"/>
        <v>8.3099999999999934</v>
      </c>
      <c r="C122" s="29" t="s">
        <v>157</v>
      </c>
      <c r="D122" s="35" t="s">
        <v>10</v>
      </c>
      <c r="E122" s="30">
        <v>1</v>
      </c>
      <c r="F122" s="36">
        <v>2274391</v>
      </c>
      <c r="G122" s="20">
        <f t="shared" si="4"/>
        <v>2274391</v>
      </c>
    </row>
    <row r="123" spans="2:7" x14ac:dyDescent="0.25">
      <c r="B123" s="22">
        <f t="shared" si="5"/>
        <v>8.3199999999999932</v>
      </c>
      <c r="C123" s="29" t="s">
        <v>158</v>
      </c>
      <c r="D123" s="35" t="s">
        <v>10</v>
      </c>
      <c r="E123" s="30">
        <v>9</v>
      </c>
      <c r="F123" s="36">
        <v>105217</v>
      </c>
      <c r="G123" s="20">
        <f t="shared" si="4"/>
        <v>946953</v>
      </c>
    </row>
    <row r="124" spans="2:7" ht="30" x14ac:dyDescent="0.25">
      <c r="B124" s="22">
        <f t="shared" si="5"/>
        <v>8.329999999999993</v>
      </c>
      <c r="C124" s="29" t="s">
        <v>159</v>
      </c>
      <c r="D124" s="35" t="s">
        <v>10</v>
      </c>
      <c r="E124" s="30">
        <v>2</v>
      </c>
      <c r="F124" s="36">
        <v>131620</v>
      </c>
      <c r="G124" s="20">
        <f t="shared" ref="G124:G172" si="6">+ROUNDUP(F124*E124,0)</f>
        <v>263240</v>
      </c>
    </row>
    <row r="125" spans="2:7" ht="30" x14ac:dyDescent="0.25">
      <c r="B125" s="22">
        <f t="shared" si="5"/>
        <v>8.3399999999999928</v>
      </c>
      <c r="C125" s="29" t="s">
        <v>160</v>
      </c>
      <c r="D125" s="35" t="s">
        <v>10</v>
      </c>
      <c r="E125" s="30">
        <v>1</v>
      </c>
      <c r="F125" s="36">
        <v>133089</v>
      </c>
      <c r="G125" s="20">
        <f t="shared" si="6"/>
        <v>133089</v>
      </c>
    </row>
    <row r="126" spans="2:7" ht="30" x14ac:dyDescent="0.25">
      <c r="B126" s="22">
        <f t="shared" si="5"/>
        <v>8.3499999999999925</v>
      </c>
      <c r="C126" s="29" t="s">
        <v>161</v>
      </c>
      <c r="D126" s="35" t="s">
        <v>10</v>
      </c>
      <c r="E126" s="30">
        <v>29</v>
      </c>
      <c r="F126" s="36">
        <v>57903</v>
      </c>
      <c r="G126" s="20">
        <f t="shared" si="6"/>
        <v>1679187</v>
      </c>
    </row>
    <row r="127" spans="2:7" x14ac:dyDescent="0.25">
      <c r="B127" s="22">
        <f t="shared" si="5"/>
        <v>8.3599999999999923</v>
      </c>
      <c r="C127" s="29" t="s">
        <v>162</v>
      </c>
      <c r="D127" s="35" t="s">
        <v>10</v>
      </c>
      <c r="E127" s="30">
        <v>1</v>
      </c>
      <c r="F127" s="36">
        <v>123646</v>
      </c>
      <c r="G127" s="20">
        <f t="shared" si="6"/>
        <v>123646</v>
      </c>
    </row>
    <row r="128" spans="2:7" ht="30" x14ac:dyDescent="0.25">
      <c r="B128" s="22">
        <f t="shared" si="5"/>
        <v>8.3699999999999921</v>
      </c>
      <c r="C128" s="29" t="s">
        <v>163</v>
      </c>
      <c r="D128" s="35" t="s">
        <v>10</v>
      </c>
      <c r="E128" s="30">
        <v>65</v>
      </c>
      <c r="F128" s="36">
        <v>67117</v>
      </c>
      <c r="G128" s="20">
        <f t="shared" si="6"/>
        <v>4362605</v>
      </c>
    </row>
    <row r="129" spans="2:7" x14ac:dyDescent="0.25">
      <c r="B129" s="22">
        <f t="shared" si="5"/>
        <v>8.3799999999999919</v>
      </c>
      <c r="C129" s="29" t="s">
        <v>165</v>
      </c>
      <c r="D129" s="35" t="s">
        <v>10</v>
      </c>
      <c r="E129" s="30">
        <v>3</v>
      </c>
      <c r="F129" s="36">
        <v>47017</v>
      </c>
      <c r="G129" s="20">
        <f t="shared" si="6"/>
        <v>141051</v>
      </c>
    </row>
    <row r="130" spans="2:7" x14ac:dyDescent="0.25">
      <c r="B130" s="22">
        <f t="shared" si="5"/>
        <v>8.3899999999999917</v>
      </c>
      <c r="C130" s="29" t="s">
        <v>166</v>
      </c>
      <c r="D130" s="35" t="s">
        <v>10</v>
      </c>
      <c r="E130" s="30">
        <v>3</v>
      </c>
      <c r="F130" s="36">
        <v>37646</v>
      </c>
      <c r="G130" s="20">
        <f t="shared" si="6"/>
        <v>112938</v>
      </c>
    </row>
    <row r="131" spans="2:7" x14ac:dyDescent="0.25">
      <c r="B131" s="22">
        <f t="shared" si="5"/>
        <v>8.3999999999999915</v>
      </c>
      <c r="C131" s="29" t="s">
        <v>167</v>
      </c>
      <c r="D131" s="35" t="s">
        <v>10</v>
      </c>
      <c r="E131" s="30">
        <v>1</v>
      </c>
      <c r="F131" s="36">
        <v>364390</v>
      </c>
      <c r="G131" s="20">
        <f t="shared" si="6"/>
        <v>364390</v>
      </c>
    </row>
    <row r="132" spans="2:7" x14ac:dyDescent="0.25">
      <c r="B132" s="22">
        <f t="shared" si="5"/>
        <v>8.4099999999999913</v>
      </c>
      <c r="C132" s="29" t="s">
        <v>168</v>
      </c>
      <c r="D132" s="35" t="s">
        <v>10</v>
      </c>
      <c r="E132" s="30">
        <v>1</v>
      </c>
      <c r="F132" s="36">
        <v>256647</v>
      </c>
      <c r="G132" s="20">
        <f t="shared" si="6"/>
        <v>256647</v>
      </c>
    </row>
    <row r="133" spans="2:7" x14ac:dyDescent="0.25">
      <c r="B133" s="22">
        <f t="shared" si="5"/>
        <v>8.419999999999991</v>
      </c>
      <c r="C133" s="29" t="s">
        <v>169</v>
      </c>
      <c r="D133" s="35" t="s">
        <v>10</v>
      </c>
      <c r="E133" s="30">
        <v>13</v>
      </c>
      <c r="F133" s="36">
        <v>288072</v>
      </c>
      <c r="G133" s="20">
        <f t="shared" si="6"/>
        <v>3744936</v>
      </c>
    </row>
    <row r="134" spans="2:7" ht="30" x14ac:dyDescent="0.25">
      <c r="B134" s="22">
        <f t="shared" si="5"/>
        <v>8.4299999999999908</v>
      </c>
      <c r="C134" s="29" t="s">
        <v>170</v>
      </c>
      <c r="D134" s="35" t="s">
        <v>10</v>
      </c>
      <c r="E134" s="30">
        <v>1</v>
      </c>
      <c r="F134" s="36">
        <v>2600282</v>
      </c>
      <c r="G134" s="20">
        <f t="shared" si="6"/>
        <v>2600282</v>
      </c>
    </row>
    <row r="135" spans="2:7" x14ac:dyDescent="0.25">
      <c r="B135" s="22">
        <f t="shared" ref="B135:B197" si="7">+B134+0.01</f>
        <v>8.4399999999999906</v>
      </c>
      <c r="C135" s="29" t="s">
        <v>171</v>
      </c>
      <c r="D135" s="35" t="s">
        <v>10</v>
      </c>
      <c r="E135" s="30">
        <v>1</v>
      </c>
      <c r="F135" s="36">
        <v>44065</v>
      </c>
      <c r="G135" s="20">
        <f t="shared" si="6"/>
        <v>44065</v>
      </c>
    </row>
    <row r="136" spans="2:7" x14ac:dyDescent="0.25">
      <c r="B136" s="22">
        <f t="shared" si="7"/>
        <v>8.4499999999999904</v>
      </c>
      <c r="C136" s="29" t="s">
        <v>172</v>
      </c>
      <c r="D136" s="35" t="s">
        <v>10</v>
      </c>
      <c r="E136" s="30">
        <v>1</v>
      </c>
      <c r="F136" s="36">
        <v>737684</v>
      </c>
      <c r="G136" s="20">
        <f t="shared" si="6"/>
        <v>737684</v>
      </c>
    </row>
    <row r="137" spans="2:7" ht="30" x14ac:dyDescent="0.25">
      <c r="B137" s="22">
        <f t="shared" si="7"/>
        <v>8.4599999999999902</v>
      </c>
      <c r="C137" s="29" t="s">
        <v>173</v>
      </c>
      <c r="D137" s="35" t="s">
        <v>10</v>
      </c>
      <c r="E137" s="30">
        <v>1</v>
      </c>
      <c r="F137" s="36">
        <v>17946268</v>
      </c>
      <c r="G137" s="20">
        <f t="shared" si="6"/>
        <v>17946268</v>
      </c>
    </row>
    <row r="138" spans="2:7" x14ac:dyDescent="0.25">
      <c r="B138" s="22">
        <f t="shared" si="7"/>
        <v>8.46999999999999</v>
      </c>
      <c r="C138" s="29" t="s">
        <v>16</v>
      </c>
      <c r="D138" s="35" t="s">
        <v>10</v>
      </c>
      <c r="E138" s="30">
        <v>37</v>
      </c>
      <c r="F138" s="36">
        <v>15852</v>
      </c>
      <c r="G138" s="20">
        <f t="shared" si="6"/>
        <v>586524</v>
      </c>
    </row>
    <row r="139" spans="2:7" x14ac:dyDescent="0.25">
      <c r="B139" s="22">
        <f t="shared" si="7"/>
        <v>8.4799999999999898</v>
      </c>
      <c r="C139" s="29" t="s">
        <v>174</v>
      </c>
      <c r="D139" s="35" t="s">
        <v>8</v>
      </c>
      <c r="E139" s="30">
        <v>15</v>
      </c>
      <c r="F139" s="36">
        <v>22632</v>
      </c>
      <c r="G139" s="20">
        <f t="shared" si="6"/>
        <v>339480</v>
      </c>
    </row>
    <row r="140" spans="2:7" x14ac:dyDescent="0.25">
      <c r="B140" s="22">
        <f t="shared" si="7"/>
        <v>8.4899999999999896</v>
      </c>
      <c r="C140" s="29" t="s">
        <v>18</v>
      </c>
      <c r="D140" s="35" t="s">
        <v>8</v>
      </c>
      <c r="E140" s="30">
        <v>2</v>
      </c>
      <c r="F140" s="36">
        <v>15523</v>
      </c>
      <c r="G140" s="20">
        <f t="shared" si="6"/>
        <v>31046</v>
      </c>
    </row>
    <row r="141" spans="2:7" x14ac:dyDescent="0.25">
      <c r="B141" s="22">
        <f t="shared" si="7"/>
        <v>8.4999999999999893</v>
      </c>
      <c r="C141" s="29" t="s">
        <v>175</v>
      </c>
      <c r="D141" s="35" t="s">
        <v>10</v>
      </c>
      <c r="E141" s="30">
        <v>4</v>
      </c>
      <c r="F141" s="36">
        <v>346540</v>
      </c>
      <c r="G141" s="20">
        <f t="shared" si="6"/>
        <v>1386160</v>
      </c>
    </row>
    <row r="142" spans="2:7" x14ac:dyDescent="0.25">
      <c r="B142" s="22">
        <f t="shared" si="7"/>
        <v>8.5099999999999891</v>
      </c>
      <c r="C142" s="29" t="s">
        <v>176</v>
      </c>
      <c r="D142" s="35" t="s">
        <v>10</v>
      </c>
      <c r="E142" s="30">
        <v>2</v>
      </c>
      <c r="F142" s="36">
        <v>385114</v>
      </c>
      <c r="G142" s="20">
        <f t="shared" si="6"/>
        <v>770228</v>
      </c>
    </row>
    <row r="143" spans="2:7" x14ac:dyDescent="0.25">
      <c r="B143" s="22">
        <f t="shared" si="7"/>
        <v>8.5199999999999889</v>
      </c>
      <c r="C143" s="29" t="s">
        <v>177</v>
      </c>
      <c r="D143" s="35" t="s">
        <v>10</v>
      </c>
      <c r="E143" s="30">
        <v>26</v>
      </c>
      <c r="F143" s="36">
        <v>78581</v>
      </c>
      <c r="G143" s="20">
        <f t="shared" si="6"/>
        <v>2043106</v>
      </c>
    </row>
    <row r="144" spans="2:7" x14ac:dyDescent="0.25">
      <c r="B144" s="22">
        <f t="shared" si="7"/>
        <v>8.5299999999999887</v>
      </c>
      <c r="C144" s="29" t="s">
        <v>178</v>
      </c>
      <c r="D144" s="35" t="s">
        <v>8</v>
      </c>
      <c r="E144" s="30">
        <v>30</v>
      </c>
      <c r="F144" s="36">
        <v>32627</v>
      </c>
      <c r="G144" s="20">
        <f t="shared" si="6"/>
        <v>978810</v>
      </c>
    </row>
    <row r="145" spans="2:7" ht="30" x14ac:dyDescent="0.25">
      <c r="B145" s="22">
        <f t="shared" si="7"/>
        <v>8.5399999999999885</v>
      </c>
      <c r="C145" s="29" t="s">
        <v>179</v>
      </c>
      <c r="D145" s="35" t="s">
        <v>10</v>
      </c>
      <c r="E145" s="30">
        <v>24</v>
      </c>
      <c r="F145" s="36">
        <v>66558</v>
      </c>
      <c r="G145" s="20">
        <f t="shared" si="6"/>
        <v>1597392</v>
      </c>
    </row>
    <row r="146" spans="2:7" x14ac:dyDescent="0.25">
      <c r="B146" s="22">
        <f t="shared" si="7"/>
        <v>8.5499999999999883</v>
      </c>
      <c r="C146" s="29" t="s">
        <v>180</v>
      </c>
      <c r="D146" s="35" t="s">
        <v>10</v>
      </c>
      <c r="E146" s="30">
        <v>81</v>
      </c>
      <c r="F146" s="36">
        <v>20014</v>
      </c>
      <c r="G146" s="20">
        <f t="shared" si="6"/>
        <v>1621134</v>
      </c>
    </row>
    <row r="147" spans="2:7" ht="30" x14ac:dyDescent="0.25">
      <c r="B147" s="22">
        <f t="shared" si="7"/>
        <v>8.5599999999999881</v>
      </c>
      <c r="C147" s="29" t="s">
        <v>181</v>
      </c>
      <c r="D147" s="35" t="s">
        <v>10</v>
      </c>
      <c r="E147" s="30">
        <v>8</v>
      </c>
      <c r="F147" s="36">
        <v>30317</v>
      </c>
      <c r="G147" s="20">
        <f t="shared" si="6"/>
        <v>242536</v>
      </c>
    </row>
    <row r="148" spans="2:7" x14ac:dyDescent="0.25">
      <c r="B148" s="22">
        <f t="shared" si="7"/>
        <v>8.5699999999999878</v>
      </c>
      <c r="C148" s="29" t="s">
        <v>19</v>
      </c>
      <c r="D148" s="35" t="s">
        <v>17</v>
      </c>
      <c r="E148" s="30">
        <v>2</v>
      </c>
      <c r="F148" s="36">
        <v>243371</v>
      </c>
      <c r="G148" s="20">
        <f t="shared" si="6"/>
        <v>486742</v>
      </c>
    </row>
    <row r="149" spans="2:7" x14ac:dyDescent="0.25">
      <c r="B149" s="22">
        <f t="shared" si="7"/>
        <v>8.5799999999999876</v>
      </c>
      <c r="C149" s="37" t="s">
        <v>210</v>
      </c>
      <c r="D149" s="35" t="s">
        <v>10</v>
      </c>
      <c r="E149" s="38">
        <v>23</v>
      </c>
      <c r="F149" s="36">
        <v>132465</v>
      </c>
      <c r="G149" s="20">
        <f t="shared" si="6"/>
        <v>3046695</v>
      </c>
    </row>
    <row r="150" spans="2:7" x14ac:dyDescent="0.25">
      <c r="B150" s="22">
        <f t="shared" si="7"/>
        <v>8.5899999999999874</v>
      </c>
      <c r="C150" s="37" t="s">
        <v>164</v>
      </c>
      <c r="D150" s="35" t="s">
        <v>10</v>
      </c>
      <c r="E150" s="38">
        <v>1</v>
      </c>
      <c r="F150" s="36">
        <v>138089</v>
      </c>
      <c r="G150" s="20">
        <f t="shared" si="6"/>
        <v>138089</v>
      </c>
    </row>
    <row r="151" spans="2:7" x14ac:dyDescent="0.25">
      <c r="B151" s="22">
        <f t="shared" si="7"/>
        <v>8.5999999999999872</v>
      </c>
      <c r="C151" s="37" t="s">
        <v>211</v>
      </c>
      <c r="D151" s="35" t="s">
        <v>2</v>
      </c>
      <c r="E151" s="38">
        <v>1</v>
      </c>
      <c r="F151" s="36">
        <v>3689000</v>
      </c>
      <c r="G151" s="20">
        <f t="shared" si="6"/>
        <v>3689000</v>
      </c>
    </row>
    <row r="152" spans="2:7" ht="12.75" x14ac:dyDescent="0.25">
      <c r="B152" s="26">
        <v>9</v>
      </c>
      <c r="C152" s="15" t="s">
        <v>78</v>
      </c>
      <c r="D152" s="14"/>
      <c r="E152" s="24"/>
      <c r="F152" s="15"/>
      <c r="G152" s="19">
        <f>+SUBTOTAL(9,G153:G157)</f>
        <v>22899375</v>
      </c>
    </row>
    <row r="153" spans="2:7" x14ac:dyDescent="0.25">
      <c r="B153" s="22">
        <f t="shared" si="7"/>
        <v>9.01</v>
      </c>
      <c r="C153" s="29" t="s">
        <v>20</v>
      </c>
      <c r="D153" s="35" t="s">
        <v>10</v>
      </c>
      <c r="E153" s="30">
        <v>61</v>
      </c>
      <c r="F153" s="36">
        <v>14049</v>
      </c>
      <c r="G153" s="20">
        <f t="shared" si="6"/>
        <v>856989</v>
      </c>
    </row>
    <row r="154" spans="2:7" x14ac:dyDescent="0.25">
      <c r="B154" s="22">
        <f t="shared" si="7"/>
        <v>9.02</v>
      </c>
      <c r="C154" s="29" t="s">
        <v>183</v>
      </c>
      <c r="D154" s="35" t="s">
        <v>8</v>
      </c>
      <c r="E154" s="30">
        <v>803</v>
      </c>
      <c r="F154" s="36">
        <v>6291</v>
      </c>
      <c r="G154" s="20">
        <f t="shared" si="6"/>
        <v>5051673</v>
      </c>
    </row>
    <row r="155" spans="2:7" x14ac:dyDescent="0.25">
      <c r="B155" s="22">
        <f t="shared" si="7"/>
        <v>9.0299999999999994</v>
      </c>
      <c r="C155" s="29" t="s">
        <v>184</v>
      </c>
      <c r="D155" s="35" t="s">
        <v>10</v>
      </c>
      <c r="E155" s="30">
        <v>126</v>
      </c>
      <c r="F155" s="36">
        <v>35750</v>
      </c>
      <c r="G155" s="20">
        <f t="shared" si="6"/>
        <v>4504500</v>
      </c>
    </row>
    <row r="156" spans="2:7" x14ac:dyDescent="0.25">
      <c r="B156" s="22">
        <f t="shared" si="7"/>
        <v>9.0399999999999991</v>
      </c>
      <c r="C156" s="29" t="s">
        <v>185</v>
      </c>
      <c r="D156" s="35" t="s">
        <v>10</v>
      </c>
      <c r="E156" s="30">
        <v>5</v>
      </c>
      <c r="F156" s="36">
        <v>1253294</v>
      </c>
      <c r="G156" s="20">
        <f t="shared" si="6"/>
        <v>6266470</v>
      </c>
    </row>
    <row r="157" spans="2:7" ht="30" x14ac:dyDescent="0.25">
      <c r="B157" s="22">
        <f t="shared" si="7"/>
        <v>9.0499999999999989</v>
      </c>
      <c r="C157" s="29" t="s">
        <v>212</v>
      </c>
      <c r="D157" s="35" t="s">
        <v>10</v>
      </c>
      <c r="E157" s="30">
        <v>61</v>
      </c>
      <c r="F157" s="36">
        <v>101963</v>
      </c>
      <c r="G157" s="20">
        <f t="shared" si="6"/>
        <v>6219743</v>
      </c>
    </row>
    <row r="158" spans="2:7" ht="12.75" x14ac:dyDescent="0.25">
      <c r="B158" s="26">
        <v>10</v>
      </c>
      <c r="C158" s="15" t="s">
        <v>71</v>
      </c>
      <c r="D158" s="14"/>
      <c r="E158" s="24"/>
      <c r="F158" s="15"/>
      <c r="G158" s="19">
        <f>+SUBTOTAL(9,G159:G172)</f>
        <v>53122466</v>
      </c>
    </row>
    <row r="159" spans="2:7" x14ac:dyDescent="0.25">
      <c r="B159" s="22">
        <f t="shared" si="7"/>
        <v>10.01</v>
      </c>
      <c r="C159" s="29" t="s">
        <v>186</v>
      </c>
      <c r="D159" s="35" t="s">
        <v>7</v>
      </c>
      <c r="E159" s="30">
        <v>47.790000000000006</v>
      </c>
      <c r="F159" s="36">
        <v>16289</v>
      </c>
      <c r="G159" s="20">
        <f t="shared" si="6"/>
        <v>778452</v>
      </c>
    </row>
    <row r="160" spans="2:7" ht="60" x14ac:dyDescent="0.25">
      <c r="B160" s="22">
        <f t="shared" si="7"/>
        <v>10.02</v>
      </c>
      <c r="C160" s="29" t="s">
        <v>187</v>
      </c>
      <c r="D160" s="35" t="s">
        <v>10</v>
      </c>
      <c r="E160" s="30">
        <v>1</v>
      </c>
      <c r="F160" s="36">
        <v>260176</v>
      </c>
      <c r="G160" s="20">
        <f t="shared" si="6"/>
        <v>260176</v>
      </c>
    </row>
    <row r="161" spans="2:7" x14ac:dyDescent="0.25">
      <c r="B161" s="22">
        <f t="shared" si="7"/>
        <v>10.029999999999999</v>
      </c>
      <c r="C161" s="29" t="s">
        <v>52</v>
      </c>
      <c r="D161" s="35" t="s">
        <v>7</v>
      </c>
      <c r="E161" s="30">
        <v>11.25</v>
      </c>
      <c r="F161" s="36">
        <v>19255</v>
      </c>
      <c r="G161" s="20">
        <f t="shared" si="6"/>
        <v>216619</v>
      </c>
    </row>
    <row r="162" spans="2:7" x14ac:dyDescent="0.25">
      <c r="B162" s="22">
        <f t="shared" si="7"/>
        <v>10.039999999999999</v>
      </c>
      <c r="C162" s="29" t="s">
        <v>61</v>
      </c>
      <c r="D162" s="35" t="s">
        <v>10</v>
      </c>
      <c r="E162" s="30">
        <v>1</v>
      </c>
      <c r="F162" s="36">
        <v>82639</v>
      </c>
      <c r="G162" s="20">
        <f t="shared" si="6"/>
        <v>82639</v>
      </c>
    </row>
    <row r="163" spans="2:7" x14ac:dyDescent="0.25">
      <c r="B163" s="22">
        <f t="shared" si="7"/>
        <v>10.049999999999999</v>
      </c>
      <c r="C163" s="29" t="s">
        <v>188</v>
      </c>
      <c r="D163" s="35" t="s">
        <v>10</v>
      </c>
      <c r="E163" s="30">
        <v>2</v>
      </c>
      <c r="F163" s="36">
        <v>196658</v>
      </c>
      <c r="G163" s="20">
        <f t="shared" si="6"/>
        <v>393316</v>
      </c>
    </row>
    <row r="164" spans="2:7" ht="30" x14ac:dyDescent="0.25">
      <c r="B164" s="22">
        <f t="shared" si="7"/>
        <v>10.059999999999999</v>
      </c>
      <c r="C164" s="29" t="s">
        <v>189</v>
      </c>
      <c r="D164" s="35" t="s">
        <v>8</v>
      </c>
      <c r="E164" s="30">
        <v>5</v>
      </c>
      <c r="F164" s="36">
        <v>52299</v>
      </c>
      <c r="G164" s="20">
        <f t="shared" si="6"/>
        <v>261495</v>
      </c>
    </row>
    <row r="165" spans="2:7" ht="30" x14ac:dyDescent="0.25">
      <c r="B165" s="22">
        <f t="shared" si="7"/>
        <v>10.069999999999999</v>
      </c>
      <c r="C165" s="29" t="s">
        <v>63</v>
      </c>
      <c r="D165" s="35" t="s">
        <v>7</v>
      </c>
      <c r="E165" s="30">
        <v>12.5</v>
      </c>
      <c r="F165" s="36">
        <v>428763</v>
      </c>
      <c r="G165" s="20">
        <f t="shared" si="6"/>
        <v>5359538</v>
      </c>
    </row>
    <row r="166" spans="2:7" ht="30" x14ac:dyDescent="0.25">
      <c r="B166" s="22">
        <f t="shared" si="7"/>
        <v>10.079999999999998</v>
      </c>
      <c r="C166" s="29" t="s">
        <v>190</v>
      </c>
      <c r="D166" s="35" t="s">
        <v>7</v>
      </c>
      <c r="E166" s="30">
        <v>13.8</v>
      </c>
      <c r="F166" s="36">
        <v>220504</v>
      </c>
      <c r="G166" s="20">
        <f t="shared" si="6"/>
        <v>3042956</v>
      </c>
    </row>
    <row r="167" spans="2:7" x14ac:dyDescent="0.25">
      <c r="B167" s="22">
        <f t="shared" si="7"/>
        <v>10.089999999999998</v>
      </c>
      <c r="C167" s="29" t="s">
        <v>191</v>
      </c>
      <c r="D167" s="35" t="s">
        <v>10</v>
      </c>
      <c r="E167" s="30">
        <v>1</v>
      </c>
      <c r="F167" s="36">
        <v>217757</v>
      </c>
      <c r="G167" s="20">
        <f t="shared" si="6"/>
        <v>217757</v>
      </c>
    </row>
    <row r="168" spans="2:7" x14ac:dyDescent="0.25">
      <c r="B168" s="22">
        <f t="shared" si="7"/>
        <v>10.099999999999998</v>
      </c>
      <c r="C168" s="29" t="s">
        <v>192</v>
      </c>
      <c r="D168" s="35" t="s">
        <v>10</v>
      </c>
      <c r="E168" s="30">
        <v>1</v>
      </c>
      <c r="F168" s="36">
        <v>24197</v>
      </c>
      <c r="G168" s="20">
        <f t="shared" si="6"/>
        <v>24197</v>
      </c>
    </row>
    <row r="169" spans="2:7" ht="45" x14ac:dyDescent="0.25">
      <c r="B169" s="22">
        <f t="shared" si="7"/>
        <v>10.109999999999998</v>
      </c>
      <c r="C169" s="29" t="s">
        <v>193</v>
      </c>
      <c r="D169" s="35" t="s">
        <v>10</v>
      </c>
      <c r="E169" s="30">
        <v>4</v>
      </c>
      <c r="F169" s="36">
        <v>688814</v>
      </c>
      <c r="G169" s="20">
        <f t="shared" si="6"/>
        <v>2755256</v>
      </c>
    </row>
    <row r="170" spans="2:7" ht="60" x14ac:dyDescent="0.25">
      <c r="B170" s="22">
        <f t="shared" si="7"/>
        <v>10.119999999999997</v>
      </c>
      <c r="C170" s="29" t="s">
        <v>194</v>
      </c>
      <c r="D170" s="35" t="s">
        <v>7</v>
      </c>
      <c r="E170" s="30">
        <v>25.62</v>
      </c>
      <c r="F170" s="36">
        <v>689418</v>
      </c>
      <c r="G170" s="20">
        <f t="shared" si="6"/>
        <v>17662890</v>
      </c>
    </row>
    <row r="171" spans="2:7" ht="60" x14ac:dyDescent="0.25">
      <c r="B171" s="22">
        <f t="shared" si="7"/>
        <v>10.129999999999997</v>
      </c>
      <c r="C171" s="29" t="s">
        <v>195</v>
      </c>
      <c r="D171" s="35" t="s">
        <v>7</v>
      </c>
      <c r="E171" s="30">
        <v>16</v>
      </c>
      <c r="F171" s="36">
        <v>752552</v>
      </c>
      <c r="G171" s="20">
        <f t="shared" si="6"/>
        <v>12040832</v>
      </c>
    </row>
    <row r="172" spans="2:7" x14ac:dyDescent="0.25">
      <c r="B172" s="22">
        <f t="shared" si="7"/>
        <v>10.139999999999997</v>
      </c>
      <c r="C172" s="29" t="s">
        <v>196</v>
      </c>
      <c r="D172" s="35" t="s">
        <v>7</v>
      </c>
      <c r="E172" s="30">
        <v>42.99</v>
      </c>
      <c r="F172" s="36">
        <v>233225</v>
      </c>
      <c r="G172" s="20">
        <f t="shared" si="6"/>
        <v>10026343</v>
      </c>
    </row>
    <row r="173" spans="2:7" ht="12.75" x14ac:dyDescent="0.25">
      <c r="B173" s="26">
        <v>11</v>
      </c>
      <c r="C173" s="15" t="s">
        <v>21</v>
      </c>
      <c r="D173" s="14"/>
      <c r="E173" s="24"/>
      <c r="F173" s="15"/>
      <c r="G173" s="19">
        <f>+SUBTOTAL(9,G174:G175)</f>
        <v>4881776</v>
      </c>
    </row>
    <row r="174" spans="2:7" ht="60" x14ac:dyDescent="0.25">
      <c r="B174" s="22">
        <f t="shared" si="7"/>
        <v>11.01</v>
      </c>
      <c r="C174" s="29" t="s">
        <v>197</v>
      </c>
      <c r="D174" s="35" t="s">
        <v>10</v>
      </c>
      <c r="E174" s="30">
        <v>2</v>
      </c>
      <c r="F174" s="36">
        <v>2111513</v>
      </c>
      <c r="G174" s="20">
        <f t="shared" ref="G174:G197" si="8">+ROUNDUP(F174*E174,0)</f>
        <v>4223026</v>
      </c>
    </row>
    <row r="175" spans="2:7" x14ac:dyDescent="0.25">
      <c r="B175" s="22">
        <f t="shared" si="7"/>
        <v>11.02</v>
      </c>
      <c r="C175" s="29" t="s">
        <v>198</v>
      </c>
      <c r="D175" s="35" t="s">
        <v>10</v>
      </c>
      <c r="E175" s="30">
        <v>5</v>
      </c>
      <c r="F175" s="36">
        <v>131750</v>
      </c>
      <c r="G175" s="20">
        <f t="shared" si="8"/>
        <v>658750</v>
      </c>
    </row>
    <row r="176" spans="2:7" ht="12.75" x14ac:dyDescent="0.25">
      <c r="B176" s="26">
        <v>12</v>
      </c>
      <c r="C176" s="15" t="s">
        <v>22</v>
      </c>
      <c r="D176" s="14"/>
      <c r="E176" s="24"/>
      <c r="F176" s="15"/>
      <c r="G176" s="19">
        <f>+SUBTOTAL(9,G177:G183)</f>
        <v>13742180</v>
      </c>
    </row>
    <row r="177" spans="2:7" ht="75" x14ac:dyDescent="0.25">
      <c r="B177" s="22">
        <f t="shared" si="7"/>
        <v>12.01</v>
      </c>
      <c r="C177" s="29" t="s">
        <v>199</v>
      </c>
      <c r="D177" s="35" t="s">
        <v>10</v>
      </c>
      <c r="E177" s="30">
        <v>1</v>
      </c>
      <c r="F177" s="36">
        <v>816095</v>
      </c>
      <c r="G177" s="20">
        <f t="shared" si="8"/>
        <v>816095</v>
      </c>
    </row>
    <row r="178" spans="2:7" ht="45" x14ac:dyDescent="0.25">
      <c r="B178" s="22">
        <f t="shared" si="7"/>
        <v>12.02</v>
      </c>
      <c r="C178" s="29" t="s">
        <v>200</v>
      </c>
      <c r="D178" s="35" t="s">
        <v>10</v>
      </c>
      <c r="E178" s="30">
        <v>1</v>
      </c>
      <c r="F178" s="36">
        <v>64386</v>
      </c>
      <c r="G178" s="20">
        <f t="shared" si="8"/>
        <v>64386</v>
      </c>
    </row>
    <row r="179" spans="2:7" ht="60" x14ac:dyDescent="0.25">
      <c r="B179" s="22">
        <f t="shared" si="7"/>
        <v>12.03</v>
      </c>
      <c r="C179" s="29" t="s">
        <v>217</v>
      </c>
      <c r="D179" s="35" t="s">
        <v>10</v>
      </c>
      <c r="E179" s="30">
        <v>1</v>
      </c>
      <c r="F179" s="36">
        <v>1446243</v>
      </c>
      <c r="G179" s="20">
        <f t="shared" si="8"/>
        <v>1446243</v>
      </c>
    </row>
    <row r="180" spans="2:7" ht="30" x14ac:dyDescent="0.25">
      <c r="B180" s="22">
        <f t="shared" si="7"/>
        <v>12.04</v>
      </c>
      <c r="C180" s="29" t="s">
        <v>201</v>
      </c>
      <c r="D180" s="35" t="s">
        <v>10</v>
      </c>
      <c r="E180" s="30">
        <v>8</v>
      </c>
      <c r="F180" s="36">
        <v>811307</v>
      </c>
      <c r="G180" s="20">
        <f t="shared" ref="G180:G181" si="9">+ROUNDUP(F180*E180,0)</f>
        <v>6490456</v>
      </c>
    </row>
    <row r="181" spans="2:7" ht="30" x14ac:dyDescent="0.25">
      <c r="B181" s="22">
        <f t="shared" si="7"/>
        <v>12.049999999999999</v>
      </c>
      <c r="C181" s="29" t="s">
        <v>69</v>
      </c>
      <c r="D181" s="35" t="s">
        <v>10</v>
      </c>
      <c r="E181" s="30">
        <v>1</v>
      </c>
      <c r="F181" s="36">
        <v>104030</v>
      </c>
      <c r="G181" s="20">
        <f t="shared" si="9"/>
        <v>104030</v>
      </c>
    </row>
    <row r="182" spans="2:7" ht="30" x14ac:dyDescent="0.25">
      <c r="B182" s="22">
        <f t="shared" si="7"/>
        <v>12.059999999999999</v>
      </c>
      <c r="C182" s="37" t="s">
        <v>213</v>
      </c>
      <c r="D182" s="35" t="s">
        <v>10</v>
      </c>
      <c r="E182" s="38">
        <v>4</v>
      </c>
      <c r="F182" s="36">
        <v>903931.63008276362</v>
      </c>
      <c r="G182" s="20">
        <f t="shared" si="8"/>
        <v>3615727</v>
      </c>
    </row>
    <row r="183" spans="2:7" ht="45" x14ac:dyDescent="0.25">
      <c r="B183" s="22">
        <f t="shared" si="7"/>
        <v>12.069999999999999</v>
      </c>
      <c r="C183" s="37" t="s">
        <v>214</v>
      </c>
      <c r="D183" s="35" t="s">
        <v>10</v>
      </c>
      <c r="E183" s="38">
        <v>1</v>
      </c>
      <c r="F183" s="36">
        <v>1205242.8931270242</v>
      </c>
      <c r="G183" s="20">
        <f t="shared" si="8"/>
        <v>1205243</v>
      </c>
    </row>
    <row r="184" spans="2:7" ht="12.75" x14ac:dyDescent="0.25">
      <c r="B184" s="26">
        <v>13</v>
      </c>
      <c r="C184" s="15" t="s">
        <v>70</v>
      </c>
      <c r="D184" s="14"/>
      <c r="E184" s="24"/>
      <c r="F184" s="15"/>
      <c r="G184" s="19">
        <f>+SUBTOTAL(9,G185:G188)</f>
        <v>6122943</v>
      </c>
    </row>
    <row r="185" spans="2:7" x14ac:dyDescent="0.25">
      <c r="B185" s="22">
        <f t="shared" si="7"/>
        <v>13.01</v>
      </c>
      <c r="C185" s="29" t="s">
        <v>202</v>
      </c>
      <c r="D185" s="35" t="s">
        <v>203</v>
      </c>
      <c r="E185" s="30">
        <v>10</v>
      </c>
      <c r="F185" s="36">
        <v>30067</v>
      </c>
      <c r="G185" s="20">
        <f t="shared" si="8"/>
        <v>300670</v>
      </c>
    </row>
    <row r="186" spans="2:7" ht="30" x14ac:dyDescent="0.25">
      <c r="B186" s="22">
        <f t="shared" si="7"/>
        <v>13.02</v>
      </c>
      <c r="C186" s="29" t="s">
        <v>46</v>
      </c>
      <c r="D186" s="35" t="s">
        <v>7</v>
      </c>
      <c r="E186" s="30">
        <v>80</v>
      </c>
      <c r="F186" s="36">
        <v>55246</v>
      </c>
      <c r="G186" s="20">
        <f t="shared" si="8"/>
        <v>4419680</v>
      </c>
    </row>
    <row r="187" spans="2:7" x14ac:dyDescent="0.25">
      <c r="B187" s="22">
        <f t="shared" si="7"/>
        <v>13.03</v>
      </c>
      <c r="C187" s="29" t="s">
        <v>204</v>
      </c>
      <c r="D187" s="35" t="s">
        <v>7</v>
      </c>
      <c r="E187" s="30">
        <v>7.59</v>
      </c>
      <c r="F187" s="36">
        <v>170667</v>
      </c>
      <c r="G187" s="20">
        <f t="shared" si="8"/>
        <v>1295363</v>
      </c>
    </row>
    <row r="188" spans="2:7" x14ac:dyDescent="0.25">
      <c r="B188" s="22">
        <f t="shared" si="7"/>
        <v>13.04</v>
      </c>
      <c r="C188" s="29" t="s">
        <v>66</v>
      </c>
      <c r="D188" s="35" t="s">
        <v>10</v>
      </c>
      <c r="E188" s="30">
        <v>1</v>
      </c>
      <c r="F188" s="36">
        <v>107230</v>
      </c>
      <c r="G188" s="20">
        <f t="shared" si="8"/>
        <v>107230</v>
      </c>
    </row>
    <row r="189" spans="2:7" ht="12.75" x14ac:dyDescent="0.25">
      <c r="B189" s="26">
        <v>14</v>
      </c>
      <c r="C189" s="15" t="s">
        <v>23</v>
      </c>
      <c r="D189" s="14"/>
      <c r="E189" s="24"/>
      <c r="F189" s="15"/>
      <c r="G189" s="19">
        <f>+SUBTOTAL(9,G190:G197)</f>
        <v>7417245</v>
      </c>
    </row>
    <row r="190" spans="2:7" x14ac:dyDescent="0.25">
      <c r="B190" s="22">
        <f t="shared" si="7"/>
        <v>14.01</v>
      </c>
      <c r="C190" s="29" t="s">
        <v>205</v>
      </c>
      <c r="D190" s="35" t="s">
        <v>10</v>
      </c>
      <c r="E190" s="30">
        <v>1</v>
      </c>
      <c r="F190" s="36">
        <v>49362</v>
      </c>
      <c r="G190" s="20">
        <f t="shared" si="8"/>
        <v>49362</v>
      </c>
    </row>
    <row r="191" spans="2:7" x14ac:dyDescent="0.25">
      <c r="B191" s="22">
        <f t="shared" si="7"/>
        <v>14.02</v>
      </c>
      <c r="C191" s="29" t="s">
        <v>206</v>
      </c>
      <c r="D191" s="35" t="s">
        <v>8</v>
      </c>
      <c r="E191" s="30">
        <v>351.44</v>
      </c>
      <c r="F191" s="36">
        <v>1772</v>
      </c>
      <c r="G191" s="20">
        <f t="shared" si="8"/>
        <v>622752</v>
      </c>
    </row>
    <row r="192" spans="2:7" x14ac:dyDescent="0.25">
      <c r="B192" s="22">
        <f t="shared" si="7"/>
        <v>14.03</v>
      </c>
      <c r="C192" s="29" t="s">
        <v>47</v>
      </c>
      <c r="D192" s="35" t="s">
        <v>7</v>
      </c>
      <c r="E192" s="30">
        <v>170</v>
      </c>
      <c r="F192" s="36">
        <v>2370</v>
      </c>
      <c r="G192" s="20">
        <f t="shared" si="8"/>
        <v>402900</v>
      </c>
    </row>
    <row r="193" spans="2:7" x14ac:dyDescent="0.25">
      <c r="B193" s="22">
        <f t="shared" si="7"/>
        <v>14.04</v>
      </c>
      <c r="C193" s="29" t="s">
        <v>48</v>
      </c>
      <c r="D193" s="35" t="s">
        <v>8</v>
      </c>
      <c r="E193" s="30">
        <v>30</v>
      </c>
      <c r="F193" s="36">
        <v>3689</v>
      </c>
      <c r="G193" s="20">
        <f t="shared" si="8"/>
        <v>110670</v>
      </c>
    </row>
    <row r="194" spans="2:7" x14ac:dyDescent="0.25">
      <c r="B194" s="22">
        <f t="shared" si="7"/>
        <v>14.049999999999999</v>
      </c>
      <c r="C194" s="29" t="s">
        <v>28</v>
      </c>
      <c r="D194" s="35" t="s">
        <v>7</v>
      </c>
      <c r="E194" s="30">
        <v>459.27350000000001</v>
      </c>
      <c r="F194" s="36">
        <v>3978</v>
      </c>
      <c r="G194" s="20">
        <f t="shared" si="8"/>
        <v>1826990</v>
      </c>
    </row>
    <row r="195" spans="2:7" x14ac:dyDescent="0.25">
      <c r="B195" s="22">
        <f t="shared" si="7"/>
        <v>14.059999999999999</v>
      </c>
      <c r="C195" s="29" t="s">
        <v>27</v>
      </c>
      <c r="D195" s="35" t="s">
        <v>7</v>
      </c>
      <c r="E195" s="30">
        <v>532.45849999999996</v>
      </c>
      <c r="F195" s="36">
        <v>2940</v>
      </c>
      <c r="G195" s="20">
        <f t="shared" si="8"/>
        <v>1565428</v>
      </c>
    </row>
    <row r="196" spans="2:7" x14ac:dyDescent="0.25">
      <c r="B196" s="22">
        <f t="shared" si="7"/>
        <v>14.069999999999999</v>
      </c>
      <c r="C196" s="29" t="s">
        <v>54</v>
      </c>
      <c r="D196" s="35" t="s">
        <v>24</v>
      </c>
      <c r="E196" s="30">
        <v>10</v>
      </c>
      <c r="F196" s="36">
        <v>148000</v>
      </c>
      <c r="G196" s="20">
        <f t="shared" si="8"/>
        <v>1480000</v>
      </c>
    </row>
    <row r="197" spans="2:7" ht="15.75" thickBot="1" x14ac:dyDescent="0.3">
      <c r="B197" s="23">
        <f t="shared" si="7"/>
        <v>14.079999999999998</v>
      </c>
      <c r="C197" s="39" t="s">
        <v>25</v>
      </c>
      <c r="D197" s="40" t="s">
        <v>26</v>
      </c>
      <c r="E197" s="41">
        <v>29</v>
      </c>
      <c r="F197" s="42">
        <v>46867</v>
      </c>
      <c r="G197" s="21">
        <f t="shared" si="8"/>
        <v>1359143</v>
      </c>
    </row>
    <row r="198" spans="2:7" ht="15.75" customHeight="1" thickBot="1" x14ac:dyDescent="0.3">
      <c r="C198" s="11"/>
      <c r="D198" s="49" t="s">
        <v>82</v>
      </c>
      <c r="E198" s="50"/>
      <c r="F198" s="51"/>
      <c r="G198" s="31">
        <f>+SUBTOTAL(9,G4:G197)</f>
        <v>292825993</v>
      </c>
    </row>
    <row r="199" spans="2:7" ht="15.75" customHeight="1" x14ac:dyDescent="0.25">
      <c r="D199" s="52" t="s">
        <v>29</v>
      </c>
      <c r="E199" s="53"/>
      <c r="F199" s="9">
        <v>0.35</v>
      </c>
      <c r="G199" s="32">
        <f>ROUND(F199*$G$198,0)</f>
        <v>102489098</v>
      </c>
    </row>
    <row r="200" spans="2:7" ht="15.75" customHeight="1" x14ac:dyDescent="0.25">
      <c r="D200" s="54" t="s">
        <v>30</v>
      </c>
      <c r="E200" s="55"/>
      <c r="F200" s="10">
        <v>0.03</v>
      </c>
      <c r="G200" s="32">
        <f>ROUND(F200*$G$198,0)</f>
        <v>8784780</v>
      </c>
    </row>
    <row r="201" spans="2:7" ht="15.75" customHeight="1" x14ac:dyDescent="0.25">
      <c r="D201" s="54" t="s">
        <v>79</v>
      </c>
      <c r="E201" s="55"/>
      <c r="F201" s="10">
        <v>0.05</v>
      </c>
      <c r="G201" s="32">
        <f>ROUND(F201*$G$198,0)</f>
        <v>14641300</v>
      </c>
    </row>
    <row r="202" spans="2:7" ht="15.75" customHeight="1" thickBot="1" x14ac:dyDescent="0.3">
      <c r="D202" s="56" t="s">
        <v>80</v>
      </c>
      <c r="E202" s="57"/>
      <c r="F202" s="10">
        <f>SUM(F199:F201)</f>
        <v>0.43</v>
      </c>
      <c r="G202" s="33">
        <f>SUM(G199:G201)</f>
        <v>125915178</v>
      </c>
    </row>
    <row r="203" spans="2:7" ht="15.75" customHeight="1" thickBot="1" x14ac:dyDescent="0.3">
      <c r="B203" s="8"/>
      <c r="C203" s="7"/>
      <c r="D203" s="46" t="s">
        <v>81</v>
      </c>
      <c r="E203" s="47"/>
      <c r="F203" s="48"/>
      <c r="G203" s="34">
        <f>+G202+G198</f>
        <v>418741171</v>
      </c>
    </row>
    <row r="204" spans="2:7" ht="15.75" customHeight="1" x14ac:dyDescent="0.25">
      <c r="B204" s="8"/>
      <c r="E204" s="3"/>
      <c r="F204" s="4"/>
      <c r="G204" s="6"/>
    </row>
    <row r="205" spans="2:7" ht="15.75" customHeight="1" x14ac:dyDescent="0.25">
      <c r="B205" s="8"/>
      <c r="C205" s="7" t="s">
        <v>31</v>
      </c>
      <c r="E205" s="3"/>
      <c r="F205" s="4"/>
      <c r="G205" s="27"/>
    </row>
    <row r="206" spans="2:7" ht="12.75" x14ac:dyDescent="0.25">
      <c r="C206" s="5"/>
      <c r="D206" s="12"/>
      <c r="E206" s="13"/>
      <c r="F206" s="13"/>
      <c r="G206" s="13"/>
    </row>
    <row r="207" spans="2:7" ht="15.75" customHeight="1" x14ac:dyDescent="0.25">
      <c r="B207" s="28"/>
      <c r="E207" s="3"/>
      <c r="F207" s="4"/>
    </row>
    <row r="208" spans="2:7" ht="15.75" customHeight="1" x14ac:dyDescent="0.25">
      <c r="E208" s="3"/>
      <c r="F208" s="4"/>
    </row>
    <row r="209" spans="5:6" ht="15.75" customHeight="1" x14ac:dyDescent="0.25">
      <c r="E209" s="3"/>
      <c r="F209" s="4"/>
    </row>
    <row r="210" spans="5:6" ht="15.75" customHeight="1" x14ac:dyDescent="0.25">
      <c r="E210" s="3"/>
      <c r="F210" s="4"/>
    </row>
    <row r="211" spans="5:6" ht="15.75" customHeight="1" x14ac:dyDescent="0.25">
      <c r="E211" s="3"/>
      <c r="F211" s="4"/>
    </row>
    <row r="212" spans="5:6" ht="15.75" customHeight="1" x14ac:dyDescent="0.25">
      <c r="E212" s="3"/>
      <c r="F212" s="4"/>
    </row>
    <row r="213" spans="5:6" ht="15.75" customHeight="1" x14ac:dyDescent="0.25">
      <c r="E213" s="3"/>
      <c r="F213" s="4"/>
    </row>
    <row r="214" spans="5:6" ht="15.75" customHeight="1" x14ac:dyDescent="0.25">
      <c r="E214" s="3"/>
      <c r="F214" s="4"/>
    </row>
    <row r="215" spans="5:6" ht="15.75" customHeight="1" x14ac:dyDescent="0.25">
      <c r="E215" s="3"/>
      <c r="F215" s="4"/>
    </row>
    <row r="216" spans="5:6" ht="15.75" customHeight="1" x14ac:dyDescent="0.25">
      <c r="E216" s="3"/>
      <c r="F216" s="4"/>
    </row>
    <row r="217" spans="5:6" ht="15.75" customHeight="1" x14ac:dyDescent="0.25">
      <c r="E217" s="3"/>
      <c r="F217" s="4"/>
    </row>
    <row r="218" spans="5:6" ht="15.75" customHeight="1" x14ac:dyDescent="0.25">
      <c r="E218" s="3"/>
      <c r="F218" s="4"/>
    </row>
    <row r="219" spans="5:6" ht="15.75" customHeight="1" x14ac:dyDescent="0.25">
      <c r="E219" s="3"/>
      <c r="F219" s="4"/>
    </row>
    <row r="220" spans="5:6" ht="15.75" customHeight="1" x14ac:dyDescent="0.25">
      <c r="E220" s="3"/>
      <c r="F220" s="4"/>
    </row>
    <row r="221" spans="5:6" ht="15.75" customHeight="1" x14ac:dyDescent="0.25">
      <c r="E221" s="3"/>
      <c r="F221" s="4"/>
    </row>
    <row r="222" spans="5:6" ht="15.75" customHeight="1" x14ac:dyDescent="0.25">
      <c r="E222" s="3"/>
      <c r="F222" s="4"/>
    </row>
    <row r="223" spans="5:6" ht="15.75" customHeight="1" x14ac:dyDescent="0.25">
      <c r="E223" s="3"/>
      <c r="F223" s="4"/>
    </row>
    <row r="224" spans="5:6" ht="15.75" customHeight="1" x14ac:dyDescent="0.25">
      <c r="E224" s="3"/>
      <c r="F224" s="4"/>
    </row>
    <row r="225" spans="5:6" ht="15.75" customHeight="1" x14ac:dyDescent="0.25">
      <c r="E225" s="3"/>
      <c r="F225" s="4"/>
    </row>
    <row r="226" spans="5:6" ht="15.75" customHeight="1" x14ac:dyDescent="0.25">
      <c r="E226" s="3"/>
      <c r="F226" s="4"/>
    </row>
    <row r="227" spans="5:6" ht="15.75" customHeight="1" x14ac:dyDescent="0.25">
      <c r="E227" s="3"/>
      <c r="F227" s="4"/>
    </row>
    <row r="228" spans="5:6" ht="15.75" customHeight="1" x14ac:dyDescent="0.25">
      <c r="E228" s="3"/>
      <c r="F228" s="4"/>
    </row>
    <row r="229" spans="5:6" ht="15.75" customHeight="1" x14ac:dyDescent="0.25">
      <c r="E229" s="3"/>
      <c r="F229" s="4"/>
    </row>
    <row r="230" spans="5:6" ht="15.75" customHeight="1" x14ac:dyDescent="0.25">
      <c r="E230" s="3"/>
      <c r="F230" s="4"/>
    </row>
    <row r="231" spans="5:6" ht="15.75" customHeight="1" x14ac:dyDescent="0.25">
      <c r="E231" s="3"/>
      <c r="F231" s="4"/>
    </row>
    <row r="232" spans="5:6" ht="15.75" customHeight="1" x14ac:dyDescent="0.25">
      <c r="E232" s="3"/>
      <c r="F232" s="4"/>
    </row>
    <row r="233" spans="5:6" ht="15.75" customHeight="1" x14ac:dyDescent="0.25">
      <c r="E233" s="3"/>
      <c r="F233" s="4"/>
    </row>
    <row r="234" spans="5:6" ht="15.75" customHeight="1" x14ac:dyDescent="0.25">
      <c r="E234" s="3"/>
      <c r="F234" s="4"/>
    </row>
    <row r="235" spans="5:6" ht="15.75" customHeight="1" x14ac:dyDescent="0.25">
      <c r="E235" s="3"/>
      <c r="F235" s="4"/>
    </row>
    <row r="236" spans="5:6" ht="15.75" customHeight="1" x14ac:dyDescent="0.25">
      <c r="E236" s="3"/>
      <c r="F236" s="4"/>
    </row>
    <row r="237" spans="5:6" ht="15.75" customHeight="1" x14ac:dyDescent="0.25">
      <c r="E237" s="3"/>
      <c r="F237" s="4"/>
    </row>
    <row r="238" spans="5:6" ht="15.75" customHeight="1" x14ac:dyDescent="0.25">
      <c r="E238" s="3"/>
      <c r="F238" s="4"/>
    </row>
    <row r="239" spans="5:6" ht="15.75" customHeight="1" x14ac:dyDescent="0.25">
      <c r="E239" s="3"/>
      <c r="F239" s="4"/>
    </row>
    <row r="240" spans="5:6" ht="15.75" customHeight="1" x14ac:dyDescent="0.25">
      <c r="E240" s="3"/>
      <c r="F240" s="4"/>
    </row>
    <row r="241" spans="5:6" ht="15.75" customHeight="1" x14ac:dyDescent="0.25">
      <c r="E241" s="3"/>
      <c r="F241" s="4"/>
    </row>
    <row r="242" spans="5:6" ht="15.75" customHeight="1" x14ac:dyDescent="0.25">
      <c r="E242" s="3"/>
      <c r="F242" s="4"/>
    </row>
    <row r="243" spans="5:6" ht="15.75" customHeight="1" x14ac:dyDescent="0.25">
      <c r="E243" s="3"/>
      <c r="F243" s="4"/>
    </row>
    <row r="244" spans="5:6" ht="15.75" customHeight="1" x14ac:dyDescent="0.25">
      <c r="E244" s="3"/>
      <c r="F244" s="4"/>
    </row>
    <row r="245" spans="5:6" ht="15.75" customHeight="1" x14ac:dyDescent="0.25">
      <c r="E245" s="3"/>
      <c r="F245" s="4"/>
    </row>
    <row r="246" spans="5:6" ht="15.75" customHeight="1" x14ac:dyDescent="0.25">
      <c r="E246" s="3"/>
      <c r="F246" s="4"/>
    </row>
    <row r="247" spans="5:6" ht="15.75" customHeight="1" x14ac:dyDescent="0.25">
      <c r="E247" s="3"/>
      <c r="F247" s="4"/>
    </row>
    <row r="248" spans="5:6" ht="15.75" customHeight="1" x14ac:dyDescent="0.25">
      <c r="E248" s="3"/>
      <c r="F248" s="4"/>
    </row>
    <row r="249" spans="5:6" ht="15.75" customHeight="1" x14ac:dyDescent="0.25">
      <c r="E249" s="3"/>
      <c r="F249" s="4"/>
    </row>
    <row r="250" spans="5:6" ht="15.75" customHeight="1" x14ac:dyDescent="0.25">
      <c r="E250" s="3"/>
      <c r="F250" s="4"/>
    </row>
    <row r="251" spans="5:6" ht="15.75" customHeight="1" x14ac:dyDescent="0.25">
      <c r="E251" s="3"/>
      <c r="F251" s="4"/>
    </row>
    <row r="252" spans="5:6" ht="15.75" customHeight="1" x14ac:dyDescent="0.25">
      <c r="E252" s="3"/>
      <c r="F252" s="4"/>
    </row>
    <row r="253" spans="5:6" ht="15.75" customHeight="1" x14ac:dyDescent="0.25">
      <c r="E253" s="3"/>
      <c r="F253" s="4"/>
    </row>
    <row r="254" spans="5:6" ht="15.75" customHeight="1" x14ac:dyDescent="0.25">
      <c r="E254" s="3"/>
      <c r="F254" s="4"/>
    </row>
    <row r="255" spans="5:6" ht="15.75" customHeight="1" x14ac:dyDescent="0.25">
      <c r="E255" s="3"/>
      <c r="F255" s="4"/>
    </row>
    <row r="256" spans="5:6" ht="15.75" customHeight="1" x14ac:dyDescent="0.25">
      <c r="E256" s="3"/>
      <c r="F256" s="4"/>
    </row>
    <row r="257" spans="5:6" ht="15.75" customHeight="1" x14ac:dyDescent="0.25">
      <c r="E257" s="3"/>
      <c r="F257" s="4"/>
    </row>
    <row r="258" spans="5:6" ht="15.75" customHeight="1" x14ac:dyDescent="0.25">
      <c r="E258" s="3"/>
      <c r="F258" s="4"/>
    </row>
    <row r="259" spans="5:6" ht="15.75" customHeight="1" x14ac:dyDescent="0.25">
      <c r="E259" s="3"/>
      <c r="F259" s="4"/>
    </row>
    <row r="260" spans="5:6" ht="15.75" customHeight="1" x14ac:dyDescent="0.25">
      <c r="E260" s="3"/>
      <c r="F260" s="4"/>
    </row>
    <row r="261" spans="5:6" ht="15.75" customHeight="1" x14ac:dyDescent="0.25">
      <c r="E261" s="3"/>
      <c r="F261" s="4"/>
    </row>
    <row r="262" spans="5:6" ht="15.75" customHeight="1" x14ac:dyDescent="0.25">
      <c r="E262" s="3"/>
      <c r="F262" s="4"/>
    </row>
    <row r="263" spans="5:6" ht="15.75" customHeight="1" x14ac:dyDescent="0.25">
      <c r="E263" s="3"/>
      <c r="F263" s="4"/>
    </row>
    <row r="264" spans="5:6" ht="15.75" customHeight="1" x14ac:dyDescent="0.25">
      <c r="E264" s="3"/>
      <c r="F264" s="4"/>
    </row>
    <row r="265" spans="5:6" ht="15.75" customHeight="1" x14ac:dyDescent="0.25">
      <c r="E265" s="3"/>
      <c r="F265" s="4"/>
    </row>
    <row r="266" spans="5:6" ht="15.75" customHeight="1" x14ac:dyDescent="0.25">
      <c r="E266" s="3"/>
      <c r="F266" s="4"/>
    </row>
    <row r="267" spans="5:6" ht="15.75" customHeight="1" x14ac:dyDescent="0.25">
      <c r="E267" s="3"/>
      <c r="F267" s="4"/>
    </row>
    <row r="268" spans="5:6" ht="15.75" customHeight="1" x14ac:dyDescent="0.25">
      <c r="E268" s="3"/>
      <c r="F268" s="4"/>
    </row>
    <row r="269" spans="5:6" ht="15.75" customHeight="1" x14ac:dyDescent="0.25">
      <c r="E269" s="3"/>
      <c r="F269" s="4"/>
    </row>
    <row r="270" spans="5:6" ht="15.75" customHeight="1" x14ac:dyDescent="0.25">
      <c r="E270" s="3"/>
      <c r="F270" s="4"/>
    </row>
    <row r="271" spans="5:6" ht="15.75" customHeight="1" x14ac:dyDescent="0.25">
      <c r="E271" s="3"/>
      <c r="F271" s="4"/>
    </row>
    <row r="272" spans="5:6" ht="15.75" customHeight="1" x14ac:dyDescent="0.25">
      <c r="E272" s="3"/>
      <c r="F272" s="4"/>
    </row>
    <row r="273" spans="5:6" ht="15.75" customHeight="1" x14ac:dyDescent="0.25">
      <c r="E273" s="3"/>
      <c r="F273" s="4"/>
    </row>
    <row r="274" spans="5:6" ht="15.75" customHeight="1" x14ac:dyDescent="0.25">
      <c r="E274" s="3"/>
      <c r="F274" s="4"/>
    </row>
    <row r="275" spans="5:6" ht="15.75" customHeight="1" x14ac:dyDescent="0.25">
      <c r="E275" s="3"/>
      <c r="F275" s="4"/>
    </row>
    <row r="276" spans="5:6" ht="15.75" customHeight="1" x14ac:dyDescent="0.25">
      <c r="E276" s="3"/>
      <c r="F276" s="4"/>
    </row>
    <row r="277" spans="5:6" ht="15.75" customHeight="1" x14ac:dyDescent="0.25">
      <c r="E277" s="3"/>
      <c r="F277" s="4"/>
    </row>
    <row r="278" spans="5:6" ht="15.75" customHeight="1" x14ac:dyDescent="0.25">
      <c r="E278" s="3"/>
      <c r="F278" s="4"/>
    </row>
    <row r="279" spans="5:6" ht="15.75" customHeight="1" x14ac:dyDescent="0.25">
      <c r="E279" s="3"/>
      <c r="F279" s="4"/>
    </row>
    <row r="280" spans="5:6" ht="15.75" customHeight="1" x14ac:dyDescent="0.25">
      <c r="E280" s="3"/>
      <c r="F280" s="4"/>
    </row>
    <row r="281" spans="5:6" ht="15.75" customHeight="1" x14ac:dyDescent="0.25">
      <c r="E281" s="3"/>
      <c r="F281" s="4"/>
    </row>
    <row r="282" spans="5:6" ht="15.75" customHeight="1" x14ac:dyDescent="0.25">
      <c r="E282" s="3"/>
      <c r="F282" s="4"/>
    </row>
    <row r="283" spans="5:6" ht="15.75" customHeight="1" x14ac:dyDescent="0.25">
      <c r="E283" s="3"/>
      <c r="F283" s="4"/>
    </row>
    <row r="284" spans="5:6" ht="15.75" customHeight="1" x14ac:dyDescent="0.25">
      <c r="E284" s="3"/>
      <c r="F284" s="4"/>
    </row>
    <row r="285" spans="5:6" ht="15.75" customHeight="1" x14ac:dyDescent="0.25">
      <c r="E285" s="3"/>
      <c r="F285" s="4"/>
    </row>
    <row r="286" spans="5:6" ht="15.75" customHeight="1" x14ac:dyDescent="0.25">
      <c r="E286" s="3"/>
      <c r="F286" s="4"/>
    </row>
    <row r="287" spans="5:6" ht="15.75" customHeight="1" x14ac:dyDescent="0.25">
      <c r="E287" s="3"/>
      <c r="F287" s="4"/>
    </row>
    <row r="288" spans="5:6" ht="15.75" customHeight="1" x14ac:dyDescent="0.25">
      <c r="E288" s="3"/>
      <c r="F288" s="4"/>
    </row>
    <row r="289" spans="5:6" ht="15.75" customHeight="1" x14ac:dyDescent="0.25">
      <c r="E289" s="3"/>
      <c r="F289" s="4"/>
    </row>
    <row r="290" spans="5:6" ht="15.75" customHeight="1" x14ac:dyDescent="0.25">
      <c r="E290" s="3"/>
      <c r="F290" s="4"/>
    </row>
    <row r="291" spans="5:6" ht="15.75" customHeight="1" x14ac:dyDescent="0.25">
      <c r="E291" s="3"/>
      <c r="F291" s="4"/>
    </row>
    <row r="292" spans="5:6" ht="15.75" customHeight="1" x14ac:dyDescent="0.25">
      <c r="E292" s="3"/>
      <c r="F292" s="4"/>
    </row>
    <row r="293" spans="5:6" ht="15.75" customHeight="1" x14ac:dyDescent="0.25">
      <c r="E293" s="3"/>
      <c r="F293" s="4"/>
    </row>
    <row r="294" spans="5:6" ht="15.75" customHeight="1" x14ac:dyDescent="0.25">
      <c r="E294" s="3"/>
      <c r="F294" s="4"/>
    </row>
    <row r="295" spans="5:6" ht="15.75" customHeight="1" x14ac:dyDescent="0.25">
      <c r="E295" s="3"/>
      <c r="F295" s="4"/>
    </row>
    <row r="296" spans="5:6" ht="15.75" customHeight="1" x14ac:dyDescent="0.25">
      <c r="E296" s="3"/>
      <c r="F296" s="4"/>
    </row>
    <row r="297" spans="5:6" ht="15.75" customHeight="1" x14ac:dyDescent="0.25">
      <c r="E297" s="3"/>
      <c r="F297" s="4"/>
    </row>
    <row r="298" spans="5:6" ht="15.75" customHeight="1" x14ac:dyDescent="0.25">
      <c r="E298" s="3"/>
      <c r="F298" s="4"/>
    </row>
    <row r="299" spans="5:6" ht="15.75" customHeight="1" x14ac:dyDescent="0.25">
      <c r="E299" s="3"/>
      <c r="F299" s="4"/>
    </row>
    <row r="300" spans="5:6" ht="15.75" customHeight="1" x14ac:dyDescent="0.25">
      <c r="E300" s="3"/>
      <c r="F300" s="4"/>
    </row>
    <row r="301" spans="5:6" ht="15.75" customHeight="1" x14ac:dyDescent="0.25">
      <c r="E301" s="3"/>
      <c r="F301" s="4"/>
    </row>
    <row r="302" spans="5:6" ht="15.75" customHeight="1" x14ac:dyDescent="0.25">
      <c r="E302" s="3"/>
      <c r="F302" s="4"/>
    </row>
    <row r="303" spans="5:6" ht="15.75" customHeight="1" x14ac:dyDescent="0.25">
      <c r="E303" s="3"/>
      <c r="F303" s="4"/>
    </row>
    <row r="304" spans="5:6" ht="15.75" customHeight="1" x14ac:dyDescent="0.25">
      <c r="E304" s="3"/>
      <c r="F304" s="4"/>
    </row>
    <row r="305" spans="5:6" ht="15.75" customHeight="1" x14ac:dyDescent="0.25">
      <c r="E305" s="3"/>
      <c r="F305" s="4"/>
    </row>
    <row r="306" spans="5:6" ht="15.75" customHeight="1" x14ac:dyDescent="0.25">
      <c r="E306" s="3"/>
      <c r="F306" s="4"/>
    </row>
    <row r="307" spans="5:6" ht="15.75" customHeight="1" x14ac:dyDescent="0.25">
      <c r="E307" s="3"/>
      <c r="F307" s="4"/>
    </row>
    <row r="308" spans="5:6" ht="15.75" customHeight="1" x14ac:dyDescent="0.25">
      <c r="E308" s="3"/>
      <c r="F308" s="4"/>
    </row>
    <row r="309" spans="5:6" ht="15.75" customHeight="1" x14ac:dyDescent="0.25">
      <c r="E309" s="3"/>
      <c r="F309" s="4"/>
    </row>
    <row r="310" spans="5:6" ht="15.75" customHeight="1" x14ac:dyDescent="0.25">
      <c r="E310" s="3"/>
      <c r="F310" s="4"/>
    </row>
    <row r="311" spans="5:6" ht="15.75" customHeight="1" x14ac:dyDescent="0.25">
      <c r="E311" s="3"/>
      <c r="F311" s="4"/>
    </row>
    <row r="312" spans="5:6" ht="15.75" customHeight="1" x14ac:dyDescent="0.25">
      <c r="E312" s="3"/>
      <c r="F312" s="4"/>
    </row>
    <row r="313" spans="5:6" ht="15.75" customHeight="1" x14ac:dyDescent="0.25">
      <c r="E313" s="3"/>
      <c r="F313" s="4"/>
    </row>
    <row r="314" spans="5:6" ht="15.75" customHeight="1" x14ac:dyDescent="0.25">
      <c r="E314" s="3"/>
      <c r="F314" s="4"/>
    </row>
    <row r="315" spans="5:6" ht="15.75" customHeight="1" x14ac:dyDescent="0.25">
      <c r="E315" s="3"/>
      <c r="F315" s="4"/>
    </row>
    <row r="316" spans="5:6" ht="15.75" customHeight="1" x14ac:dyDescent="0.25">
      <c r="E316" s="3"/>
      <c r="F316" s="4"/>
    </row>
    <row r="317" spans="5:6" ht="15.75" customHeight="1" x14ac:dyDescent="0.25">
      <c r="E317" s="3"/>
      <c r="F317" s="4"/>
    </row>
    <row r="318" spans="5:6" ht="15.75" customHeight="1" x14ac:dyDescent="0.25">
      <c r="E318" s="3"/>
      <c r="F318" s="4"/>
    </row>
    <row r="319" spans="5:6" ht="15.75" customHeight="1" x14ac:dyDescent="0.25">
      <c r="E319" s="3"/>
      <c r="F319" s="4"/>
    </row>
    <row r="320" spans="5:6" ht="15.75" customHeight="1" x14ac:dyDescent="0.25">
      <c r="E320" s="3"/>
      <c r="F320" s="4"/>
    </row>
    <row r="321" spans="5:6" ht="15.75" customHeight="1" x14ac:dyDescent="0.25">
      <c r="E321" s="3"/>
      <c r="F321" s="4"/>
    </row>
    <row r="322" spans="5:6" ht="15.75" customHeight="1" x14ac:dyDescent="0.25">
      <c r="E322" s="3"/>
      <c r="F322" s="4"/>
    </row>
    <row r="323" spans="5:6" ht="15.75" customHeight="1" x14ac:dyDescent="0.25">
      <c r="E323" s="3"/>
      <c r="F323" s="4"/>
    </row>
    <row r="324" spans="5:6" ht="15.75" customHeight="1" x14ac:dyDescent="0.25">
      <c r="E324" s="3"/>
      <c r="F324" s="4"/>
    </row>
    <row r="325" spans="5:6" ht="15.75" customHeight="1" x14ac:dyDescent="0.25">
      <c r="E325" s="3"/>
      <c r="F325" s="4"/>
    </row>
    <row r="326" spans="5:6" ht="15.75" customHeight="1" x14ac:dyDescent="0.25">
      <c r="E326" s="3"/>
      <c r="F326" s="4"/>
    </row>
    <row r="327" spans="5:6" ht="15.75" customHeight="1" x14ac:dyDescent="0.25">
      <c r="E327" s="3"/>
      <c r="F327" s="4"/>
    </row>
    <row r="328" spans="5:6" ht="15.75" customHeight="1" x14ac:dyDescent="0.25">
      <c r="E328" s="3"/>
      <c r="F328" s="4"/>
    </row>
    <row r="329" spans="5:6" ht="15.75" customHeight="1" x14ac:dyDescent="0.25">
      <c r="E329" s="3"/>
      <c r="F329" s="4"/>
    </row>
    <row r="330" spans="5:6" ht="15.75" customHeight="1" x14ac:dyDescent="0.25">
      <c r="E330" s="3"/>
      <c r="F330" s="4"/>
    </row>
    <row r="331" spans="5:6" ht="15.75" customHeight="1" x14ac:dyDescent="0.25">
      <c r="E331" s="3"/>
      <c r="F331" s="4"/>
    </row>
    <row r="332" spans="5:6" ht="15.75" customHeight="1" x14ac:dyDescent="0.25">
      <c r="E332" s="3"/>
      <c r="F332" s="4"/>
    </row>
    <row r="333" spans="5:6" ht="15.75" customHeight="1" x14ac:dyDescent="0.25">
      <c r="E333" s="3"/>
      <c r="F333" s="4"/>
    </row>
    <row r="334" spans="5:6" ht="15.75" customHeight="1" x14ac:dyDescent="0.25">
      <c r="E334" s="3"/>
      <c r="F334" s="4"/>
    </row>
    <row r="335" spans="5:6" ht="15.75" customHeight="1" x14ac:dyDescent="0.25">
      <c r="E335" s="3"/>
      <c r="F335" s="4"/>
    </row>
    <row r="336" spans="5:6" ht="15.75" customHeight="1" x14ac:dyDescent="0.25">
      <c r="E336" s="3"/>
      <c r="F336" s="4"/>
    </row>
    <row r="337" spans="5:6" ht="15.75" customHeight="1" x14ac:dyDescent="0.25">
      <c r="E337" s="3"/>
      <c r="F337" s="4"/>
    </row>
    <row r="338" spans="5:6" ht="15.75" customHeight="1" x14ac:dyDescent="0.25">
      <c r="E338" s="3"/>
      <c r="F338" s="4"/>
    </row>
    <row r="339" spans="5:6" ht="15.75" customHeight="1" x14ac:dyDescent="0.25">
      <c r="E339" s="3"/>
      <c r="F339" s="4"/>
    </row>
    <row r="340" spans="5:6" ht="15.75" customHeight="1" x14ac:dyDescent="0.25">
      <c r="E340" s="3"/>
      <c r="F340" s="4"/>
    </row>
    <row r="341" spans="5:6" ht="15.75" customHeight="1" x14ac:dyDescent="0.25">
      <c r="E341" s="3"/>
      <c r="F341" s="4"/>
    </row>
    <row r="342" spans="5:6" ht="15.75" customHeight="1" x14ac:dyDescent="0.25">
      <c r="E342" s="3"/>
      <c r="F342" s="4"/>
    </row>
    <row r="343" spans="5:6" ht="15.75" customHeight="1" x14ac:dyDescent="0.25">
      <c r="E343" s="3"/>
      <c r="F343" s="4"/>
    </row>
    <row r="344" spans="5:6" ht="15.75" customHeight="1" x14ac:dyDescent="0.25">
      <c r="E344" s="3"/>
      <c r="F344" s="4"/>
    </row>
    <row r="345" spans="5:6" ht="15.75" customHeight="1" x14ac:dyDescent="0.25">
      <c r="E345" s="3"/>
      <c r="F345" s="4"/>
    </row>
    <row r="346" spans="5:6" ht="15.75" customHeight="1" x14ac:dyDescent="0.25">
      <c r="E346" s="3"/>
      <c r="F346" s="4"/>
    </row>
    <row r="347" spans="5:6" ht="15.75" customHeight="1" x14ac:dyDescent="0.25">
      <c r="E347" s="3"/>
      <c r="F347" s="4"/>
    </row>
    <row r="348" spans="5:6" ht="15.75" customHeight="1" x14ac:dyDescent="0.25">
      <c r="E348" s="3"/>
      <c r="F348" s="4"/>
    </row>
    <row r="349" spans="5:6" ht="15.75" customHeight="1" x14ac:dyDescent="0.25">
      <c r="E349" s="3"/>
      <c r="F349" s="4"/>
    </row>
    <row r="350" spans="5:6" ht="15.75" customHeight="1" x14ac:dyDescent="0.25">
      <c r="E350" s="3"/>
      <c r="F350" s="4"/>
    </row>
    <row r="351" spans="5:6" ht="15.75" customHeight="1" x14ac:dyDescent="0.25">
      <c r="E351" s="3"/>
      <c r="F351" s="4"/>
    </row>
    <row r="352" spans="5:6" ht="15.75" customHeight="1" x14ac:dyDescent="0.25">
      <c r="E352" s="3"/>
      <c r="F352" s="4"/>
    </row>
    <row r="353" spans="5:6" ht="15.75" customHeight="1" x14ac:dyDescent="0.25">
      <c r="E353" s="3"/>
      <c r="F353" s="4"/>
    </row>
    <row r="354" spans="5:6" ht="15.75" customHeight="1" x14ac:dyDescent="0.25">
      <c r="E354" s="3"/>
      <c r="F354" s="4"/>
    </row>
    <row r="355" spans="5:6" ht="15.75" customHeight="1" x14ac:dyDescent="0.25">
      <c r="E355" s="3"/>
      <c r="F355" s="4"/>
    </row>
    <row r="356" spans="5:6" ht="15.75" customHeight="1" x14ac:dyDescent="0.25">
      <c r="E356" s="3"/>
      <c r="F356" s="4"/>
    </row>
    <row r="357" spans="5:6" ht="15.75" customHeight="1" x14ac:dyDescent="0.25">
      <c r="E357" s="3"/>
      <c r="F357" s="4"/>
    </row>
    <row r="358" spans="5:6" ht="15.75" customHeight="1" x14ac:dyDescent="0.25">
      <c r="E358" s="3"/>
      <c r="F358" s="4"/>
    </row>
    <row r="359" spans="5:6" ht="15.75" customHeight="1" x14ac:dyDescent="0.25">
      <c r="E359" s="3"/>
      <c r="F359" s="4"/>
    </row>
    <row r="360" spans="5:6" ht="15.75" customHeight="1" x14ac:dyDescent="0.25">
      <c r="E360" s="3"/>
      <c r="F360" s="4"/>
    </row>
    <row r="361" spans="5:6" ht="15.75" customHeight="1" x14ac:dyDescent="0.25">
      <c r="E361" s="3"/>
      <c r="F361" s="4"/>
    </row>
    <row r="362" spans="5:6" ht="15.75" customHeight="1" x14ac:dyDescent="0.25">
      <c r="E362" s="3"/>
      <c r="F362" s="4"/>
    </row>
    <row r="363" spans="5:6" ht="15.75" customHeight="1" x14ac:dyDescent="0.25">
      <c r="E363" s="3"/>
      <c r="F363" s="4"/>
    </row>
    <row r="364" spans="5:6" ht="15.75" customHeight="1" x14ac:dyDescent="0.25">
      <c r="E364" s="3"/>
      <c r="F364" s="4"/>
    </row>
    <row r="365" spans="5:6" ht="15.75" customHeight="1" x14ac:dyDescent="0.25">
      <c r="E365" s="3"/>
      <c r="F365" s="4"/>
    </row>
    <row r="366" spans="5:6" ht="15.75" customHeight="1" x14ac:dyDescent="0.25">
      <c r="E366" s="3"/>
      <c r="F366" s="4"/>
    </row>
    <row r="367" spans="5:6" ht="15.75" customHeight="1" x14ac:dyDescent="0.25">
      <c r="E367" s="3"/>
      <c r="F367" s="4"/>
    </row>
    <row r="368" spans="5:6" ht="15.75" customHeight="1" x14ac:dyDescent="0.25">
      <c r="E368" s="3"/>
      <c r="F368" s="4"/>
    </row>
    <row r="369" spans="5:6" ht="15.75" customHeight="1" x14ac:dyDescent="0.25">
      <c r="E369" s="3"/>
      <c r="F369" s="4"/>
    </row>
    <row r="370" spans="5:6" ht="15.75" customHeight="1" x14ac:dyDescent="0.25">
      <c r="E370" s="3"/>
      <c r="F370" s="4"/>
    </row>
    <row r="371" spans="5:6" ht="15.75" customHeight="1" x14ac:dyDescent="0.25">
      <c r="E371" s="3"/>
      <c r="F371" s="4"/>
    </row>
    <row r="372" spans="5:6" ht="15.75" customHeight="1" x14ac:dyDescent="0.25">
      <c r="E372" s="3"/>
      <c r="F372" s="4"/>
    </row>
    <row r="373" spans="5:6" ht="15.75" customHeight="1" x14ac:dyDescent="0.25">
      <c r="E373" s="3"/>
      <c r="F373" s="4"/>
    </row>
    <row r="374" spans="5:6" ht="15.75" customHeight="1" x14ac:dyDescent="0.25">
      <c r="E374" s="3"/>
      <c r="F374" s="4"/>
    </row>
    <row r="375" spans="5:6" ht="15.75" customHeight="1" x14ac:dyDescent="0.25">
      <c r="E375" s="3"/>
      <c r="F375" s="4"/>
    </row>
    <row r="376" spans="5:6" ht="15.75" customHeight="1" x14ac:dyDescent="0.25">
      <c r="E376" s="3"/>
      <c r="F376" s="4"/>
    </row>
    <row r="377" spans="5:6" ht="15.75" customHeight="1" x14ac:dyDescent="0.25">
      <c r="E377" s="3"/>
      <c r="F377" s="4"/>
    </row>
    <row r="378" spans="5:6" ht="15.75" customHeight="1" x14ac:dyDescent="0.25">
      <c r="E378" s="3"/>
      <c r="F378" s="4"/>
    </row>
    <row r="379" spans="5:6" ht="15.75" customHeight="1" x14ac:dyDescent="0.25">
      <c r="E379" s="3"/>
      <c r="F379" s="4"/>
    </row>
    <row r="380" spans="5:6" ht="15.75" customHeight="1" x14ac:dyDescent="0.25">
      <c r="E380" s="3"/>
      <c r="F380" s="4"/>
    </row>
    <row r="381" spans="5:6" ht="15.75" customHeight="1" x14ac:dyDescent="0.25">
      <c r="E381" s="3"/>
      <c r="F381" s="4"/>
    </row>
    <row r="382" spans="5:6" ht="15.75" customHeight="1" x14ac:dyDescent="0.25">
      <c r="E382" s="3"/>
      <c r="F382" s="4"/>
    </row>
    <row r="383" spans="5:6" ht="15.75" customHeight="1" x14ac:dyDescent="0.25">
      <c r="E383" s="3"/>
      <c r="F383" s="4"/>
    </row>
    <row r="384" spans="5:6" ht="15.75" customHeight="1" x14ac:dyDescent="0.25">
      <c r="E384" s="3"/>
      <c r="F384" s="4"/>
    </row>
    <row r="385" spans="5:6" ht="15.75" customHeight="1" x14ac:dyDescent="0.25">
      <c r="E385" s="3"/>
      <c r="F385" s="4"/>
    </row>
    <row r="386" spans="5:6" ht="15.75" customHeight="1" x14ac:dyDescent="0.25">
      <c r="E386" s="3"/>
      <c r="F386" s="4"/>
    </row>
    <row r="387" spans="5:6" ht="15.75" customHeight="1" x14ac:dyDescent="0.25">
      <c r="E387" s="3"/>
      <c r="F387" s="4"/>
    </row>
    <row r="388" spans="5:6" ht="15.75" customHeight="1" x14ac:dyDescent="0.25">
      <c r="E388" s="3"/>
      <c r="F388" s="4"/>
    </row>
    <row r="389" spans="5:6" ht="15.75" customHeight="1" x14ac:dyDescent="0.25">
      <c r="E389" s="3"/>
      <c r="F389" s="4"/>
    </row>
    <row r="390" spans="5:6" ht="15.75" customHeight="1" x14ac:dyDescent="0.25">
      <c r="E390" s="3"/>
      <c r="F390" s="4"/>
    </row>
    <row r="391" spans="5:6" ht="15.75" customHeight="1" x14ac:dyDescent="0.25">
      <c r="E391" s="3"/>
      <c r="F391" s="4"/>
    </row>
    <row r="392" spans="5:6" ht="15.75" customHeight="1" x14ac:dyDescent="0.25">
      <c r="E392" s="3"/>
      <c r="F392" s="4"/>
    </row>
    <row r="393" spans="5:6" ht="15.75" customHeight="1" x14ac:dyDescent="0.25">
      <c r="E393" s="3"/>
      <c r="F393" s="4"/>
    </row>
    <row r="394" spans="5:6" ht="15.75" customHeight="1" x14ac:dyDescent="0.25">
      <c r="E394" s="3"/>
      <c r="F394" s="4"/>
    </row>
    <row r="395" spans="5:6" ht="15.75" customHeight="1" x14ac:dyDescent="0.25">
      <c r="E395" s="3"/>
      <c r="F395" s="4"/>
    </row>
    <row r="396" spans="5:6" ht="15.75" customHeight="1" x14ac:dyDescent="0.25">
      <c r="E396" s="3"/>
      <c r="F396" s="4"/>
    </row>
    <row r="397" spans="5:6" ht="15.75" customHeight="1" x14ac:dyDescent="0.25">
      <c r="E397" s="3"/>
      <c r="F397" s="4"/>
    </row>
    <row r="398" spans="5:6" ht="15.75" customHeight="1" x14ac:dyDescent="0.25">
      <c r="E398" s="3"/>
      <c r="F398" s="4"/>
    </row>
    <row r="399" spans="5:6" ht="15.75" customHeight="1" x14ac:dyDescent="0.25">
      <c r="E399" s="3"/>
      <c r="F399" s="4"/>
    </row>
    <row r="400" spans="5:6" ht="15.75" customHeight="1" x14ac:dyDescent="0.25">
      <c r="E400" s="3"/>
      <c r="F400" s="4"/>
    </row>
    <row r="401" spans="5:6" ht="15.75" customHeight="1" x14ac:dyDescent="0.25">
      <c r="E401" s="3"/>
      <c r="F401" s="4"/>
    </row>
    <row r="402" spans="5:6" ht="15.75" customHeight="1" x14ac:dyDescent="0.25">
      <c r="E402" s="3"/>
      <c r="F402" s="4"/>
    </row>
    <row r="403" spans="5:6" ht="15.75" customHeight="1" x14ac:dyDescent="0.25">
      <c r="E403" s="3"/>
      <c r="F403" s="4"/>
    </row>
    <row r="404" spans="5:6" ht="15.75" customHeight="1" x14ac:dyDescent="0.25">
      <c r="E404" s="3"/>
      <c r="F404" s="4"/>
    </row>
    <row r="405" spans="5:6" ht="15.75" customHeight="1" x14ac:dyDescent="0.25">
      <c r="E405" s="3"/>
      <c r="F405" s="4"/>
    </row>
    <row r="406" spans="5:6" ht="15.75" customHeight="1" x14ac:dyDescent="0.25">
      <c r="E406" s="3"/>
      <c r="F406" s="4"/>
    </row>
    <row r="407" spans="5:6" ht="15.75" customHeight="1" x14ac:dyDescent="0.25"/>
    <row r="408" spans="5:6" ht="15.75" customHeight="1" x14ac:dyDescent="0.25"/>
    <row r="409" spans="5:6" ht="15.75" customHeight="1" x14ac:dyDescent="0.25"/>
    <row r="410" spans="5:6" ht="15.75" customHeight="1" x14ac:dyDescent="0.25"/>
    <row r="411" spans="5:6" ht="15.75" customHeight="1" x14ac:dyDescent="0.25"/>
    <row r="412" spans="5:6" ht="15.75" customHeight="1" x14ac:dyDescent="0.25"/>
    <row r="413" spans="5:6" ht="15.75" customHeight="1" x14ac:dyDescent="0.25"/>
    <row r="414" spans="5:6" ht="15.75" customHeight="1" x14ac:dyDescent="0.25"/>
    <row r="415" spans="5:6" ht="15.75" customHeight="1" x14ac:dyDescent="0.25"/>
    <row r="416" spans="5: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</sheetData>
  <mergeCells count="7">
    <mergeCell ref="B2:G2"/>
    <mergeCell ref="D203:F203"/>
    <mergeCell ref="D198:F198"/>
    <mergeCell ref="D199:E199"/>
    <mergeCell ref="D200:E200"/>
    <mergeCell ref="D201:E201"/>
    <mergeCell ref="D202:E202"/>
  </mergeCell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2022-04-07T16:45:13Z</dcterms:created>
  <dcterms:modified xsi:type="dcterms:W3CDTF">2023-08-29T19:26:18Z</dcterms:modified>
</cp:coreProperties>
</file>