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mc:AlternateContent xmlns:mc="http://schemas.openxmlformats.org/markup-compatibility/2006">
    <mc:Choice Requires="x15">
      <x15ac:absPath xmlns:x15ac="http://schemas.microsoft.com/office/spreadsheetml/2010/11/ac" url="C:\Users\laurac.ramirez\Desktop\CH 2023\Eventos Deportivos 2023\DOCUMENTOS FDLCH-SAMC-009-2023\"/>
    </mc:Choice>
  </mc:AlternateContent>
  <xr:revisionPtr revIDLastSave="0" documentId="13_ncr:1_{2751CD94-45F9-424E-B17B-FD0BFB7A521C}" xr6:coauthVersionLast="47" xr6:coauthVersionMax="47" xr10:uidLastSave="{00000000-0000-0000-0000-000000000000}"/>
  <bookViews>
    <workbookView xWindow="-120" yWindow="-120" windowWidth="29040" windowHeight="15840" xr2:uid="{00000000-000D-0000-FFFF-FFFF00000000}"/>
  </bookViews>
  <sheets>
    <sheet name="PriceList"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4" i="2" l="1"/>
  <c r="I5" i="2"/>
  <c r="I6" i="2"/>
  <c r="I7" i="2"/>
  <c r="I8" i="2"/>
  <c r="I9" i="2"/>
  <c r="I10" i="2"/>
  <c r="I11" i="2"/>
  <c r="I12" i="2"/>
  <c r="I13" i="2"/>
  <c r="I14" i="2"/>
  <c r="I15" i="2"/>
  <c r="I16" i="2"/>
  <c r="I17" i="2"/>
  <c r="I18" i="2"/>
  <c r="I19" i="2"/>
  <c r="I22" i="2"/>
  <c r="I23" i="2"/>
  <c r="I26" i="2"/>
  <c r="I27" i="2"/>
  <c r="I28" i="2"/>
  <c r="I29" i="2"/>
  <c r="I30" i="2"/>
  <c r="I31" i="2"/>
  <c r="I32" i="2"/>
  <c r="I33" i="2"/>
  <c r="I34" i="2"/>
  <c r="I35" i="2"/>
  <c r="I36" i="2"/>
  <c r="I37" i="2"/>
  <c r="I38" i="2"/>
  <c r="I39" i="2"/>
  <c r="I40" i="2"/>
  <c r="I41" i="2"/>
  <c r="I42" i="2"/>
  <c r="I43" i="2"/>
  <c r="I44" i="2"/>
  <c r="I45" i="2"/>
  <c r="I46" i="2"/>
  <c r="I47" i="2"/>
  <c r="I48" i="2"/>
  <c r="I49" i="2"/>
  <c r="I50" i="2"/>
  <c r="I51" i="2"/>
  <c r="I52" i="2"/>
  <c r="I53" i="2"/>
  <c r="I54" i="2"/>
  <c r="I55" i="2"/>
  <c r="I56" i="2"/>
  <c r="I57" i="2"/>
  <c r="I58" i="2"/>
  <c r="I59" i="2"/>
  <c r="I60" i="2"/>
  <c r="I61" i="2"/>
  <c r="I62" i="2"/>
  <c r="I63" i="2"/>
  <c r="I64" i="2"/>
  <c r="I65" i="2"/>
  <c r="I3" i="2"/>
  <c r="G65" i="2"/>
  <c r="G43" i="2"/>
  <c r="G44" i="2"/>
  <c r="G45" i="2"/>
  <c r="G46" i="2"/>
  <c r="G47" i="2"/>
  <c r="G48" i="2"/>
  <c r="G49" i="2"/>
  <c r="G50" i="2"/>
  <c r="G51" i="2"/>
  <c r="G52" i="2"/>
  <c r="G53" i="2"/>
  <c r="G54" i="2"/>
  <c r="G55" i="2"/>
  <c r="G56" i="2"/>
  <c r="G57" i="2"/>
  <c r="G58" i="2"/>
  <c r="G59" i="2"/>
  <c r="G60" i="2"/>
  <c r="G61" i="2"/>
  <c r="G62" i="2"/>
  <c r="G63" i="2"/>
  <c r="G64" i="2"/>
  <c r="G4" i="2"/>
  <c r="G5" i="2"/>
  <c r="G6" i="2"/>
  <c r="G7" i="2"/>
  <c r="G8" i="2"/>
  <c r="G9" i="2"/>
  <c r="G10" i="2"/>
  <c r="G11" i="2"/>
  <c r="G12" i="2"/>
  <c r="G13" i="2"/>
  <c r="G14" i="2"/>
  <c r="G15" i="2"/>
  <c r="G16" i="2"/>
  <c r="G17" i="2"/>
  <c r="G18" i="2"/>
  <c r="G19" i="2"/>
  <c r="G22" i="2"/>
  <c r="G23" i="2"/>
  <c r="G27" i="2"/>
  <c r="G28" i="2"/>
  <c r="G29" i="2"/>
  <c r="G30" i="2"/>
  <c r="G31" i="2"/>
  <c r="G32" i="2"/>
  <c r="G33" i="2"/>
  <c r="G34" i="2"/>
  <c r="G35" i="2"/>
  <c r="G36" i="2"/>
  <c r="G37" i="2"/>
  <c r="G38" i="2"/>
  <c r="G39" i="2"/>
  <c r="G40" i="2"/>
  <c r="G41" i="2"/>
  <c r="G42" i="2"/>
  <c r="D26" i="2"/>
  <c r="G26" i="2" s="1"/>
  <c r="D25" i="2"/>
  <c r="G25" i="2" s="1"/>
  <c r="D24" i="2"/>
  <c r="G24" i="2" s="1"/>
  <c r="D21" i="2"/>
  <c r="G21" i="2" s="1"/>
  <c r="D20" i="2"/>
  <c r="G20" i="2" s="1"/>
  <c r="I25" i="2" l="1"/>
  <c r="I21" i="2"/>
  <c r="I24" i="2"/>
  <c r="I20" i="2"/>
  <c r="G3" i="2"/>
</calcChain>
</file>

<file path=xl/sharedStrings.xml><?xml version="1.0" encoding="utf-8"?>
<sst xmlns="http://schemas.openxmlformats.org/spreadsheetml/2006/main" count="140" uniqueCount="85">
  <si>
    <t>Ref. Artículo</t>
  </si>
  <si>
    <t>Código UNSPSC</t>
  </si>
  <si>
    <t>Descripción</t>
  </si>
  <si>
    <t>Cantidad</t>
  </si>
  <si>
    <t>Unidad</t>
  </si>
  <si>
    <t>Balon diseño geometrico de 18 paneles.
Maxima velocidad (juego rapido).
El mas suave de su categoria (Alta suavidad).
Circunferencia: 60 a 62 cm
Peso: 440 a 450 g
Rebote: Max. 35 cm dimensiones 18.5 × 18.5 × 18.5 cm.</t>
  </si>
  <si>
    <t>Juego de mallas tipo cabaña
Material: fibra sintetica Calibre 7. 
Medidas oficiales: 3 x 2 x 1 x1.5 mts.</t>
  </si>
  <si>
    <t xml:space="preserve">competition golty points peso 400-440 construccion tipo laminado al calor camara interior de butilo de 2
•capas contrapeso para equilibrar el balon enmallado en hilo 100% </t>
  </si>
  <si>
    <t xml:space="preserve">Uniformes deportivos (Jugadores) camiseta en tela hydrotech 100% poliester 138 gramos de peso con transporte de humedad (dry fit) full transfer segun diseño.
Pantaloneta en tela hidrotech 100% poliester 138 gramos de peso con transporte de humedad (dry fit) full transfer elastico con cordon y
medias y diseño previamente aprobado por la oficina de comunicaciones del FDLCH. 
</t>
  </si>
  <si>
    <t xml:space="preserve">Uniformes deportivos (Arqueros) camiseta en tela hydrotech 100% poliester 138 gramos de peso con transporte de humedad (dry fit) full transfer segun diseño manga larga con proteccion en codos y pecho
Pantaloneta en tela hidrotech 100% poliester 138 gramos de peso con transporte de humedad (dry fit) full transfer elastico con cordon y
medias y diseño previamente aprobado por la oficina de comunicaciones del FDLCH colores diferentes a los jugadores 
</t>
  </si>
  <si>
    <t>servicios de dupla arbitral - Juzgamiento para microfutbol de salon regido por la AMF</t>
  </si>
  <si>
    <t>Servicios de terna - Juzgamiento de microfutbol de salon regido por la AMF</t>
  </si>
  <si>
    <t>servicios de dupla arbitral - Juzgamiento para futbol de salon regido por la AMF</t>
  </si>
  <si>
    <t>Servicios de terna - Juzgamiento de futbol de salon regido por la AMF</t>
  </si>
  <si>
    <t>Camiseta tipo polo con tela dry fit Este tejido tiene una composicion de fibras muy especifica: 62% algodon del cual 5 % es organico; 34 % poliester y 4% spandex. Color negro  estas deben estar aprobadas previamente por la oficina de comunicaciones del FDLCH</t>
  </si>
  <si>
    <t xml:space="preserve"> Alquiler Espacio para realizar torneo de bolirana - 1 jornadas de 8 a 10 horas promedio</t>
  </si>
  <si>
    <t xml:space="preserve"> Alquiler Espacio Club de Billar - 1 jornadas de 8 a 10 horas promedio</t>
  </si>
  <si>
    <t xml:space="preserve"> Alquiler Campo de tejo con las medidas reglamentarias de bocin a bocin (18 m aprox.). - 1 jornadas de 8 a 10 horas promedio</t>
  </si>
  <si>
    <t xml:space="preserve">Camiseta en tela hydrotech 100% poliester 138 gramos de peso con transporte de humedad (dry fit) full transfer segun diseño estas deben estar aprobadas previamente por la oficina de comunicaciones del FDLCH. Para el campeonato de tejo  Bolirana y  Billar </t>
  </si>
  <si>
    <t xml:space="preserve"> Servicio de juzgamiento de tejo - 2 jueces para 1 jornada de 8 horas </t>
  </si>
  <si>
    <t>Servicio de juzgamiento para jornada de billar - Para una jornada de 8 horas</t>
  </si>
  <si>
    <t>Juzgamiento Bolirana - 1 jornada 8 horas</t>
  </si>
  <si>
    <t>Medallas de Participacion elaboradas en aleacion de cobre zinc magnesio y aluminio material no toxico troquelada con logotipo y texto en alto relieve por las dos caras de 6 CM de diametro por 3 MM de espesor baño bronceado o plateado o dorado brillante o antiguo con cinta de 80 cm de largo. Diseño texto y logos imagen institucional alcaldia local  para los componentes de juegos comunalesTorneos barriales y carrera atletica</t>
  </si>
  <si>
    <t xml:space="preserve">Trofeo: Elaborado en vidrio diseño octagonal  de 30 CM de altura aproximadacon placa interior impresa de color negro y letras amarillas (ver anexo tecnico) base en madera placa con logotipo y textos a color. Diseño texto y logos imagen institucional alcaldia local. juegos comunalesTorneos barriales y carrera atletica
</t>
  </si>
  <si>
    <t xml:space="preserve">Alquiler Cancha sintetica (Futbol 5 o futbol 8) en la localidad preferiblemente </t>
  </si>
  <si>
    <t>Afiches Publicitarios Diseño e impresion de Afiches en propalcote de 115 gr en tamaño medio pliego a full color ( se manejaran 3 diseños ) - CENTENARES</t>
  </si>
  <si>
    <t xml:space="preserve">Bonos por valor de $200000 el restante de $50000 corresponde a al pago de IVA reteica impuesto operativos administrativos y otros descuentos que se le aplican al contrato para las categorias Juegos comunalesTorneos barriales </t>
  </si>
  <si>
    <t xml:space="preserve">Bonos por valor de $150000 el restante de $37500 corresponde a al pago de IVA reteica impuesto operativos administrativos y otros descuentos que se le aplican al contrato para las categorias Juegos comunalesTorneos barriales </t>
  </si>
  <si>
    <t xml:space="preserve">Bonos por valor de $100000 el restante de $25000 corresponde a al pago de IVA reteica impuesto operativos administrativos y otros descuentos que se le aplican al contrato para las categorias Juegos comunalesTorneos barriales </t>
  </si>
  <si>
    <t xml:space="preserve">Bonos por valor de $80000 el restante de $20800 corresponde a al pago de IVA reteica impuesto operativos administrativos y otros descuentos que se le aplican al contratopara las categorias Juegos comunalesTorneos barriales </t>
  </si>
  <si>
    <t xml:space="preserve">Camisetas 100%
poliester tecnologia sport sec-respirable cuello redondo diseño
manga corta y recta.
Estampado 22 * 28 en frente y espalda a 1 tinta. con logos institucionales </t>
  </si>
  <si>
    <t>VICERAS DEPORTIVA
Tela anti fluido 100%
Estampado Sublimado en tecnica DTF de alta calidad con logos institucionales</t>
  </si>
  <si>
    <t xml:space="preserve">ALQUILER ARCO INFLABLE DE SALIDA Y LLEGADA
Boca de 4 mts de ancho </t>
  </si>
  <si>
    <t>Cronometraje electronico con chip publicacion de resultados online certificado digital individual de participacion reloj de competenciamensaje de texto con tiempo de carrera e impresion de dorsales para una carrera de atletismo (el valor para 200 atletas )</t>
  </si>
  <si>
    <t xml:space="preserve">Coordinador metologico Carrera (x1 mes )  se pagara 1500000  y el restante 300000  corresponde a impuestos </t>
  </si>
  <si>
    <t xml:space="preserve">Coordinador Logistico carrera (x1 mes )  se pagara 1500000  y el restante 300000  corresponde a impuestos </t>
  </si>
  <si>
    <t>Servicio de logisticos para carrera</t>
  </si>
  <si>
    <t>Animador y Entrenador deportivo</t>
  </si>
  <si>
    <t xml:space="preserve"> Prestacion de servicios de un Brigadista con su equipo por 8 horas Diurnas</t>
  </si>
  <si>
    <t>Prestacion de servicio de un Auxiliar de enfermeria por 8 horas</t>
  </si>
  <si>
    <t>Alquiler de MEC (modulo de estabilizacion y Clasificacion) en los eventos masivos siempre se tiene por solicitud de los entes reguladores es el elemento central para la atencion a posibles victimas de la cadena de socorro donde inicia la atencion medica y se clasifica el tipo de emergencia y la necesidad de trasladar o no un posible afectado a un centro de atencion o se le prestan los primeros auxilios basicos que requiera... Debe incluir los auxiliares requeridos para un evento de media por 12 horas.</t>
  </si>
  <si>
    <t>Planta electrica insonora 30 kva parcial de corriente de 10 metros trifasica tierra y un neutro por 10 horas continuas con operario incluido para operar en instalaciones del evento por el tiempo de servicio (10 horas).</t>
  </si>
  <si>
    <t xml:space="preserve"> Alquiler Carpa de 3X3 a 4 aguas con laterales</t>
  </si>
  <si>
    <t>Alquiler de tarima de 4 x 4 con faldon negro y techo</t>
  </si>
  <si>
    <t>Alquiler baños moviles y/o portatiles con insumos que suplan 12 horas de labor  debe incluir operario que se encargue de su manejo y aseo por 12 horas.</t>
  </si>
  <si>
    <t xml:space="preserve">Alquiler de Baño portatil para personas en condicion de discapacidad con insumos que suplan 8 horas de labor deben incluir operario que se encargue de su manejo y aseo por 8 horas. </t>
  </si>
  <si>
    <t>Tramite Suga de baja complejidad</t>
  </si>
  <si>
    <t>Tramite de manejo de trafico para el recorrido de la carrera ( Incluye tramite PMT y logistica requerida para cumplir con los requisitos del mismo )</t>
  </si>
  <si>
    <t>TULA tula deportiva confeccionada tela en morral plus ancho total de 40 cm x 40 cm de alto de color negro Estampada en la parte frontal con logotipo de alcaldia local de chapinero previamente aprobado el estapampado debe ser en tecnica DTF de color blanco con tamaño de 16 cm de ancho a proporcion centrado. Costuras internas con ribete en cinta faya No. 5 color negro oscuro Cargaderas tipo cordon: Cordones en algodon color negro. o poliester #2 Refuerzos inferiores laterales de los cordones: triangulo de refuerzo en cada lado cosido al cuerpo de la tula tamaño de 8 cm de alto × 5 cm de ancho hasta la punta. 100%</t>
  </si>
  <si>
    <t>CINTA SEÑALIZACIoN PELIGRO ROLLO POR 500 METROS ( para carrera atletica)</t>
  </si>
  <si>
    <t>Paca de agua de 300 ml por 24 unidades</t>
  </si>
  <si>
    <t>Alquiler de mesa Rimax de 2x2</t>
  </si>
  <si>
    <t>Alquiler de Sillas blancas sin brazos</t>
  </si>
  <si>
    <t>Sonido Ryder tecnico alquiler de Amplificacion de sonido para 300 personas  Microfonos de cable o inalambricos distro de corriente bases para microfono y consola cabinas y cabinas amplificadas retornos cableado suficiente extensiones electricas patch bay bajos procesador de efectos EQ y demas elementos para su correcto funcionamiento. Incluye instalacion y desinstalacion con la potencia del sonido debera ser acorde al numero de personas. Sonido de optima calidad que este acorde a las caracteristicas del lugar</t>
  </si>
  <si>
    <t>Alquiler de ambulancia con Traslado asistencial basico a pacientes cuyo estado no presenta ningun riesgo actual a los distintos puntos que se requiera examenes terapias controles instituciones medicas o simplemente movilizarse por seguridad. El vehiculo cuenta con un conductor y un auxiliar de enfermeria especializado.</t>
  </si>
  <si>
    <t>Presentacion Artistica musical diferentes generos de bajo formato cuya propuesta en escena debe ser   de minimo 4 integrantes con una duracion minima en escena de 60 minutos esta presentacion debe ser aprobada por la supervision del contrato.</t>
  </si>
  <si>
    <t>Bonos por valor de $300000 el restante de $75000 corresponde a al pago de IVA reteica impuesto operativos administrativos y otros descuentos que se le aplican al contrato para las categorias Juegos comunalesTorneos barriales y Carrera atletica</t>
  </si>
  <si>
    <t>Bonos por valor de $200000 el restante de $50000 corresponde a al pago de IVA reteica impuesto operativos administrativos y otros descuentos que se le aplican al contrato para las categorias Juegos comunalesTorneos barriales y Carrera atletica</t>
  </si>
  <si>
    <t>Bonos por valor de $100000 el restante de $25000 corresponde a al pago de IVA reteica impuesto operativos administrativos y otros descuentos que se le aplican al contrato para las categorias Juegos comunalesTorneos barriales y Carrera atletica</t>
  </si>
  <si>
    <t>PAUTAS PARA MEDIOS ALTERNATIVOS Y MASIVOS (PAGO $5.466.995 Cinco millones cuatrocientos sesenta y seis mil novecientos noventa y cinco ) El pago correspondiente de 1.822.332 Un millon ochocientos veintidos mil trescientos treinta y dos corresponde a pagos impuestos de iva rete fuente y otros</t>
  </si>
  <si>
    <t>Sabedor o sabedora Indigena el pago neto al sabedor es de Cuatrocientos mil pesos ( $400000) el restante de ciento cuatro mil pesos ($104000) corresponde a al pago de IVA reteica impuesto operativos administrativos y otros descuentos que se le aplican al contrato</t>
  </si>
  <si>
    <t>Dinamizador o Dinamizadora Indigena el pago neto al Dinamizador es de Docientos mil pesos ($200000)  el restante de Cincuenta y dos mil pesos ($52000) corresponde a al pago de IVA reteica impuesto operativos administrativos y otros descuentos que se le aplican al contrato</t>
  </si>
  <si>
    <t>Instructor o Instructora Narp  el pago neto a los instructores es de Cuatrocientos mil pesos ( $400000) el restante de ciento cuatro mil pesos ($104000) corresponde a al pago de IVA reteica impuesto operativos administrativos y otros descuentos que se le aplican al contrato</t>
  </si>
  <si>
    <t>Logistico Narp  el pago neto al logistico es de Docientos mil pesos ($200000)  el restante de Cincuenta y dos mil pesos ($52000) corresponde a al pago de IVA reteica impuesto operativos administrativos y otros descuentos que se le aplican al contrato</t>
  </si>
  <si>
    <t>Coordinador General Del Proyecto: Un (1) profesional Administrador deportivo o licenciado en educacion fisica con un (1) año minimo de experiencia en Torneos o Competencias y eventos deportivos con entidades publicas o privadas debidamente certificados Por 6 meses</t>
  </si>
  <si>
    <t>UNIDAD</t>
  </si>
  <si>
    <t>JORNADA</t>
  </si>
  <si>
    <t>CENTENAR</t>
  </si>
  <si>
    <t>SERVICIO</t>
  </si>
  <si>
    <t>MESES</t>
  </si>
  <si>
    <t>MES</t>
  </si>
  <si>
    <t>PACA</t>
  </si>
  <si>
    <t>GLOBAL</t>
  </si>
  <si>
    <t>monitores logisicos dos (2) Bachiller con diploma sin experiencia. Cumplen la funcion de apoyar las actividades logisticas divulgacion de la convocatoria y las inscripciones de los participantes exclusivamente durante el primer mes del proyecto Por 5 meses valor unitario proyectado $2,300,000 M/CTE</t>
  </si>
  <si>
    <t>PRECIO TOTAL OFERTADO INCLUIDO IVA</t>
  </si>
  <si>
    <t>NOMBRE DE LA EMPRESA U OGRANIZACION</t>
  </si>
  <si>
    <t xml:space="preserve">NOMBRE DEL REPRESENTANTE LEGAL </t>
  </si>
  <si>
    <t>DOCUMENTO DE IDENTIDAD</t>
  </si>
  <si>
    <t>NIT</t>
  </si>
  <si>
    <t xml:space="preserve">FIRMA </t>
  </si>
  <si>
    <t>Precio unitario estimado incluido IVA</t>
  </si>
  <si>
    <t>Precio total estimado incluido IVA</t>
  </si>
  <si>
    <t>PRECIO UNITARIO ORFERTADO INCLUIDO IVA</t>
  </si>
  <si>
    <t>Bolsa logistica para poblacion NARPQuince millones de pesos cada una ($15.000.000) los Cuatro millones (2.500.000) restantes son correspondientes al pago de IVA reteica impuesto operativos administrativos y otros descuentos que se le aplican al contrato los cuales no se les podra descontar del valor neto total.</t>
  </si>
  <si>
    <t>Bolsa logistica para poblacion indigenaQuince millones de pesos cada una ($15.000.000) los Cuatro millones (2.500.000) restantes son correspondientes al pago de IVA reteica impuesto operativos administrativos y otros descuentos que se le aplican al contrato los cuales no se les podra descontar del valor neto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</si>
</sst>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00\ &quot;COP&quot;"/>
    <numFmt numFmtId="165" formatCode="#,###.00"/>
    <numFmt numFmtId="166" formatCode="#,##0.00\ \€"/>
    <numFmt numFmtId="167" formatCode="&quot;$&quot;\ #,##0"/>
    <numFmt numFmtId="168" formatCode="_(&quot;$&quot;\ * #,##0_);_(&quot;$&quot;\ * \(#,##0\);_(&quot;$&quot;\ * &quot;-&quot;??_);_(@_)"/>
    <numFmt numFmtId="169" formatCode="_-* #,##0_-;\-* #,##0_-;_-* &quot;-&quot;??_-;_-@_-"/>
  </numFmts>
  <fonts count="9"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sz val="10"/>
      <color rgb="FF000000"/>
      <name val="Verdana"/>
      <family val="2"/>
    </font>
    <font>
      <b/>
      <sz val="10"/>
      <color rgb="FFFF0000"/>
      <name val="Arial"/>
      <family val="2"/>
    </font>
    <font>
      <sz val="10"/>
      <name val="Arial Narrow"/>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theme="0" tint="-4.9989318521683403E-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39">
    <xf numFmtId="0" fontId="0" fillId="0" borderId="0"/>
    <xf numFmtId="9" fontId="5" fillId="0" borderId="0" applyFont="0" applyFill="0" applyBorder="0" applyAlignment="0" applyProtection="0"/>
    <xf numFmtId="164" fontId="5" fillId="0" borderId="0" applyFont="0" applyFill="0" applyBorder="0" applyAlignment="0" applyProtection="0"/>
    <xf numFmtId="42" fontId="5" fillId="0" borderId="0" applyFont="0" applyFill="0" applyBorder="0" applyAlignment="0" applyProtection="0"/>
    <xf numFmtId="43" fontId="5" fillId="0" borderId="0" applyFont="0" applyFill="0" applyBorder="0" applyAlignment="0" applyProtection="0"/>
    <xf numFmtId="41"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6"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165"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6"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xf numFmtId="0" fontId="1" fillId="0" borderId="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5" fillId="0" borderId="0" applyFont="0" applyFill="0" applyBorder="0" applyAlignment="0" applyProtection="0"/>
  </cellStyleXfs>
  <cellXfs count="15">
    <xf numFmtId="0" fontId="0" fillId="0" borderId="0" xfId="0"/>
    <xf numFmtId="168" fontId="0" fillId="0" borderId="0" xfId="0" applyNumberFormat="1"/>
    <xf numFmtId="0" fontId="7" fillId="0" borderId="0" xfId="0" applyFont="1" applyAlignment="1">
      <alignment horizontal="left" vertical="top" wrapText="1"/>
    </xf>
    <xf numFmtId="0" fontId="8" fillId="6" borderId="1" xfId="0" applyFont="1" applyFill="1" applyBorder="1" applyAlignment="1">
      <alignment horizontal="center" vertical="center" wrapText="1"/>
    </xf>
    <xf numFmtId="0" fontId="8" fillId="0" borderId="1" xfId="0" applyFont="1" applyBorder="1" applyAlignment="1">
      <alignment horizontal="center" vertical="center" wrapText="1"/>
    </xf>
    <xf numFmtId="169" fontId="6" fillId="0" borderId="1" xfId="38" applyNumberFormat="1" applyFont="1" applyBorder="1" applyAlignment="1">
      <alignment horizontal="center" vertical="center" wrapText="1"/>
    </xf>
    <xf numFmtId="0" fontId="3" fillId="3" borderId="1" xfId="7" applyBorder="1" applyProtection="1">
      <alignment horizontal="center" vertical="center"/>
    </xf>
    <xf numFmtId="0" fontId="0" fillId="0" borderId="0" xfId="0" applyAlignment="1" applyProtection="1">
      <alignment horizontal="center"/>
      <protection locked="0"/>
    </xf>
    <xf numFmtId="169" fontId="0" fillId="0" borderId="0" xfId="38" applyNumberFormat="1" applyFont="1" applyAlignment="1" applyProtection="1">
      <alignment horizontal="center"/>
      <protection locked="0"/>
    </xf>
    <xf numFmtId="167" fontId="0" fillId="0" borderId="0" xfId="0" applyNumberFormat="1" applyAlignment="1" applyProtection="1">
      <alignment horizontal="center"/>
      <protection locked="0"/>
    </xf>
    <xf numFmtId="0" fontId="0" fillId="0" borderId="0" xfId="0" applyProtection="1">
      <protection locked="0"/>
    </xf>
    <xf numFmtId="0" fontId="3" fillId="3" borderId="1" xfId="7" applyNumberFormat="1" applyBorder="1" applyAlignment="1" applyProtection="1">
      <alignment horizontal="center" vertical="center" wrapText="1"/>
    </xf>
    <xf numFmtId="167" fontId="3" fillId="3" borderId="1" xfId="7" applyNumberFormat="1" applyBorder="1" applyAlignment="1" applyProtection="1">
      <alignment horizontal="center" vertical="center" wrapText="1"/>
    </xf>
    <xf numFmtId="0" fontId="0" fillId="0" borderId="0" xfId="0" applyAlignment="1" applyProtection="1">
      <alignment horizontal="left"/>
      <protection locked="0"/>
    </xf>
    <xf numFmtId="0" fontId="2" fillId="0" borderId="1" xfId="0" applyFont="1" applyBorder="1" applyAlignment="1" applyProtection="1">
      <alignment horizontal="center"/>
      <protection locked="0"/>
    </xf>
  </cellXfs>
  <cellStyles count="39">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Millares" xfId="38" builtinId="3"/>
    <cellStyle name="Moneda [0] 2" xfId="28" xr:uid="{00000000-0005-0000-0000-000018000000}"/>
    <cellStyle name="Moneda 10" xfId="36" xr:uid="{00000000-0005-0000-0000-000019000000}"/>
    <cellStyle name="Moneda 11" xfId="37" xr:uid="{00000000-0005-0000-0000-00001A000000}"/>
    <cellStyle name="Moneda 2" xfId="27" xr:uid="{00000000-0005-0000-0000-00001B000000}"/>
    <cellStyle name="Moneda 3" xfId="29" xr:uid="{00000000-0005-0000-0000-00001C000000}"/>
    <cellStyle name="Moneda 4" xfId="30" xr:uid="{00000000-0005-0000-0000-00001D000000}"/>
    <cellStyle name="Moneda 5" xfId="31" xr:uid="{00000000-0005-0000-0000-00001E000000}"/>
    <cellStyle name="Moneda 6" xfId="32" xr:uid="{00000000-0005-0000-0000-00001F000000}"/>
    <cellStyle name="Moneda 7" xfId="33" xr:uid="{00000000-0005-0000-0000-000020000000}"/>
    <cellStyle name="Moneda 8" xfId="34" xr:uid="{00000000-0005-0000-0000-000021000000}"/>
    <cellStyle name="Moneda 9" xfId="35" xr:uid="{00000000-0005-0000-0000-000022000000}"/>
    <cellStyle name="Normal" xfId="0" builtinId="0"/>
    <cellStyle name="Normal 2" xfId="26" xr:uid="{00000000-0005-0000-0000-000024000000}"/>
    <cellStyle name="Numeric" xfId="19" xr:uid="{00000000-0005-0000-0000-000025000000}"/>
    <cellStyle name="NumericWithBorder" xfId="23" xr:uid="{00000000-0005-0000-0000-000026000000}"/>
    <cellStyle name="Percent" xfId="1" xr:uid="{00000000-0005-0000-0000-00002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1"/>
  <sheetViews>
    <sheetView tabSelected="1" zoomScale="90" zoomScaleNormal="90" workbookViewId="0">
      <selection activeCell="C61" sqref="C61"/>
    </sheetView>
  </sheetViews>
  <sheetFormatPr baseColWidth="10" defaultColWidth="9.140625" defaultRowHeight="12.75" x14ac:dyDescent="0.2"/>
  <cols>
    <col min="1" max="1" width="14" style="7" customWidth="1"/>
    <col min="2" max="2" width="17.7109375" style="7" customWidth="1"/>
    <col min="3" max="3" width="75.42578125" style="7" customWidth="1"/>
    <col min="4" max="4" width="10.85546875" style="7" customWidth="1"/>
    <col min="5" max="5" width="11" style="7" customWidth="1"/>
    <col min="6" max="6" width="27" style="7" bestFit="1" customWidth="1"/>
    <col min="7" max="7" width="23.7109375" style="9" bestFit="1" customWidth="1"/>
    <col min="8" max="9" width="23.7109375" style="9" customWidth="1"/>
    <col min="12" max="12" width="76.28515625" customWidth="1"/>
    <col min="13" max="13" width="20.85546875" customWidth="1"/>
  </cols>
  <sheetData>
    <row r="1" spans="1:12" x14ac:dyDescent="0.2">
      <c r="A1" s="14"/>
      <c r="B1" s="14"/>
      <c r="C1" s="14"/>
      <c r="D1" s="14"/>
      <c r="E1" s="14"/>
      <c r="F1" s="14"/>
      <c r="G1" s="14"/>
      <c r="H1" s="14"/>
      <c r="I1" s="14"/>
    </row>
    <row r="2" spans="1:12" ht="38.25" x14ac:dyDescent="0.2">
      <c r="A2" s="6" t="s">
        <v>0</v>
      </c>
      <c r="B2" s="6" t="s">
        <v>1</v>
      </c>
      <c r="C2" s="6" t="s">
        <v>2</v>
      </c>
      <c r="D2" s="6" t="s">
        <v>3</v>
      </c>
      <c r="E2" s="6" t="s">
        <v>4</v>
      </c>
      <c r="F2" s="11" t="s">
        <v>80</v>
      </c>
      <c r="G2" s="12" t="s">
        <v>81</v>
      </c>
      <c r="H2" s="12" t="s">
        <v>82</v>
      </c>
      <c r="I2" s="12" t="s">
        <v>74</v>
      </c>
    </row>
    <row r="3" spans="1:12" ht="76.5" x14ac:dyDescent="0.2">
      <c r="A3" s="3">
        <v>1</v>
      </c>
      <c r="B3" s="3">
        <v>90141500</v>
      </c>
      <c r="C3" s="3" t="s">
        <v>5</v>
      </c>
      <c r="D3" s="3">
        <v>8</v>
      </c>
      <c r="E3" s="3" t="s">
        <v>65</v>
      </c>
      <c r="F3" s="3">
        <v>120690</v>
      </c>
      <c r="G3" s="3">
        <f>F3*D3</f>
        <v>965520</v>
      </c>
      <c r="H3" s="5"/>
      <c r="I3" s="5">
        <f>+H3*D3</f>
        <v>0</v>
      </c>
      <c r="L3" s="2"/>
    </row>
    <row r="4" spans="1:12" ht="38.25" x14ac:dyDescent="0.2">
      <c r="A4" s="3">
        <v>2</v>
      </c>
      <c r="B4" s="3">
        <v>90141500</v>
      </c>
      <c r="C4" s="3" t="s">
        <v>6</v>
      </c>
      <c r="D4" s="3">
        <v>2</v>
      </c>
      <c r="E4" s="3" t="s">
        <v>65</v>
      </c>
      <c r="F4" s="3">
        <v>108895</v>
      </c>
      <c r="G4" s="3">
        <f t="shared" ref="G4:G64" si="0">F4*D4</f>
        <v>217790</v>
      </c>
      <c r="H4" s="5"/>
      <c r="I4" s="5">
        <f t="shared" ref="I4:I65" si="1">+H4*D4</f>
        <v>0</v>
      </c>
      <c r="L4" s="1"/>
    </row>
    <row r="5" spans="1:12" ht="25.5" x14ac:dyDescent="0.2">
      <c r="A5" s="3">
        <v>3</v>
      </c>
      <c r="B5" s="3">
        <v>90141500</v>
      </c>
      <c r="C5" s="3" t="s">
        <v>7</v>
      </c>
      <c r="D5" s="3">
        <v>8</v>
      </c>
      <c r="E5" s="3" t="s">
        <v>65</v>
      </c>
      <c r="F5" s="3">
        <v>97126</v>
      </c>
      <c r="G5" s="3">
        <f t="shared" si="0"/>
        <v>777008</v>
      </c>
      <c r="H5" s="5"/>
      <c r="I5" s="5">
        <f t="shared" si="1"/>
        <v>0</v>
      </c>
      <c r="L5" s="1"/>
    </row>
    <row r="6" spans="1:12" ht="76.5" x14ac:dyDescent="0.2">
      <c r="A6" s="3">
        <v>4</v>
      </c>
      <c r="B6" s="3">
        <v>90141500</v>
      </c>
      <c r="C6" s="3" t="s">
        <v>8</v>
      </c>
      <c r="D6" s="3">
        <v>504</v>
      </c>
      <c r="E6" s="3" t="s">
        <v>65</v>
      </c>
      <c r="F6" s="3">
        <v>79500</v>
      </c>
      <c r="G6" s="3">
        <f t="shared" si="0"/>
        <v>40068000</v>
      </c>
      <c r="H6" s="5"/>
      <c r="I6" s="5">
        <f t="shared" si="1"/>
        <v>0</v>
      </c>
      <c r="L6" s="1"/>
    </row>
    <row r="7" spans="1:12" ht="89.25" x14ac:dyDescent="0.2">
      <c r="A7" s="3">
        <v>5</v>
      </c>
      <c r="B7" s="3">
        <v>90141500</v>
      </c>
      <c r="C7" s="3" t="s">
        <v>9</v>
      </c>
      <c r="D7" s="3">
        <v>56</v>
      </c>
      <c r="E7" s="3" t="s">
        <v>65</v>
      </c>
      <c r="F7" s="3">
        <v>89500</v>
      </c>
      <c r="G7" s="3">
        <f t="shared" si="0"/>
        <v>5012000</v>
      </c>
      <c r="H7" s="5"/>
      <c r="I7" s="5">
        <f t="shared" si="1"/>
        <v>0</v>
      </c>
      <c r="L7" s="1"/>
    </row>
    <row r="8" spans="1:12" x14ac:dyDescent="0.2">
      <c r="A8" s="3">
        <v>6</v>
      </c>
      <c r="B8" s="3">
        <v>90141500</v>
      </c>
      <c r="C8" s="3" t="s">
        <v>10</v>
      </c>
      <c r="D8" s="3">
        <v>36</v>
      </c>
      <c r="E8" s="3" t="s">
        <v>65</v>
      </c>
      <c r="F8" s="3">
        <v>101541</v>
      </c>
      <c r="G8" s="3">
        <f t="shared" si="0"/>
        <v>3655476</v>
      </c>
      <c r="H8" s="5"/>
      <c r="I8" s="5">
        <f t="shared" si="1"/>
        <v>0</v>
      </c>
    </row>
    <row r="9" spans="1:12" x14ac:dyDescent="0.2">
      <c r="A9" s="3">
        <v>7</v>
      </c>
      <c r="B9" s="3">
        <v>90141500</v>
      </c>
      <c r="C9" s="3" t="s">
        <v>11</v>
      </c>
      <c r="D9" s="3">
        <v>12</v>
      </c>
      <c r="E9" s="3" t="s">
        <v>65</v>
      </c>
      <c r="F9" s="3">
        <v>206611</v>
      </c>
      <c r="G9" s="3">
        <f t="shared" si="0"/>
        <v>2479332</v>
      </c>
      <c r="H9" s="5"/>
      <c r="I9" s="5">
        <f t="shared" si="1"/>
        <v>0</v>
      </c>
    </row>
    <row r="10" spans="1:12" x14ac:dyDescent="0.2">
      <c r="A10" s="3">
        <v>8</v>
      </c>
      <c r="B10" s="3">
        <v>90141500</v>
      </c>
      <c r="C10" s="3" t="s">
        <v>12</v>
      </c>
      <c r="D10" s="3">
        <v>48</v>
      </c>
      <c r="E10" s="3" t="s">
        <v>65</v>
      </c>
      <c r="F10" s="3">
        <v>96541</v>
      </c>
      <c r="G10" s="3">
        <f t="shared" si="0"/>
        <v>4633968</v>
      </c>
      <c r="H10" s="5"/>
      <c r="I10" s="5">
        <f t="shared" si="1"/>
        <v>0</v>
      </c>
    </row>
    <row r="11" spans="1:12" x14ac:dyDescent="0.2">
      <c r="A11" s="3">
        <v>9</v>
      </c>
      <c r="B11" s="3">
        <v>90141500</v>
      </c>
      <c r="C11" s="3" t="s">
        <v>13</v>
      </c>
      <c r="D11" s="3">
        <v>16</v>
      </c>
      <c r="E11" s="3" t="s">
        <v>65</v>
      </c>
      <c r="F11" s="3">
        <v>110266</v>
      </c>
      <c r="G11" s="3">
        <f t="shared" si="0"/>
        <v>1764256</v>
      </c>
      <c r="H11" s="5"/>
      <c r="I11" s="5">
        <f t="shared" si="1"/>
        <v>0</v>
      </c>
    </row>
    <row r="12" spans="1:12" ht="38.25" x14ac:dyDescent="0.2">
      <c r="A12" s="3">
        <v>10</v>
      </c>
      <c r="B12" s="3">
        <v>90141500</v>
      </c>
      <c r="C12" s="4" t="s">
        <v>14</v>
      </c>
      <c r="D12" s="3">
        <v>56</v>
      </c>
      <c r="E12" s="3" t="s">
        <v>65</v>
      </c>
      <c r="F12" s="3">
        <v>59952</v>
      </c>
      <c r="G12" s="3">
        <f t="shared" si="0"/>
        <v>3357312</v>
      </c>
      <c r="H12" s="5"/>
      <c r="I12" s="5">
        <f t="shared" si="1"/>
        <v>0</v>
      </c>
    </row>
    <row r="13" spans="1:12" x14ac:dyDescent="0.2">
      <c r="A13" s="3">
        <v>11</v>
      </c>
      <c r="B13" s="3">
        <v>90141500</v>
      </c>
      <c r="C13" s="4" t="s">
        <v>15</v>
      </c>
      <c r="D13" s="3">
        <v>1</v>
      </c>
      <c r="E13" s="3" t="s">
        <v>65</v>
      </c>
      <c r="F13" s="3">
        <v>1300000</v>
      </c>
      <c r="G13" s="3">
        <f t="shared" si="0"/>
        <v>1300000</v>
      </c>
      <c r="H13" s="5"/>
      <c r="I13" s="5">
        <f t="shared" si="1"/>
        <v>0</v>
      </c>
    </row>
    <row r="14" spans="1:12" x14ac:dyDescent="0.2">
      <c r="A14" s="3">
        <v>12</v>
      </c>
      <c r="B14" s="3">
        <v>90141500</v>
      </c>
      <c r="C14" s="4" t="s">
        <v>16</v>
      </c>
      <c r="D14" s="3">
        <v>1</v>
      </c>
      <c r="E14" s="3" t="s">
        <v>65</v>
      </c>
      <c r="F14" s="3">
        <v>1950000</v>
      </c>
      <c r="G14" s="3">
        <f t="shared" si="0"/>
        <v>1950000</v>
      </c>
      <c r="H14" s="5"/>
      <c r="I14" s="5">
        <f t="shared" si="1"/>
        <v>0</v>
      </c>
    </row>
    <row r="15" spans="1:12" ht="25.5" x14ac:dyDescent="0.2">
      <c r="A15" s="3">
        <v>13</v>
      </c>
      <c r="B15" s="3">
        <v>90141500</v>
      </c>
      <c r="C15" s="4" t="s">
        <v>17</v>
      </c>
      <c r="D15" s="3">
        <v>1</v>
      </c>
      <c r="E15" s="3" t="s">
        <v>65</v>
      </c>
      <c r="F15" s="3">
        <v>2950000</v>
      </c>
      <c r="G15" s="3">
        <f t="shared" si="0"/>
        <v>2950000</v>
      </c>
      <c r="H15" s="5"/>
      <c r="I15" s="5">
        <f t="shared" si="1"/>
        <v>0</v>
      </c>
    </row>
    <row r="16" spans="1:12" ht="38.25" x14ac:dyDescent="0.2">
      <c r="A16" s="3">
        <v>14</v>
      </c>
      <c r="B16" s="3">
        <v>90141500</v>
      </c>
      <c r="C16" s="4" t="s">
        <v>18</v>
      </c>
      <c r="D16" s="3">
        <v>80</v>
      </c>
      <c r="E16" s="3" t="s">
        <v>65</v>
      </c>
      <c r="F16" s="3">
        <v>54500</v>
      </c>
      <c r="G16" s="3">
        <f t="shared" si="0"/>
        <v>4360000</v>
      </c>
      <c r="H16" s="5"/>
      <c r="I16" s="5">
        <f t="shared" si="1"/>
        <v>0</v>
      </c>
    </row>
    <row r="17" spans="1:9" x14ac:dyDescent="0.2">
      <c r="A17" s="3">
        <v>15</v>
      </c>
      <c r="B17" s="3">
        <v>90141500</v>
      </c>
      <c r="C17" s="4" t="s">
        <v>19</v>
      </c>
      <c r="D17" s="3">
        <v>1</v>
      </c>
      <c r="E17" s="3" t="s">
        <v>66</v>
      </c>
      <c r="F17" s="3">
        <v>775000</v>
      </c>
      <c r="G17" s="3">
        <f t="shared" si="0"/>
        <v>775000</v>
      </c>
      <c r="H17" s="5"/>
      <c r="I17" s="5">
        <f t="shared" si="1"/>
        <v>0</v>
      </c>
    </row>
    <row r="18" spans="1:9" x14ac:dyDescent="0.2">
      <c r="A18" s="3">
        <v>16</v>
      </c>
      <c r="B18" s="3">
        <v>90141500</v>
      </c>
      <c r="C18" s="4" t="s">
        <v>20</v>
      </c>
      <c r="D18" s="3">
        <v>1</v>
      </c>
      <c r="E18" s="3" t="s">
        <v>66</v>
      </c>
      <c r="F18" s="3">
        <v>775000</v>
      </c>
      <c r="G18" s="3">
        <f t="shared" si="0"/>
        <v>775000</v>
      </c>
      <c r="H18" s="5"/>
      <c r="I18" s="5">
        <f t="shared" si="1"/>
        <v>0</v>
      </c>
    </row>
    <row r="19" spans="1:9" x14ac:dyDescent="0.2">
      <c r="A19" s="3">
        <v>17</v>
      </c>
      <c r="B19" s="3">
        <v>90141500</v>
      </c>
      <c r="C19" s="4" t="s">
        <v>21</v>
      </c>
      <c r="D19" s="3">
        <v>1</v>
      </c>
      <c r="E19" s="3" t="s">
        <v>66</v>
      </c>
      <c r="F19" s="3">
        <v>147500</v>
      </c>
      <c r="G19" s="3">
        <f t="shared" si="0"/>
        <v>147500</v>
      </c>
      <c r="H19" s="5"/>
      <c r="I19" s="5">
        <f t="shared" si="1"/>
        <v>0</v>
      </c>
    </row>
    <row r="20" spans="1:9" ht="63.75" x14ac:dyDescent="0.2">
      <c r="A20" s="3">
        <v>18</v>
      </c>
      <c r="B20" s="3">
        <v>90141500</v>
      </c>
      <c r="C20" s="4" t="s">
        <v>22</v>
      </c>
      <c r="D20" s="3">
        <f>288+201</f>
        <v>489</v>
      </c>
      <c r="E20" s="3" t="s">
        <v>65</v>
      </c>
      <c r="F20" s="3">
        <v>13270</v>
      </c>
      <c r="G20" s="3">
        <f t="shared" si="0"/>
        <v>6489030</v>
      </c>
      <c r="H20" s="5"/>
      <c r="I20" s="5">
        <f t="shared" si="1"/>
        <v>0</v>
      </c>
    </row>
    <row r="21" spans="1:9" ht="51" x14ac:dyDescent="0.2">
      <c r="A21" s="3">
        <v>19</v>
      </c>
      <c r="B21" s="3">
        <v>90141500</v>
      </c>
      <c r="C21" s="4" t="s">
        <v>23</v>
      </c>
      <c r="D21" s="3">
        <f>36+12</f>
        <v>48</v>
      </c>
      <c r="E21" s="3" t="s">
        <v>65</v>
      </c>
      <c r="F21" s="3">
        <v>68676</v>
      </c>
      <c r="G21" s="3">
        <f t="shared" si="0"/>
        <v>3296448</v>
      </c>
      <c r="H21" s="5"/>
      <c r="I21" s="5">
        <f t="shared" si="1"/>
        <v>0</v>
      </c>
    </row>
    <row r="22" spans="1:9" x14ac:dyDescent="0.2">
      <c r="A22" s="3">
        <v>20</v>
      </c>
      <c r="B22" s="3">
        <v>90141500</v>
      </c>
      <c r="C22" s="4" t="s">
        <v>24</v>
      </c>
      <c r="D22" s="3">
        <v>64</v>
      </c>
      <c r="E22" s="3" t="s">
        <v>65</v>
      </c>
      <c r="F22" s="3">
        <v>130000</v>
      </c>
      <c r="G22" s="3">
        <f t="shared" si="0"/>
        <v>8320000</v>
      </c>
      <c r="H22" s="5"/>
      <c r="I22" s="5">
        <f t="shared" si="1"/>
        <v>0</v>
      </c>
    </row>
    <row r="23" spans="1:9" ht="25.5" x14ac:dyDescent="0.2">
      <c r="A23" s="3">
        <v>21</v>
      </c>
      <c r="B23" s="3">
        <v>90141500</v>
      </c>
      <c r="C23" s="4" t="s">
        <v>25</v>
      </c>
      <c r="D23" s="3">
        <v>3</v>
      </c>
      <c r="E23" s="3" t="s">
        <v>67</v>
      </c>
      <c r="F23" s="3">
        <v>171360</v>
      </c>
      <c r="G23" s="3">
        <f t="shared" si="0"/>
        <v>514080</v>
      </c>
      <c r="H23" s="5"/>
      <c r="I23" s="5">
        <f t="shared" si="1"/>
        <v>0</v>
      </c>
    </row>
    <row r="24" spans="1:9" ht="38.25" x14ac:dyDescent="0.2">
      <c r="A24" s="3">
        <v>22</v>
      </c>
      <c r="B24" s="3">
        <v>90141500</v>
      </c>
      <c r="C24" s="4" t="s">
        <v>26</v>
      </c>
      <c r="D24" s="3">
        <f>11+11+11+11+1+2+4+11+11</f>
        <v>73</v>
      </c>
      <c r="E24" s="3" t="s">
        <v>65</v>
      </c>
      <c r="F24" s="3">
        <v>250000</v>
      </c>
      <c r="G24" s="3">
        <f t="shared" si="0"/>
        <v>18250000</v>
      </c>
      <c r="H24" s="5"/>
      <c r="I24" s="5">
        <f t="shared" si="1"/>
        <v>0</v>
      </c>
    </row>
    <row r="25" spans="1:9" ht="38.25" x14ac:dyDescent="0.2">
      <c r="A25" s="3">
        <v>23</v>
      </c>
      <c r="B25" s="3">
        <v>90141500</v>
      </c>
      <c r="C25" s="4" t="s">
        <v>27</v>
      </c>
      <c r="D25" s="3">
        <f>73</f>
        <v>73</v>
      </c>
      <c r="E25" s="3" t="s">
        <v>65</v>
      </c>
      <c r="F25" s="3">
        <v>187500</v>
      </c>
      <c r="G25" s="3">
        <f t="shared" si="0"/>
        <v>13687500</v>
      </c>
      <c r="H25" s="5"/>
      <c r="I25" s="5">
        <f t="shared" si="1"/>
        <v>0</v>
      </c>
    </row>
    <row r="26" spans="1:9" ht="38.25" x14ac:dyDescent="0.2">
      <c r="A26" s="3">
        <v>24</v>
      </c>
      <c r="B26" s="3">
        <v>90141500</v>
      </c>
      <c r="C26" s="4" t="s">
        <v>28</v>
      </c>
      <c r="D26" s="3">
        <f>73</f>
        <v>73</v>
      </c>
      <c r="E26" s="3" t="s">
        <v>65</v>
      </c>
      <c r="F26" s="3">
        <v>125000</v>
      </c>
      <c r="G26" s="3">
        <f t="shared" si="0"/>
        <v>9125000</v>
      </c>
      <c r="H26" s="5"/>
      <c r="I26" s="5">
        <f t="shared" si="1"/>
        <v>0</v>
      </c>
    </row>
    <row r="27" spans="1:9" ht="38.25" x14ac:dyDescent="0.2">
      <c r="A27" s="3">
        <v>25</v>
      </c>
      <c r="B27" s="3">
        <v>90141500</v>
      </c>
      <c r="C27" s="4" t="s">
        <v>29</v>
      </c>
      <c r="D27" s="3">
        <v>73</v>
      </c>
      <c r="E27" s="3" t="s">
        <v>65</v>
      </c>
      <c r="F27" s="3">
        <v>100800</v>
      </c>
      <c r="G27" s="3">
        <f t="shared" si="0"/>
        <v>7358400</v>
      </c>
      <c r="H27" s="5"/>
      <c r="I27" s="5">
        <f t="shared" si="1"/>
        <v>0</v>
      </c>
    </row>
    <row r="28" spans="1:9" ht="51" x14ac:dyDescent="0.2">
      <c r="A28" s="3">
        <v>26</v>
      </c>
      <c r="B28" s="3">
        <v>90141500</v>
      </c>
      <c r="C28" s="4" t="s">
        <v>30</v>
      </c>
      <c r="D28" s="3">
        <v>220</v>
      </c>
      <c r="E28" s="3" t="s">
        <v>65</v>
      </c>
      <c r="F28" s="3">
        <v>58000</v>
      </c>
      <c r="G28" s="3">
        <f t="shared" si="0"/>
        <v>12760000</v>
      </c>
      <c r="H28" s="5"/>
      <c r="I28" s="5">
        <f t="shared" si="1"/>
        <v>0</v>
      </c>
    </row>
    <row r="29" spans="1:9" ht="38.25" x14ac:dyDescent="0.2">
      <c r="A29" s="3">
        <v>27</v>
      </c>
      <c r="B29" s="3">
        <v>90141500</v>
      </c>
      <c r="C29" s="4" t="s">
        <v>31</v>
      </c>
      <c r="D29" s="3">
        <v>210</v>
      </c>
      <c r="E29" s="3" t="s">
        <v>65</v>
      </c>
      <c r="F29" s="3">
        <v>19080</v>
      </c>
      <c r="G29" s="3">
        <f t="shared" si="0"/>
        <v>4006800</v>
      </c>
      <c r="H29" s="5"/>
      <c r="I29" s="5">
        <f t="shared" si="1"/>
        <v>0</v>
      </c>
    </row>
    <row r="30" spans="1:9" ht="25.5" x14ac:dyDescent="0.2">
      <c r="A30" s="3">
        <v>28</v>
      </c>
      <c r="B30" s="3">
        <v>90141500</v>
      </c>
      <c r="C30" s="4" t="s">
        <v>32</v>
      </c>
      <c r="D30" s="3">
        <v>2</v>
      </c>
      <c r="E30" s="3" t="s">
        <v>65</v>
      </c>
      <c r="F30" s="3">
        <v>475000</v>
      </c>
      <c r="G30" s="3">
        <f t="shared" si="0"/>
        <v>950000</v>
      </c>
      <c r="H30" s="5"/>
      <c r="I30" s="5">
        <f t="shared" si="1"/>
        <v>0</v>
      </c>
    </row>
    <row r="31" spans="1:9" ht="38.25" x14ac:dyDescent="0.2">
      <c r="A31" s="3">
        <v>29</v>
      </c>
      <c r="B31" s="3">
        <v>90141500</v>
      </c>
      <c r="C31" s="4" t="s">
        <v>33</v>
      </c>
      <c r="D31" s="3">
        <v>1</v>
      </c>
      <c r="E31" s="3" t="s">
        <v>68</v>
      </c>
      <c r="F31" s="3">
        <v>3100000</v>
      </c>
      <c r="G31" s="3">
        <f t="shared" si="0"/>
        <v>3100000</v>
      </c>
      <c r="H31" s="5"/>
      <c r="I31" s="5">
        <f t="shared" si="1"/>
        <v>0</v>
      </c>
    </row>
    <row r="32" spans="1:9" ht="25.5" x14ac:dyDescent="0.2">
      <c r="A32" s="3">
        <v>30</v>
      </c>
      <c r="B32" s="3">
        <v>90141500</v>
      </c>
      <c r="C32" s="4" t="s">
        <v>34</v>
      </c>
      <c r="D32" s="3">
        <v>2</v>
      </c>
      <c r="E32" s="3" t="s">
        <v>69</v>
      </c>
      <c r="F32" s="3">
        <v>1800000</v>
      </c>
      <c r="G32" s="3">
        <f t="shared" si="0"/>
        <v>3600000</v>
      </c>
      <c r="H32" s="5"/>
      <c r="I32" s="5">
        <f t="shared" si="1"/>
        <v>0</v>
      </c>
    </row>
    <row r="33" spans="1:9" ht="25.5" x14ac:dyDescent="0.2">
      <c r="A33" s="3">
        <v>31</v>
      </c>
      <c r="B33" s="3">
        <v>90141500</v>
      </c>
      <c r="C33" s="4" t="s">
        <v>35</v>
      </c>
      <c r="D33" s="3">
        <v>1</v>
      </c>
      <c r="E33" s="3" t="s">
        <v>70</v>
      </c>
      <c r="F33" s="3">
        <v>1800000</v>
      </c>
      <c r="G33" s="3">
        <f t="shared" si="0"/>
        <v>1800000</v>
      </c>
      <c r="H33" s="5"/>
      <c r="I33" s="5">
        <f t="shared" si="1"/>
        <v>0</v>
      </c>
    </row>
    <row r="34" spans="1:9" x14ac:dyDescent="0.2">
      <c r="A34" s="3">
        <v>32</v>
      </c>
      <c r="B34" s="3">
        <v>90141500</v>
      </c>
      <c r="C34" s="4" t="s">
        <v>36</v>
      </c>
      <c r="D34" s="3">
        <v>20</v>
      </c>
      <c r="E34" s="3" t="s">
        <v>68</v>
      </c>
      <c r="F34" s="3">
        <v>122000</v>
      </c>
      <c r="G34" s="3">
        <f t="shared" si="0"/>
        <v>2440000</v>
      </c>
      <c r="H34" s="5"/>
      <c r="I34" s="5">
        <f t="shared" si="1"/>
        <v>0</v>
      </c>
    </row>
    <row r="35" spans="1:9" x14ac:dyDescent="0.2">
      <c r="A35" s="3">
        <v>33</v>
      </c>
      <c r="B35" s="3">
        <v>90141500</v>
      </c>
      <c r="C35" s="4" t="s">
        <v>37</v>
      </c>
      <c r="D35" s="3">
        <v>1</v>
      </c>
      <c r="E35" s="3" t="s">
        <v>68</v>
      </c>
      <c r="F35" s="3">
        <v>245000</v>
      </c>
      <c r="G35" s="3">
        <f t="shared" si="0"/>
        <v>245000</v>
      </c>
      <c r="H35" s="5"/>
      <c r="I35" s="5">
        <f t="shared" si="1"/>
        <v>0</v>
      </c>
    </row>
    <row r="36" spans="1:9" x14ac:dyDescent="0.2">
      <c r="A36" s="3">
        <v>34</v>
      </c>
      <c r="B36" s="3">
        <v>90141500</v>
      </c>
      <c r="C36" s="4" t="s">
        <v>38</v>
      </c>
      <c r="D36" s="3">
        <v>1</v>
      </c>
      <c r="E36" s="3" t="s">
        <v>68</v>
      </c>
      <c r="F36" s="3">
        <v>147500</v>
      </c>
      <c r="G36" s="3">
        <f t="shared" si="0"/>
        <v>147500</v>
      </c>
      <c r="H36" s="5"/>
      <c r="I36" s="5">
        <f t="shared" si="1"/>
        <v>0</v>
      </c>
    </row>
    <row r="37" spans="1:9" x14ac:dyDescent="0.2">
      <c r="A37" s="3">
        <v>35</v>
      </c>
      <c r="B37" s="3">
        <v>90141500</v>
      </c>
      <c r="C37" s="4" t="s">
        <v>39</v>
      </c>
      <c r="D37" s="3">
        <v>1</v>
      </c>
      <c r="E37" s="3" t="s">
        <v>68</v>
      </c>
      <c r="F37" s="3">
        <v>145000</v>
      </c>
      <c r="G37" s="3">
        <f t="shared" si="0"/>
        <v>145000</v>
      </c>
      <c r="H37" s="5"/>
      <c r="I37" s="5">
        <f t="shared" si="1"/>
        <v>0</v>
      </c>
    </row>
    <row r="38" spans="1:9" ht="63.75" x14ac:dyDescent="0.2">
      <c r="A38" s="3">
        <v>36</v>
      </c>
      <c r="B38" s="3">
        <v>90141500</v>
      </c>
      <c r="C38" s="4" t="s">
        <v>40</v>
      </c>
      <c r="D38" s="3">
        <v>1</v>
      </c>
      <c r="E38" s="3" t="s">
        <v>68</v>
      </c>
      <c r="F38" s="3">
        <v>2019190</v>
      </c>
      <c r="G38" s="3">
        <f t="shared" si="0"/>
        <v>2019190</v>
      </c>
      <c r="H38" s="5"/>
      <c r="I38" s="5">
        <f t="shared" si="1"/>
        <v>0</v>
      </c>
    </row>
    <row r="39" spans="1:9" ht="25.5" x14ac:dyDescent="0.2">
      <c r="A39" s="3">
        <v>37</v>
      </c>
      <c r="B39" s="3">
        <v>90141500</v>
      </c>
      <c r="C39" s="4" t="s">
        <v>41</v>
      </c>
      <c r="D39" s="3">
        <v>1</v>
      </c>
      <c r="E39" s="3" t="s">
        <v>68</v>
      </c>
      <c r="F39" s="3">
        <v>776223</v>
      </c>
      <c r="G39" s="3">
        <f t="shared" si="0"/>
        <v>776223</v>
      </c>
      <c r="H39" s="5"/>
      <c r="I39" s="5">
        <f t="shared" si="1"/>
        <v>0</v>
      </c>
    </row>
    <row r="40" spans="1:9" x14ac:dyDescent="0.2">
      <c r="A40" s="3">
        <v>38</v>
      </c>
      <c r="B40" s="3">
        <v>90141500</v>
      </c>
      <c r="C40" s="4" t="s">
        <v>42</v>
      </c>
      <c r="D40" s="3">
        <v>2</v>
      </c>
      <c r="E40" s="3" t="s">
        <v>65</v>
      </c>
      <c r="F40" s="3">
        <v>200000</v>
      </c>
      <c r="G40" s="3">
        <f t="shared" si="0"/>
        <v>400000</v>
      </c>
      <c r="H40" s="5"/>
      <c r="I40" s="5">
        <f t="shared" si="1"/>
        <v>0</v>
      </c>
    </row>
    <row r="41" spans="1:9" x14ac:dyDescent="0.2">
      <c r="A41" s="3">
        <v>39</v>
      </c>
      <c r="B41" s="3">
        <v>90141500</v>
      </c>
      <c r="C41" s="4" t="s">
        <v>43</v>
      </c>
      <c r="D41" s="3">
        <v>1</v>
      </c>
      <c r="E41" s="3" t="s">
        <v>65</v>
      </c>
      <c r="F41" s="3">
        <v>850000</v>
      </c>
      <c r="G41" s="3">
        <f t="shared" si="0"/>
        <v>850000</v>
      </c>
      <c r="H41" s="5"/>
      <c r="I41" s="5">
        <f t="shared" si="1"/>
        <v>0</v>
      </c>
    </row>
    <row r="42" spans="1:9" ht="25.5" x14ac:dyDescent="0.2">
      <c r="A42" s="3">
        <v>40</v>
      </c>
      <c r="B42" s="3">
        <v>90141500</v>
      </c>
      <c r="C42" s="4" t="s">
        <v>44</v>
      </c>
      <c r="D42" s="3">
        <v>1</v>
      </c>
      <c r="E42" s="3" t="s">
        <v>65</v>
      </c>
      <c r="F42" s="3">
        <v>340340</v>
      </c>
      <c r="G42" s="3">
        <f t="shared" si="0"/>
        <v>340340</v>
      </c>
      <c r="H42" s="5"/>
      <c r="I42" s="5">
        <f t="shared" si="1"/>
        <v>0</v>
      </c>
    </row>
    <row r="43" spans="1:9" ht="25.5" x14ac:dyDescent="0.2">
      <c r="A43" s="3">
        <v>41</v>
      </c>
      <c r="B43" s="3">
        <v>90141500</v>
      </c>
      <c r="C43" s="4" t="s">
        <v>45</v>
      </c>
      <c r="D43" s="3">
        <v>1</v>
      </c>
      <c r="E43" s="3" t="s">
        <v>65</v>
      </c>
      <c r="F43" s="3">
        <v>700000</v>
      </c>
      <c r="G43" s="3">
        <f t="shared" si="0"/>
        <v>700000</v>
      </c>
      <c r="H43" s="5"/>
      <c r="I43" s="5">
        <f t="shared" si="1"/>
        <v>0</v>
      </c>
    </row>
    <row r="44" spans="1:9" x14ac:dyDescent="0.2">
      <c r="A44" s="3">
        <v>42</v>
      </c>
      <c r="B44" s="3">
        <v>90141500</v>
      </c>
      <c r="C44" s="4" t="s">
        <v>46</v>
      </c>
      <c r="D44" s="3">
        <v>1</v>
      </c>
      <c r="E44" s="3" t="s">
        <v>65</v>
      </c>
      <c r="F44" s="3">
        <v>200000</v>
      </c>
      <c r="G44" s="3">
        <f t="shared" si="0"/>
        <v>200000</v>
      </c>
      <c r="H44" s="5"/>
      <c r="I44" s="5">
        <f t="shared" si="1"/>
        <v>0</v>
      </c>
    </row>
    <row r="45" spans="1:9" ht="25.5" x14ac:dyDescent="0.2">
      <c r="A45" s="3">
        <v>43</v>
      </c>
      <c r="B45" s="3">
        <v>90141500</v>
      </c>
      <c r="C45" s="4" t="s">
        <v>47</v>
      </c>
      <c r="D45" s="3">
        <v>1</v>
      </c>
      <c r="E45" s="3" t="s">
        <v>68</v>
      </c>
      <c r="F45" s="3">
        <v>2800000</v>
      </c>
      <c r="G45" s="3">
        <f t="shared" si="0"/>
        <v>2800000</v>
      </c>
      <c r="H45" s="5"/>
      <c r="I45" s="5">
        <f t="shared" si="1"/>
        <v>0</v>
      </c>
    </row>
    <row r="46" spans="1:9" ht="89.25" x14ac:dyDescent="0.2">
      <c r="A46" s="3">
        <v>44</v>
      </c>
      <c r="B46" s="3">
        <v>90141500</v>
      </c>
      <c r="C46" s="4" t="s">
        <v>48</v>
      </c>
      <c r="D46" s="3">
        <v>210</v>
      </c>
      <c r="E46" s="3" t="s">
        <v>65</v>
      </c>
      <c r="F46" s="3">
        <v>10000</v>
      </c>
      <c r="G46" s="3">
        <f t="shared" si="0"/>
        <v>2100000</v>
      </c>
      <c r="H46" s="5"/>
      <c r="I46" s="5">
        <f t="shared" si="1"/>
        <v>0</v>
      </c>
    </row>
    <row r="47" spans="1:9" x14ac:dyDescent="0.2">
      <c r="A47" s="3">
        <v>45</v>
      </c>
      <c r="B47" s="3">
        <v>90141500</v>
      </c>
      <c r="C47" s="4" t="s">
        <v>49</v>
      </c>
      <c r="D47" s="3">
        <v>15</v>
      </c>
      <c r="E47" s="3" t="s">
        <v>65</v>
      </c>
      <c r="F47" s="3">
        <v>35000</v>
      </c>
      <c r="G47" s="3">
        <f t="shared" si="0"/>
        <v>525000</v>
      </c>
      <c r="H47" s="5"/>
      <c r="I47" s="5">
        <f t="shared" si="1"/>
        <v>0</v>
      </c>
    </row>
    <row r="48" spans="1:9" x14ac:dyDescent="0.2">
      <c r="A48" s="3">
        <v>46</v>
      </c>
      <c r="B48" s="3">
        <v>90141500</v>
      </c>
      <c r="C48" s="4" t="s">
        <v>50</v>
      </c>
      <c r="D48" s="3">
        <v>9</v>
      </c>
      <c r="E48" s="3" t="s">
        <v>71</v>
      </c>
      <c r="F48" s="3">
        <v>13000</v>
      </c>
      <c r="G48" s="3">
        <f t="shared" si="0"/>
        <v>117000</v>
      </c>
      <c r="H48" s="5"/>
      <c r="I48" s="5">
        <f t="shared" si="1"/>
        <v>0</v>
      </c>
    </row>
    <row r="49" spans="1:9" x14ac:dyDescent="0.2">
      <c r="A49" s="3">
        <v>47</v>
      </c>
      <c r="B49" s="3">
        <v>90141500</v>
      </c>
      <c r="C49" s="4" t="s">
        <v>51</v>
      </c>
      <c r="D49" s="3">
        <v>2</v>
      </c>
      <c r="E49" s="3" t="s">
        <v>65</v>
      </c>
      <c r="F49" s="3">
        <v>15000</v>
      </c>
      <c r="G49" s="3">
        <f t="shared" si="0"/>
        <v>30000</v>
      </c>
      <c r="H49" s="5"/>
      <c r="I49" s="5">
        <f t="shared" si="1"/>
        <v>0</v>
      </c>
    </row>
    <row r="50" spans="1:9" x14ac:dyDescent="0.2">
      <c r="A50" s="3">
        <v>48</v>
      </c>
      <c r="B50" s="3">
        <v>90141500</v>
      </c>
      <c r="C50" s="4" t="s">
        <v>52</v>
      </c>
      <c r="D50" s="3">
        <v>6</v>
      </c>
      <c r="E50" s="3" t="s">
        <v>65</v>
      </c>
      <c r="F50" s="3">
        <v>2500</v>
      </c>
      <c r="G50" s="3">
        <f t="shared" si="0"/>
        <v>15000</v>
      </c>
      <c r="H50" s="5"/>
      <c r="I50" s="5">
        <f t="shared" si="1"/>
        <v>0</v>
      </c>
    </row>
    <row r="51" spans="1:9" ht="63.75" x14ac:dyDescent="0.2">
      <c r="A51" s="3">
        <v>49</v>
      </c>
      <c r="B51" s="3">
        <v>90141500</v>
      </c>
      <c r="C51" s="4" t="s">
        <v>53</v>
      </c>
      <c r="D51" s="3">
        <v>1</v>
      </c>
      <c r="E51" s="3" t="s">
        <v>68</v>
      </c>
      <c r="F51" s="3">
        <v>1450000</v>
      </c>
      <c r="G51" s="3">
        <f t="shared" si="0"/>
        <v>1450000</v>
      </c>
      <c r="H51" s="5"/>
      <c r="I51" s="5">
        <f t="shared" si="1"/>
        <v>0</v>
      </c>
    </row>
    <row r="52" spans="1:9" ht="38.25" x14ac:dyDescent="0.2">
      <c r="A52" s="3">
        <v>50</v>
      </c>
      <c r="B52" s="3">
        <v>90141500</v>
      </c>
      <c r="C52" s="4" t="s">
        <v>54</v>
      </c>
      <c r="D52" s="3">
        <v>8</v>
      </c>
      <c r="E52" s="3" t="s">
        <v>68</v>
      </c>
      <c r="F52" s="3">
        <v>145000</v>
      </c>
      <c r="G52" s="3">
        <f t="shared" si="0"/>
        <v>1160000</v>
      </c>
      <c r="H52" s="5"/>
      <c r="I52" s="5">
        <f t="shared" si="1"/>
        <v>0</v>
      </c>
    </row>
    <row r="53" spans="1:9" ht="38.25" x14ac:dyDescent="0.2">
      <c r="A53" s="3">
        <v>51</v>
      </c>
      <c r="B53" s="3">
        <v>90141500</v>
      </c>
      <c r="C53" s="4" t="s">
        <v>55</v>
      </c>
      <c r="D53" s="3">
        <v>1</v>
      </c>
      <c r="E53" s="3" t="s">
        <v>68</v>
      </c>
      <c r="F53" s="3">
        <v>1465000</v>
      </c>
      <c r="G53" s="3">
        <f t="shared" si="0"/>
        <v>1465000</v>
      </c>
      <c r="H53" s="5"/>
      <c r="I53" s="5">
        <f t="shared" si="1"/>
        <v>0</v>
      </c>
    </row>
    <row r="54" spans="1:9" ht="38.25" x14ac:dyDescent="0.2">
      <c r="A54" s="3">
        <v>52</v>
      </c>
      <c r="B54" s="3">
        <v>90141500</v>
      </c>
      <c r="C54" s="4" t="s">
        <v>56</v>
      </c>
      <c r="D54" s="3">
        <v>4</v>
      </c>
      <c r="E54" s="3" t="s">
        <v>65</v>
      </c>
      <c r="F54" s="3">
        <v>375000</v>
      </c>
      <c r="G54" s="3">
        <f t="shared" si="0"/>
        <v>1500000</v>
      </c>
      <c r="H54" s="5"/>
      <c r="I54" s="5">
        <f t="shared" si="1"/>
        <v>0</v>
      </c>
    </row>
    <row r="55" spans="1:9" ht="38.25" x14ac:dyDescent="0.2">
      <c r="A55" s="3">
        <v>53</v>
      </c>
      <c r="B55" s="3">
        <v>90141500</v>
      </c>
      <c r="C55" s="4" t="s">
        <v>57</v>
      </c>
      <c r="D55" s="3">
        <v>4</v>
      </c>
      <c r="E55" s="3" t="s">
        <v>65</v>
      </c>
      <c r="F55" s="3">
        <v>250000</v>
      </c>
      <c r="G55" s="3">
        <f t="shared" si="0"/>
        <v>1000000</v>
      </c>
      <c r="H55" s="5"/>
      <c r="I55" s="5">
        <f t="shared" si="1"/>
        <v>0</v>
      </c>
    </row>
    <row r="56" spans="1:9" ht="38.25" x14ac:dyDescent="0.2">
      <c r="A56" s="3">
        <v>54</v>
      </c>
      <c r="B56" s="3">
        <v>90141500</v>
      </c>
      <c r="C56" s="4" t="s">
        <v>58</v>
      </c>
      <c r="D56" s="3">
        <v>4</v>
      </c>
      <c r="E56" s="3" t="s">
        <v>65</v>
      </c>
      <c r="F56" s="3">
        <v>125000</v>
      </c>
      <c r="G56" s="3">
        <f t="shared" si="0"/>
        <v>500000</v>
      </c>
      <c r="H56" s="5"/>
      <c r="I56" s="5">
        <f t="shared" si="1"/>
        <v>0</v>
      </c>
    </row>
    <row r="57" spans="1:9" ht="38.25" x14ac:dyDescent="0.2">
      <c r="A57" s="3">
        <v>55</v>
      </c>
      <c r="B57" s="3">
        <v>90141500</v>
      </c>
      <c r="C57" s="4" t="s">
        <v>59</v>
      </c>
      <c r="D57" s="3">
        <v>1</v>
      </c>
      <c r="E57" s="3" t="s">
        <v>72</v>
      </c>
      <c r="F57" s="3">
        <v>7289327</v>
      </c>
      <c r="G57" s="3">
        <f t="shared" si="0"/>
        <v>7289327</v>
      </c>
      <c r="H57" s="5"/>
      <c r="I57" s="5">
        <f t="shared" si="1"/>
        <v>0</v>
      </c>
    </row>
    <row r="58" spans="1:9" ht="38.25" x14ac:dyDescent="0.2">
      <c r="A58" s="3">
        <v>56</v>
      </c>
      <c r="B58" s="3">
        <v>90141500</v>
      </c>
      <c r="C58" s="4" t="s">
        <v>83</v>
      </c>
      <c r="D58" s="3">
        <v>1</v>
      </c>
      <c r="E58" s="3" t="s">
        <v>65</v>
      </c>
      <c r="F58" s="3">
        <v>17500000</v>
      </c>
      <c r="G58" s="3">
        <f t="shared" si="0"/>
        <v>17500000</v>
      </c>
      <c r="H58" s="5"/>
      <c r="I58" s="5">
        <f t="shared" si="1"/>
        <v>0</v>
      </c>
    </row>
    <row r="59" spans="1:9" ht="38.25" x14ac:dyDescent="0.2">
      <c r="A59" s="3">
        <v>57</v>
      </c>
      <c r="B59" s="3">
        <v>90141500</v>
      </c>
      <c r="C59" s="4" t="s">
        <v>84</v>
      </c>
      <c r="D59" s="3">
        <v>1</v>
      </c>
      <c r="E59" s="3" t="s">
        <v>65</v>
      </c>
      <c r="F59" s="3">
        <v>17500000</v>
      </c>
      <c r="G59" s="3">
        <f t="shared" si="0"/>
        <v>17500000</v>
      </c>
      <c r="H59" s="5"/>
      <c r="I59" s="5">
        <f t="shared" si="1"/>
        <v>0</v>
      </c>
    </row>
    <row r="60" spans="1:9" ht="38.25" x14ac:dyDescent="0.2">
      <c r="A60" s="3">
        <v>58</v>
      </c>
      <c r="B60" s="3">
        <v>90141500</v>
      </c>
      <c r="C60" s="4" t="s">
        <v>60</v>
      </c>
      <c r="D60" s="3">
        <v>8</v>
      </c>
      <c r="E60" s="3" t="s">
        <v>68</v>
      </c>
      <c r="F60" s="3">
        <v>504000</v>
      </c>
      <c r="G60" s="3">
        <f t="shared" si="0"/>
        <v>4032000</v>
      </c>
      <c r="H60" s="5"/>
      <c r="I60" s="5">
        <f t="shared" si="1"/>
        <v>0</v>
      </c>
    </row>
    <row r="61" spans="1:9" ht="38.25" x14ac:dyDescent="0.2">
      <c r="A61" s="3">
        <v>59</v>
      </c>
      <c r="B61" s="3">
        <v>90141500</v>
      </c>
      <c r="C61" s="4" t="s">
        <v>61</v>
      </c>
      <c r="D61" s="3">
        <v>8</v>
      </c>
      <c r="E61" s="3" t="s">
        <v>68</v>
      </c>
      <c r="F61" s="3">
        <v>252000</v>
      </c>
      <c r="G61" s="3">
        <f t="shared" si="0"/>
        <v>2016000</v>
      </c>
      <c r="H61" s="5"/>
      <c r="I61" s="5">
        <f t="shared" si="1"/>
        <v>0</v>
      </c>
    </row>
    <row r="62" spans="1:9" ht="38.25" x14ac:dyDescent="0.2">
      <c r="A62" s="3">
        <v>60</v>
      </c>
      <c r="B62" s="3">
        <v>90141500</v>
      </c>
      <c r="C62" s="4" t="s">
        <v>62</v>
      </c>
      <c r="D62" s="3">
        <v>7</v>
      </c>
      <c r="E62" s="3" t="s">
        <v>68</v>
      </c>
      <c r="F62" s="3">
        <v>504000</v>
      </c>
      <c r="G62" s="3">
        <f t="shared" si="0"/>
        <v>3528000</v>
      </c>
      <c r="H62" s="5"/>
      <c r="I62" s="5">
        <f t="shared" si="1"/>
        <v>0</v>
      </c>
    </row>
    <row r="63" spans="1:9" ht="38.25" x14ac:dyDescent="0.2">
      <c r="A63" s="3">
        <v>61</v>
      </c>
      <c r="B63" s="3">
        <v>90141500</v>
      </c>
      <c r="C63" s="4" t="s">
        <v>63</v>
      </c>
      <c r="D63" s="3">
        <v>7</v>
      </c>
      <c r="E63" s="3" t="s">
        <v>68</v>
      </c>
      <c r="F63" s="3">
        <v>252000</v>
      </c>
      <c r="G63" s="3">
        <f t="shared" si="0"/>
        <v>1764000</v>
      </c>
      <c r="H63" s="5"/>
      <c r="I63" s="5">
        <f t="shared" si="1"/>
        <v>0</v>
      </c>
    </row>
    <row r="64" spans="1:9" ht="38.25" x14ac:dyDescent="0.2">
      <c r="A64" s="3">
        <v>62</v>
      </c>
      <c r="B64" s="3">
        <v>90141500</v>
      </c>
      <c r="C64" s="4" t="s">
        <v>64</v>
      </c>
      <c r="D64" s="3">
        <v>6</v>
      </c>
      <c r="E64" s="3" t="s">
        <v>69</v>
      </c>
      <c r="F64" s="3">
        <v>4000000</v>
      </c>
      <c r="G64" s="3">
        <f t="shared" si="0"/>
        <v>24000000</v>
      </c>
      <c r="H64" s="5"/>
      <c r="I64" s="5">
        <f t="shared" si="1"/>
        <v>0</v>
      </c>
    </row>
    <row r="65" spans="1:9" ht="38.25" x14ac:dyDescent="0.2">
      <c r="A65" s="3">
        <v>63</v>
      </c>
      <c r="B65" s="3">
        <v>90141500</v>
      </c>
      <c r="C65" s="4" t="s">
        <v>73</v>
      </c>
      <c r="D65" s="3">
        <v>5</v>
      </c>
      <c r="E65" s="3" t="s">
        <v>69</v>
      </c>
      <c r="F65" s="3">
        <v>4600000</v>
      </c>
      <c r="G65" s="3">
        <f>F65*D65</f>
        <v>23000000</v>
      </c>
      <c r="H65" s="5"/>
      <c r="I65" s="5">
        <f t="shared" si="1"/>
        <v>0</v>
      </c>
    </row>
    <row r="66" spans="1:9" x14ac:dyDescent="0.2">
      <c r="F66" s="8"/>
      <c r="G66" s="8"/>
      <c r="H66" s="8"/>
      <c r="I66" s="8"/>
    </row>
    <row r="67" spans="1:9" x14ac:dyDescent="0.2">
      <c r="A67" s="10" t="s">
        <v>75</v>
      </c>
      <c r="B67" s="10"/>
    </row>
    <row r="68" spans="1:9" x14ac:dyDescent="0.2">
      <c r="A68" s="13" t="s">
        <v>78</v>
      </c>
      <c r="B68" s="13"/>
      <c r="C68" s="13"/>
    </row>
    <row r="69" spans="1:9" x14ac:dyDescent="0.2">
      <c r="A69" s="13" t="s">
        <v>76</v>
      </c>
      <c r="B69" s="13"/>
      <c r="C69" s="13"/>
    </row>
    <row r="70" spans="1:9" x14ac:dyDescent="0.2">
      <c r="A70" s="13" t="s">
        <v>77</v>
      </c>
      <c r="B70" s="13"/>
      <c r="C70" s="13"/>
    </row>
    <row r="71" spans="1:9" x14ac:dyDescent="0.2">
      <c r="A71" s="13" t="s">
        <v>79</v>
      </c>
      <c r="B71" s="13"/>
      <c r="C71" s="13"/>
    </row>
  </sheetData>
  <mergeCells count="5">
    <mergeCell ref="A71:C71"/>
    <mergeCell ref="A69:C69"/>
    <mergeCell ref="A1:I1"/>
    <mergeCell ref="A68:C68"/>
    <mergeCell ref="A70:C70"/>
  </mergeCells>
  <pageMargins left="0.75" right="0.75" top="1" bottom="1" header="0.5" footer="0.5"/>
  <pageSetup orientation="portrait"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PriceList</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 X405U</dc:creator>
  <cp:keywords/>
  <dc:description/>
  <cp:lastModifiedBy>Laura Camila Ramirez Munoz</cp:lastModifiedBy>
  <dcterms:created xsi:type="dcterms:W3CDTF">2019-03-05T04:52:14Z</dcterms:created>
  <dcterms:modified xsi:type="dcterms:W3CDTF">2023-08-31T21:17:10Z</dcterms:modified>
  <cp:category/>
  <cp:contentStatus/>
</cp:coreProperties>
</file>