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ropbox\SITIONUEVO 2022\2023\ESAL-007-2023 EMPRENDIMIENTO MUJERES\"/>
    </mc:Choice>
  </mc:AlternateContent>
  <xr:revisionPtr revIDLastSave="0" documentId="13_ncr:1_{9491B48C-9922-4199-8991-6E159E5FD567}" xr6:coauthVersionLast="45" xr6:coauthVersionMax="45" xr10:uidLastSave="{00000000-0000-0000-0000-000000000000}"/>
  <bookViews>
    <workbookView xWindow="-120" yWindow="-120" windowWidth="20730" windowHeight="11040" activeTab="1" xr2:uid="{00000000-000D-0000-FFFF-FFFF00000000}"/>
  </bookViews>
  <sheets>
    <sheet name="PRESUPUESTO" sheetId="3" r:id="rId1"/>
    <sheet name="OFERTA ECONOMICA" sheetId="5" r:id="rId2"/>
    <sheet name="Hoja1 (2)" sheetId="4" r:id="rId3"/>
  </sheets>
  <calcPr calcId="181029"/>
</workbook>
</file>

<file path=xl/calcChain.xml><?xml version="1.0" encoding="utf-8"?>
<calcChain xmlns="http://schemas.openxmlformats.org/spreadsheetml/2006/main">
  <c r="F63" i="5" l="1"/>
  <c r="F61" i="5"/>
  <c r="F60" i="5"/>
  <c r="F59" i="5"/>
  <c r="F54" i="5"/>
  <c r="F52" i="5"/>
  <c r="F51" i="5"/>
  <c r="F50" i="5"/>
  <c r="F46" i="5"/>
  <c r="F44" i="5"/>
  <c r="F43" i="5"/>
  <c r="F42" i="5"/>
  <c r="F35" i="5"/>
  <c r="F33" i="5"/>
  <c r="F32" i="5"/>
  <c r="F30" i="5"/>
  <c r="F27" i="5"/>
  <c r="F25" i="5"/>
  <c r="F24" i="5"/>
  <c r="F22" i="5"/>
  <c r="F19" i="5"/>
  <c r="F17" i="5"/>
  <c r="F16" i="5"/>
  <c r="F14" i="5"/>
  <c r="F10" i="5"/>
  <c r="F8" i="5"/>
  <c r="F7" i="5"/>
  <c r="F36" i="5" l="1"/>
  <c r="F59" i="3"/>
  <c r="F50" i="3"/>
  <c r="F42" i="3"/>
  <c r="F30" i="3"/>
  <c r="F22" i="3"/>
  <c r="F14" i="3"/>
  <c r="F6" i="3"/>
  <c r="F66" i="5" l="1"/>
  <c r="F37" i="5"/>
  <c r="C3" i="4"/>
  <c r="B2" i="4" s="1"/>
  <c r="B4" i="4" s="1"/>
  <c r="B5" i="4" s="1"/>
  <c r="F67" i="5" l="1"/>
  <c r="C5" i="4"/>
  <c r="F63" i="3"/>
  <c r="F61" i="3"/>
  <c r="F60" i="3"/>
  <c r="F64" i="3" s="1"/>
  <c r="F54" i="3"/>
  <c r="F52" i="3"/>
  <c r="F51" i="3"/>
  <c r="F46" i="3"/>
  <c r="F44" i="3"/>
  <c r="F43" i="3"/>
  <c r="F55" i="3" l="1"/>
  <c r="F47" i="3"/>
  <c r="F35" i="3"/>
  <c r="F33" i="3"/>
  <c r="F32" i="3"/>
  <c r="F27" i="3"/>
  <c r="F25" i="3"/>
  <c r="F24" i="3"/>
  <c r="F19" i="3"/>
  <c r="F17" i="3"/>
  <c r="F16" i="3"/>
  <c r="F10" i="3"/>
  <c r="F8" i="3"/>
  <c r="F7" i="3"/>
  <c r="F66" i="3" l="1"/>
  <c r="F11" i="3"/>
  <c r="F36" i="3"/>
  <c r="F28" i="3"/>
  <c r="F20" i="3"/>
  <c r="F37" i="3" l="1"/>
  <c r="F67" i="3" s="1"/>
</calcChain>
</file>

<file path=xl/sharedStrings.xml><?xml version="1.0" encoding="utf-8"?>
<sst xmlns="http://schemas.openxmlformats.org/spreadsheetml/2006/main" count="253" uniqueCount="83">
  <si>
    <t>DESCRIPCIÓN</t>
  </si>
  <si>
    <t>1.1</t>
  </si>
  <si>
    <t>2.2</t>
  </si>
  <si>
    <t>ITEM</t>
  </si>
  <si>
    <t>VALOR TOTAL</t>
  </si>
  <si>
    <t>VALOR UNITARIO</t>
  </si>
  <si>
    <t>PRESUPUESTO OFICIAL</t>
  </si>
  <si>
    <t>1.3</t>
  </si>
  <si>
    <t>2.3</t>
  </si>
  <si>
    <t>2.4</t>
  </si>
  <si>
    <t>3.1</t>
  </si>
  <si>
    <t>3.2</t>
  </si>
  <si>
    <t>No. DE BENEFICIARIOS</t>
  </si>
  <si>
    <t>3.4</t>
  </si>
  <si>
    <t>3.5</t>
  </si>
  <si>
    <t>1.4</t>
  </si>
  <si>
    <t>SUBTOTAL</t>
  </si>
  <si>
    <t>ALMUERZO: (PROTEINA, CARBOHIDRATO, ENSALADA Y JUGO)</t>
  </si>
  <si>
    <t>2.5</t>
  </si>
  <si>
    <t>2.6</t>
  </si>
  <si>
    <t>3.3</t>
  </si>
  <si>
    <t>3.6</t>
  </si>
  <si>
    <t>4.1</t>
  </si>
  <si>
    <t>4.2</t>
  </si>
  <si>
    <t>4.3</t>
  </si>
  <si>
    <t>PERSONAL LOGISTICO</t>
  </si>
  <si>
    <t>4.4</t>
  </si>
  <si>
    <t>4.5</t>
  </si>
  <si>
    <t>4.6</t>
  </si>
  <si>
    <t>SESION TEORICA</t>
  </si>
  <si>
    <t>Reconocimiento del grupo.</t>
  </si>
  <si>
    <t>CAPACITADOR TEORICO</t>
  </si>
  <si>
    <t>1.5</t>
  </si>
  <si>
    <t>1.6</t>
  </si>
  <si>
    <t>26 Mujeres y 5 personal de apoyo y ejecucion</t>
  </si>
  <si>
    <t>MERIENDA ( Sandwich y bebida)</t>
  </si>
  <si>
    <t>HIDRATACION ( Agua)</t>
  </si>
  <si>
    <t>LOCACION ( Incluye, lugar, sillas y mesas)</t>
  </si>
  <si>
    <t>5 HORAS</t>
  </si>
  <si>
    <t xml:space="preserve">2. </t>
  </si>
  <si>
    <t>Conceptos básicos</t>
  </si>
  <si>
    <t>2.1</t>
  </si>
  <si>
    <t>Marketing</t>
  </si>
  <si>
    <t>Creación de medios digitales</t>
  </si>
  <si>
    <t>REQUERIMIENTO</t>
  </si>
  <si>
    <t>SESIONES PRACTICAS</t>
  </si>
  <si>
    <t>SESION 1</t>
  </si>
  <si>
    <t>SESION 2</t>
  </si>
  <si>
    <t>SESION 3</t>
  </si>
  <si>
    <t>JUEGO DE INDIVIDUALES PINTADOS A
MANO CON PORTAVASOS</t>
  </si>
  <si>
    <t>BOLSO PINTADO A MANO SOBRE
LONA COSTEÑA</t>
  </si>
  <si>
    <t>1.1.1</t>
  </si>
  <si>
    <t>3.1.1</t>
  </si>
  <si>
    <r>
      <rPr>
        <b/>
        <sz val="10"/>
        <color rgb="FF000000"/>
        <rFont val="Arial"/>
        <family val="2"/>
      </rPr>
      <t>MATERIALES (</t>
    </r>
    <r>
      <rPr>
        <sz val="10"/>
        <color rgb="FF000000"/>
        <rFont val="Arial"/>
        <family val="2"/>
      </rPr>
      <t xml:space="preserve">Bolso en lona costeña, Diseño, Papel transfer, Tabla- </t>
    </r>
    <r>
      <rPr>
        <b/>
        <sz val="10"/>
        <color rgb="FF000000"/>
        <rFont val="Arial"/>
        <family val="2"/>
      </rPr>
      <t>PINTURAS TEXTILES</t>
    </r>
    <r>
      <rPr>
        <sz val="10"/>
        <color rgb="FF000000"/>
        <rFont val="Arial"/>
        <family val="2"/>
      </rPr>
      <t xml:space="preserve"> (Verde Claro, oscuro, Blanco, Amarillo, Azul claro, Negro) 
</t>
    </r>
    <r>
      <rPr>
        <b/>
        <sz val="10"/>
        <color rgb="FF000000"/>
        <rFont val="Arial"/>
        <family val="2"/>
      </rPr>
      <t>PINTURAS NEONES (</t>
    </r>
    <r>
      <rPr>
        <sz val="10"/>
        <color rgb="FF000000"/>
        <rFont val="Arial"/>
        <family val="2"/>
      </rPr>
      <t xml:space="preserve">Rojo, Magenta, Naranja Amarillo)  </t>
    </r>
    <r>
      <rPr>
        <b/>
        <sz val="10"/>
        <color rgb="FF000000"/>
        <rFont val="Arial"/>
        <family val="2"/>
      </rPr>
      <t>BORDEADO (</t>
    </r>
    <r>
      <rPr>
        <sz val="10"/>
        <color rgb="FF000000"/>
        <rFont val="Arial"/>
        <family val="2"/>
      </rPr>
      <t>R Dorado)</t>
    </r>
    <r>
      <rPr>
        <b/>
        <sz val="10"/>
        <color rgb="FF000000"/>
        <rFont val="Arial"/>
        <family val="2"/>
      </rPr>
      <t xml:space="preserve">, HERRAMIENTA </t>
    </r>
    <r>
      <rPr>
        <sz val="10"/>
        <color rgb="FF000000"/>
        <rFont val="Arial"/>
        <family val="2"/>
      </rPr>
      <t>( Pincel angular # 2, Pincel angular # 3, Toallitas, Lápiz de dibujo)</t>
    </r>
  </si>
  <si>
    <r>
      <rPr>
        <b/>
        <sz val="10"/>
        <color rgb="FF000000"/>
        <rFont val="Arial"/>
        <family val="2"/>
      </rPr>
      <t>CAMINO DE MESA NAVIDEÑO CON PAPA NOEL</t>
    </r>
    <r>
      <rPr>
        <sz val="10"/>
        <color rgb="FF000000"/>
        <rFont val="Arial"/>
        <family val="2"/>
      </rPr>
      <t xml:space="preserve">
( ½ metro tela sintética, (especial), Millare decorativo, Silicona liquida) 
</t>
    </r>
    <r>
      <rPr>
        <b/>
        <sz val="10"/>
        <color rgb="FF000000"/>
        <rFont val="Arial"/>
        <family val="2"/>
      </rPr>
      <t xml:space="preserve"> HERRAMIENTA ( </t>
    </r>
    <r>
      <rPr>
        <sz val="10"/>
        <color rgb="FF000000"/>
        <rFont val="Arial"/>
        <family val="2"/>
      </rPr>
      <t xml:space="preserve">Kit de costuras, Tijeras, Hilo rojo,beige, Alfileres) </t>
    </r>
    <r>
      <rPr>
        <b/>
        <sz val="10"/>
        <color rgb="FF000000"/>
        <rFont val="Arial"/>
        <family val="2"/>
      </rPr>
      <t>MATERIALES (</t>
    </r>
    <r>
      <rPr>
        <sz val="10"/>
        <color rgb="FF000000"/>
        <rFont val="Arial"/>
        <family val="2"/>
      </rPr>
      <t>Kit de telas para el papa, Noel Paño lency rojo, grabado Ovejero blanco, Paño lency beige, Pin navideño, Perlas doradas # 6, Par de ojos, Relleno, Cinta roja, Lentejuela)</t>
    </r>
  </si>
  <si>
    <r>
      <rPr>
        <b/>
        <sz val="10"/>
        <color rgb="FF000000"/>
        <rFont val="Arial"/>
        <family val="2"/>
      </rPr>
      <t>MATERIALES (</t>
    </r>
    <r>
      <rPr>
        <sz val="10"/>
        <color rgb="FF000000"/>
        <rFont val="Arial"/>
        <family val="2"/>
      </rPr>
      <t xml:space="preserve">4 individuales en madera MDF medidas 40*30, 4 porta vasos en madera MDF medidas, 10*10 Sellador de madera - Brillo al agua, Guesso blanco
Pegante de escarcha, Escarchas doradas) - </t>
    </r>
    <r>
      <rPr>
        <b/>
        <sz val="10"/>
        <color rgb="FF000000"/>
        <rFont val="Arial"/>
        <family val="2"/>
      </rPr>
      <t xml:space="preserve">ACRILICO: ( </t>
    </r>
    <r>
      <rPr>
        <sz val="10"/>
        <color rgb="FF000000"/>
        <rFont val="Arial"/>
        <family val="2"/>
      </rPr>
      <t xml:space="preserve">S Negro, Coral, Azul, aguamarina, crema) </t>
    </r>
    <r>
      <rPr>
        <b/>
        <sz val="10"/>
        <color rgb="FF000000"/>
        <rFont val="Arial"/>
        <family val="2"/>
      </rPr>
      <t>HERRAMIENTA: (</t>
    </r>
    <r>
      <rPr>
        <sz val="10"/>
        <color rgb="FF000000"/>
        <rFont val="Arial"/>
        <family val="2"/>
      </rPr>
      <t>S Pincel plano # 2, Pincel angular # 2, Pincel angular # 3, Esponja sintética, Resina pequeña)</t>
    </r>
  </si>
  <si>
    <t>1.1.1.1</t>
  </si>
  <si>
    <t>1.1.1.2</t>
  </si>
  <si>
    <t>1.1.1.3</t>
  </si>
  <si>
    <t>1.1.1.4</t>
  </si>
  <si>
    <t>1.1.1.5</t>
  </si>
  <si>
    <t>2.1.1</t>
  </si>
  <si>
    <t>2.1.2</t>
  </si>
  <si>
    <t>2.1.3</t>
  </si>
  <si>
    <t>2.1.4</t>
  </si>
  <si>
    <t>2.1.5</t>
  </si>
  <si>
    <t>3.1.2</t>
  </si>
  <si>
    <t>3.1.3</t>
  </si>
  <si>
    <t>3.1.4</t>
  </si>
  <si>
    <t>3.1.5</t>
  </si>
  <si>
    <t>TOTAL</t>
  </si>
  <si>
    <t>SUBTOTAL 1</t>
  </si>
  <si>
    <t xml:space="preserve">SUBTOTAL 2 </t>
  </si>
  <si>
    <t>Comprobación</t>
  </si>
  <si>
    <t>Aporte de la fundación</t>
  </si>
  <si>
    <t>Aporte de la entidad</t>
  </si>
  <si>
    <t>Valor del contrato</t>
  </si>
  <si>
    <t>Porcentaje</t>
  </si>
  <si>
    <t>Valor</t>
  </si>
  <si>
    <t>Descripción</t>
  </si>
  <si>
    <t xml:space="preserve">GLOBAL </t>
  </si>
  <si>
    <t>OFERTA ECONOMICA</t>
  </si>
  <si>
    <t xml:space="preserve">CLAUDIA PATRICIA GUTIÉRREZ GUTIÉRREZ
SECRETARIA DE GESTIÓN SOCIAL CON  EQUIDAD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</si>
</sst>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.00"/>
    <numFmt numFmtId="165" formatCode="_(&quot;$&quot;* #,##0.00_);_(&quot;$&quot;* \(#,##0.00\);_(&quot;$&quot;* &quot;-&quot;??_);_(@_)"/>
  </numFmts>
  <fonts count="1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2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70">
    <xf numFmtId="0" fontId="0" fillId="0" borderId="0" xfId="0" applyAlignment="1">
      <alignment horizontal="left" vertical="top"/>
    </xf>
    <xf numFmtId="0" fontId="3" fillId="0" borderId="1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164" fontId="3" fillId="0" borderId="1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42" fontId="5" fillId="0" borderId="1" xfId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top"/>
    </xf>
    <xf numFmtId="0" fontId="4" fillId="2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center"/>
    </xf>
    <xf numFmtId="42" fontId="5" fillId="0" borderId="1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right" vertical="top"/>
    </xf>
    <xf numFmtId="0" fontId="4" fillId="0" borderId="5" xfId="0" applyFont="1" applyBorder="1" applyAlignment="1">
      <alignment horizontal="right" vertical="top"/>
    </xf>
    <xf numFmtId="0" fontId="4" fillId="0" borderId="6" xfId="0" applyFont="1" applyBorder="1" applyAlignment="1">
      <alignment horizontal="right" vertical="top"/>
    </xf>
    <xf numFmtId="0" fontId="0" fillId="0" borderId="1" xfId="0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top" wrapText="1"/>
    </xf>
    <xf numFmtId="0" fontId="1" fillId="0" borderId="0" xfId="2"/>
    <xf numFmtId="9" fontId="0" fillId="0" borderId="0" xfId="3" applyFont="1"/>
    <xf numFmtId="165" fontId="0" fillId="0" borderId="0" xfId="4" applyFont="1"/>
    <xf numFmtId="0" fontId="7" fillId="3" borderId="0" xfId="2" applyFont="1" applyFill="1"/>
    <xf numFmtId="0" fontId="7" fillId="4" borderId="0" xfId="2" applyFont="1" applyFill="1"/>
    <xf numFmtId="0" fontId="7" fillId="0" borderId="0" xfId="2" applyFont="1"/>
    <xf numFmtId="9" fontId="7" fillId="5" borderId="0" xfId="3" applyFont="1" applyFill="1" applyAlignment="1">
      <alignment horizontal="center" vertical="center"/>
    </xf>
    <xf numFmtId="165" fontId="7" fillId="5" borderId="0" xfId="4" applyFont="1" applyFill="1" applyAlignment="1">
      <alignment horizontal="center" vertical="center"/>
    </xf>
    <xf numFmtId="0" fontId="7" fillId="5" borderId="0" xfId="2" applyFont="1" applyFill="1" applyAlignment="1">
      <alignment horizontal="center" vertical="center"/>
    </xf>
    <xf numFmtId="165" fontId="3" fillId="0" borderId="0" xfId="4" applyFont="1"/>
    <xf numFmtId="9" fontId="3" fillId="0" borderId="0" xfId="3" applyFont="1"/>
    <xf numFmtId="165" fontId="8" fillId="3" borderId="0" xfId="4" applyFont="1" applyFill="1"/>
    <xf numFmtId="9" fontId="8" fillId="3" borderId="0" xfId="3" applyFont="1" applyFill="1"/>
    <xf numFmtId="3" fontId="1" fillId="0" borderId="0" xfId="2" applyNumberFormat="1"/>
    <xf numFmtId="44" fontId="0" fillId="0" borderId="0" xfId="0" applyNumberFormat="1" applyAlignment="1">
      <alignment horizontal="left" vertical="top"/>
    </xf>
    <xf numFmtId="3" fontId="0" fillId="0" borderId="0" xfId="0" applyNumberFormat="1" applyAlignment="1">
      <alignment horizontal="left" vertical="top"/>
    </xf>
    <xf numFmtId="164" fontId="0" fillId="0" borderId="0" xfId="0" applyNumberFormat="1" applyAlignment="1">
      <alignment horizontal="left" vertical="top"/>
    </xf>
    <xf numFmtId="164" fontId="4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top"/>
    </xf>
    <xf numFmtId="0" fontId="4" fillId="0" borderId="5" xfId="0" applyFont="1" applyBorder="1" applyAlignment="1">
      <alignment horizontal="right" vertical="top"/>
    </xf>
    <xf numFmtId="42" fontId="5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6" xfId="0" applyFont="1" applyBorder="1" applyAlignment="1">
      <alignment horizontal="right" vertical="top" wrapText="1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4" fillId="0" borderId="4" xfId="0" applyFont="1" applyBorder="1" applyAlignment="1">
      <alignment horizontal="right" vertical="top"/>
    </xf>
    <xf numFmtId="0" fontId="4" fillId="0" borderId="5" xfId="0" applyFont="1" applyBorder="1" applyAlignment="1">
      <alignment horizontal="right" vertical="top"/>
    </xf>
    <xf numFmtId="0" fontId="4" fillId="0" borderId="6" xfId="0" applyFont="1" applyBorder="1" applyAlignment="1">
      <alignment horizontal="right" vertical="top"/>
    </xf>
    <xf numFmtId="0" fontId="4" fillId="6" borderId="4" xfId="0" applyFont="1" applyFill="1" applyBorder="1" applyAlignment="1">
      <alignment horizontal="center" vertical="top"/>
    </xf>
    <xf numFmtId="0" fontId="4" fillId="6" borderId="5" xfId="0" applyFont="1" applyFill="1" applyBorder="1" applyAlignment="1">
      <alignment horizontal="center" vertical="top"/>
    </xf>
    <xf numFmtId="0" fontId="4" fillId="6" borderId="6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right" vertical="top"/>
    </xf>
    <xf numFmtId="0" fontId="3" fillId="0" borderId="5" xfId="0" applyFont="1" applyBorder="1" applyAlignment="1">
      <alignment horizontal="right" vertical="top"/>
    </xf>
    <xf numFmtId="0" fontId="3" fillId="0" borderId="6" xfId="0" applyFont="1" applyBorder="1" applyAlignment="1">
      <alignment horizontal="right" vertical="top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/>
    </xf>
  </cellXfs>
  <cellStyles count="5">
    <cellStyle name="Moneda [0]" xfId="1" builtinId="7"/>
    <cellStyle name="Moneda 2" xfId="4" xr:uid="{00000000-0005-0000-0000-000001000000}"/>
    <cellStyle name="Normal" xfId="0" builtinId="0"/>
    <cellStyle name="Normal 2" xfId="2" xr:uid="{00000000-0005-0000-0000-000003000000}"/>
    <cellStyle name="Porcentaje 2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3"/>
  <sheetViews>
    <sheetView topLeftCell="A61" zoomScaleNormal="100" workbookViewId="0">
      <selection activeCell="B70" sqref="B70:B71"/>
    </sheetView>
  </sheetViews>
  <sheetFormatPr baseColWidth="10" defaultRowHeight="12.75" x14ac:dyDescent="0.2"/>
  <cols>
    <col min="2" max="2" width="73" customWidth="1"/>
    <col min="3" max="3" width="33.5" customWidth="1"/>
    <col min="4" max="5" width="29.1640625" customWidth="1"/>
    <col min="6" max="6" width="29.5" customWidth="1"/>
  </cols>
  <sheetData>
    <row r="1" spans="1:6" x14ac:dyDescent="0.2">
      <c r="A1" s="56" t="s">
        <v>6</v>
      </c>
      <c r="B1" s="57"/>
      <c r="C1" s="57"/>
      <c r="D1" s="57"/>
      <c r="E1" s="57"/>
      <c r="F1" s="58"/>
    </row>
    <row r="2" spans="1:6" x14ac:dyDescent="0.2">
      <c r="A2" s="59"/>
      <c r="B2" s="60"/>
      <c r="C2" s="60"/>
      <c r="D2" s="60"/>
      <c r="E2" s="60"/>
      <c r="F2" s="61"/>
    </row>
    <row r="3" spans="1:6" x14ac:dyDescent="0.2">
      <c r="A3" s="13" t="s">
        <v>3</v>
      </c>
      <c r="B3" s="13" t="s">
        <v>0</v>
      </c>
      <c r="C3" s="13" t="s">
        <v>12</v>
      </c>
      <c r="D3" s="14" t="s">
        <v>5</v>
      </c>
      <c r="E3" s="14" t="s">
        <v>44</v>
      </c>
      <c r="F3" s="8" t="s">
        <v>4</v>
      </c>
    </row>
    <row r="4" spans="1:6" x14ac:dyDescent="0.2">
      <c r="A4" s="62" t="s">
        <v>29</v>
      </c>
      <c r="B4" s="63"/>
      <c r="C4" s="63"/>
      <c r="D4" s="63"/>
      <c r="E4" s="63"/>
      <c r="F4" s="64"/>
    </row>
    <row r="5" spans="1:6" ht="16.5" customHeight="1" x14ac:dyDescent="0.2">
      <c r="A5" s="12">
        <v>1</v>
      </c>
      <c r="B5" s="62" t="s">
        <v>30</v>
      </c>
      <c r="C5" s="63"/>
      <c r="D5" s="63"/>
      <c r="E5" s="63"/>
      <c r="F5" s="64"/>
    </row>
    <row r="6" spans="1:6" x14ac:dyDescent="0.2">
      <c r="A6" s="5" t="s">
        <v>1</v>
      </c>
      <c r="B6" s="5" t="s">
        <v>31</v>
      </c>
      <c r="C6" s="5">
        <v>26</v>
      </c>
      <c r="D6" s="6">
        <v>1140993</v>
      </c>
      <c r="E6" s="6" t="s">
        <v>38</v>
      </c>
      <c r="F6" s="6">
        <f>D6</f>
        <v>1140993</v>
      </c>
    </row>
    <row r="7" spans="1:6" ht="25.5" x14ac:dyDescent="0.2">
      <c r="A7" s="5" t="s">
        <v>7</v>
      </c>
      <c r="B7" s="9" t="s">
        <v>35</v>
      </c>
      <c r="C7" s="5">
        <v>26</v>
      </c>
      <c r="D7" s="6">
        <v>8850</v>
      </c>
      <c r="E7" s="7" t="s">
        <v>34</v>
      </c>
      <c r="F7" s="6">
        <f>D7*31</f>
        <v>274350</v>
      </c>
    </row>
    <row r="8" spans="1:6" ht="25.5" x14ac:dyDescent="0.2">
      <c r="A8" s="5" t="s">
        <v>15</v>
      </c>
      <c r="B8" s="9" t="s">
        <v>36</v>
      </c>
      <c r="C8" s="5">
        <v>26</v>
      </c>
      <c r="D8" s="6">
        <v>2000</v>
      </c>
      <c r="E8" s="7" t="s">
        <v>34</v>
      </c>
      <c r="F8" s="6">
        <f>D8*31</f>
        <v>62000</v>
      </c>
    </row>
    <row r="9" spans="1:6" x14ac:dyDescent="0.2">
      <c r="A9" s="5" t="s">
        <v>32</v>
      </c>
      <c r="B9" s="9" t="s">
        <v>37</v>
      </c>
      <c r="C9" s="5">
        <v>26</v>
      </c>
      <c r="D9" s="6">
        <v>2000000</v>
      </c>
      <c r="E9" s="5">
        <v>1</v>
      </c>
      <c r="F9" s="6">
        <v>2000000</v>
      </c>
    </row>
    <row r="10" spans="1:6" x14ac:dyDescent="0.2">
      <c r="A10" s="5" t="s">
        <v>33</v>
      </c>
      <c r="B10" s="10" t="s">
        <v>25</v>
      </c>
      <c r="C10" s="5"/>
      <c r="D10" s="6">
        <v>150000</v>
      </c>
      <c r="E10" s="5">
        <v>5</v>
      </c>
      <c r="F10" s="6">
        <f>D10*E10</f>
        <v>750000</v>
      </c>
    </row>
    <row r="11" spans="1:6" x14ac:dyDescent="0.2">
      <c r="A11" s="65"/>
      <c r="B11" s="66"/>
      <c r="C11" s="66"/>
      <c r="D11" s="66"/>
      <c r="E11" s="67"/>
      <c r="F11" s="6">
        <f>SUM(F6:F10)</f>
        <v>4227343</v>
      </c>
    </row>
    <row r="12" spans="1:6" x14ac:dyDescent="0.2">
      <c r="A12" s="5"/>
      <c r="B12" s="3"/>
      <c r="C12" s="5"/>
      <c r="D12" s="4"/>
      <c r="E12" s="3"/>
      <c r="F12" s="3"/>
    </row>
    <row r="13" spans="1:6" x14ac:dyDescent="0.2">
      <c r="A13" s="12" t="s">
        <v>39</v>
      </c>
      <c r="B13" s="62" t="s">
        <v>40</v>
      </c>
      <c r="C13" s="63"/>
      <c r="D13" s="63"/>
      <c r="E13" s="63"/>
      <c r="F13" s="64"/>
    </row>
    <row r="14" spans="1:6" x14ac:dyDescent="0.2">
      <c r="A14" s="5" t="s">
        <v>41</v>
      </c>
      <c r="B14" s="5" t="s">
        <v>31</v>
      </c>
      <c r="C14" s="5">
        <v>26</v>
      </c>
      <c r="D14" s="4">
        <v>1200000</v>
      </c>
      <c r="E14" s="6" t="s">
        <v>38</v>
      </c>
      <c r="F14" s="4">
        <f>D14</f>
        <v>1200000</v>
      </c>
    </row>
    <row r="15" spans="1:6" ht="25.5" x14ac:dyDescent="0.2">
      <c r="A15" s="5" t="s">
        <v>2</v>
      </c>
      <c r="B15" s="1" t="s">
        <v>17</v>
      </c>
      <c r="C15" s="5">
        <v>26</v>
      </c>
      <c r="D15" s="4">
        <v>30000</v>
      </c>
      <c r="E15" s="7" t="s">
        <v>34</v>
      </c>
      <c r="F15" s="4">
        <v>930000</v>
      </c>
    </row>
    <row r="16" spans="1:6" ht="25.5" x14ac:dyDescent="0.2">
      <c r="A16" s="5" t="s">
        <v>8</v>
      </c>
      <c r="B16" s="9" t="s">
        <v>35</v>
      </c>
      <c r="C16" s="5">
        <v>26</v>
      </c>
      <c r="D16" s="4">
        <v>8850</v>
      </c>
      <c r="E16" s="7" t="s">
        <v>34</v>
      </c>
      <c r="F16" s="4">
        <f>D16*31</f>
        <v>274350</v>
      </c>
    </row>
    <row r="17" spans="1:6" ht="25.5" x14ac:dyDescent="0.2">
      <c r="A17" s="5" t="s">
        <v>9</v>
      </c>
      <c r="B17" s="9" t="s">
        <v>36</v>
      </c>
      <c r="C17" s="5">
        <v>26</v>
      </c>
      <c r="D17" s="4">
        <v>2000</v>
      </c>
      <c r="E17" s="7" t="s">
        <v>34</v>
      </c>
      <c r="F17" s="4">
        <f>D17*31</f>
        <v>62000</v>
      </c>
    </row>
    <row r="18" spans="1:6" x14ac:dyDescent="0.2">
      <c r="A18" s="5" t="s">
        <v>18</v>
      </c>
      <c r="B18" s="9" t="s">
        <v>37</v>
      </c>
      <c r="C18" s="5">
        <v>26</v>
      </c>
      <c r="D18" s="4">
        <v>2000000</v>
      </c>
      <c r="E18" s="5">
        <v>1</v>
      </c>
      <c r="F18" s="4">
        <v>2000000</v>
      </c>
    </row>
    <row r="19" spans="1:6" x14ac:dyDescent="0.2">
      <c r="A19" s="5" t="s">
        <v>19</v>
      </c>
      <c r="B19" s="10" t="s">
        <v>25</v>
      </c>
      <c r="C19" s="3"/>
      <c r="D19" s="4">
        <v>150000</v>
      </c>
      <c r="E19" s="5">
        <v>5</v>
      </c>
      <c r="F19" s="4">
        <f>D19*E19</f>
        <v>750000</v>
      </c>
    </row>
    <row r="20" spans="1:6" x14ac:dyDescent="0.2">
      <c r="A20" s="5"/>
      <c r="B20" s="3"/>
      <c r="C20" s="3"/>
      <c r="D20" s="3"/>
      <c r="E20" s="3"/>
      <c r="F20" s="4">
        <f>F14+F15+F16+F17+F18+F19</f>
        <v>5216350</v>
      </c>
    </row>
    <row r="21" spans="1:6" x14ac:dyDescent="0.2">
      <c r="A21" s="12">
        <v>3</v>
      </c>
      <c r="B21" s="62" t="s">
        <v>42</v>
      </c>
      <c r="C21" s="63"/>
      <c r="D21" s="63"/>
      <c r="E21" s="63"/>
      <c r="F21" s="64"/>
    </row>
    <row r="22" spans="1:6" x14ac:dyDescent="0.2">
      <c r="A22" s="5" t="s">
        <v>10</v>
      </c>
      <c r="B22" s="3" t="s">
        <v>31</v>
      </c>
      <c r="C22" s="5">
        <v>26</v>
      </c>
      <c r="D22" s="6">
        <v>1200000</v>
      </c>
      <c r="E22" s="6" t="s">
        <v>38</v>
      </c>
      <c r="F22" s="6">
        <f>D22</f>
        <v>1200000</v>
      </c>
    </row>
    <row r="23" spans="1:6" ht="25.5" x14ac:dyDescent="0.2">
      <c r="A23" s="5" t="s">
        <v>11</v>
      </c>
      <c r="B23" s="1" t="s">
        <v>17</v>
      </c>
      <c r="C23" s="5">
        <v>26</v>
      </c>
      <c r="D23" s="6">
        <v>30000</v>
      </c>
      <c r="E23" s="7" t="s">
        <v>34</v>
      </c>
      <c r="F23" s="6">
        <v>930000</v>
      </c>
    </row>
    <row r="24" spans="1:6" ht="25.5" x14ac:dyDescent="0.2">
      <c r="A24" s="5" t="s">
        <v>20</v>
      </c>
      <c r="B24" s="9" t="s">
        <v>35</v>
      </c>
      <c r="C24" s="5">
        <v>26</v>
      </c>
      <c r="D24" s="6">
        <v>8850</v>
      </c>
      <c r="E24" s="7" t="s">
        <v>34</v>
      </c>
      <c r="F24" s="6">
        <f>D24*31</f>
        <v>274350</v>
      </c>
    </row>
    <row r="25" spans="1:6" ht="25.5" x14ac:dyDescent="0.2">
      <c r="A25" s="5" t="s">
        <v>13</v>
      </c>
      <c r="B25" s="9" t="s">
        <v>36</v>
      </c>
      <c r="C25" s="5">
        <v>26</v>
      </c>
      <c r="D25" s="6">
        <v>2000</v>
      </c>
      <c r="E25" s="7" t="s">
        <v>34</v>
      </c>
      <c r="F25" s="6">
        <f>D25*31</f>
        <v>62000</v>
      </c>
    </row>
    <row r="26" spans="1:6" x14ac:dyDescent="0.2">
      <c r="A26" s="5" t="s">
        <v>14</v>
      </c>
      <c r="B26" s="9" t="s">
        <v>37</v>
      </c>
      <c r="C26" s="5">
        <v>26</v>
      </c>
      <c r="D26" s="6">
        <v>2000000</v>
      </c>
      <c r="E26" s="5">
        <v>1</v>
      </c>
      <c r="F26" s="6">
        <v>2000000</v>
      </c>
    </row>
    <row r="27" spans="1:6" x14ac:dyDescent="0.2">
      <c r="A27" s="5" t="s">
        <v>21</v>
      </c>
      <c r="B27" s="10" t="s">
        <v>25</v>
      </c>
      <c r="C27" s="3"/>
      <c r="D27" s="6">
        <v>150000</v>
      </c>
      <c r="E27" s="5">
        <v>5</v>
      </c>
      <c r="F27" s="6">
        <f>D27*E27</f>
        <v>750000</v>
      </c>
    </row>
    <row r="28" spans="1:6" x14ac:dyDescent="0.2">
      <c r="A28" s="5"/>
      <c r="B28" s="3"/>
      <c r="C28" s="3"/>
      <c r="D28" s="3"/>
      <c r="E28" s="3"/>
      <c r="F28" s="6">
        <f>F22+F23+F24+F25+F26+F27</f>
        <v>5216350</v>
      </c>
    </row>
    <row r="29" spans="1:6" x14ac:dyDescent="0.2">
      <c r="A29" s="12">
        <v>4</v>
      </c>
      <c r="B29" s="62" t="s">
        <v>43</v>
      </c>
      <c r="C29" s="63"/>
      <c r="D29" s="63"/>
      <c r="E29" s="63"/>
      <c r="F29" s="64"/>
    </row>
    <row r="30" spans="1:6" x14ac:dyDescent="0.2">
      <c r="A30" s="5" t="s">
        <v>22</v>
      </c>
      <c r="B30" s="5" t="s">
        <v>31</v>
      </c>
      <c r="C30" s="5">
        <v>26</v>
      </c>
      <c r="D30" s="6">
        <v>1200000</v>
      </c>
      <c r="E30" s="6" t="s">
        <v>38</v>
      </c>
      <c r="F30" s="6">
        <f>D30</f>
        <v>1200000</v>
      </c>
    </row>
    <row r="31" spans="1:6" ht="25.5" x14ac:dyDescent="0.2">
      <c r="A31" s="5" t="s">
        <v>23</v>
      </c>
      <c r="B31" s="1" t="s">
        <v>17</v>
      </c>
      <c r="C31" s="5">
        <v>26</v>
      </c>
      <c r="D31" s="6">
        <v>30000</v>
      </c>
      <c r="E31" s="7" t="s">
        <v>34</v>
      </c>
      <c r="F31" s="6">
        <v>930000</v>
      </c>
    </row>
    <row r="32" spans="1:6" ht="25.5" x14ac:dyDescent="0.2">
      <c r="A32" s="5" t="s">
        <v>24</v>
      </c>
      <c r="B32" s="9" t="s">
        <v>35</v>
      </c>
      <c r="C32" s="5">
        <v>26</v>
      </c>
      <c r="D32" s="6">
        <v>8850</v>
      </c>
      <c r="E32" s="7" t="s">
        <v>34</v>
      </c>
      <c r="F32" s="6">
        <f>D32*31</f>
        <v>274350</v>
      </c>
    </row>
    <row r="33" spans="1:6" ht="25.5" x14ac:dyDescent="0.2">
      <c r="A33" s="5" t="s">
        <v>26</v>
      </c>
      <c r="B33" s="9" t="s">
        <v>36</v>
      </c>
      <c r="C33" s="5">
        <v>26</v>
      </c>
      <c r="D33" s="6">
        <v>2000</v>
      </c>
      <c r="E33" s="7" t="s">
        <v>34</v>
      </c>
      <c r="F33" s="6">
        <f>D33*31</f>
        <v>62000</v>
      </c>
    </row>
    <row r="34" spans="1:6" x14ac:dyDescent="0.2">
      <c r="A34" s="5" t="s">
        <v>27</v>
      </c>
      <c r="B34" s="9" t="s">
        <v>37</v>
      </c>
      <c r="C34" s="5">
        <v>26</v>
      </c>
      <c r="D34" s="6">
        <v>2000000</v>
      </c>
      <c r="E34" s="5">
        <v>1</v>
      </c>
      <c r="F34" s="6">
        <v>2000000</v>
      </c>
    </row>
    <row r="35" spans="1:6" x14ac:dyDescent="0.2">
      <c r="A35" s="5" t="s">
        <v>28</v>
      </c>
      <c r="B35" s="10" t="s">
        <v>25</v>
      </c>
      <c r="C35" s="3"/>
      <c r="D35" s="6">
        <v>150000</v>
      </c>
      <c r="E35" s="5">
        <v>5</v>
      </c>
      <c r="F35" s="6">
        <f>D35*E35</f>
        <v>750000</v>
      </c>
    </row>
    <row r="36" spans="1:6" x14ac:dyDescent="0.2">
      <c r="A36" s="2"/>
      <c r="B36" s="2"/>
      <c r="C36" s="2"/>
      <c r="D36" s="2"/>
      <c r="E36" s="2"/>
      <c r="F36" s="11">
        <f>F30+F31+F32+F33+F34+F35</f>
        <v>5216350</v>
      </c>
    </row>
    <row r="37" spans="1:6" x14ac:dyDescent="0.2">
      <c r="A37" s="50" t="s">
        <v>71</v>
      </c>
      <c r="B37" s="51"/>
      <c r="C37" s="51"/>
      <c r="D37" s="51"/>
      <c r="E37" s="52"/>
      <c r="F37" s="11">
        <f>F11+F20+F28+F36</f>
        <v>19876393</v>
      </c>
    </row>
    <row r="38" spans="1:6" x14ac:dyDescent="0.2">
      <c r="A38" s="53" t="s">
        <v>45</v>
      </c>
      <c r="B38" s="54"/>
      <c r="C38" s="54"/>
      <c r="D38" s="54"/>
      <c r="E38" s="54"/>
      <c r="F38" s="55"/>
    </row>
    <row r="39" spans="1:6" x14ac:dyDescent="0.2">
      <c r="A39" s="19">
        <v>1</v>
      </c>
      <c r="B39" s="19" t="s">
        <v>46</v>
      </c>
      <c r="C39" s="2"/>
      <c r="D39" s="2"/>
      <c r="E39" s="2"/>
      <c r="F39" s="2"/>
    </row>
    <row r="40" spans="1:6" ht="25.5" x14ac:dyDescent="0.2">
      <c r="A40" s="19" t="s">
        <v>1</v>
      </c>
      <c r="B40" s="21" t="s">
        <v>50</v>
      </c>
      <c r="C40" s="2"/>
      <c r="D40" s="2"/>
      <c r="E40" s="2"/>
      <c r="F40" s="2"/>
    </row>
    <row r="41" spans="1:6" ht="78" customHeight="1" x14ac:dyDescent="0.2">
      <c r="A41" s="19" t="s">
        <v>51</v>
      </c>
      <c r="B41" s="7" t="s">
        <v>53</v>
      </c>
      <c r="C41" s="5">
        <v>26</v>
      </c>
      <c r="D41" s="6">
        <v>6474460</v>
      </c>
      <c r="E41" s="6" t="s">
        <v>38</v>
      </c>
      <c r="F41" s="6">
        <v>5074460</v>
      </c>
    </row>
    <row r="42" spans="1:6" ht="22.5" customHeight="1" x14ac:dyDescent="0.2">
      <c r="A42" s="5" t="s">
        <v>56</v>
      </c>
      <c r="B42" s="5" t="s">
        <v>31</v>
      </c>
      <c r="C42" s="5">
        <v>26</v>
      </c>
      <c r="D42" s="6">
        <v>1200000</v>
      </c>
      <c r="E42" s="6" t="s">
        <v>38</v>
      </c>
      <c r="F42" s="6">
        <f>D42</f>
        <v>1200000</v>
      </c>
    </row>
    <row r="43" spans="1:6" ht="30" customHeight="1" x14ac:dyDescent="0.2">
      <c r="A43" s="5" t="s">
        <v>57</v>
      </c>
      <c r="B43" s="9" t="s">
        <v>35</v>
      </c>
      <c r="C43" s="5">
        <v>26</v>
      </c>
      <c r="D43" s="6">
        <v>8850</v>
      </c>
      <c r="E43" s="7" t="s">
        <v>34</v>
      </c>
      <c r="F43" s="6">
        <f>D43*31</f>
        <v>274350</v>
      </c>
    </row>
    <row r="44" spans="1:6" ht="25.5" x14ac:dyDescent="0.2">
      <c r="A44" s="5" t="s">
        <v>58</v>
      </c>
      <c r="B44" s="9" t="s">
        <v>36</v>
      </c>
      <c r="C44" s="5">
        <v>26</v>
      </c>
      <c r="D44" s="6">
        <v>2000</v>
      </c>
      <c r="E44" s="7" t="s">
        <v>34</v>
      </c>
      <c r="F44" s="6">
        <f>D44*31</f>
        <v>62000</v>
      </c>
    </row>
    <row r="45" spans="1:6" x14ac:dyDescent="0.2">
      <c r="A45" s="5" t="s">
        <v>59</v>
      </c>
      <c r="B45" s="9" t="s">
        <v>37</v>
      </c>
      <c r="C45" s="5">
        <v>26</v>
      </c>
      <c r="D45" s="6">
        <v>2000000</v>
      </c>
      <c r="E45" s="5">
        <v>1</v>
      </c>
      <c r="F45" s="6">
        <v>2000000</v>
      </c>
    </row>
    <row r="46" spans="1:6" ht="15" customHeight="1" x14ac:dyDescent="0.2">
      <c r="A46" s="5" t="s">
        <v>60</v>
      </c>
      <c r="B46" s="10" t="s">
        <v>25</v>
      </c>
      <c r="C46" s="5"/>
      <c r="D46" s="6">
        <v>150000</v>
      </c>
      <c r="E46" s="5">
        <v>3</v>
      </c>
      <c r="F46" s="6">
        <f>D46*E46</f>
        <v>450000</v>
      </c>
    </row>
    <row r="47" spans="1:6" ht="23.25" customHeight="1" x14ac:dyDescent="0.2">
      <c r="A47" s="50" t="s">
        <v>16</v>
      </c>
      <c r="B47" s="51"/>
      <c r="C47" s="51"/>
      <c r="D47" s="51"/>
      <c r="E47" s="52"/>
      <c r="F47" s="6">
        <f>F41+F42+F43+F44+F45+F46</f>
        <v>9060810</v>
      </c>
    </row>
    <row r="48" spans="1:6" x14ac:dyDescent="0.2">
      <c r="A48" s="19">
        <v>2</v>
      </c>
      <c r="B48" s="19" t="s">
        <v>47</v>
      </c>
      <c r="C48" s="2"/>
      <c r="D48" s="2"/>
      <c r="E48" s="2"/>
      <c r="F48" s="2"/>
    </row>
    <row r="49" spans="1:6" ht="76.5" x14ac:dyDescent="0.2">
      <c r="A49" s="19" t="s">
        <v>41</v>
      </c>
      <c r="B49" s="7" t="s">
        <v>54</v>
      </c>
      <c r="C49" s="18">
        <v>26</v>
      </c>
      <c r="D49" s="6">
        <v>6474460</v>
      </c>
      <c r="E49" s="6" t="s">
        <v>80</v>
      </c>
      <c r="F49" s="6">
        <v>5074460</v>
      </c>
    </row>
    <row r="50" spans="1:6" x14ac:dyDescent="0.2">
      <c r="A50" s="5" t="s">
        <v>61</v>
      </c>
      <c r="B50" s="5" t="s">
        <v>31</v>
      </c>
      <c r="C50" s="5">
        <v>26</v>
      </c>
      <c r="D50" s="6">
        <v>1200000</v>
      </c>
      <c r="E50" s="6" t="s">
        <v>38</v>
      </c>
      <c r="F50" s="6">
        <f>D50</f>
        <v>1200000</v>
      </c>
    </row>
    <row r="51" spans="1:6" ht="25.5" x14ac:dyDescent="0.2">
      <c r="A51" s="5" t="s">
        <v>62</v>
      </c>
      <c r="B51" s="9" t="s">
        <v>35</v>
      </c>
      <c r="C51" s="5">
        <v>26</v>
      </c>
      <c r="D51" s="6">
        <v>8850</v>
      </c>
      <c r="E51" s="7" t="s">
        <v>34</v>
      </c>
      <c r="F51" s="6">
        <f>D51*31</f>
        <v>274350</v>
      </c>
    </row>
    <row r="52" spans="1:6" ht="25.5" x14ac:dyDescent="0.2">
      <c r="A52" s="5" t="s">
        <v>63</v>
      </c>
      <c r="B52" s="9" t="s">
        <v>36</v>
      </c>
      <c r="C52" s="5">
        <v>26</v>
      </c>
      <c r="D52" s="6">
        <v>2000</v>
      </c>
      <c r="E52" s="7" t="s">
        <v>34</v>
      </c>
      <c r="F52" s="6">
        <f>D52*31</f>
        <v>62000</v>
      </c>
    </row>
    <row r="53" spans="1:6" x14ac:dyDescent="0.2">
      <c r="A53" s="5" t="s">
        <v>64</v>
      </c>
      <c r="B53" s="9" t="s">
        <v>37</v>
      </c>
      <c r="C53" s="5">
        <v>26</v>
      </c>
      <c r="D53" s="6">
        <v>2000000</v>
      </c>
      <c r="E53" s="5">
        <v>1</v>
      </c>
      <c r="F53" s="6">
        <v>2000000</v>
      </c>
    </row>
    <row r="54" spans="1:6" x14ac:dyDescent="0.2">
      <c r="A54" s="5" t="s">
        <v>65</v>
      </c>
      <c r="B54" s="10" t="s">
        <v>25</v>
      </c>
      <c r="C54" s="5"/>
      <c r="D54" s="6">
        <v>150000</v>
      </c>
      <c r="E54" s="5">
        <v>3</v>
      </c>
      <c r="F54" s="6">
        <f>D54*E54</f>
        <v>450000</v>
      </c>
    </row>
    <row r="55" spans="1:6" x14ac:dyDescent="0.2">
      <c r="A55" s="50" t="s">
        <v>16</v>
      </c>
      <c r="B55" s="51"/>
      <c r="C55" s="51"/>
      <c r="D55" s="51"/>
      <c r="E55" s="52"/>
      <c r="F55" s="6">
        <f>F49+F50+F51+F52+F53+F54</f>
        <v>9060810</v>
      </c>
    </row>
    <row r="56" spans="1:6" x14ac:dyDescent="0.2">
      <c r="A56" s="19">
        <v>3</v>
      </c>
      <c r="B56" s="20" t="s">
        <v>48</v>
      </c>
      <c r="C56" s="2"/>
      <c r="D56" s="2"/>
      <c r="E56" s="2"/>
      <c r="F56" s="2"/>
    </row>
    <row r="57" spans="1:6" ht="25.5" x14ac:dyDescent="0.2">
      <c r="A57" s="19" t="s">
        <v>10</v>
      </c>
      <c r="B57" s="21" t="s">
        <v>49</v>
      </c>
      <c r="C57" s="2"/>
      <c r="D57" s="2"/>
      <c r="E57" s="2"/>
      <c r="F57" s="2"/>
    </row>
    <row r="58" spans="1:6" ht="89.25" x14ac:dyDescent="0.2">
      <c r="A58" s="19" t="s">
        <v>52</v>
      </c>
      <c r="B58" s="7" t="s">
        <v>55</v>
      </c>
      <c r="C58" s="5">
        <v>26</v>
      </c>
      <c r="D58" s="6">
        <v>6474460</v>
      </c>
      <c r="E58" s="6" t="s">
        <v>80</v>
      </c>
      <c r="F58" s="6">
        <v>5074460</v>
      </c>
    </row>
    <row r="59" spans="1:6" x14ac:dyDescent="0.2">
      <c r="A59" s="5" t="s">
        <v>52</v>
      </c>
      <c r="B59" s="5" t="s">
        <v>31</v>
      </c>
      <c r="C59" s="5">
        <v>26</v>
      </c>
      <c r="D59" s="6">
        <v>1200000</v>
      </c>
      <c r="E59" s="6" t="s">
        <v>38</v>
      </c>
      <c r="F59" s="6">
        <f>D59</f>
        <v>1200000</v>
      </c>
    </row>
    <row r="60" spans="1:6" ht="25.5" x14ac:dyDescent="0.2">
      <c r="A60" s="5" t="s">
        <v>66</v>
      </c>
      <c r="B60" s="9" t="s">
        <v>35</v>
      </c>
      <c r="C60" s="5">
        <v>26</v>
      </c>
      <c r="D60" s="6">
        <v>8850</v>
      </c>
      <c r="E60" s="7" t="s">
        <v>34</v>
      </c>
      <c r="F60" s="6">
        <f>D60*31</f>
        <v>274350</v>
      </c>
    </row>
    <row r="61" spans="1:6" ht="25.5" x14ac:dyDescent="0.2">
      <c r="A61" s="5" t="s">
        <v>67</v>
      </c>
      <c r="B61" s="9" t="s">
        <v>36</v>
      </c>
      <c r="C61" s="5">
        <v>26</v>
      </c>
      <c r="D61" s="6">
        <v>2000</v>
      </c>
      <c r="E61" s="7" t="s">
        <v>34</v>
      </c>
      <c r="F61" s="6">
        <f>D61*31</f>
        <v>62000</v>
      </c>
    </row>
    <row r="62" spans="1:6" x14ac:dyDescent="0.2">
      <c r="A62" s="5" t="s">
        <v>68</v>
      </c>
      <c r="B62" s="9" t="s">
        <v>37</v>
      </c>
      <c r="C62" s="5">
        <v>26</v>
      </c>
      <c r="D62" s="6">
        <v>2000000</v>
      </c>
      <c r="E62" s="5">
        <v>1</v>
      </c>
      <c r="F62" s="6">
        <v>2000000</v>
      </c>
    </row>
    <row r="63" spans="1:6" x14ac:dyDescent="0.2">
      <c r="A63" s="5" t="s">
        <v>69</v>
      </c>
      <c r="B63" s="10" t="s">
        <v>25</v>
      </c>
      <c r="C63" s="5"/>
      <c r="D63" s="6">
        <v>150000</v>
      </c>
      <c r="E63" s="5">
        <v>3</v>
      </c>
      <c r="F63" s="6">
        <f>D63*E63</f>
        <v>450000</v>
      </c>
    </row>
    <row r="64" spans="1:6" x14ac:dyDescent="0.2">
      <c r="A64" s="50" t="s">
        <v>16</v>
      </c>
      <c r="B64" s="51"/>
      <c r="C64" s="51"/>
      <c r="D64" s="51"/>
      <c r="E64" s="52"/>
      <c r="F64" s="6">
        <f>F58+F59+F60+F61+F62+F63</f>
        <v>9060810</v>
      </c>
    </row>
    <row r="65" spans="1:6" x14ac:dyDescent="0.2">
      <c r="A65" s="15"/>
      <c r="B65" s="16"/>
      <c r="C65" s="16"/>
      <c r="D65" s="16"/>
      <c r="E65" s="17"/>
      <c r="F65" s="6"/>
    </row>
    <row r="66" spans="1:6" x14ac:dyDescent="0.2">
      <c r="A66" s="50" t="s">
        <v>72</v>
      </c>
      <c r="B66" s="51"/>
      <c r="C66" s="51"/>
      <c r="D66" s="51"/>
      <c r="E66" s="52"/>
      <c r="F66" s="6">
        <f>F47+F55+F64</f>
        <v>27182430</v>
      </c>
    </row>
    <row r="67" spans="1:6" x14ac:dyDescent="0.2">
      <c r="A67" s="50" t="s">
        <v>70</v>
      </c>
      <c r="B67" s="51"/>
      <c r="C67" s="51"/>
      <c r="D67" s="51"/>
      <c r="E67" s="52"/>
      <c r="F67" s="39">
        <f>F37+F66</f>
        <v>47058823</v>
      </c>
    </row>
    <row r="69" spans="1:6" x14ac:dyDescent="0.2">
      <c r="B69" s="38"/>
      <c r="C69" s="37"/>
    </row>
    <row r="70" spans="1:6" x14ac:dyDescent="0.2">
      <c r="B70" s="68" t="s">
        <v>82</v>
      </c>
    </row>
    <row r="71" spans="1:6" x14ac:dyDescent="0.2">
      <c r="B71" s="69"/>
      <c r="D71" s="31"/>
    </row>
    <row r="73" spans="1:6" x14ac:dyDescent="0.2">
      <c r="D73" s="36"/>
    </row>
  </sheetData>
  <mergeCells count="15">
    <mergeCell ref="B70:B71"/>
    <mergeCell ref="A38:F38"/>
    <mergeCell ref="A1:F2"/>
    <mergeCell ref="A4:F4"/>
    <mergeCell ref="A37:E37"/>
    <mergeCell ref="B5:F5"/>
    <mergeCell ref="A11:E11"/>
    <mergeCell ref="B13:F13"/>
    <mergeCell ref="B21:F21"/>
    <mergeCell ref="B29:F29"/>
    <mergeCell ref="A47:E47"/>
    <mergeCell ref="A55:E55"/>
    <mergeCell ref="A64:E64"/>
    <mergeCell ref="A66:E66"/>
    <mergeCell ref="A67:E6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165D3-7A1E-4643-8FDA-811B53D9C954}">
  <dimension ref="A1:F67"/>
  <sheetViews>
    <sheetView tabSelected="1" topLeftCell="A73" workbookViewId="0">
      <selection activeCell="B15" sqref="B15"/>
    </sheetView>
  </sheetViews>
  <sheetFormatPr baseColWidth="10" defaultRowHeight="12.75" x14ac:dyDescent="0.2"/>
  <cols>
    <col min="2" max="2" width="46" customWidth="1"/>
    <col min="3" max="3" width="29.33203125" customWidth="1"/>
    <col min="4" max="4" width="34.83203125" customWidth="1"/>
    <col min="5" max="5" width="42" style="49" customWidth="1"/>
    <col min="6" max="6" width="30.83203125" customWidth="1"/>
  </cols>
  <sheetData>
    <row r="1" spans="1:6" x14ac:dyDescent="0.2">
      <c r="A1" s="56" t="s">
        <v>81</v>
      </c>
      <c r="B1" s="57"/>
      <c r="C1" s="57"/>
      <c r="D1" s="57"/>
      <c r="E1" s="57"/>
      <c r="F1" s="58"/>
    </row>
    <row r="2" spans="1:6" x14ac:dyDescent="0.2">
      <c r="A2" s="59"/>
      <c r="B2" s="60"/>
      <c r="C2" s="60"/>
      <c r="D2" s="60"/>
      <c r="E2" s="60"/>
      <c r="F2" s="61"/>
    </row>
    <row r="3" spans="1:6" x14ac:dyDescent="0.2">
      <c r="A3" s="13" t="s">
        <v>3</v>
      </c>
      <c r="B3" s="13" t="s">
        <v>0</v>
      </c>
      <c r="C3" s="13" t="s">
        <v>12</v>
      </c>
      <c r="D3" s="14" t="s">
        <v>5</v>
      </c>
      <c r="E3" s="42" t="s">
        <v>44</v>
      </c>
      <c r="F3" s="8" t="s">
        <v>4</v>
      </c>
    </row>
    <row r="4" spans="1:6" x14ac:dyDescent="0.2">
      <c r="A4" s="62" t="s">
        <v>29</v>
      </c>
      <c r="B4" s="63"/>
      <c r="C4" s="63"/>
      <c r="D4" s="63"/>
      <c r="E4" s="63"/>
      <c r="F4" s="64"/>
    </row>
    <row r="5" spans="1:6" x14ac:dyDescent="0.2">
      <c r="A5" s="12">
        <v>1</v>
      </c>
      <c r="B5" s="62" t="s">
        <v>30</v>
      </c>
      <c r="C5" s="63"/>
      <c r="D5" s="63"/>
      <c r="E5" s="63"/>
      <c r="F5" s="64"/>
    </row>
    <row r="6" spans="1:6" x14ac:dyDescent="0.2">
      <c r="A6" s="5" t="s">
        <v>1</v>
      </c>
      <c r="B6" s="5" t="s">
        <v>31</v>
      </c>
      <c r="C6" s="5"/>
      <c r="D6" s="6"/>
      <c r="E6" s="43"/>
      <c r="F6" s="6"/>
    </row>
    <row r="7" spans="1:6" x14ac:dyDescent="0.2">
      <c r="A7" s="5" t="s">
        <v>7</v>
      </c>
      <c r="B7" s="47" t="s">
        <v>35</v>
      </c>
      <c r="C7" s="5"/>
      <c r="D7" s="6"/>
      <c r="E7" s="7"/>
      <c r="F7" s="6">
        <f>D7*31</f>
        <v>0</v>
      </c>
    </row>
    <row r="8" spans="1:6" x14ac:dyDescent="0.2">
      <c r="A8" s="5" t="s">
        <v>15</v>
      </c>
      <c r="B8" s="47" t="s">
        <v>36</v>
      </c>
      <c r="C8" s="5"/>
      <c r="D8" s="6"/>
      <c r="E8" s="7"/>
      <c r="F8" s="6">
        <f>D8*31</f>
        <v>0</v>
      </c>
    </row>
    <row r="9" spans="1:6" x14ac:dyDescent="0.2">
      <c r="A9" s="5" t="s">
        <v>32</v>
      </c>
      <c r="B9" s="47" t="s">
        <v>37</v>
      </c>
      <c r="C9" s="5"/>
      <c r="D9" s="6"/>
      <c r="E9" s="7"/>
      <c r="F9" s="6"/>
    </row>
    <row r="10" spans="1:6" x14ac:dyDescent="0.2">
      <c r="A10" s="5" t="s">
        <v>33</v>
      </c>
      <c r="B10" s="48" t="s">
        <v>25</v>
      </c>
      <c r="C10" s="5"/>
      <c r="D10" s="6"/>
      <c r="E10" s="7"/>
      <c r="F10" s="6">
        <f>D10*E10</f>
        <v>0</v>
      </c>
    </row>
    <row r="11" spans="1:6" x14ac:dyDescent="0.2">
      <c r="A11" s="65"/>
      <c r="B11" s="66"/>
      <c r="C11" s="66"/>
      <c r="D11" s="66"/>
      <c r="E11" s="67"/>
      <c r="F11" s="6"/>
    </row>
    <row r="12" spans="1:6" x14ac:dyDescent="0.2">
      <c r="A12" s="5"/>
      <c r="B12" s="3"/>
      <c r="C12" s="5"/>
      <c r="D12" s="4"/>
      <c r="E12" s="44"/>
      <c r="F12" s="3"/>
    </row>
    <row r="13" spans="1:6" x14ac:dyDescent="0.2">
      <c r="A13" s="12" t="s">
        <v>39</v>
      </c>
      <c r="B13" s="62" t="s">
        <v>40</v>
      </c>
      <c r="C13" s="63"/>
      <c r="D13" s="63"/>
      <c r="E13" s="63"/>
      <c r="F13" s="64"/>
    </row>
    <row r="14" spans="1:6" x14ac:dyDescent="0.2">
      <c r="A14" s="5" t="s">
        <v>41</v>
      </c>
      <c r="B14" s="5" t="s">
        <v>31</v>
      </c>
      <c r="C14" s="5"/>
      <c r="D14" s="4"/>
      <c r="E14" s="43"/>
      <c r="F14" s="4">
        <f>D14</f>
        <v>0</v>
      </c>
    </row>
    <row r="15" spans="1:6" ht="25.5" x14ac:dyDescent="0.2">
      <c r="A15" s="5" t="s">
        <v>2</v>
      </c>
      <c r="B15" s="1" t="s">
        <v>17</v>
      </c>
      <c r="C15" s="5"/>
      <c r="D15" s="4"/>
      <c r="E15" s="7"/>
      <c r="F15" s="4"/>
    </row>
    <row r="16" spans="1:6" x14ac:dyDescent="0.2">
      <c r="A16" s="5" t="s">
        <v>8</v>
      </c>
      <c r="B16" s="47" t="s">
        <v>35</v>
      </c>
      <c r="C16" s="5"/>
      <c r="D16" s="4"/>
      <c r="E16" s="7"/>
      <c r="F16" s="4">
        <f>D16*31</f>
        <v>0</v>
      </c>
    </row>
    <row r="17" spans="1:6" x14ac:dyDescent="0.2">
      <c r="A17" s="5" t="s">
        <v>9</v>
      </c>
      <c r="B17" s="47" t="s">
        <v>36</v>
      </c>
      <c r="C17" s="5"/>
      <c r="D17" s="4"/>
      <c r="E17" s="7"/>
      <c r="F17" s="4">
        <f>D17*31</f>
        <v>0</v>
      </c>
    </row>
    <row r="18" spans="1:6" x14ac:dyDescent="0.2">
      <c r="A18" s="5" t="s">
        <v>18</v>
      </c>
      <c r="B18" s="47" t="s">
        <v>37</v>
      </c>
      <c r="C18" s="5"/>
      <c r="D18" s="4"/>
      <c r="E18" s="7"/>
      <c r="F18" s="4"/>
    </row>
    <row r="19" spans="1:6" x14ac:dyDescent="0.2">
      <c r="A19" s="5" t="s">
        <v>19</v>
      </c>
      <c r="B19" s="48" t="s">
        <v>25</v>
      </c>
      <c r="C19" s="3"/>
      <c r="D19" s="4"/>
      <c r="E19" s="7"/>
      <c r="F19" s="4">
        <f>D19*E19</f>
        <v>0</v>
      </c>
    </row>
    <row r="20" spans="1:6" x14ac:dyDescent="0.2">
      <c r="A20" s="5"/>
      <c r="B20" s="3"/>
      <c r="C20" s="3"/>
      <c r="D20" s="3"/>
      <c r="E20" s="44"/>
      <c r="F20" s="4"/>
    </row>
    <row r="21" spans="1:6" x14ac:dyDescent="0.2">
      <c r="A21" s="12">
        <v>3</v>
      </c>
      <c r="B21" s="62" t="s">
        <v>42</v>
      </c>
      <c r="C21" s="63"/>
      <c r="D21" s="63"/>
      <c r="E21" s="63"/>
      <c r="F21" s="64"/>
    </row>
    <row r="22" spans="1:6" x14ac:dyDescent="0.2">
      <c r="A22" s="5" t="s">
        <v>10</v>
      </c>
      <c r="B22" s="3" t="s">
        <v>31</v>
      </c>
      <c r="C22" s="5"/>
      <c r="D22" s="6"/>
      <c r="E22" s="43"/>
      <c r="F22" s="6">
        <f>D22</f>
        <v>0</v>
      </c>
    </row>
    <row r="23" spans="1:6" ht="25.5" x14ac:dyDescent="0.2">
      <c r="A23" s="5" t="s">
        <v>11</v>
      </c>
      <c r="B23" s="1" t="s">
        <v>17</v>
      </c>
      <c r="C23" s="5"/>
      <c r="D23" s="6"/>
      <c r="E23" s="7"/>
      <c r="F23" s="6"/>
    </row>
    <row r="24" spans="1:6" x14ac:dyDescent="0.2">
      <c r="A24" s="5" t="s">
        <v>20</v>
      </c>
      <c r="B24" s="47" t="s">
        <v>35</v>
      </c>
      <c r="C24" s="5"/>
      <c r="D24" s="6"/>
      <c r="E24" s="7"/>
      <c r="F24" s="6">
        <f>D24*31</f>
        <v>0</v>
      </c>
    </row>
    <row r="25" spans="1:6" x14ac:dyDescent="0.2">
      <c r="A25" s="5" t="s">
        <v>13</v>
      </c>
      <c r="B25" s="47" t="s">
        <v>36</v>
      </c>
      <c r="C25" s="5"/>
      <c r="D25" s="6"/>
      <c r="E25" s="7"/>
      <c r="F25" s="6">
        <f>D25*31</f>
        <v>0</v>
      </c>
    </row>
    <row r="26" spans="1:6" x14ac:dyDescent="0.2">
      <c r="A26" s="5" t="s">
        <v>14</v>
      </c>
      <c r="B26" s="47" t="s">
        <v>37</v>
      </c>
      <c r="C26" s="5"/>
      <c r="D26" s="6"/>
      <c r="E26" s="7"/>
      <c r="F26" s="6"/>
    </row>
    <row r="27" spans="1:6" x14ac:dyDescent="0.2">
      <c r="A27" s="5" t="s">
        <v>21</v>
      </c>
      <c r="B27" s="48" t="s">
        <v>25</v>
      </c>
      <c r="C27" s="3"/>
      <c r="D27" s="6"/>
      <c r="E27" s="7"/>
      <c r="F27" s="6">
        <f>D27*E27</f>
        <v>0</v>
      </c>
    </row>
    <row r="28" spans="1:6" x14ac:dyDescent="0.2">
      <c r="A28" s="5"/>
      <c r="B28" s="3"/>
      <c r="C28" s="3"/>
      <c r="D28" s="3"/>
      <c r="E28" s="44"/>
      <c r="F28" s="6"/>
    </row>
    <row r="29" spans="1:6" x14ac:dyDescent="0.2">
      <c r="A29" s="12">
        <v>4</v>
      </c>
      <c r="B29" s="62" t="s">
        <v>43</v>
      </c>
      <c r="C29" s="63"/>
      <c r="D29" s="63"/>
      <c r="E29" s="63"/>
      <c r="F29" s="64"/>
    </row>
    <row r="30" spans="1:6" x14ac:dyDescent="0.2">
      <c r="A30" s="5" t="s">
        <v>22</v>
      </c>
      <c r="B30" s="5" t="s">
        <v>31</v>
      </c>
      <c r="C30" s="5"/>
      <c r="D30" s="6"/>
      <c r="E30" s="43"/>
      <c r="F30" s="6">
        <f>D30</f>
        <v>0</v>
      </c>
    </row>
    <row r="31" spans="1:6" ht="25.5" x14ac:dyDescent="0.2">
      <c r="A31" s="5" t="s">
        <v>23</v>
      </c>
      <c r="B31" s="1" t="s">
        <v>17</v>
      </c>
      <c r="C31" s="5"/>
      <c r="D31" s="6"/>
      <c r="E31" s="7"/>
      <c r="F31" s="6"/>
    </row>
    <row r="32" spans="1:6" x14ac:dyDescent="0.2">
      <c r="A32" s="5" t="s">
        <v>24</v>
      </c>
      <c r="B32" s="47" t="s">
        <v>35</v>
      </c>
      <c r="C32" s="5"/>
      <c r="D32" s="6"/>
      <c r="E32" s="7"/>
      <c r="F32" s="6">
        <f>D32*31</f>
        <v>0</v>
      </c>
    </row>
    <row r="33" spans="1:6" x14ac:dyDescent="0.2">
      <c r="A33" s="5" t="s">
        <v>26</v>
      </c>
      <c r="B33" s="47" t="s">
        <v>36</v>
      </c>
      <c r="C33" s="5"/>
      <c r="D33" s="6"/>
      <c r="E33" s="7"/>
      <c r="F33" s="6">
        <f>D33*31</f>
        <v>0</v>
      </c>
    </row>
    <row r="34" spans="1:6" x14ac:dyDescent="0.2">
      <c r="A34" s="5" t="s">
        <v>27</v>
      </c>
      <c r="B34" s="47" t="s">
        <v>37</v>
      </c>
      <c r="C34" s="5"/>
      <c r="D34" s="6"/>
      <c r="E34" s="7"/>
      <c r="F34" s="6"/>
    </row>
    <row r="35" spans="1:6" x14ac:dyDescent="0.2">
      <c r="A35" s="5" t="s">
        <v>28</v>
      </c>
      <c r="B35" s="48" t="s">
        <v>25</v>
      </c>
      <c r="C35" s="3"/>
      <c r="D35" s="6"/>
      <c r="E35" s="7"/>
      <c r="F35" s="6">
        <f>D35*E35</f>
        <v>0</v>
      </c>
    </row>
    <row r="36" spans="1:6" x14ac:dyDescent="0.2">
      <c r="A36" s="2"/>
      <c r="B36" s="2"/>
      <c r="C36" s="2"/>
      <c r="D36" s="2"/>
      <c r="E36" s="45"/>
      <c r="F36" s="11">
        <f>F30+F31+F32+F33+F34+F35</f>
        <v>0</v>
      </c>
    </row>
    <row r="37" spans="1:6" x14ac:dyDescent="0.2">
      <c r="A37" s="50" t="s">
        <v>71</v>
      </c>
      <c r="B37" s="51"/>
      <c r="C37" s="51"/>
      <c r="D37" s="51"/>
      <c r="E37" s="52"/>
      <c r="F37" s="11">
        <f>F11+F20+F28+F36</f>
        <v>0</v>
      </c>
    </row>
    <row r="38" spans="1:6" x14ac:dyDescent="0.2">
      <c r="A38" s="53" t="s">
        <v>45</v>
      </c>
      <c r="B38" s="54"/>
      <c r="C38" s="54"/>
      <c r="D38" s="54"/>
      <c r="E38" s="54"/>
      <c r="F38" s="55"/>
    </row>
    <row r="39" spans="1:6" x14ac:dyDescent="0.2">
      <c r="A39" s="19">
        <v>1</v>
      </c>
      <c r="B39" s="19" t="s">
        <v>46</v>
      </c>
      <c r="C39" s="2"/>
      <c r="D39" s="2"/>
      <c r="E39" s="45"/>
      <c r="F39" s="2"/>
    </row>
    <row r="40" spans="1:6" x14ac:dyDescent="0.2">
      <c r="A40" s="19" t="s">
        <v>1</v>
      </c>
      <c r="B40" s="19" t="s">
        <v>50</v>
      </c>
      <c r="C40" s="2"/>
      <c r="D40" s="2"/>
      <c r="E40" s="45"/>
      <c r="F40" s="2"/>
    </row>
    <row r="41" spans="1:6" ht="102" x14ac:dyDescent="0.2">
      <c r="A41" s="19" t="s">
        <v>51</v>
      </c>
      <c r="B41" s="7" t="s">
        <v>53</v>
      </c>
      <c r="C41" s="5"/>
      <c r="D41" s="6"/>
      <c r="E41" s="43"/>
      <c r="F41" s="6"/>
    </row>
    <row r="42" spans="1:6" x14ac:dyDescent="0.2">
      <c r="A42" s="5" t="s">
        <v>56</v>
      </c>
      <c r="B42" s="5" t="s">
        <v>31</v>
      </c>
      <c r="C42" s="5"/>
      <c r="D42" s="6"/>
      <c r="E42" s="43"/>
      <c r="F42" s="6">
        <f>D42</f>
        <v>0</v>
      </c>
    </row>
    <row r="43" spans="1:6" x14ac:dyDescent="0.2">
      <c r="A43" s="5" t="s">
        <v>57</v>
      </c>
      <c r="B43" s="47" t="s">
        <v>35</v>
      </c>
      <c r="C43" s="5"/>
      <c r="D43" s="6"/>
      <c r="E43" s="7"/>
      <c r="F43" s="6">
        <f>D43*31</f>
        <v>0</v>
      </c>
    </row>
    <row r="44" spans="1:6" x14ac:dyDescent="0.2">
      <c r="A44" s="5" t="s">
        <v>58</v>
      </c>
      <c r="B44" s="47" t="s">
        <v>36</v>
      </c>
      <c r="C44" s="5"/>
      <c r="D44" s="6"/>
      <c r="E44" s="7"/>
      <c r="F44" s="6">
        <f>D44*31</f>
        <v>0</v>
      </c>
    </row>
    <row r="45" spans="1:6" x14ac:dyDescent="0.2">
      <c r="A45" s="5" t="s">
        <v>59</v>
      </c>
      <c r="B45" s="47" t="s">
        <v>37</v>
      </c>
      <c r="C45" s="5"/>
      <c r="D45" s="6"/>
      <c r="E45" s="7"/>
      <c r="F45" s="6"/>
    </row>
    <row r="46" spans="1:6" x14ac:dyDescent="0.2">
      <c r="A46" s="5" t="s">
        <v>60</v>
      </c>
      <c r="B46" s="48" t="s">
        <v>25</v>
      </c>
      <c r="C46" s="5"/>
      <c r="D46" s="6"/>
      <c r="E46" s="7"/>
      <c r="F46" s="6">
        <f>D46*E46</f>
        <v>0</v>
      </c>
    </row>
    <row r="47" spans="1:6" x14ac:dyDescent="0.2">
      <c r="A47" s="50" t="s">
        <v>16</v>
      </c>
      <c r="B47" s="51"/>
      <c r="C47" s="51"/>
      <c r="D47" s="51"/>
      <c r="E47" s="52"/>
      <c r="F47" s="6"/>
    </row>
    <row r="48" spans="1:6" x14ac:dyDescent="0.2">
      <c r="A48" s="19">
        <v>2</v>
      </c>
      <c r="B48" s="19" t="s">
        <v>47</v>
      </c>
      <c r="C48" s="2"/>
      <c r="D48" s="2"/>
      <c r="E48" s="45"/>
      <c r="F48" s="2"/>
    </row>
    <row r="49" spans="1:6" ht="127.5" x14ac:dyDescent="0.2">
      <c r="A49" s="19" t="s">
        <v>41</v>
      </c>
      <c r="B49" s="7" t="s">
        <v>54</v>
      </c>
      <c r="C49" s="18"/>
      <c r="D49" s="6"/>
      <c r="E49" s="43"/>
      <c r="F49" s="6"/>
    </row>
    <row r="50" spans="1:6" x14ac:dyDescent="0.2">
      <c r="A50" s="5" t="s">
        <v>61</v>
      </c>
      <c r="B50" s="5" t="s">
        <v>31</v>
      </c>
      <c r="C50" s="5"/>
      <c r="D50" s="6"/>
      <c r="E50" s="43"/>
      <c r="F50" s="6">
        <f>D50</f>
        <v>0</v>
      </c>
    </row>
    <row r="51" spans="1:6" x14ac:dyDescent="0.2">
      <c r="A51" s="5" t="s">
        <v>62</v>
      </c>
      <c r="B51" s="47" t="s">
        <v>35</v>
      </c>
      <c r="C51" s="5"/>
      <c r="D51" s="6"/>
      <c r="E51" s="7"/>
      <c r="F51" s="6">
        <f>D51*31</f>
        <v>0</v>
      </c>
    </row>
    <row r="52" spans="1:6" x14ac:dyDescent="0.2">
      <c r="A52" s="5" t="s">
        <v>63</v>
      </c>
      <c r="B52" s="47" t="s">
        <v>36</v>
      </c>
      <c r="C52" s="5"/>
      <c r="D52" s="6"/>
      <c r="E52" s="7"/>
      <c r="F52" s="6">
        <f>D52*31</f>
        <v>0</v>
      </c>
    </row>
    <row r="53" spans="1:6" x14ac:dyDescent="0.2">
      <c r="A53" s="5" t="s">
        <v>64</v>
      </c>
      <c r="B53" s="47" t="s">
        <v>37</v>
      </c>
      <c r="C53" s="5"/>
      <c r="D53" s="6"/>
      <c r="E53" s="7"/>
      <c r="F53" s="6"/>
    </row>
    <row r="54" spans="1:6" x14ac:dyDescent="0.2">
      <c r="A54" s="5" t="s">
        <v>65</v>
      </c>
      <c r="B54" s="48" t="s">
        <v>25</v>
      </c>
      <c r="C54" s="5"/>
      <c r="D54" s="6"/>
      <c r="E54" s="7"/>
      <c r="F54" s="6">
        <f>D54*E54</f>
        <v>0</v>
      </c>
    </row>
    <row r="55" spans="1:6" x14ac:dyDescent="0.2">
      <c r="A55" s="50" t="s">
        <v>16</v>
      </c>
      <c r="B55" s="51"/>
      <c r="C55" s="51"/>
      <c r="D55" s="51"/>
      <c r="E55" s="52"/>
      <c r="F55" s="6"/>
    </row>
    <row r="56" spans="1:6" x14ac:dyDescent="0.2">
      <c r="A56" s="19">
        <v>3</v>
      </c>
      <c r="B56" s="20" t="s">
        <v>48</v>
      </c>
      <c r="C56" s="2"/>
      <c r="D56" s="2"/>
      <c r="E56" s="45"/>
      <c r="F56" s="2"/>
    </row>
    <row r="57" spans="1:6" x14ac:dyDescent="0.2">
      <c r="A57" s="19" t="s">
        <v>10</v>
      </c>
      <c r="B57" s="19" t="s">
        <v>49</v>
      </c>
      <c r="C57" s="2"/>
      <c r="D57" s="2"/>
      <c r="E57" s="45"/>
      <c r="F57" s="2"/>
    </row>
    <row r="58" spans="1:6" ht="127.5" x14ac:dyDescent="0.2">
      <c r="A58" s="19" t="s">
        <v>52</v>
      </c>
      <c r="B58" s="7" t="s">
        <v>55</v>
      </c>
      <c r="C58" s="5"/>
      <c r="D58" s="6"/>
      <c r="E58" s="43"/>
      <c r="F58" s="6"/>
    </row>
    <row r="59" spans="1:6" x14ac:dyDescent="0.2">
      <c r="A59" s="5" t="s">
        <v>52</v>
      </c>
      <c r="B59" s="5" t="s">
        <v>31</v>
      </c>
      <c r="C59" s="5"/>
      <c r="D59" s="6"/>
      <c r="E59" s="43"/>
      <c r="F59" s="6">
        <f>D59</f>
        <v>0</v>
      </c>
    </row>
    <row r="60" spans="1:6" x14ac:dyDescent="0.2">
      <c r="A60" s="5" t="s">
        <v>66</v>
      </c>
      <c r="B60" s="47" t="s">
        <v>35</v>
      </c>
      <c r="C60" s="5"/>
      <c r="D60" s="6"/>
      <c r="E60" s="7"/>
      <c r="F60" s="6">
        <f>D60*31</f>
        <v>0</v>
      </c>
    </row>
    <row r="61" spans="1:6" x14ac:dyDescent="0.2">
      <c r="A61" s="5" t="s">
        <v>67</v>
      </c>
      <c r="B61" s="47" t="s">
        <v>36</v>
      </c>
      <c r="C61" s="5"/>
      <c r="D61" s="6"/>
      <c r="E61" s="7"/>
      <c r="F61" s="6">
        <f>D61*31</f>
        <v>0</v>
      </c>
    </row>
    <row r="62" spans="1:6" x14ac:dyDescent="0.2">
      <c r="A62" s="5" t="s">
        <v>68</v>
      </c>
      <c r="B62" s="47" t="s">
        <v>37</v>
      </c>
      <c r="C62" s="5"/>
      <c r="D62" s="6"/>
      <c r="E62" s="7"/>
      <c r="F62" s="6"/>
    </row>
    <row r="63" spans="1:6" x14ac:dyDescent="0.2">
      <c r="A63" s="5" t="s">
        <v>69</v>
      </c>
      <c r="B63" s="48" t="s">
        <v>25</v>
      </c>
      <c r="C63" s="5"/>
      <c r="D63" s="6"/>
      <c r="E63" s="7"/>
      <c r="F63" s="6">
        <f>D63*E63</f>
        <v>0</v>
      </c>
    </row>
    <row r="64" spans="1:6" x14ac:dyDescent="0.2">
      <c r="A64" s="50" t="s">
        <v>16</v>
      </c>
      <c r="B64" s="51"/>
      <c r="C64" s="51"/>
      <c r="D64" s="51"/>
      <c r="E64" s="52"/>
      <c r="F64" s="6"/>
    </row>
    <row r="65" spans="1:6" x14ac:dyDescent="0.2">
      <c r="A65" s="40"/>
      <c r="B65" s="41"/>
      <c r="C65" s="41"/>
      <c r="D65" s="41"/>
      <c r="E65" s="46"/>
      <c r="F65" s="6"/>
    </row>
    <row r="66" spans="1:6" x14ac:dyDescent="0.2">
      <c r="A66" s="50" t="s">
        <v>72</v>
      </c>
      <c r="B66" s="51"/>
      <c r="C66" s="51"/>
      <c r="D66" s="51"/>
      <c r="E66" s="52"/>
      <c r="F66" s="6">
        <f>F47+F55+F64</f>
        <v>0</v>
      </c>
    </row>
    <row r="67" spans="1:6" x14ac:dyDescent="0.2">
      <c r="A67" s="50" t="s">
        <v>70</v>
      </c>
      <c r="B67" s="51"/>
      <c r="C67" s="51"/>
      <c r="D67" s="51"/>
      <c r="E67" s="52"/>
      <c r="F67" s="39">
        <f>F37+F66</f>
        <v>0</v>
      </c>
    </row>
  </sheetData>
  <mergeCells count="14">
    <mergeCell ref="B21:F21"/>
    <mergeCell ref="A1:F2"/>
    <mergeCell ref="A4:F4"/>
    <mergeCell ref="B5:F5"/>
    <mergeCell ref="A11:E11"/>
    <mergeCell ref="B13:F13"/>
    <mergeCell ref="A66:E66"/>
    <mergeCell ref="A67:E67"/>
    <mergeCell ref="B29:F29"/>
    <mergeCell ref="A37:E37"/>
    <mergeCell ref="A38:F38"/>
    <mergeCell ref="A47:E47"/>
    <mergeCell ref="A55:E55"/>
    <mergeCell ref="A64:E6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7"/>
  <sheetViews>
    <sheetView workbookViewId="0">
      <selection activeCell="D14" sqref="D14"/>
    </sheetView>
  </sheetViews>
  <sheetFormatPr baseColWidth="10" defaultRowHeight="15" x14ac:dyDescent="0.25"/>
  <cols>
    <col min="1" max="1" width="25" style="22" bestFit="1" customWidth="1"/>
    <col min="2" max="2" width="24.5" style="24" customWidth="1"/>
    <col min="3" max="3" width="12" style="23"/>
    <col min="4" max="16384" width="12" style="22"/>
  </cols>
  <sheetData>
    <row r="1" spans="1:5" s="27" customFormat="1" x14ac:dyDescent="0.25">
      <c r="A1" s="30" t="s">
        <v>79</v>
      </c>
      <c r="B1" s="29" t="s">
        <v>78</v>
      </c>
      <c r="C1" s="28" t="s">
        <v>77</v>
      </c>
    </row>
    <row r="2" spans="1:5" x14ac:dyDescent="0.25">
      <c r="A2" s="26" t="s">
        <v>76</v>
      </c>
      <c r="B2" s="31">
        <f>+B3*C2/C3</f>
        <v>47058823.529411763</v>
      </c>
      <c r="C2" s="32">
        <v>1</v>
      </c>
      <c r="E2" s="35"/>
    </row>
    <row r="3" spans="1:5" x14ac:dyDescent="0.25">
      <c r="A3" s="26" t="s">
        <v>75</v>
      </c>
      <c r="B3" s="31">
        <v>40000000</v>
      </c>
      <c r="C3" s="32">
        <f>+C2-C4</f>
        <v>0.85</v>
      </c>
      <c r="E3" s="35"/>
    </row>
    <row r="4" spans="1:5" x14ac:dyDescent="0.25">
      <c r="A4" s="26" t="s">
        <v>74</v>
      </c>
      <c r="B4" s="31">
        <f>+B2*C4</f>
        <v>7058823.5294117639</v>
      </c>
      <c r="C4" s="32">
        <v>0.15</v>
      </c>
      <c r="E4" s="35"/>
    </row>
    <row r="5" spans="1:5" x14ac:dyDescent="0.25">
      <c r="A5" s="25" t="s">
        <v>73</v>
      </c>
      <c r="B5" s="33">
        <f>SUM(B3:B4)</f>
        <v>47058823.529411763</v>
      </c>
      <c r="C5" s="34">
        <f>SUM(C3:C4)</f>
        <v>1</v>
      </c>
    </row>
    <row r="7" spans="1:5" x14ac:dyDescent="0.25">
      <c r="B7" s="3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</vt:lpstr>
      <vt:lpstr>OFERTA ECONOMICA</vt:lpstr>
      <vt:lpstr>Hoja1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x441b</dc:creator>
  <cp:lastModifiedBy>HP</cp:lastModifiedBy>
  <cp:lastPrinted>2022-10-31T21:42:37Z</cp:lastPrinted>
  <dcterms:created xsi:type="dcterms:W3CDTF">2022-05-24T21:53:51Z</dcterms:created>
  <dcterms:modified xsi:type="dcterms:W3CDTF">2023-09-06T20:15:15Z</dcterms:modified>
</cp:coreProperties>
</file>