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Juan.Galindo\Desktop\FDLBU\PROCESOS 2019\DOTACIÓN JARDINES\Revisión Post - Comite\Final Dotación\EVALUACIÓN\DEFINITIVA\"/>
    </mc:Choice>
  </mc:AlternateContent>
  <xr:revisionPtr revIDLastSave="0" documentId="8_{624AF468-2282-4E80-9D18-7AD757DE747E}" xr6:coauthVersionLast="41" xr6:coauthVersionMax="41" xr10:uidLastSave="{00000000-0000-0000-0000-000000000000}"/>
  <bookViews>
    <workbookView xWindow="2475" yWindow="3480" windowWidth="21600" windowHeight="11385" firstSheet="2" activeTab="2" xr2:uid="{00000000-000D-0000-FFFF-FFFF00000000}"/>
  </bookViews>
  <sheets>
    <sheet name="HABILITANTE" sheetId="1" state="hidden" r:id="rId1"/>
    <sheet name="OPC 1" sheetId="2" state="hidden" r:id="rId2"/>
    <sheet name="REQ. TEC. HAB." sheetId="7" r:id="rId3"/>
    <sheet name="ECONÓMICA" sheetId="8" r:id="rId4"/>
    <sheet name="OPC 3" sheetId="6" state="hidden" r:id="rId5"/>
  </sheets>
  <definedNames>
    <definedName name="__xlnm_Print_Area" localSheetId="0">HABILITANTE!$B$1:$H$53</definedName>
    <definedName name="__xlnm_Print_Area" localSheetId="1">'OPC 1'!$A$1:$C$32</definedName>
    <definedName name="_xlnm.Print_Area" localSheetId="0">HABILITANTE!$B$1:$H$53</definedName>
    <definedName name="_xlnm.Print_Area" localSheetId="1">'OPC 1'!$A$1:$C$32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8" i="6" l="1"/>
  <c r="C16" i="6" s="1"/>
  <c r="B20" i="6"/>
  <c r="B26" i="6" s="1"/>
  <c r="A19" i="6"/>
  <c r="A18" i="6"/>
  <c r="A17" i="6"/>
  <c r="A16" i="6"/>
  <c r="A15" i="6"/>
  <c r="A14" i="6"/>
  <c r="A13" i="6"/>
  <c r="A12" i="6"/>
  <c r="A11" i="6"/>
  <c r="A10" i="6"/>
  <c r="A9" i="6"/>
  <c r="A8" i="6"/>
  <c r="A7" i="6"/>
  <c r="A4" i="6"/>
  <c r="C18" i="2"/>
  <c r="B28" i="2"/>
  <c r="C11" i="2" s="1"/>
  <c r="C16" i="2"/>
  <c r="C19" i="2"/>
  <c r="B20" i="2"/>
  <c r="B26" i="2"/>
  <c r="A19" i="2"/>
  <c r="A18" i="2"/>
  <c r="A17" i="2"/>
  <c r="A16" i="2"/>
  <c r="A15" i="2"/>
  <c r="A14" i="2"/>
  <c r="A13" i="2"/>
  <c r="A12" i="2"/>
  <c r="A11" i="2"/>
  <c r="A10" i="2"/>
  <c r="A9" i="2"/>
  <c r="A8" i="2"/>
  <c r="A7" i="2"/>
  <c r="A4" i="2"/>
  <c r="C17" i="2"/>
  <c r="C9" i="2"/>
  <c r="C14" i="2"/>
  <c r="C8" i="2"/>
  <c r="C8" i="6" l="1"/>
  <c r="C18" i="6"/>
  <c r="C19" i="6"/>
  <c r="C14" i="6"/>
  <c r="C11" i="6"/>
  <c r="C9" i="6"/>
  <c r="C12" i="6"/>
  <c r="C17" i="6"/>
</calcChain>
</file>

<file path=xl/sharedStrings.xml><?xml version="1.0" encoding="utf-8"?>
<sst xmlns="http://schemas.openxmlformats.org/spreadsheetml/2006/main" count="312" uniqueCount="139">
  <si>
    <t>PROPONENTES</t>
  </si>
  <si>
    <t>RESULTADO FINAL</t>
  </si>
  <si>
    <t>EVALUACION PROPUESTA ECONOMICA</t>
  </si>
  <si>
    <t>PROPONENTE</t>
  </si>
  <si>
    <t>OFERTA ECONOMICA</t>
  </si>
  <si>
    <t>PUNTAJE</t>
  </si>
  <si>
    <t>PRESUPUESTO OFICIAL</t>
  </si>
  <si>
    <t>PROMEDIO</t>
  </si>
  <si>
    <t>PROPUESTA PATRON</t>
  </si>
  <si>
    <t>LAURA MARTINEZ CASTILLO</t>
  </si>
  <si>
    <t>PROFESIONAL DE PLANEACION</t>
  </si>
  <si>
    <t>SI CUMPLE</t>
  </si>
  <si>
    <t xml:space="preserve">ESPECIFICACIONES TÉCNICAS  </t>
  </si>
  <si>
    <t>REQUISITOS</t>
  </si>
  <si>
    <t>EVALUACION DE FACTORES TECNICOS HABILITANTES</t>
  </si>
  <si>
    <t>OBSERVACIONES</t>
  </si>
  <si>
    <t>ANDREA PEREZ ARISMENDI</t>
  </si>
  <si>
    <t>CAPACIDAD ORGANIZACIONAL</t>
  </si>
  <si>
    <t>CERTIFICACIÓN  DE EXPERIENCIA</t>
  </si>
  <si>
    <t>Nota: Los oferentes que se  encuentran no habilitados, se les requiere para que allegue la información con el fin de cumplir el requerimiento</t>
  </si>
  <si>
    <t xml:space="preserve"> PROCESO DE SELECCIÓN ABREVIADA DE MENOR CUANTIA 028-2017</t>
  </si>
  <si>
    <t>N°</t>
  </si>
  <si>
    <t>CORFUTURO</t>
  </si>
  <si>
    <t xml:space="preserve">FUNDACION CONSTRUCCION LOCAL </t>
  </si>
  <si>
    <t>FUNDACION PEPASO</t>
  </si>
  <si>
    <t>ASODISFISUR</t>
  </si>
  <si>
    <t>FUNDACION ANA GRACIELA HERNANDEZ</t>
  </si>
  <si>
    <t>FUNDACION DESARROLLO SOCIAL COLOMBIA</t>
  </si>
  <si>
    <t>AMARECINA CORP</t>
  </si>
  <si>
    <t>FUNDACION IWOKE</t>
  </si>
  <si>
    <t>FUNDACION HOGARES SI A LA VIDA</t>
  </si>
  <si>
    <t>FUNDACION SOCIAL VIVE COLOMBIA</t>
  </si>
  <si>
    <t>CORPORACION CONADES</t>
  </si>
  <si>
    <t xml:space="preserve">En el numeral 4.1 se evidencia que el oferente se compromete a cumplir todas las especificaciones técnicas. </t>
  </si>
  <si>
    <t>RENTABILIDAD DEL PATRIMONIO: 0,18
RENTABILIDAD DEL ACTIVO: 0,16</t>
  </si>
  <si>
    <t>FUNDACION DE CIENCIA Y TECNOLOGIA GLOBAL 
FUNCITEG</t>
  </si>
  <si>
    <t>NO CUMPLE</t>
  </si>
  <si>
    <t>RENTABILIDAD DEL PATRIMONIO: 0,11
RENTABILIDAD DEL ACTIVO: 0,10</t>
  </si>
  <si>
    <t>RENTABILIDAD DEL PATRIMONIO: 2,77
RENTABILIDAD DEL ACTIVO: 2,47</t>
  </si>
  <si>
    <r>
      <rPr>
        <sz val="8"/>
        <color indexed="8"/>
        <rFont val="Arial"/>
        <family val="2"/>
      </rPr>
      <t>Rentabilidad del patrimonio: utilidad operacional dividida por el patrimonio  &gt;= 0.01
Rentabilidad del activo: utilidad operacional dividida por el activo total  &gt;= 0.01</t>
    </r>
    <r>
      <rPr>
        <u/>
        <sz val="8"/>
        <color indexed="8"/>
        <rFont val="Arial"/>
        <family val="2"/>
      </rPr>
      <t xml:space="preserve">
</t>
    </r>
  </si>
  <si>
    <t>El proponente deberá aceptar dar cumplimiento a la Propuesta Técnica, las cuales se encuentran detalladas en el anexo tecnico adjunto al presente proceso.</t>
  </si>
  <si>
    <t xml:space="preserve">Se valida la información en el RUP adjunto, y se observa que: 
En las páginas N° 7, 8 y 9 se evidencian los códigos de clasificación de bienes 86101700, 86131500, 86131600, 86141500 y 93141700 Así mismo, se valida que:
En la página N° 19 se evidencia experiencia por 194,55 SMLMV en los codigos 86101700, 86141500 y 86131500  para el consecutivo 17  - Anexa documento que avala la experiencia
En la página N° 35 se evidencia experiencia por 93,35 SMLMV en los codigos 86101700 y 93141700   para el consecutivo 35  - Anexa documento que avala la experiencia
</t>
  </si>
  <si>
    <t>No es posible realizar la validacion de la experiencia toda vez que el oferente no adjunta:
1, Registro Unico de Proponentes</t>
  </si>
  <si>
    <t>RENTABILIDAD DEL PATRIMONIO: 0,30
RENTABILIDAD DEL ACTIVO: 0,25</t>
  </si>
  <si>
    <t>RENTABILIDAD DEL PATRIMONIO: 0,15
RENTABILIDAD DEL ACTIVO: 0,14</t>
  </si>
  <si>
    <t>No es posible realizar la acreditación de la experiencia toda vez que el oferente no adjunta:
1, Registro Unico de Proponentes
2, Certificado de experiencia para los contratos relacionados en los numerales 4,2,2, 4,2,3 y 4,2,4 del formulario.</t>
  </si>
  <si>
    <t xml:space="preserve">El proponente debe acreditar mediante el RUP, experiencia,  máximo de  tres  (3) contratos ejecutados con entidades públicas y/o privadas, donde el objeto contractual se relacione inequívocamente con actividades de formación artística, cuya sumatoria  sea  igual o mayor  al valor  del  presupuesto  oficial asignado  a  la  presente  convocatoria.  La experiencia deberá versar sobre contratos ejecutados anteriores a la fecha de cierre del presente proceso, cuya sumatoria de sus valores sea por lo menos igual o superior al presupuesto oficial expresado en salarios mínimos es decir 203,47 SMMLV.
Los proponentes deberán registrar en el RUP los contratos que hayan suscrito y ejecutado para prestar los bienes y servicios que pretenden ofrecer al Fondo de Desarrollo Local, dichos contratos ejecutados para contabilizar la experiencia deberán encontrarse contenidos como mínimo en Dos (02) de los siguientes Códigos de Clasificación de Bienes y Servicios, hasta el tercer nivel, expresado su valor en SMMLV
El Fondo de desarrollo local requiere experticia e idoneidad en la ejecución de estas actividades por tanto: Los contratos registrados en el RUP deberá corresponder en su objeto la experiencia inequívoca en actividades de formación.
CODIGOS UNSPSC
Cultura   93141700
Escuelas profesionales  86121800
Bellas Artes  86131500
Música y Drama  86131600
Servicio de guía educativo 86141500
Servicios de capacitación vocacional no - científica 86101700
TODOS LOS PROPONENTES DEBERÁN DILIGENCIAR EN EL CUESTIONARIO ELECTRÓNICO DEL SECOP II "EXPERIENCIA ESPECIFICA DEL PROPONENTE" LOS CONTRATOS QUE PRETENDAN HACER VALER EN EL RUP, ES CASO DE QUE SE REQUIERA LA ENTIDAD SOLICITARÁ LOS SOPORTES QUE CONSIDERE NECESARIOS PARA LA VERIFICACIÓN DE LA EXPERIENCIA EXIGIDA.
Nota 1: En el caso de que se pretenda acreditar a través del RUP experiencia con entidades de naturaleza privada, resulta de carácter obligatorio, acreditar a través del RUP, al menos experiencia con una entidad pública de orden nacional, departamental, distrital, municipal o local por valor igual o superior en sumatoria al 40% del presupuesto oficial. 
Nota 2: En caso de que se pretenda acreditar experiencia a través del RUP, únicamente con entidades de naturaleza privada, sin el cumplimiento del requisito enunciado en la Nota No. 1, dicha experiencia no será tenida en cuenta.
Nota 3: Para el efecto de traducir el valor del contrato en salarios mínimos mensuales legales vigentes, se tendrá en cuenta el valor del salario mínimo de la fecha de suscripción del contrato que se pretenda acreditar.
Salarios Mínimos por año Valor mensual
ENERO 1º. de 2009 a DICIEMBRE 31 de 2009  496.900,00
ENERO 1º. de 2010 a DICIEMBRE 31 de 2010  515.000,00
ENERO 1º de 2011 a DICIEMBRE 31 de 2011  535.600,00 
ENERO 1º de 2012 a DICIEMBRE 31 de 2012  566.700,00 
ENERO 1º de 2013 a DICIEMBRE 31 de 2013  589.500,00
ENERO 1º de 2014 a DICIEMBRE 31 de 2014  616.000,00
ENERO 1º de 2015 a DICIEMBRE 31 de 2015  644.350,00
ENERO 1º de 2016 a DICIEMBRE 31 de 2016  689.454,00
</t>
  </si>
  <si>
    <t xml:space="preserve">Se valida la información en el RUP adjunto, y se observa que: 
En la página N° 16 se evidencian los códigos de clasificación de bienes 86131500, 86131600 y 86141500
Así mismo,
1, En la página N° 39 del RUP se evidencia experiencia por 135,85 SMLMV en el codigo 86131600 y 86101700   para el consecutivo 48 - Anexa documento que acredita la experiencia
2, En la página N° 48 del RUP  se evidencia experiencia por 184,27 SMLMV en el codigo 86131500 y 93141700   para el consecutivo 70 - Anexa documento que acredita la experiencia
3, En la página N° 58 del RUP  se evidencia experiencia por 164,12 SMLMV en el codigo 86131600 y 93141700  para el consecutivo 90 - Anexa documento que acredita la experiencia
</t>
  </si>
  <si>
    <t>N/A</t>
  </si>
  <si>
    <t>No fue posible hacer la evaluacion de la experiencia del oferente toda vez que no adjunto el RUP ni las certificaciones pertinentes según numeral 4 del cuestionario</t>
  </si>
  <si>
    <t>RENTABILIDAD DEL PATRIMONIO: 0,16
RENTABILIDAD DEL ACTIVO: 0,16</t>
  </si>
  <si>
    <r>
      <t>Se valida la información en el RUP adjunto, y se observa que: 
En la página N° 5 y 6 y se evidencian los códigos de clasificación de bienes 86131600 y 93141700
Así mismo,
1, En el numeral 4,2,2 del cuestionario reporta consecutivo RUP #2. En la página N° 7 del RUP se evidencia experiencia por 1155,75 SMLMV en el codigo 86131600; Anexa documento en archivo denominado "Plaza Mayor" el cual acredita la experiencia.
Sin embargo segun lo requerido por el FDLSF "</t>
    </r>
    <r>
      <rPr>
        <i/>
        <sz val="10"/>
        <color indexed="8"/>
        <rFont val="Arial"/>
        <family val="2"/>
      </rPr>
      <t xml:space="preserve">Nota 1: En el caso de que se pretenda acreditar a través del RUP experiencia con entidades de naturaleza privada, resulta de carácter obligatorio, acreditar a través del RUP, al menos experiencia con una entidad pública de orden nacional, departamental, distrital, municipal o local por valor igual o superior en sumatoria al 40% del presupuesto oficial; Nota 2: En caso de que se pretenda acreditar experiencia a través del RUP, únicamente con entidades de naturaleza privada, sin el cumplimiento del requisito enunciado en la Nota No. 1, dicha experiencia no será tenida en cuenta.". </t>
    </r>
    <r>
      <rPr>
        <sz val="10"/>
        <color indexed="8"/>
        <rFont val="Arial"/>
        <family val="2"/>
      </rPr>
      <t>El oferente no relaciona la experiencia solicitada</t>
    </r>
    <r>
      <rPr>
        <sz val="10"/>
        <color indexed="8"/>
        <rFont val="Arial"/>
        <family val="2"/>
        <charset val="1"/>
      </rPr>
      <t xml:space="preserve">
</t>
    </r>
  </si>
  <si>
    <t>El oferente NO cumple con la experiencia requerida por el FDLSF para la ejecucion del presente proceso</t>
  </si>
  <si>
    <t>RENTABILIDAD DEL PATRIMONIO: 0,31
RENTABILIDAD DEL ACTIVO: 0,23</t>
  </si>
  <si>
    <t>SERVICIOS INTEGRADOS DE CONSULTORIA SAS</t>
  </si>
  <si>
    <t>RENTABILIDAD DEL PATRIMONIO: 0,32
RENTABILIDAD DEL ACTIVO: 0,30</t>
  </si>
  <si>
    <t xml:space="preserve">Se valida la información en el RUP adjunto, y se observa que: 
En la página N° 6 se evidencia el código de clasificación de bienes 86101700; en la pagina 7 se evidencian los codigos 86141500 y en la página N° 8 el codigo 93141700
Así mismo,
1, Se observa que para los numerales 4,2,2, 4,2,3 y 4,2,4 NO hubo diligenciamiento del cuestionario; no obstante el oferete adjunta archivo denominado "Relacion experiencia y certificaciones", con la cual se acredita la experiencia a través del RUP así:
* En la página 12 del RUP consecutivo #6, se acredita experiencia por 49,99 SMMLV con el codigo 93141700
* En la página 16 del RUP consecutivo #12, se acredita experiencia por 82,25 SMMLV con el codigo 93141700 y 86141500
* En la página 19 del RUP consecutivo #18, se acredita experiencia por 132,76 SMMLV con el codigo 86101700, 86141500 y 93141700
</t>
  </si>
  <si>
    <t>RENTABILIDAD DEL PATRIMONIO: 0,13
RENTABILIDAD DEL ACTIVO: 0,11</t>
  </si>
  <si>
    <t xml:space="preserve">Se valida la información en el RUP adjunto, y se observa que: 
En las páginas N° 11, 12 Y 14 del RUP se evidencian los códigos de clasificación de bienes 86101700, 86121800, 86131500, 86131600, 86141500 y 93141700 Así mismo, se valida que:
1, En la página N° 144 del RUP se evidencia experiencia por 445,93 SMLMV en los codigos 86131600, 86141500 y 86131500  para el consecutivo 43  - Anexa documento que acredita la la experiencia
2, En la página N° 202 del RUP se evidencia experiencia por 521,94 SMLMV en los codigos 86141500 86131500 y 86131600  para el consecutivo 62  - Anexa documento que acredita la experiencia
</t>
  </si>
  <si>
    <t xml:space="preserve">Se valida la información en el RUP adjunto, y se observa que: 
En la página N° 7 se evidencia el código de clasificación de bienes 86101700, 86131500, 86131600 Y  86141500 y en la página N° 8 el codigo 93141700
Así mismo, se observa que:
* En la página 20 del RUP consecutivo #16, se acredita experiencia por 206,80 SMMLV con el codigo 86131500, 86121800, anexa certificacion que acredita la experiencia
* En la página 21 del RUP consecutivo #17, se acredita experiencia por 206,33 SMMLV con el codigo  86141500, 86131600, anexa certificacion que acredita la experiencia
* En la página 9 del RUP consecutivo #1, se acredita experiencia por 996,18 SMMLV con el codigo 86121800, 86101700, anexa certificacion que acredita la experiencia
</t>
  </si>
  <si>
    <t>RENTABILIDAD DEL PATRIMONIO: 0,24
RENTABILIDAD DEL ACTIVO: 0,21</t>
  </si>
  <si>
    <r>
      <t>Se valida la información en el RUP adjunto, y se observa que: 
En la página N° 7 se evidencia el código de clasificación de bienes 86101700, 86131500, 86131600 Y  86141500 y en la página N° 8 el codigo 93141700
Así mismo, se observa que:
* En la página 27 del RUP consecutivo #38, se acredita experiencia por 185,29 SMMLV con el codigo 86131500, 86131600, 86141500 Y 93141700; en documento adjunto denominado "</t>
    </r>
    <r>
      <rPr>
        <i/>
        <sz val="10"/>
        <color indexed="8"/>
        <rFont val="Arial"/>
        <family val="2"/>
      </rPr>
      <t>Experiencia</t>
    </r>
    <r>
      <rPr>
        <sz val="10"/>
        <color indexed="8"/>
        <rFont val="Arial"/>
        <family val="2"/>
        <charset val="1"/>
      </rPr>
      <t>" anexa certificacion que acredita la experiencia relacionada.
* En la página 60 del RUP consecutivo #101, se acredita experiencia por 1259,29 SMMLV con el codigo  86131500 y 86131600; en documento adjunto denominado "</t>
    </r>
    <r>
      <rPr>
        <i/>
        <sz val="10"/>
        <color indexed="8"/>
        <rFont val="Arial"/>
        <family val="2"/>
      </rPr>
      <t>Experiencia</t>
    </r>
    <r>
      <rPr>
        <sz val="10"/>
        <color indexed="8"/>
        <rFont val="Arial"/>
        <family val="2"/>
        <charset val="1"/>
      </rPr>
      <t xml:space="preserve">" anexa certificacion que acredita la experiencia relacionada.
</t>
    </r>
  </si>
  <si>
    <t>RENTABILIDAD DEL PATRIMONIO: 0,22
RENTABILIDAD DEL ACTIVO: 0,19</t>
  </si>
  <si>
    <r>
      <t>Se valida la información en el RUP adjunto, y se observa que: 
En la página N° 18 se evidencia el código de clasificación de bienes 86101700, 86131500, 86131600 Y  86141500 y en la página N° 20 el codigo 93141700
Así mismo, se observa que:
* En la página 59 del RUP consecutivo #37, se acredita experiencia por 155,20 SMMLV con el codigo 86131500, 86101700; en documento adjunto denominado "</t>
    </r>
    <r>
      <rPr>
        <i/>
        <sz val="10"/>
        <color indexed="8"/>
        <rFont val="Arial"/>
        <family val="2"/>
      </rPr>
      <t>Experiencia formacion cultural Santa Fe</t>
    </r>
    <r>
      <rPr>
        <sz val="10"/>
        <color indexed="8"/>
        <rFont val="Arial"/>
        <family val="2"/>
        <charset val="1"/>
      </rPr>
      <t xml:space="preserve">" anexa certificacion que acredita la experiencia relacionada.
* En la página 87 del RUP consecutivo #56, se acredita experiencia por 853,99 SMMLV con el codigo  86101700, 93141700  en documento adjunto denominado "Experiencia formacion cultural Santa Fe" anexa certificacion que acredita la experiencia relacionada.
* En la página 83 del RUP consecutivo #54, se acredita experiencia por 334,83 SMMLV con el codigo  86101700;  en documento adjunto denominado "Experiencia formacion cultural Santa Fe" anexa certificacion que acredita la experiencia relacionada.
</t>
    </r>
  </si>
  <si>
    <t>RENTABILIDAD DEL PATRIMONIO: 0,20
RENTABILIDAD DEL ACTIVO: 0,17</t>
  </si>
  <si>
    <r>
      <t>Se valida la información en el RUP adjunto, y se observa que: 
En la página N° 52 se evidencia el código de clasificación de bienes 86101700; en la pagina 53 se evidencian los codigos 86121800, 86131500, 86131600 y 86141500 y en la página N° 54 el codigo 93141700
Así mismo,
1, En el numeral 4,2,2 del cuestionario reporta consecutivo RUP #149. En la página N° 308 del RUP se evidencia experiencia por 2421,04 SMLMV en los codigos 86131500, 86131600 y 93141700.  Anexa documento en archivo denominado "SUBSANACION 1</t>
    </r>
    <r>
      <rPr>
        <sz val="10"/>
        <color indexed="8"/>
        <rFont val="Arial"/>
        <family val="2"/>
      </rPr>
      <t xml:space="preserve">", con el cual acredita la experiencia relacionada, la cual se ajusta a los requermientos del FDLSF </t>
    </r>
    <r>
      <rPr>
        <sz val="10"/>
        <color indexed="8"/>
        <rFont val="Arial"/>
        <family val="2"/>
        <charset val="1"/>
      </rPr>
      <t xml:space="preserve">
</t>
    </r>
  </si>
  <si>
    <t xml:space="preserve">Se valida la información en el RUP adjunto, y se observa que: 
En la página N° 20 se evidencian los códigos de clasificación de bienes 86101700, 86121800, 86131500, 86131600; en  la página N° 21  el codigo 86141500 y en la página N° 22 el codigo 93141700
Así mismo,
1, En el numeral 4,2,2 del cuestionario reporta consecutivo RUP #7. En la página N° 31 del RUP se evidencia experiencia por 260,70 SMLMV en los codigos 86121800, 86131500 y 86131600 y Anexa documento en archivo denominado "Anexos tecnicos pioneritos 2012 y 2013" el cual acredita la experiencia
2, En el numeral 4,2,3 del cuestionario reporta consecutivo RUP #13. En la página N° 36 del RUP se evidencia experiencia por 173,12 SMLMV en los codigos 86131600, 86131500 y 86141500 y  Anexa documento en archivo denominado "Anexos tecnicos pioneritos 2012 y 2013" el cual acredita la experiencia
3, En el numeral 4,2,4 del cuestionario reporta consecutivo RUP #2 en la página N° 26 del RUP se evidencia experiencia por 41,32 SMLMV en los codigos 86131600, 86131500  y 86141500 y Anexa documento que acredita experiencia 
</t>
  </si>
  <si>
    <t xml:space="preserve">Se valida la información en el RUP adjunto, y se observa que: 
En la página N° 8 del RUP se evidencian los códigos de clasificación de bienes 86101700, 86131500, 86131600 y 86141500
Así mismo,
1, En el numeral 4,2,2 del cuestionario reporta consecutivo RUP #7. En la página N° 16 del RUP. se evidencia experiencia por 668,31 SMLMV en los codigos 86101700 y 93141700 - Anexa documento en archivo PDF denominado "Convenio 02-2012 Usme" el cual acredita la experiencia 
</t>
  </si>
  <si>
    <t xml:space="preserve">Se valida la información en el RUP adjunto, y se observa que: 
En la página N° 12 se evidencia el código de clasificación de bienes 86101700,Y 86141500 y en la página N° 13 el codigo 93141700
Así mismo, se observa que:
* En la página 101 del RUP consecutivo #46, se acredita experiencia por 652,02 SMMLV con el codigo 86141500, 93141700 Y 86101700; Anexa documento denominado "subsanacion y observaciones evaluacion" el cual expresa como se acredita la experiencia </t>
  </si>
  <si>
    <t>NO ESTA HABILITADO TÉCNICAMENTE</t>
  </si>
  <si>
    <t>NO ESTA HABILITADO JURÍDICAMENTE</t>
  </si>
  <si>
    <t>NO ESTA HABILITADO TÉCNICA Y JURIDICAMENTE</t>
  </si>
  <si>
    <t>NO CUMPLE- SUBSANAR</t>
  </si>
  <si>
    <r>
      <t>De acuerdo con la Observación presentada por el Proponente Corporacion Nacional para el Desarrollo Sostenible - CONADES a través de la plataforma SECOP II. La entidad, procede a verificar  los documentos que acreditan la experiencia para los contratos relacionados por el proponente SERVICIOS INTEGRADOS DE CONSULTORIA SAS  encontrando que: De conformidad con lo publicado en el pliego de condiciones definitivo  "</t>
    </r>
    <r>
      <rPr>
        <i/>
        <sz val="11"/>
        <color indexed="8"/>
        <rFont val="Arial"/>
        <family val="2"/>
      </rPr>
      <t>numeral 1.4 CAPACIDAD TÉCNICA, literal B. EXPERIENCIA, Nota 1: En el caso de que se pretenda acreditar a través del RUP experiencia con entidades de naturaleza privada,</t>
    </r>
    <r>
      <rPr>
        <b/>
        <i/>
        <sz val="11"/>
        <color indexed="8"/>
        <rFont val="Arial"/>
        <family val="2"/>
      </rPr>
      <t xml:space="preserve"> resulta de carácter obligatorio, acreditar a través del RUP, al menos experiencia con una entidad pública de orden nacional, departamental, distrital, municipal o local por valor igual o superior en sumatoria al 40% del presupuesto oficial."</t>
    </r>
    <r>
      <rPr>
        <sz val="11"/>
        <color indexed="8"/>
        <rFont val="Arial"/>
        <family val="2"/>
      </rPr>
      <t xml:space="preserve">
</t>
    </r>
  </si>
  <si>
    <t>FONDO DE DESARROLLO LOCAL DE BARRIOS UNIDOS</t>
  </si>
  <si>
    <t>EVALUACION DEFINITIVA DE FACTORES TECNICOS HABILITANTES</t>
  </si>
  <si>
    <t xml:space="preserve"> PROCESO FDLBU SASI 140-2019</t>
  </si>
  <si>
    <t>Es deber del proponente analizar y verificar todas y cada una de las especificaciones
técnicas de los elementos que el FDLBU requiere adquirir, mismas que se encuentran
detalladas en ANEXO FICHAS TÉCNICAS</t>
  </si>
  <si>
    <t>EXPERIENCIA (Formato 6)</t>
  </si>
  <si>
    <t>CARTA DE COMPROMISO DE BUENAS PRÁCTICAS AMBIENTALES</t>
  </si>
  <si>
    <t>PRÁCTICAS AMBIENTALES (Formato 7)</t>
  </si>
  <si>
    <t>ESPECIFICACIONES TÉCNICAS  (Formato 8)</t>
  </si>
  <si>
    <t>MODELO FICHA TÉCNICA  (Formato 9)</t>
  </si>
  <si>
    <t>El proponente deberá allegar junto con su propuesta,
debidamente diligenciado y suscrito por el representante legal el FORMATO 8
ESPECIFICACIONES TÉCNICAS, donde manifiesta que cumplirá con las condiciones
técnicas contenidas estudio previo, Anexo Técnico – Dotación Jardines, Anexo Fichas
Técnicas y demás documentos del proceso</t>
  </si>
  <si>
    <t xml:space="preserve"> PROPONENTE 1</t>
  </si>
  <si>
    <t>ITEM</t>
  </si>
  <si>
    <t xml:space="preserve"> PROPONENTE 2</t>
  </si>
  <si>
    <t xml:space="preserve"> PROPONENTE 3</t>
  </si>
  <si>
    <t xml:space="preserve"> PROPONENTE 4</t>
  </si>
  <si>
    <t xml:space="preserve"> PROPONENTE 5</t>
  </si>
  <si>
    <t xml:space="preserve"> PROPONENTE 6</t>
  </si>
  <si>
    <t xml:space="preserve"> PROPONENTE 7</t>
  </si>
  <si>
    <t xml:space="preserve"> PROPONENTE 8</t>
  </si>
  <si>
    <t>COMERCIALIZADORA SERDAN LTDA
NIT 9001311391</t>
  </si>
  <si>
    <t>AMERICANA CORP SAS
NIT 830029017</t>
  </si>
  <si>
    <t>UT-INDUNACIS</t>
  </si>
  <si>
    <t>ARISMA
NIT 860049903</t>
  </si>
  <si>
    <t>Lilia Fanny Guevara Parrado
NIT 20546554</t>
  </si>
  <si>
    <t>MADEX 
NIT 900552715</t>
  </si>
  <si>
    <t>Tecnoprocesos S.A.S.
NIT 900273006</t>
  </si>
  <si>
    <t>DIDACTICOS SIMBOLOS Y SIGNOS S EN C
NIT 830084135</t>
  </si>
  <si>
    <r>
      <t>El proponente debe acreditar mediante el RUP y con máximo de TRES (03) contratos
ejecutados y debidamente liquidados con entidades públicas y/o privadas, que se relacione
con el objeto contractual (</t>
    </r>
    <r>
      <rPr>
        <b/>
        <sz val="7"/>
        <rFont val="Arial"/>
        <family val="2"/>
      </rPr>
      <t>Compraventa o el Suministro de Elementos Didácticos y/o de
Elementos para Primera Infancia y/o Electrodomésticos y/o Libros de Lectura o Libros
Infantiles</t>
    </r>
    <r>
      <rPr>
        <sz val="7"/>
        <rFont val="Arial"/>
        <family val="2"/>
        <charset val="1"/>
      </rPr>
      <t>), cuya sumatoria sea igual o mayor al 100% del presupuesto oficial, es decir 479
SMMLV.
Los proponentes deberán registrar en el RUP los contratos que hayan suscrito y ejecutado
para prestar los bienes y servicios que pretenden ofrecer al Fondo de Desarrollo Local de
Barrios Unidos, dichos contratos ejecutados para contabilizar la experiencia deberán
encontrarse contenidos como mínimo en CUATRO (4) de los siguientes Códigos
Materiales de recursos del profesor 60101700
Recursos y materiales de destreza alfabética 60101900
Materiales de recursos del profesor de resolución de problemas, datos posibilidades y probabilidades 60102600
Materiales de recursos del profesor  de ensamiento  lógico, percepción  espacial, identificación  de coincidencias y patrones 60102700
Materiales de recursos  del profesor De geometría 60103100
Sets de instrumentos Musicales 60131600
Juguetes 60141000
Juegos  60141100
Equipos de  juegos activos y accesorios 60141200
Sistemas de construcción y bloques infantiles 60141300
Equipo de representación teatral y accesorios 60141400
Equipos audiovisuales 52161500
Libros de lectura y recursos 60102300
Nota 1: Todos los proponentes deberán diligenciar el FORMATO 6 EXPERIENCIA DEL PROPONENTE, los contratos que pretendan hacer valer en el RUP, en caso de que se requiera la entidad solicitara los soportes que considere necesarios para la verificación de la experiencia exigida</t>
    </r>
  </si>
  <si>
    <r>
      <t>1. Se evalúa la experiencia relacionada por el proponente a través del documento denominado "</t>
    </r>
    <r>
      <rPr>
        <i/>
        <sz val="8"/>
        <color indexed="8"/>
        <rFont val="Arial"/>
        <family val="2"/>
      </rPr>
      <t>Formato N°6 Experiencia.pdf" 
2</t>
    </r>
    <r>
      <rPr>
        <sz val="8"/>
        <color indexed="8"/>
        <rFont val="Arial"/>
        <family val="2"/>
      </rPr>
      <t xml:space="preserve">.Se valida documento denominado "RUP SERDAN 9 DE SEPTIEMBRE 2019.pdf", encontrando que:
* En la página N° 239 del RUP se evidencia experiencia por 620,78 SMLMV en los códigos 60101700, 60101900 y 52161500  para el consecutivo 139 - Anexa documento denominado "2167 ADM 0055 2015 RUP # 139.pdf" el cual acredita la experiencia requerida por la entidad con el contrato suscrito con la ORGANIZACION INTERNACIONAL PARA LAS MIGRACIONES O I M
* En la página N° 225 del RUP se evidencia experiencia por 580,16 SMLMV en los códigos 60102600, 60102700, 60103100 Y 60141000   para el consecutivo 120 - Anexa documento denominado "PSPJ No 1866 2013 RUP # 120.pdf" el cual acredita la experiencia requerida por la entidad con el contrato suscrito con la ORGANIZACION INTERNACIONAL PARA LAS MIGRACIONES O I M
* En la página N° 219 del RUP se evidencia experiencia por 873,64 SMLMV en los códigos 60131600 Y 52161500  para el consecutivo 118 - Anexa documento denominado "073-2016 RUP # 118.pdf" el cual acredita la experiencia requerida por la entidad con el contrato suscrito con la ALCALDIA LOCAL DE RAFAEL URIBE
</t>
    </r>
  </si>
  <si>
    <t>El proponente adjunta documento denominado "FORMATO 7 BUENAS PRACTICAS AMBIENTALES.pdf" suscrito por GLORIA AMPARO GOMEZ MUÑOZ</t>
  </si>
  <si>
    <t>El proponente adjunta documento denominado "FORMATO 8 ESPECIFICACIONES TECNICAS.pdf" suscrito por GLORIA AMPARO GOMEZ MUÑOZ</t>
  </si>
  <si>
    <t>El proponente adjunta documento denominado "FORMATO 7 CARTA DE COMPROMISO DE BUENAS PRACTICAS AMBIENTALES.pdf" suscrito por JAVIER ANTONIO GUTIERREZ LOPEZ</t>
  </si>
  <si>
    <t>El proponente adjunta documento denominado "FORMATO 8 ESPECIFICACIONES TÉCNICAS.pdf" suscrito por JAVIER ANTONIO GUTIERREZ LOPEZ</t>
  </si>
  <si>
    <r>
      <t>1. Se evalúa la experiencia relacionada por el proponente a través del documento denominado "</t>
    </r>
    <r>
      <rPr>
        <i/>
        <sz val="8"/>
        <color indexed="8"/>
        <rFont val="Arial"/>
        <family val="2"/>
      </rPr>
      <t>EXPERIENCIA BUU.pdf" 
2</t>
    </r>
    <r>
      <rPr>
        <sz val="8"/>
        <color indexed="8"/>
        <rFont val="Arial"/>
        <family val="2"/>
      </rPr>
      <t>.Se valida documento denominado "RUP SEP 2019 EN FIRME OK.pdf", encontrando que:
* En la página N° 296 del RUP se evidencia experiencia por 330,57 SMLMV en los códigos 60101700, 60101900, 60102600 Y 60172700  para el consecutivo 141 - Anexa documento denominado  "EXPERIENCIA BUU.pdf" el cual acredita la experiencia requerida por la entidad con el contrato suscrito con la ALCALDIA LOCAL DE RAFAEL URIBE
* En la página N° 366 del RUP se evidencia experiencia por 3574,68 SMLMV en los códigos 60171000, 60141000, 60141100 Y 60141200  para el consecutivo 192 - Anexa documento denominado  "EXPERIENCIA BUU.pdf"  el cual acredita la experiencia requerida por la entidad con el contrato suscrito con el INSTITUTO COLOMBIANO DE BIENESTAR FAMILIAR
* En la página N° 334 del RUP se evidencia experiencia por 644,75 SMLMV en los códigos 60141000, 60141100 Y 60141200  para el consecutivo 166 - Anexa documento denominado "EXPERIENCIA BUU.pdf" el cual acredita la experiencia requerida por la entidad con el contrato suscrito con el MINISTERIO DE DEFENSA NACIONAL</t>
    </r>
  </si>
  <si>
    <t>El proponente adjunta documento denominado "Formato 7 - Compromiso Buenas Prácticas Ambientales.pdf" suscrito por VIVIAN MARCELA DIAZ GRANADOS</t>
  </si>
  <si>
    <t>El proponente adjunta documento denominado "Formato 8 - Especificaciones Técnicas.pdf" suscrito por VIVIAN MARCELA DIAZ GRANADOS</t>
  </si>
  <si>
    <r>
      <t>1. Se evalúa la experiencia relacionada por el proponente a través del documento denominado "</t>
    </r>
    <r>
      <rPr>
        <i/>
        <sz val="8"/>
        <color indexed="8"/>
        <rFont val="Arial"/>
        <family val="2"/>
      </rPr>
      <t>Formato 6 - Experiencia del Proponente.pdf" 
2</t>
    </r>
    <r>
      <rPr>
        <sz val="8"/>
        <color indexed="8"/>
        <rFont val="Arial"/>
        <family val="2"/>
      </rPr>
      <t>.Se valida documento denominado "RUP Nacional de Insumos SAS.pdf", encontrando que:
* En la página N° 213 del RUP se evidencia experiencia por 212,53 SMLMV en los códigos 60101700, 60102700, 60141000 y 60141100 para el consecutivo 29 - Anexa documento denominado  Certificación 29.pdf" el cual acredita la experiencia requerida por la entidad con el contrato suscrito con la ALCALDIA LOCAL DE TUNJUELITO
* En la página N° 485 del RUP se evidencia experiencia por 97,56 SMLMV en los códigos  60101700, 60101900, 60102700 Y 52161500 para el consecutivo 44 - Anexa documento denominado  Certificación 44.pdf"  el cual acredita la experiencia requerida por la entidad con el contrato suscrito con el ALCALDIA LOCAL DE MARTIRES
2.Se valida documento denominado "RUP Induproyectos del Oriente SAS.pdf", encontrando que:
* En la página N° 228 del RUP se evidencia experiencia por 521,88 SMLMV en los códigos 60102600, 60102700, 601031000 Y 52161500  para el consecutivo 11 - Anexa documento denominado "Certificación 11.pdf" el cual acredita la experiencia requerida por la entidad con el contrato suscrito con IDEAS PROYECTOS Y SUMINISTROS SAS</t>
    </r>
  </si>
  <si>
    <t>El proponente adjunta documento denominado "AMBIENTAL.pdf" suscrito por LILIA FANNY GUEVARA PARRADO</t>
  </si>
  <si>
    <t>El proponente adjunta documento denominado "especificaciones Técnicas.pdf" suscrito por LILIA FANNY GUEVARA PARRADO</t>
  </si>
  <si>
    <r>
      <t>1. Se evalúa la experiencia relacionada por el proponente a través del documento denominado "</t>
    </r>
    <r>
      <rPr>
        <i/>
        <sz val="8"/>
        <color indexed="8"/>
        <rFont val="Arial"/>
        <family val="2"/>
      </rPr>
      <t>EXPERIENCIA PROPONENTE.pdf" 
2</t>
    </r>
    <r>
      <rPr>
        <sz val="8"/>
        <color indexed="8"/>
        <rFont val="Arial"/>
        <family val="2"/>
      </rPr>
      <t>.Se valida documento denominado "RUP 27 DE SEPTIEMBRE.pdf", encontrando que:
* En la página N° 23 del RUP se evidencia experiencia por 533,72  SMLMV en los códigos 60101700, 60102600, 60102700 y 60103100 para el consecutivo 6 - Anexa documento denominado "06 Secretaria De Educación Distrital 533,72SMLV.pdf" el cual acredita la experiencia requerida por la entidad con el contrato suscrito con la SECRETARIA DE EDUCACION DE BOGOTA
* En la página N° 44 del RUP se evidencia experiencia por 134,10 SMLMV en los códigos  60131600, 60141300 y 52161500 para el consecutivo 19 - Anexa documento denominado  "19 Gobernanción del Guainía  134,10 SMLV.pdf"  el cual acredita la experiencia requerida por la entidad con el contrato suscrito con la GOBERNACION DEL GUAINIA
* En la página N° 127 del RUP se evidencia experiencia por 477,68 SMLMV en los códigos 60141000, 60102700, 60101700 Y 52161500  para el consecutivo 93 - Anexa documento denominado "93 Departamento de Guainía  477,68SMLV.pdf" el cual acredita la experiencia requerida por la entidad con el contrato suscrito con la GOBERNACION DEL GUAINIA</t>
    </r>
  </si>
  <si>
    <t xml:space="preserve">EL PROPONENTE ANEXA EL ARCHIVO Ficha Técnica.rar DONDE SE ENCUENTRAN LAS FICHAS TECNICAS DE LOS 110 ITEMS  COMTEMPLADOS EN EL PROCESO </t>
  </si>
  <si>
    <r>
      <t>EN EL FORMATO No 9 ANEXADO CORRSPONDIENTE AL ITEM No 10 LAS CARACTERISTICAS TECNICAS DESCRITAS EN DICHO FORMATO NO COINCIDE EN SU TOTALIDAD EL DETERMINADO EN EL ANEXO TECNICO PARA ESTE ITEM
-AL ENTIDAD DETERMINA PARA EL ITEM 10 "Conjunto de 5 Cojines en material impermeable hipo alergénica con forro en tela hipo alergénica que se ajuste a su forma y cuente con  cremallera u otro tipo de cierre que permita desmontar el forro para el lavadoindros</t>
    </r>
    <r>
      <rPr>
        <b/>
        <sz val="8"/>
        <color indexed="8"/>
        <rFont val="Arial"/>
        <family val="2"/>
      </rPr>
      <t xml:space="preserve"> tipo puff de aproximadamente, alto: 40 cm. Diámetro: 40 cm. " 
</t>
    </r>
    <r>
      <rPr>
        <sz val="8"/>
        <color indexed="8"/>
        <rFont val="Arial"/>
        <family val="2"/>
      </rPr>
      <t xml:space="preserve">-EL PROPONENTE PARA EL ITEM 10 ESPECIFICA"Conjunto de 5 Cojines en material impermeable hipo alergénica con forro en tela hipo alergénica que se ajuste a su forma y cuente con  cremallera u otro tipo de cierre que permita desmontar el forro para el lavado"  
EL PROPONENTE OMITE LA CARACTERISTICA FISICAS EN CUANTO A DIMENSIONES
 </t>
    </r>
  </si>
  <si>
    <t xml:space="preserve">El proponente adjunta documento denominado "FORMATO 8 ESPECIFICACIONES TÉCNICAS.pdf" suscrito por DIANA YAZMIN ABRIL MARTINEZ
</t>
  </si>
  <si>
    <t xml:space="preserve">El proponente adjunta documento denominado "FORMATO 7 CARTA DE COMPROMISO DE BUENAS PRACTICAS AMBIENTALES.pdf" suscrito por DIANA YAZMIN ABRIL MARTINEZ
</t>
  </si>
  <si>
    <t>El proponente adjunta documento denominado "FORMATO No. 8 ESPECIFICACIONES TÉCNICAS.pdf" suscrito por JORGE IGNACIO TORRES TORRES</t>
  </si>
  <si>
    <t xml:space="preserve">El proponente adjunta documento denominado "FORMATO No. 7 CARTA DE COMPROMISO DE BUENAS PRÁCTICAS AMBIENTALES.pdf" suscrito por JORGE IGNACIO TORRES TORRES
</t>
  </si>
  <si>
    <r>
      <t>1. Se evalúa la experiencia relacionada por el proponente a través del documento denominado "</t>
    </r>
    <r>
      <rPr>
        <i/>
        <sz val="8"/>
        <color indexed="8"/>
        <rFont val="Arial"/>
        <family val="2"/>
      </rPr>
      <t>EXPERIENCIA.rar" 
2</t>
    </r>
    <r>
      <rPr>
        <sz val="8"/>
        <color indexed="8"/>
        <rFont val="Arial"/>
        <family val="2"/>
      </rPr>
      <t xml:space="preserve">.Se valida documento denominado "RUP MADEX OCTUBRE 2019.pdf", encontrando que:
* En la página N° 79 del RUP se evidencia experiencia por 3790,58  SMLMV en los códigos 60141100, 60141200, 60141300 Y 60141400 para el consecutivo 28 - Anexa documento denominado "CERTIFICACIONES DE EXPERIENCIA_MADEX_SED_PROALPAPEL.pdf"  el cual acredita la experiencia requerida por la entidad con la SECRETARIA DE EDUCACION DEL DISTRITO
* En la página N° 97 del RUP se evidencia experiencia por 1137 SMLMV en los códigos 60101700, 60101900, 60102600 Y 60102700  para el consecutivo 41 - Anexa documento denominado  "CERTIFICACIONES DE EXPERIENCIA_MADEX_SED_PROALPAPEL.pdf"  el cual acredita la experiencia requerida por la entidad con el contrato suscrito con PROALPAPEL PROCESOS AL PAPEL S.A.S.
</t>
    </r>
  </si>
  <si>
    <r>
      <t>1. Se evalúa la experiencia relacionada por el proponente a través del documento denominado "</t>
    </r>
    <r>
      <rPr>
        <i/>
        <sz val="8"/>
        <color indexed="8"/>
        <rFont val="Arial"/>
        <family val="2"/>
      </rPr>
      <t>FORMATO 6 EXPERIENCIA DEL PROPONENTE.pdf" 
2</t>
    </r>
    <r>
      <rPr>
        <sz val="8"/>
        <color indexed="8"/>
        <rFont val="Arial"/>
        <family val="2"/>
      </rPr>
      <t>.Se valida documento denominado "009 Septiembre 02.pdf", encontrando que:
* En la página N° 141 del RUP se evidencia experiencia por 1.375.28  SMLMV en los códigos 60101700, 60102600, 60102700 y 60141000 para el consecutivo 162 - Anexa documento denominado  "FORMATO 6 EXPERIENCIA DEL PROPONENTE.pdf" el cual acredita la experiencia requerida por la entidad con el contrato suscrito con la Alcaldía Municipal de Tocancipa
* En la página N° 133 del RUP se evidencia experiencia por 150.64 SMLMV en los códigos 60101700, 60101900, 60103100 y 60131600  para el consecutivo 151 - Anexa documento denominado  "FORMATO 6 EXPERIENCIA DEL PROPONENTE.pdf"  el cual acredita la experiencia requerida por la entidad con el contrato suscrito con El Fondo de Desarrollo Local de Fontibón
* En la página N° 110 del RUP se evidencia experiencia por 169.28 SMLMV en los códigos 60101700, 6014100, 60141200 y 60141300 para el consecutivo 120 - Anexa documento denominado "FORMATO 6 EXPERIENCIA DEL PROPONENTE.pdf" el cual acredita la experiencia requerida por la entidad con el contrato suscrito con el Municipio de Pitalito - Huila</t>
    </r>
  </si>
  <si>
    <t xml:space="preserve">El proponente adjunta documento denominado "fomato 7.pdf" suscrito por JAVIER ENRIQUE ARIAS ROJAS
</t>
  </si>
  <si>
    <t xml:space="preserve">El proponente adjunta documento denominado "FORMATO 8.pdf" suscrito por JAVIER ENRIQUE ARIAS ROJAS
</t>
  </si>
  <si>
    <r>
      <t>1. Se evalúa la experiencia relacionada por el proponente a través del documento denominado "</t>
    </r>
    <r>
      <rPr>
        <i/>
        <sz val="8"/>
        <color indexed="8"/>
        <rFont val="Arial"/>
        <family val="2"/>
      </rPr>
      <t>experiencia formato 6.pdf" 
2</t>
    </r>
    <r>
      <rPr>
        <sz val="8"/>
        <color indexed="8"/>
        <rFont val="Arial"/>
        <family val="2"/>
      </rPr>
      <t xml:space="preserve">.Se valida documento denominado "RUP 13 SPT.pdf", encontrando que:
* En la página N° 157 del RUP se evidencia experiencia por 538,40 SMLMV en los códigos 60131600, 60141000, 60141300 y 60141400 para el consecutivo 109 - Anexa documento denominado  "experiencia formato 6.pdf" el cual acredita la experiencia requerida por la entidad con el contrato suscrito con el MUNICIPO DE TEORAMA
</t>
    </r>
  </si>
  <si>
    <t xml:space="preserve">El proponente adjunta documento denominado "TECNICO.pdf" suscrito por DIANA ELIZABETH VILLALOBOS PEÑA 
</t>
  </si>
  <si>
    <t xml:space="preserve">El proponente adjunta documento denominado "ambiental.pdf" suscrito por DIANA ELIZABETH VILLALOBOS PEÑA 
</t>
  </si>
  <si>
    <r>
      <t>1. Se evalúa la experiencia relacionada por el proponente a través del documento denominado "experiencia.pdf"</t>
    </r>
    <r>
      <rPr>
        <i/>
        <sz val="8"/>
        <color indexed="8"/>
        <rFont val="Arial"/>
        <family val="2"/>
      </rPr>
      <t xml:space="preserve">
2</t>
    </r>
    <r>
      <rPr>
        <sz val="8"/>
        <color indexed="8"/>
        <rFont val="Arial"/>
        <family val="2"/>
      </rPr>
      <t xml:space="preserve">.Se valida documento denominado "rup agosto.pdf", encontrando que:
* En la página N° 151 del RUP se evidencia experiencia por 216,66 SMLMV en los códigos 60101900, 60102700, 60141100 Y 60141200 para el consecutivo 50 - Anexa documento denominado  CONTRATO 50 - ALCALDIA KENNEDY (DIDACTICOS).pdf" el cual acredita la experiencia requerida por la entidad con el contrato suscrito con el FONDO DE DESARROLLO LOCAL DE KENNEDY
* En la página N° 243 del RUP se evidencia experiencia por 532,89 SMLMV en los códigos 60102700, 60141000, 60141200 Y 60141300 para el consecutivo 75 - Anexa documento denominado  CONTRATO 75 - GOBERNACION DE RISARALDA.pdf"  el cual acredita la experiencia requerida por la entidad con el contrato suscrito con LA GOBERNACION DE RISARALDA -  DEPARTAMENTO DE RISARALDA
</t>
    </r>
  </si>
  <si>
    <t xml:space="preserve">SE REVISA LAS 110 FICHAS TECNICAS PRESENTADAS POR EL PROPONENTE EN EL DOCUMENTO: FICHAS TECNICAS. 
</t>
  </si>
  <si>
    <t>NO ANEXA FORMATOS No 9 FICHAS TECNICAS</t>
  </si>
  <si>
    <t>CUMPLE</t>
  </si>
  <si>
    <t>NINGUNA</t>
  </si>
  <si>
    <r>
      <t>En lo referente a las fichas tecnicas de la No. 77 a 110 no cumple con las especifaciones tecnicas requeridas para la totalidad de los libros en la columna de Descripcion General.
"</t>
    </r>
    <r>
      <rPr>
        <i/>
        <sz val="8"/>
        <color indexed="8"/>
        <rFont val="Arial"/>
        <family val="2"/>
      </rPr>
      <t>Conjunto de libros en material resistente, con imágenes coloridas, en carton de color plastificado, no toxico y que se puedan manipular y explorar facilmente.</t>
    </r>
    <r>
      <rPr>
        <sz val="8"/>
        <color indexed="8"/>
        <rFont val="Arial"/>
        <family val="2"/>
      </rPr>
      <t>"</t>
    </r>
  </si>
  <si>
    <t>EL PROPONENTE ANEXA EL ARCHIVO formato 9 fichas tecnicas DONDE SE ENCUENTRAN LAS FICHAS TECNICAS DE LOS 110 ITEMS  COMTEMPLADOS EN EL PROCESO LOS CUALES SON IGUALES  EN SUS CARACTERISTICAS TECNICAS A LOS SOLICITADOS EN EL ANEXO TECNICO DEL PROCESO</t>
  </si>
  <si>
    <t xml:space="preserve"> Ninguna</t>
  </si>
  <si>
    <t>VALOR PROPUESTA</t>
  </si>
  <si>
    <t xml:space="preserve"> COMERCIALIZADORA SERDAN LTDA
NIT 9001311391</t>
  </si>
  <si>
    <t>El proponente cumple con lo requerido para la presentación de la oferta económica</t>
  </si>
  <si>
    <t xml:space="preserve">EVALUACION ECONOMICA DEFINITIVA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</si>
</sst>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quot;$&quot;#,##0;[Red]\-&quot;$&quot;#,##0"/>
    <numFmt numFmtId="165" formatCode="_(&quot;$ &quot;* #,##0.00_);_(&quot;$ &quot;* \(#,##0.00\);_(&quot;$ &quot;* \-??_);_(@_)"/>
    <numFmt numFmtId="166" formatCode="_(&quot;$ &quot;* #,##0_);_(&quot;$ &quot;* \(#,##0\);_(&quot;$ &quot;* \-??_);_(@_)"/>
    <numFmt numFmtId="167" formatCode="_-&quot;$&quot;\ * #,##0.00_-;\-&quot;$&quot;\ * #,##0.00_-;_-&quot;$&quot;\ * &quot;-&quot;_-;_-@_-"/>
  </numFmts>
  <fonts count="30" x14ac:knownFonts="1">
    <font>
      <sz val="11"/>
      <color indexed="8"/>
      <name val="Calibri"/>
      <family val="2"/>
      <charset val="1"/>
    </font>
    <font>
      <sz val="10"/>
      <color indexed="8"/>
      <name val="Arial"/>
      <family val="2"/>
      <charset val="1"/>
    </font>
    <font>
      <b/>
      <sz val="15"/>
      <color indexed="8"/>
      <name val="Arial"/>
      <family val="2"/>
      <charset val="1"/>
    </font>
    <font>
      <sz val="8"/>
      <name val="Arial"/>
      <family val="2"/>
      <charset val="1"/>
    </font>
    <font>
      <b/>
      <sz val="11"/>
      <color indexed="8"/>
      <name val="Arial"/>
      <family val="2"/>
      <charset val="1"/>
    </font>
    <font>
      <b/>
      <sz val="14"/>
      <color indexed="8"/>
      <name val="Arial"/>
      <family val="2"/>
      <charset val="1"/>
    </font>
    <font>
      <b/>
      <sz val="10"/>
      <color indexed="8"/>
      <name val="Arial"/>
      <family val="2"/>
      <charset val="1"/>
    </font>
    <font>
      <sz val="11"/>
      <color indexed="8"/>
      <name val="Calibri"/>
      <family val="2"/>
      <charset val="1"/>
    </font>
    <font>
      <b/>
      <sz val="16"/>
      <color indexed="8"/>
      <name val="Arial"/>
      <family val="2"/>
      <charset val="1"/>
    </font>
    <font>
      <sz val="10"/>
      <color indexed="8"/>
      <name val="Arial"/>
      <family val="2"/>
    </font>
    <font>
      <b/>
      <sz val="11"/>
      <color indexed="8"/>
      <name val="Arial"/>
      <family val="2"/>
    </font>
    <font>
      <sz val="10"/>
      <name val="Arial"/>
      <family val="2"/>
    </font>
    <font>
      <sz val="8"/>
      <color indexed="8"/>
      <name val="Arial"/>
      <family val="2"/>
    </font>
    <font>
      <b/>
      <sz val="8"/>
      <color indexed="8"/>
      <name val="Arial"/>
      <family val="2"/>
    </font>
    <font>
      <b/>
      <sz val="11"/>
      <name val="Arial"/>
      <family val="2"/>
    </font>
    <font>
      <sz val="9"/>
      <color indexed="8"/>
      <name val="Arial"/>
      <family val="2"/>
      <charset val="1"/>
    </font>
    <font>
      <u/>
      <sz val="8"/>
      <color indexed="8"/>
      <name val="Arial"/>
      <family val="2"/>
    </font>
    <font>
      <i/>
      <sz val="10"/>
      <color indexed="8"/>
      <name val="Arial"/>
      <family val="2"/>
    </font>
    <font>
      <sz val="11"/>
      <color indexed="8"/>
      <name val="Arial"/>
      <family val="2"/>
    </font>
    <font>
      <i/>
      <sz val="11"/>
      <color indexed="8"/>
      <name val="Arial"/>
      <family val="2"/>
    </font>
    <font>
      <b/>
      <i/>
      <sz val="11"/>
      <color indexed="8"/>
      <name val="Arial"/>
      <family val="2"/>
    </font>
    <font>
      <sz val="8"/>
      <color indexed="8"/>
      <name val="Arial"/>
      <family val="2"/>
      <charset val="1"/>
    </font>
    <font>
      <sz val="8"/>
      <color indexed="8"/>
      <name val="Calibri"/>
      <family val="2"/>
      <charset val="1"/>
    </font>
    <font>
      <b/>
      <sz val="8"/>
      <color indexed="8"/>
      <name val="Arial"/>
      <family val="2"/>
      <charset val="1"/>
    </font>
    <font>
      <b/>
      <sz val="8"/>
      <name val="Arial"/>
      <family val="2"/>
    </font>
    <font>
      <sz val="7"/>
      <name val="Arial"/>
      <family val="2"/>
      <charset val="1"/>
    </font>
    <font>
      <i/>
      <sz val="8"/>
      <color indexed="8"/>
      <name val="Arial"/>
      <family val="2"/>
    </font>
    <font>
      <b/>
      <sz val="7"/>
      <name val="Arial"/>
      <family val="2"/>
    </font>
    <font>
      <u/>
      <sz val="6.05"/>
      <color theme="10"/>
      <name val="Calibri"/>
      <family val="2"/>
      <charset val="1"/>
    </font>
    <font>
      <b/>
      <sz val="9"/>
      <color rgb="FF000000"/>
      <name val="Arial"/>
      <family val="2"/>
    </font>
  </fonts>
  <fills count="11">
    <fill>
      <patternFill patternType="none"/>
    </fill>
    <fill>
      <patternFill patternType="gray125"/>
    </fill>
    <fill>
      <patternFill patternType="solid">
        <fgColor indexed="31"/>
        <bgColor indexed="42"/>
      </patternFill>
    </fill>
    <fill>
      <patternFill patternType="solid">
        <fgColor theme="5" tint="0.79998168889431442"/>
        <bgColor indexed="64"/>
      </patternFill>
    </fill>
    <fill>
      <patternFill patternType="solid">
        <fgColor theme="0"/>
        <bgColor indexed="64"/>
      </patternFill>
    </fill>
    <fill>
      <patternFill patternType="solid">
        <fgColor theme="6" tint="0.59999389629810485"/>
        <bgColor indexed="26"/>
      </patternFill>
    </fill>
    <fill>
      <patternFill patternType="solid">
        <fgColor theme="6" tint="0.59999389629810485"/>
        <bgColor indexed="64"/>
      </patternFill>
    </fill>
    <fill>
      <patternFill patternType="solid">
        <fgColor theme="5" tint="0.59999389629810485"/>
        <bgColor indexed="26"/>
      </patternFill>
    </fill>
    <fill>
      <patternFill patternType="solid">
        <fgColor theme="5" tint="0.59999389629810485"/>
        <bgColor indexed="64"/>
      </patternFill>
    </fill>
    <fill>
      <patternFill patternType="solid">
        <fgColor theme="3" tint="0.59999389629810485"/>
        <bgColor indexed="42"/>
      </patternFill>
    </fill>
    <fill>
      <patternFill patternType="solid">
        <fgColor rgb="FF92D050"/>
        <bgColor indexed="64"/>
      </patternFill>
    </fill>
  </fills>
  <borders count="39">
    <border>
      <left/>
      <right/>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64"/>
      </bottom>
      <diagonal/>
    </border>
    <border>
      <left/>
      <right/>
      <top style="medium">
        <color indexed="8"/>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8"/>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8"/>
      </top>
      <bottom/>
      <diagonal/>
    </border>
    <border>
      <left/>
      <right style="medium">
        <color indexed="64"/>
      </right>
      <top style="medium">
        <color indexed="8"/>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8"/>
      </top>
      <bottom style="medium">
        <color indexed="8"/>
      </bottom>
      <diagonal/>
    </border>
    <border>
      <left style="medium">
        <color indexed="8"/>
      </left>
      <right/>
      <top style="medium">
        <color indexed="64"/>
      </top>
      <bottom style="medium">
        <color indexed="8"/>
      </bottom>
      <diagonal/>
    </border>
    <border>
      <left/>
      <right style="medium">
        <color indexed="8"/>
      </right>
      <top style="medium">
        <color indexed="64"/>
      </top>
      <bottom style="medium">
        <color indexed="8"/>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medium">
        <color indexed="64"/>
      </right>
      <top style="medium">
        <color indexed="8"/>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0" fontId="28" fillId="0" borderId="0" applyNumberFormat="0" applyFill="0" applyBorder="0" applyAlignment="0" applyProtection="0">
      <alignment vertical="top"/>
      <protection locked="0"/>
    </xf>
    <xf numFmtId="165" fontId="7" fillId="0" borderId="0"/>
    <xf numFmtId="164" fontId="11" fillId="0" borderId="0" applyFill="0" applyBorder="0" applyAlignment="0" applyProtection="0"/>
    <xf numFmtId="42" fontId="7" fillId="0" borderId="0" applyFont="0" applyFill="0" applyBorder="0" applyAlignment="0" applyProtection="0"/>
  </cellStyleXfs>
  <cellXfs count="180">
    <xf numFmtId="0" fontId="0" fillId="0" borderId="0" xfId="0"/>
    <xf numFmtId="0" fontId="1" fillId="0" borderId="0" xfId="0" applyFont="1"/>
    <xf numFmtId="0" fontId="1" fillId="0" borderId="0" xfId="0" applyFont="1" applyAlignment="1">
      <alignment horizontal="center"/>
    </xf>
    <xf numFmtId="0" fontId="1" fillId="0" borderId="0" xfId="0" applyFont="1" applyFill="1"/>
    <xf numFmtId="166" fontId="1" fillId="0" borderId="0" xfId="2" applyNumberFormat="1" applyFont="1" applyFill="1" applyBorder="1" applyAlignment="1" applyProtection="1"/>
    <xf numFmtId="1" fontId="1" fillId="0" borderId="0" xfId="0" applyNumberFormat="1" applyFont="1" applyAlignment="1">
      <alignment horizontal="center" vertical="center"/>
    </xf>
    <xf numFmtId="0" fontId="6" fillId="0" borderId="0" xfId="0" applyFont="1" applyBorder="1" applyAlignment="1">
      <alignment horizontal="center" wrapText="1"/>
    </xf>
    <xf numFmtId="0" fontId="1" fillId="0" borderId="0" xfId="0" applyFont="1" applyBorder="1" applyAlignment="1">
      <alignment horizontal="left" vertical="center"/>
    </xf>
    <xf numFmtId="166" fontId="1" fillId="0" borderId="0" xfId="2" applyNumberFormat="1" applyFont="1" applyFill="1" applyBorder="1" applyAlignment="1" applyProtection="1">
      <alignment horizontal="right" vertical="center"/>
    </xf>
    <xf numFmtId="1" fontId="6" fillId="0" borderId="0" xfId="0" applyNumberFormat="1" applyFont="1" applyBorder="1" applyAlignment="1">
      <alignment horizontal="center" vertical="center"/>
    </xf>
    <xf numFmtId="166" fontId="1" fillId="0" borderId="0" xfId="0" applyNumberFormat="1" applyFont="1"/>
    <xf numFmtId="0" fontId="6" fillId="2" borderId="1" xfId="0" applyFont="1" applyFill="1" applyBorder="1" applyAlignment="1">
      <alignment horizontal="left" vertical="center"/>
    </xf>
    <xf numFmtId="0" fontId="6" fillId="2" borderId="2" xfId="0" applyFont="1" applyFill="1" applyBorder="1" applyAlignment="1">
      <alignment horizontal="left" vertical="center"/>
    </xf>
    <xf numFmtId="0" fontId="6" fillId="2" borderId="1" xfId="0" applyFont="1" applyFill="1" applyBorder="1"/>
    <xf numFmtId="0" fontId="6" fillId="2" borderId="3" xfId="0" applyFont="1" applyFill="1" applyBorder="1" applyAlignment="1">
      <alignment horizontal="center" vertical="center"/>
    </xf>
    <xf numFmtId="166" fontId="6" fillId="2" borderId="3" xfId="2" applyNumberFormat="1" applyFont="1" applyFill="1" applyBorder="1" applyAlignment="1" applyProtection="1">
      <alignment horizontal="center" vertical="center" wrapText="1"/>
    </xf>
    <xf numFmtId="1" fontId="6" fillId="2" borderId="3" xfId="0" applyNumberFormat="1" applyFont="1" applyFill="1" applyBorder="1" applyAlignment="1">
      <alignment horizontal="center" vertical="center"/>
    </xf>
    <xf numFmtId="0" fontId="6" fillId="2" borderId="4" xfId="0" applyFont="1" applyFill="1" applyBorder="1" applyAlignment="1">
      <alignment horizontal="left" vertical="center"/>
    </xf>
    <xf numFmtId="0" fontId="1" fillId="0" borderId="5" xfId="0" applyFont="1" applyBorder="1" applyAlignment="1">
      <alignment horizontal="left" vertical="center"/>
    </xf>
    <xf numFmtId="166" fontId="1" fillId="0" borderId="6" xfId="2" applyNumberFormat="1" applyFont="1" applyFill="1" applyBorder="1" applyAlignment="1" applyProtection="1">
      <alignment horizontal="right" vertical="center"/>
    </xf>
    <xf numFmtId="0" fontId="15" fillId="0" borderId="0" xfId="0" applyFont="1"/>
    <xf numFmtId="165" fontId="7" fillId="0" borderId="0" xfId="2"/>
    <xf numFmtId="1" fontId="6" fillId="0" borderId="7" xfId="0" applyNumberFormat="1" applyFont="1" applyFill="1" applyBorder="1" applyAlignment="1">
      <alignment horizontal="center" vertical="center"/>
    </xf>
    <xf numFmtId="0" fontId="4" fillId="0" borderId="8" xfId="0" applyFont="1" applyFill="1" applyBorder="1" applyAlignment="1">
      <alignment vertical="center" wrapText="1"/>
    </xf>
    <xf numFmtId="0" fontId="9" fillId="0" borderId="4" xfId="0" applyFont="1" applyFill="1" applyBorder="1" applyAlignment="1">
      <alignment horizontal="left" vertical="center" wrapText="1"/>
    </xf>
    <xf numFmtId="0" fontId="1" fillId="0" borderId="8" xfId="0" applyFont="1" applyFill="1" applyBorder="1" applyAlignment="1">
      <alignment horizontal="center" vertical="center" wrapText="1"/>
    </xf>
    <xf numFmtId="165" fontId="7" fillId="0" borderId="8" xfId="2" applyNumberFormat="1" applyFill="1" applyBorder="1" applyAlignment="1">
      <alignment vertical="center"/>
    </xf>
    <xf numFmtId="0" fontId="1" fillId="0" borderId="8" xfId="0" applyFont="1" applyFill="1" applyBorder="1" applyAlignment="1">
      <alignment vertical="center" wrapText="1"/>
    </xf>
    <xf numFmtId="0" fontId="0" fillId="0" borderId="0" xfId="0" applyFill="1"/>
    <xf numFmtId="0" fontId="16" fillId="0" borderId="9" xfId="0" applyFont="1" applyBorder="1" applyAlignment="1">
      <alignment horizontal="left" vertical="center" wrapText="1"/>
    </xf>
    <xf numFmtId="0" fontId="9" fillId="3" borderId="4" xfId="0" applyFont="1" applyFill="1" applyBorder="1" applyAlignment="1">
      <alignment horizontal="left" vertical="center" wrapText="1"/>
    </xf>
    <xf numFmtId="165" fontId="7" fillId="3" borderId="8" xfId="2" applyNumberFormat="1" applyFill="1" applyBorder="1" applyAlignment="1">
      <alignment vertical="center"/>
    </xf>
    <xf numFmtId="1" fontId="6" fillId="3" borderId="7" xfId="0" applyNumberFormat="1" applyFont="1" applyFill="1" applyBorder="1" applyAlignment="1">
      <alignment horizontal="center" vertical="center"/>
    </xf>
    <xf numFmtId="0" fontId="1" fillId="3" borderId="8" xfId="0" applyFont="1" applyFill="1" applyBorder="1" applyAlignment="1">
      <alignment vertical="center" wrapText="1"/>
    </xf>
    <xf numFmtId="0" fontId="9" fillId="4" borderId="4" xfId="0" applyFont="1" applyFill="1" applyBorder="1" applyAlignment="1">
      <alignment horizontal="left" vertical="center" wrapText="1"/>
    </xf>
    <xf numFmtId="165" fontId="7" fillId="4" borderId="8" xfId="2" applyNumberFormat="1" applyFill="1" applyBorder="1" applyAlignment="1">
      <alignment vertical="center"/>
    </xf>
    <xf numFmtId="1" fontId="6" fillId="4" borderId="7" xfId="0" applyNumberFormat="1" applyFont="1" applyFill="1" applyBorder="1" applyAlignment="1">
      <alignment horizontal="center" vertical="center"/>
    </xf>
    <xf numFmtId="0" fontId="1" fillId="4" borderId="8" xfId="0" applyFont="1" applyFill="1" applyBorder="1" applyAlignment="1">
      <alignment vertical="center" wrapText="1"/>
    </xf>
    <xf numFmtId="0" fontId="0" fillId="4" borderId="0" xfId="0" applyFill="1"/>
    <xf numFmtId="166" fontId="1" fillId="4" borderId="0" xfId="2" applyNumberFormat="1" applyFont="1" applyFill="1" applyBorder="1" applyAlignment="1" applyProtection="1"/>
    <xf numFmtId="0" fontId="1" fillId="4" borderId="0" xfId="0" applyFont="1" applyFill="1"/>
    <xf numFmtId="0" fontId="21" fillId="0" borderId="0" xfId="0" applyFont="1"/>
    <xf numFmtId="0" fontId="21" fillId="0" borderId="0" xfId="0" applyFont="1" applyBorder="1" applyAlignment="1">
      <alignment horizontal="center"/>
    </xf>
    <xf numFmtId="0" fontId="22" fillId="0" borderId="0" xfId="0" applyFont="1"/>
    <xf numFmtId="0" fontId="21" fillId="0" borderId="0" xfId="0" applyFont="1" applyAlignment="1">
      <alignment horizontal="center"/>
    </xf>
    <xf numFmtId="0" fontId="21" fillId="0" borderId="0" xfId="0" applyFont="1" applyAlignment="1">
      <alignment horizontal="left" textRotation="90"/>
    </xf>
    <xf numFmtId="0" fontId="22" fillId="0" borderId="0" xfId="0" applyFont="1" applyAlignment="1">
      <alignment horizontal="left" textRotation="90"/>
    </xf>
    <xf numFmtId="0" fontId="21" fillId="0" borderId="0" xfId="0" applyFont="1" applyAlignment="1">
      <alignment horizontal="center" vertical="center"/>
    </xf>
    <xf numFmtId="0" fontId="22" fillId="0" borderId="0" xfId="0" applyFont="1" applyAlignment="1">
      <alignment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21" fillId="0" borderId="8" xfId="0" applyFont="1" applyFill="1" applyBorder="1" applyAlignment="1">
      <alignment horizontal="left"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8" fillId="0" borderId="0" xfId="1" applyAlignment="1" applyProtection="1"/>
    <xf numFmtId="0" fontId="23" fillId="9" borderId="14" xfId="0" applyFont="1" applyFill="1" applyBorder="1" applyAlignment="1">
      <alignment horizontal="center" vertical="center" wrapText="1"/>
    </xf>
    <xf numFmtId="0" fontId="0" fillId="0" borderId="33" xfId="0" applyBorder="1" applyAlignment="1">
      <alignment wrapText="1"/>
    </xf>
    <xf numFmtId="0" fontId="0" fillId="0" borderId="35" xfId="0" applyBorder="1" applyAlignment="1">
      <alignment wrapText="1"/>
    </xf>
    <xf numFmtId="0" fontId="0" fillId="0" borderId="38" xfId="0" applyBorder="1" applyAlignment="1">
      <alignment wrapText="1"/>
    </xf>
    <xf numFmtId="0" fontId="23" fillId="0" borderId="0" xfId="0" applyFont="1" applyBorder="1" applyAlignment="1"/>
    <xf numFmtId="167" fontId="29" fillId="0" borderId="0" xfId="4" applyNumberFormat="1" applyFont="1"/>
    <xf numFmtId="0" fontId="10" fillId="6" borderId="14"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8" borderId="14" xfId="0" applyFont="1" applyFill="1" applyBorder="1" applyAlignment="1">
      <alignment horizontal="center" vertical="center" wrapText="1"/>
    </xf>
    <xf numFmtId="0" fontId="10" fillId="8" borderId="15"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1" fillId="0" borderId="4"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5" fillId="2" borderId="17" xfId="0" applyFont="1" applyFill="1" applyBorder="1" applyAlignment="1">
      <alignment horizontal="center" vertical="center"/>
    </xf>
    <xf numFmtId="0" fontId="5" fillId="2" borderId="9" xfId="0" applyFont="1" applyFill="1" applyBorder="1" applyAlignment="1">
      <alignment horizontal="center" vertical="center"/>
    </xf>
    <xf numFmtId="0" fontId="14" fillId="5" borderId="18" xfId="0" applyFont="1" applyFill="1" applyBorder="1" applyAlignment="1">
      <alignment horizontal="center" vertical="center" wrapText="1"/>
    </xf>
    <xf numFmtId="0" fontId="14" fillId="5" borderId="19"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14" fillId="5" borderId="21"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4" fillId="7" borderId="19" xfId="0" applyFont="1" applyFill="1" applyBorder="1" applyAlignment="1">
      <alignment horizontal="center" vertical="center" wrapText="1"/>
    </xf>
    <xf numFmtId="0" fontId="14" fillId="7" borderId="20" xfId="0" applyFont="1" applyFill="1" applyBorder="1" applyAlignment="1">
      <alignment horizontal="center" vertical="center" wrapText="1"/>
    </xf>
    <xf numFmtId="0" fontId="14" fillId="7" borderId="21" xfId="0" applyFont="1" applyFill="1" applyBorder="1" applyAlignment="1">
      <alignment horizontal="center" vertical="center" wrapText="1"/>
    </xf>
    <xf numFmtId="0" fontId="1" fillId="0" borderId="0" xfId="0" applyFont="1" applyBorder="1" applyAlignment="1">
      <alignment horizontal="center"/>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6" xfId="0" applyFont="1" applyFill="1" applyBorder="1" applyAlignment="1">
      <alignment horizontal="center" vertical="center"/>
    </xf>
    <xf numFmtId="0" fontId="2" fillId="2" borderId="1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1" fillId="0" borderId="0" xfId="0" applyFont="1" applyBorder="1" applyAlignment="1">
      <alignment horizontal="center" vertical="center"/>
    </xf>
    <xf numFmtId="0" fontId="1" fillId="0" borderId="0" xfId="0" applyFont="1"/>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10" xfId="0" applyFont="1" applyBorder="1" applyAlignment="1">
      <alignment horizontal="left" vertical="center" wrapText="1"/>
    </xf>
    <xf numFmtId="0" fontId="18" fillId="0" borderId="14"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8" fillId="0" borderId="0" xfId="0" applyFont="1" applyBorder="1" applyAlignment="1">
      <alignment horizontal="center" vertical="center" wrapText="1"/>
    </xf>
    <xf numFmtId="0" fontId="8" fillId="0" borderId="0" xfId="0" applyFont="1" applyBorder="1" applyAlignment="1">
      <alignment horizontal="center"/>
    </xf>
    <xf numFmtId="0" fontId="18" fillId="0" borderId="14" xfId="0" applyFont="1" applyFill="1" applyBorder="1" applyAlignment="1">
      <alignment horizontal="left" vertical="center" wrapText="1"/>
    </xf>
    <xf numFmtId="0" fontId="18" fillId="0" borderId="15"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8" fillId="2" borderId="17"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9" xfId="0" applyFont="1" applyFill="1" applyBorder="1" applyAlignment="1">
      <alignment horizontal="center" vertical="center" wrapText="1"/>
    </xf>
    <xf numFmtId="166" fontId="6" fillId="0" borderId="1" xfId="2" applyNumberFormat="1" applyFont="1" applyFill="1" applyBorder="1" applyAlignment="1" applyProtection="1">
      <alignment horizontal="center"/>
    </xf>
    <xf numFmtId="1" fontId="6" fillId="0" borderId="4" xfId="2" applyNumberFormat="1" applyFont="1" applyFill="1" applyBorder="1" applyAlignment="1" applyProtection="1">
      <alignment horizontal="right" vertical="center"/>
    </xf>
    <xf numFmtId="1" fontId="6" fillId="0" borderId="7" xfId="2" applyNumberFormat="1" applyFont="1" applyFill="1" applyBorder="1" applyAlignment="1" applyProtection="1">
      <alignment horizontal="right" vertical="center"/>
    </xf>
    <xf numFmtId="166" fontId="6" fillId="0" borderId="1" xfId="2" applyNumberFormat="1" applyFont="1" applyFill="1" applyBorder="1" applyAlignment="1" applyProtection="1">
      <alignment horizontal="center" vertical="center"/>
    </xf>
    <xf numFmtId="166" fontId="6" fillId="0" borderId="1" xfId="2" applyNumberFormat="1" applyFont="1" applyFill="1" applyBorder="1" applyAlignment="1" applyProtection="1">
      <alignment horizontal="right" vertical="center"/>
    </xf>
    <xf numFmtId="0" fontId="6" fillId="0" borderId="0" xfId="0" applyFont="1" applyBorder="1" applyAlignment="1">
      <alignment horizontal="center" wrapText="1"/>
    </xf>
    <xf numFmtId="0" fontId="6" fillId="0" borderId="0" xfId="0" applyFont="1" applyBorder="1" applyAlignment="1">
      <alignment horizontal="center"/>
    </xf>
    <xf numFmtId="0" fontId="23" fillId="0" borderId="0" xfId="0" applyFont="1" applyBorder="1" applyAlignment="1">
      <alignment horizontal="center"/>
    </xf>
    <xf numFmtId="0" fontId="13" fillId="6" borderId="18" xfId="0" applyFont="1" applyFill="1" applyBorder="1" applyAlignment="1">
      <alignment horizontal="center" vertical="center" wrapText="1"/>
    </xf>
    <xf numFmtId="0" fontId="13" fillId="6" borderId="19"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4" fillId="5" borderId="28" xfId="0" applyFont="1" applyFill="1" applyBorder="1" applyAlignment="1">
      <alignment horizontal="center" vertical="center" wrapText="1"/>
    </xf>
    <xf numFmtId="0" fontId="21" fillId="0" borderId="0" xfId="0" applyFont="1" applyBorder="1" applyAlignment="1">
      <alignment horizontal="center"/>
    </xf>
    <xf numFmtId="0" fontId="23" fillId="9" borderId="26" xfId="0" applyFont="1" applyFill="1" applyBorder="1" applyAlignment="1">
      <alignment horizontal="center" vertical="center" wrapText="1"/>
    </xf>
    <xf numFmtId="0" fontId="23" fillId="9" borderId="17" xfId="0" applyFont="1" applyFill="1" applyBorder="1" applyAlignment="1">
      <alignment horizontal="center" vertical="center" wrapText="1"/>
    </xf>
    <xf numFmtId="0" fontId="23" fillId="9" borderId="0" xfId="0" applyFont="1" applyFill="1" applyBorder="1" applyAlignment="1">
      <alignment horizontal="center" vertical="center" wrapText="1"/>
    </xf>
    <xf numFmtId="0" fontId="23" fillId="9" borderId="21" xfId="0" applyFont="1" applyFill="1" applyBorder="1" applyAlignment="1">
      <alignment horizontal="center" vertical="center" wrapText="1"/>
    </xf>
    <xf numFmtId="0" fontId="23" fillId="9" borderId="27" xfId="0" applyFont="1" applyFill="1" applyBorder="1" applyAlignment="1">
      <alignment horizontal="center" vertical="center" wrapText="1"/>
    </xf>
    <xf numFmtId="0" fontId="23" fillId="9" borderId="9" xfId="0" applyFont="1" applyFill="1" applyBorder="1" applyAlignment="1">
      <alignment horizontal="center" vertical="center" wrapText="1"/>
    </xf>
    <xf numFmtId="0" fontId="23" fillId="9" borderId="25" xfId="0" applyFont="1" applyFill="1" applyBorder="1" applyAlignment="1">
      <alignment horizontal="center" vertical="center" wrapText="1"/>
    </xf>
    <xf numFmtId="0" fontId="23" fillId="9" borderId="20" xfId="0" applyFont="1" applyFill="1" applyBorder="1" applyAlignment="1">
      <alignment horizontal="center" vertical="center" wrapText="1"/>
    </xf>
    <xf numFmtId="0" fontId="23" fillId="9" borderId="5" xfId="0" applyFont="1" applyFill="1" applyBorder="1" applyAlignment="1">
      <alignment horizontal="center" vertical="center" wrapText="1"/>
    </xf>
    <xf numFmtId="0" fontId="23" fillId="9" borderId="11" xfId="0" applyFont="1" applyFill="1" applyBorder="1" applyAlignment="1">
      <alignment horizontal="center" vertical="center" wrapText="1"/>
    </xf>
    <xf numFmtId="0" fontId="23" fillId="9" borderId="22" xfId="0" applyFont="1" applyFill="1" applyBorder="1" applyAlignment="1">
      <alignment horizontal="center" vertical="center" wrapText="1"/>
    </xf>
    <xf numFmtId="0" fontId="23" fillId="9" borderId="12" xfId="0" applyFont="1" applyFill="1" applyBorder="1" applyAlignment="1">
      <alignment horizontal="center" vertical="center" wrapText="1"/>
    </xf>
    <xf numFmtId="0" fontId="25" fillId="0" borderId="10" xfId="0" applyFont="1" applyBorder="1" applyAlignment="1">
      <alignment horizontal="left" vertical="center" wrapText="1"/>
    </xf>
    <xf numFmtId="0" fontId="23" fillId="9" borderId="0" xfId="0" applyFont="1" applyFill="1" applyBorder="1" applyAlignment="1">
      <alignment horizontal="center" vertical="center"/>
    </xf>
    <xf numFmtId="0" fontId="23" fillId="9" borderId="21" xfId="0" applyFont="1" applyFill="1" applyBorder="1" applyAlignment="1">
      <alignment horizontal="center" vertical="center"/>
    </xf>
    <xf numFmtId="0" fontId="23" fillId="0" borderId="25" xfId="0" applyFont="1" applyFill="1" applyBorder="1" applyAlignment="1">
      <alignment horizontal="center" vertical="center" textRotation="90" wrapText="1"/>
    </xf>
    <xf numFmtId="0" fontId="23" fillId="0" borderId="17" xfId="0" applyFont="1" applyFill="1" applyBorder="1" applyAlignment="1">
      <alignment horizontal="center" vertical="center" textRotation="90" wrapText="1"/>
    </xf>
    <xf numFmtId="0" fontId="23" fillId="0" borderId="5" xfId="0" applyFont="1" applyFill="1" applyBorder="1" applyAlignment="1">
      <alignment horizontal="center" vertical="center" textRotation="90" wrapText="1"/>
    </xf>
    <xf numFmtId="0" fontId="23" fillId="0" borderId="9" xfId="0" applyFont="1" applyFill="1" applyBorder="1" applyAlignment="1">
      <alignment horizontal="center" vertical="center" textRotation="90" wrapText="1"/>
    </xf>
    <xf numFmtId="0" fontId="21" fillId="0" borderId="4" xfId="0" applyFont="1" applyFill="1" applyBorder="1" applyAlignment="1">
      <alignment horizontal="left" vertical="center" wrapText="1"/>
    </xf>
    <xf numFmtId="0" fontId="21" fillId="0" borderId="16" xfId="0" applyFont="1" applyFill="1" applyBorder="1" applyAlignment="1">
      <alignment horizontal="left" vertical="center" wrapText="1"/>
    </xf>
    <xf numFmtId="0" fontId="21" fillId="0" borderId="29" xfId="0" applyFont="1" applyFill="1" applyBorder="1" applyAlignment="1">
      <alignment horizontal="left" vertical="top" wrapText="1"/>
    </xf>
    <xf numFmtId="0" fontId="21" fillId="0" borderId="7" xfId="0" applyFont="1" applyFill="1" applyBorder="1" applyAlignment="1">
      <alignment horizontal="left" vertical="top" wrapText="1"/>
    </xf>
    <xf numFmtId="0" fontId="13" fillId="6" borderId="17" xfId="0" applyFont="1" applyFill="1" applyBorder="1" applyAlignment="1">
      <alignment horizontal="center" vertical="center" wrapText="1"/>
    </xf>
    <xf numFmtId="0" fontId="13" fillId="6" borderId="9" xfId="0" applyFont="1" applyFill="1" applyBorder="1" applyAlignment="1">
      <alignment horizontal="center" vertical="center" wrapText="1"/>
    </xf>
    <xf numFmtId="0" fontId="12" fillId="0" borderId="14"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13" fillId="6" borderId="4"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22" fillId="0" borderId="0" xfId="0" applyFont="1" applyAlignment="1">
      <alignment horizontal="center"/>
    </xf>
    <xf numFmtId="0" fontId="22" fillId="0" borderId="21" xfId="0" applyFont="1" applyBorder="1" applyAlignment="1">
      <alignment horizontal="center" vertical="center"/>
    </xf>
    <xf numFmtId="0" fontId="13" fillId="8" borderId="17" xfId="0" applyFont="1" applyFill="1" applyBorder="1" applyAlignment="1">
      <alignment horizontal="center" vertical="center" wrapText="1"/>
    </xf>
    <xf numFmtId="0" fontId="13" fillId="8" borderId="9" xfId="0" applyFont="1" applyFill="1" applyBorder="1" applyAlignment="1">
      <alignment horizontal="center" vertical="center" wrapText="1"/>
    </xf>
    <xf numFmtId="0" fontId="23" fillId="9" borderId="14" xfId="0" applyFont="1" applyFill="1" applyBorder="1" applyAlignment="1">
      <alignment horizontal="center" vertical="center" wrapText="1"/>
    </xf>
    <xf numFmtId="0" fontId="23" fillId="9" borderId="15" xfId="0" applyFont="1" applyFill="1" applyBorder="1" applyAlignment="1">
      <alignment horizontal="center" vertical="center" wrapText="1"/>
    </xf>
    <xf numFmtId="0" fontId="23" fillId="9" borderId="6" xfId="0" applyFont="1" applyFill="1" applyBorder="1" applyAlignment="1">
      <alignment horizontal="center" vertical="center" wrapText="1"/>
    </xf>
    <xf numFmtId="0" fontId="23" fillId="9" borderId="25" xfId="0" applyFont="1" applyFill="1" applyBorder="1" applyAlignment="1">
      <alignment horizontal="center" vertical="center" textRotation="90"/>
    </xf>
    <xf numFmtId="0" fontId="23" fillId="9" borderId="17" xfId="0" applyFont="1" applyFill="1" applyBorder="1" applyAlignment="1">
      <alignment horizontal="center" vertical="center" textRotation="90"/>
    </xf>
    <xf numFmtId="0" fontId="23" fillId="9" borderId="20" xfId="0" applyFont="1" applyFill="1" applyBorder="1" applyAlignment="1">
      <alignment horizontal="center" vertical="center" textRotation="90"/>
    </xf>
    <xf numFmtId="0" fontId="23" fillId="9" borderId="21" xfId="0" applyFont="1" applyFill="1" applyBorder="1" applyAlignment="1">
      <alignment horizontal="center" vertical="center" textRotation="90"/>
    </xf>
    <xf numFmtId="0" fontId="23" fillId="9" borderId="5" xfId="0" applyFont="1" applyFill="1" applyBorder="1" applyAlignment="1">
      <alignment horizontal="center" vertical="center" textRotation="90"/>
    </xf>
    <xf numFmtId="0" fontId="23" fillId="9" borderId="9" xfId="0" applyFont="1" applyFill="1" applyBorder="1" applyAlignment="1">
      <alignment horizontal="center" vertical="center" textRotation="90"/>
    </xf>
    <xf numFmtId="0" fontId="0" fillId="0" borderId="0" xfId="0" applyAlignment="1">
      <alignment horizontal="left"/>
    </xf>
    <xf numFmtId="0" fontId="23" fillId="0" borderId="27" xfId="0" applyFont="1" applyBorder="1" applyAlignment="1">
      <alignment horizontal="center"/>
    </xf>
    <xf numFmtId="167" fontId="0" fillId="0" borderId="32" xfId="4" applyNumberFormat="1" applyFont="1" applyBorder="1" applyAlignment="1">
      <alignment horizontal="center" vertical="center"/>
    </xf>
    <xf numFmtId="167" fontId="0" fillId="0" borderId="30" xfId="4" applyNumberFormat="1" applyFont="1" applyFill="1" applyBorder="1" applyAlignment="1">
      <alignment horizontal="center" vertical="center"/>
    </xf>
    <xf numFmtId="167" fontId="0" fillId="0" borderId="30" xfId="4" applyNumberFormat="1" applyFont="1" applyBorder="1" applyAlignment="1">
      <alignment horizontal="center" vertical="center"/>
    </xf>
    <xf numFmtId="42" fontId="0" fillId="10" borderId="37" xfId="4" applyFont="1" applyFill="1" applyBorder="1" applyAlignment="1">
      <alignment horizontal="center" vertical="center"/>
    </xf>
    <xf numFmtId="0" fontId="0" fillId="0" borderId="31" xfId="0" applyBorder="1" applyAlignment="1">
      <alignment horizontal="center" vertical="center" wrapText="1"/>
    </xf>
    <xf numFmtId="0" fontId="0" fillId="0" borderId="32" xfId="0" applyBorder="1" applyAlignment="1">
      <alignment horizontal="center" vertical="center"/>
    </xf>
    <xf numFmtId="0" fontId="0" fillId="0" borderId="34" xfId="0" applyBorder="1" applyAlignment="1">
      <alignment horizontal="center" vertical="center" wrapText="1"/>
    </xf>
    <xf numFmtId="0" fontId="0" fillId="0" borderId="30" xfId="0" applyBorder="1" applyAlignment="1">
      <alignment horizontal="center" vertical="center"/>
    </xf>
    <xf numFmtId="0" fontId="0" fillId="0" borderId="36" xfId="0" applyBorder="1" applyAlignment="1">
      <alignment horizontal="center" vertical="center" wrapText="1"/>
    </xf>
    <xf numFmtId="0" fontId="0" fillId="0" borderId="37" xfId="0" applyBorder="1" applyAlignment="1">
      <alignment horizontal="center" vertical="center"/>
    </xf>
    <xf numFmtId="0" fontId="23" fillId="9" borderId="25" xfId="0" applyFont="1" applyFill="1" applyBorder="1" applyAlignment="1">
      <alignment horizontal="center" vertical="center"/>
    </xf>
    <xf numFmtId="0" fontId="23" fillId="9" borderId="17" xfId="0" applyFont="1" applyFill="1" applyBorder="1" applyAlignment="1">
      <alignment horizontal="center" vertical="center"/>
    </xf>
  </cellXfs>
  <cellStyles count="5">
    <cellStyle name="Hipervínculo" xfId="1" builtinId="8"/>
    <cellStyle name="Moneda" xfId="2" builtinId="4"/>
    <cellStyle name="Moneda [0]" xfId="4" builtinId="7"/>
    <cellStyle name="Moneda 2" xfId="3" xr:uid="{00000000-0005-0000-0000-000002000000}"/>
    <cellStyle name="Normal" xfId="0" builtinId="0"/>
  </cellStyles>
  <dxfs count="16">
    <dxf>
      <fill>
        <patternFill>
          <bgColor theme="6" tint="0.39994506668294322"/>
        </patternFill>
      </fill>
    </dxf>
    <dxf>
      <fill>
        <patternFill>
          <bgColor theme="5" tint="0.59996337778862885"/>
        </patternFill>
      </fill>
    </dxf>
    <dxf>
      <fill>
        <patternFill>
          <bgColor theme="6" tint="0.39994506668294322"/>
        </patternFill>
      </fill>
    </dxf>
    <dxf>
      <fill>
        <patternFill>
          <bgColor theme="5" tint="0.59996337778862885"/>
        </patternFill>
      </fill>
    </dxf>
    <dxf>
      <fill>
        <patternFill>
          <bgColor theme="6" tint="0.39994506668294322"/>
        </patternFill>
      </fill>
    </dxf>
    <dxf>
      <fill>
        <patternFill>
          <bgColor theme="5" tint="0.59996337778862885"/>
        </patternFill>
      </fill>
    </dxf>
    <dxf>
      <fill>
        <patternFill>
          <bgColor theme="6" tint="0.39994506668294322"/>
        </patternFill>
      </fill>
    </dxf>
    <dxf>
      <fill>
        <patternFill>
          <bgColor theme="5" tint="0.59996337778862885"/>
        </patternFill>
      </fill>
    </dxf>
    <dxf>
      <fill>
        <patternFill>
          <bgColor theme="6" tint="0.39994506668294322"/>
        </patternFill>
      </fill>
    </dxf>
    <dxf>
      <fill>
        <patternFill>
          <bgColor theme="5" tint="0.59996337778862885"/>
        </patternFill>
      </fill>
    </dxf>
    <dxf>
      <fill>
        <patternFill>
          <bgColor theme="6" tint="0.39994506668294322"/>
        </patternFill>
      </fill>
    </dxf>
    <dxf>
      <fill>
        <patternFill>
          <bgColor theme="5" tint="0.59996337778862885"/>
        </patternFill>
      </fill>
    </dxf>
    <dxf>
      <fill>
        <patternFill>
          <bgColor theme="6" tint="0.39994506668294322"/>
        </patternFill>
      </fill>
    </dxf>
    <dxf>
      <fill>
        <patternFill>
          <bgColor theme="5" tint="0.59996337778862885"/>
        </patternFill>
      </fill>
    </dxf>
    <dxf>
      <fill>
        <patternFill>
          <bgColor theme="6" tint="0.39994506668294322"/>
        </patternFill>
      </fill>
    </dxf>
    <dxf>
      <fill>
        <patternFill>
          <bgColor theme="5" tint="0.5999633777886288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CC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D9D9D9"/>
      <rgbColor rgb="00000080"/>
      <rgbColor rgb="00FF00FF"/>
      <rgbColor rgb="00FFFF00"/>
      <rgbColor rgb="0000FFFF"/>
      <rgbColor rgb="00800080"/>
      <rgbColor rgb="00800000"/>
      <rgbColor rgb="00008080"/>
      <rgbColor rgb="000000FF"/>
      <rgbColor rgb="0000CCFF"/>
      <rgbColor rgb="00CCFFFF"/>
      <rgbColor rgb="00DDDDDD"/>
      <rgbColor rgb="00FFFF99"/>
      <rgbColor rgb="0099CCFF"/>
      <rgbColor rgb="00FF99CC"/>
      <rgbColor rgb="00CC99FF"/>
      <rgbColor rgb="00FFCC99"/>
      <rgbColor rgb="003366FF"/>
      <rgbColor rgb="0033CCCC"/>
      <rgbColor rgb="0099CC00"/>
      <rgbColor rgb="00FFCC00"/>
      <rgbColor rgb="00FF9900"/>
      <rgbColor rgb="00FF3333"/>
      <rgbColor rgb="00666699"/>
      <rgbColor rgb="00999999"/>
      <rgbColor rgb="00003366"/>
      <rgbColor rgb="0000B050"/>
      <rgbColor rgb="000D0D0D"/>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2085975</xdr:colOff>
      <xdr:row>0</xdr:row>
      <xdr:rowOff>38100</xdr:rowOff>
    </xdr:from>
    <xdr:to>
      <xdr:col>5</xdr:col>
      <xdr:colOff>5143500</xdr:colOff>
      <xdr:row>1</xdr:row>
      <xdr:rowOff>561975</xdr:rowOff>
    </xdr:to>
    <xdr:pic>
      <xdr:nvPicPr>
        <xdr:cNvPr id="1659" name="3 Imagen">
          <a:extLst>
            <a:ext uri="{FF2B5EF4-FFF2-40B4-BE49-F238E27FC236}">
              <a16:creationId xmlns:a16="http://schemas.microsoft.com/office/drawing/2014/main" id="{D28F0A35-E468-436B-9EA9-B87A084286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611" t="1889" r="37308" b="87679"/>
        <a:stretch>
          <a:fillRect/>
        </a:stretch>
      </xdr:blipFill>
      <xdr:spPr bwMode="auto">
        <a:xfrm>
          <a:off x="8067675" y="38100"/>
          <a:ext cx="3057525" cy="162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1352550</xdr:colOff>
      <xdr:row>0</xdr:row>
      <xdr:rowOff>95250</xdr:rowOff>
    </xdr:from>
    <xdr:to>
      <xdr:col>2</xdr:col>
      <xdr:colOff>304800</xdr:colOff>
      <xdr:row>0</xdr:row>
      <xdr:rowOff>1085850</xdr:rowOff>
    </xdr:to>
    <xdr:pic>
      <xdr:nvPicPr>
        <xdr:cNvPr id="2760" name="3 Imagen">
          <a:extLst>
            <a:ext uri="{FF2B5EF4-FFF2-40B4-BE49-F238E27FC236}">
              <a16:creationId xmlns:a16="http://schemas.microsoft.com/office/drawing/2014/main" id="{D6B6EBAC-B65C-4C03-8E52-333EE9EF3F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611" t="1889" r="37308" b="87679"/>
        <a:stretch>
          <a:fillRect/>
        </a:stretch>
      </xdr:blipFill>
      <xdr:spPr bwMode="auto">
        <a:xfrm>
          <a:off x="1352550" y="95250"/>
          <a:ext cx="22479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1666875</xdr:colOff>
      <xdr:row>0</xdr:row>
      <xdr:rowOff>95250</xdr:rowOff>
    </xdr:from>
    <xdr:to>
      <xdr:col>8</xdr:col>
      <xdr:colOff>2695575</xdr:colOff>
      <xdr:row>2</xdr:row>
      <xdr:rowOff>95250</xdr:rowOff>
    </xdr:to>
    <xdr:pic>
      <xdr:nvPicPr>
        <xdr:cNvPr id="11624" name="3 Imagen">
          <a:extLst>
            <a:ext uri="{FF2B5EF4-FFF2-40B4-BE49-F238E27FC236}">
              <a16:creationId xmlns:a16="http://schemas.microsoft.com/office/drawing/2014/main" id="{2DE27971-5ECA-41CD-9742-CAD46431E3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611" t="1889" r="37308" b="89565"/>
        <a:stretch>
          <a:fillRect/>
        </a:stretch>
      </xdr:blipFill>
      <xdr:spPr bwMode="auto">
        <a:xfrm>
          <a:off x="7496175" y="95250"/>
          <a:ext cx="10287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1714500</xdr:colOff>
      <xdr:row>0</xdr:row>
      <xdr:rowOff>295275</xdr:rowOff>
    </xdr:from>
    <xdr:to>
      <xdr:col>2</xdr:col>
      <xdr:colOff>666750</xdr:colOff>
      <xdr:row>1</xdr:row>
      <xdr:rowOff>171450</xdr:rowOff>
    </xdr:to>
    <xdr:pic>
      <xdr:nvPicPr>
        <xdr:cNvPr id="10608" name="3 Imagen">
          <a:extLst>
            <a:ext uri="{FF2B5EF4-FFF2-40B4-BE49-F238E27FC236}">
              <a16:creationId xmlns:a16="http://schemas.microsoft.com/office/drawing/2014/main" id="{A527A223-774C-4B5B-A48F-6DDCE7B17B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611" t="1889" r="37308" b="87679"/>
        <a:stretch>
          <a:fillRect/>
        </a:stretch>
      </xdr:blipFill>
      <xdr:spPr bwMode="auto">
        <a:xfrm>
          <a:off x="1714500" y="295275"/>
          <a:ext cx="224790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S53"/>
  <sheetViews>
    <sheetView topLeftCell="A15" zoomScale="55" zoomScaleNormal="55" zoomScaleSheetLayoutView="55" workbookViewId="0">
      <selection activeCell="G18" sqref="G18"/>
    </sheetView>
  </sheetViews>
  <sheetFormatPr baseColWidth="10" defaultColWidth="11.42578125" defaultRowHeight="12.75" x14ac:dyDescent="0.2"/>
  <cols>
    <col min="1" max="1" width="4.85546875" style="1" customWidth="1"/>
    <col min="2" max="2" width="17" style="1" customWidth="1"/>
    <col min="3" max="3" width="12" style="1" customWidth="1"/>
    <col min="4" max="4" width="21.28515625" style="1" customWidth="1"/>
    <col min="5" max="5" width="34.5703125" style="1" customWidth="1"/>
    <col min="6" max="6" width="100.42578125" style="1" customWidth="1"/>
    <col min="7" max="7" width="28.140625" style="1" customWidth="1"/>
    <col min="8" max="8" width="20.5703125" style="1" customWidth="1"/>
    <col min="9" max="9" width="45.28515625" style="1" customWidth="1"/>
    <col min="10" max="16384" width="11.42578125" style="1"/>
  </cols>
  <sheetData>
    <row r="1" spans="1:253" ht="87" customHeight="1" x14ac:dyDescent="0.25">
      <c r="B1" s="79"/>
      <c r="C1" s="79"/>
      <c r="D1" s="79"/>
      <c r="E1" s="79"/>
      <c r="F1" s="79"/>
      <c r="G1" s="79"/>
      <c r="H1" s="79"/>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3" ht="45" customHeight="1" x14ac:dyDescent="0.25">
      <c r="A2" s="2"/>
      <c r="B2" s="2"/>
      <c r="C2" s="2"/>
      <c r="D2" s="2"/>
      <c r="E2" s="2"/>
      <c r="F2" s="2"/>
      <c r="G2" s="2"/>
      <c r="H2" s="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row>
    <row r="3" spans="1:253" ht="20.25" x14ac:dyDescent="0.3">
      <c r="B3" s="104" t="s">
        <v>14</v>
      </c>
      <c r="C3" s="104"/>
      <c r="D3" s="104"/>
      <c r="E3" s="104"/>
      <c r="F3" s="104"/>
      <c r="G3" s="104"/>
      <c r="H3" s="104"/>
      <c r="I3" s="104"/>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row>
    <row r="4" spans="1:253" ht="21.75" customHeight="1" x14ac:dyDescent="0.25">
      <c r="A4" s="103" t="s">
        <v>20</v>
      </c>
      <c r="B4" s="103"/>
      <c r="C4" s="103"/>
      <c r="D4" s="103"/>
      <c r="E4" s="103"/>
      <c r="F4" s="103"/>
      <c r="G4" s="103"/>
      <c r="H4" s="103"/>
      <c r="I4" s="103"/>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row>
    <row r="5" spans="1:253" ht="15.75" thickBot="1" x14ac:dyDescent="0.3">
      <c r="B5" s="79"/>
      <c r="C5" s="79"/>
      <c r="D5" s="79"/>
      <c r="E5" s="79"/>
      <c r="F5" s="79"/>
      <c r="G5" s="79"/>
      <c r="H5" s="79"/>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row>
    <row r="6" spans="1:253" ht="27" customHeight="1" thickBot="1" x14ac:dyDescent="0.3">
      <c r="A6" s="83" t="s">
        <v>21</v>
      </c>
      <c r="B6" s="83" t="s">
        <v>13</v>
      </c>
      <c r="C6" s="90" t="s">
        <v>12</v>
      </c>
      <c r="D6" s="108"/>
      <c r="E6" s="89" t="s">
        <v>18</v>
      </c>
      <c r="F6" s="90"/>
      <c r="G6" s="80" t="s">
        <v>17</v>
      </c>
      <c r="H6" s="86" t="s">
        <v>1</v>
      </c>
      <c r="I6" s="86" t="s">
        <v>15</v>
      </c>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3" ht="32.25" customHeight="1" thickBot="1" x14ac:dyDescent="0.3">
      <c r="A7" s="84"/>
      <c r="B7" s="84"/>
      <c r="C7" s="92"/>
      <c r="D7" s="109"/>
      <c r="E7" s="91"/>
      <c r="F7" s="92"/>
      <c r="G7" s="81"/>
      <c r="H7" s="87"/>
      <c r="I7" s="8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3" ht="24.75" customHeight="1" thickBot="1" x14ac:dyDescent="0.3">
      <c r="A8" s="84"/>
      <c r="B8" s="84"/>
      <c r="C8" s="94"/>
      <c r="D8" s="110"/>
      <c r="E8" s="93"/>
      <c r="F8" s="94"/>
      <c r="G8" s="82"/>
      <c r="H8" s="87"/>
      <c r="I8" s="87"/>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row>
    <row r="9" spans="1:253" ht="409.5" customHeight="1" thickBot="1" x14ac:dyDescent="0.3">
      <c r="A9" s="85"/>
      <c r="B9" s="85"/>
      <c r="C9" s="99" t="s">
        <v>40</v>
      </c>
      <c r="D9" s="98"/>
      <c r="E9" s="97" t="s">
        <v>46</v>
      </c>
      <c r="F9" s="98"/>
      <c r="G9" s="29" t="s">
        <v>39</v>
      </c>
      <c r="H9" s="88"/>
      <c r="I9" s="88"/>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row>
    <row r="10" spans="1:253" s="3" customFormat="1" ht="18.75" customHeight="1" x14ac:dyDescent="0.2">
      <c r="A10" s="68">
        <v>1</v>
      </c>
      <c r="B10" s="68" t="s">
        <v>0</v>
      </c>
      <c r="C10" s="70" t="s">
        <v>11</v>
      </c>
      <c r="D10" s="71"/>
      <c r="E10" s="70" t="s">
        <v>11</v>
      </c>
      <c r="F10" s="71"/>
      <c r="G10" s="61" t="s">
        <v>11</v>
      </c>
      <c r="H10" s="61" t="s">
        <v>11</v>
      </c>
      <c r="I10" s="100" t="s">
        <v>48</v>
      </c>
    </row>
    <row r="11" spans="1:253" s="3" customFormat="1" ht="41.25" customHeight="1" thickBot="1" x14ac:dyDescent="0.25">
      <c r="A11" s="69"/>
      <c r="B11" s="69"/>
      <c r="C11" s="72"/>
      <c r="D11" s="73"/>
      <c r="E11" s="72"/>
      <c r="F11" s="73"/>
      <c r="G11" s="62"/>
      <c r="H11" s="74"/>
      <c r="I11" s="101"/>
    </row>
    <row r="12" spans="1:253" s="3" customFormat="1" ht="180" customHeight="1" thickBot="1" x14ac:dyDescent="0.25">
      <c r="A12" s="23"/>
      <c r="B12" s="23" t="s">
        <v>22</v>
      </c>
      <c r="C12" s="66" t="s">
        <v>33</v>
      </c>
      <c r="D12" s="67"/>
      <c r="E12" s="66" t="s">
        <v>47</v>
      </c>
      <c r="F12" s="67"/>
      <c r="G12" s="25" t="s">
        <v>34</v>
      </c>
      <c r="H12" s="62"/>
      <c r="I12" s="102"/>
    </row>
    <row r="13" spans="1:253" s="3" customFormat="1" ht="18.75" customHeight="1" x14ac:dyDescent="0.2">
      <c r="A13" s="68">
        <v>2</v>
      </c>
      <c r="B13" s="68" t="s">
        <v>0</v>
      </c>
      <c r="C13" s="70" t="s">
        <v>11</v>
      </c>
      <c r="D13" s="71"/>
      <c r="E13" s="70" t="s">
        <v>11</v>
      </c>
      <c r="F13" s="71"/>
      <c r="G13" s="61" t="s">
        <v>11</v>
      </c>
      <c r="H13" s="61" t="s">
        <v>11</v>
      </c>
      <c r="I13" s="100" t="s">
        <v>48</v>
      </c>
    </row>
    <row r="14" spans="1:253" s="3" customFormat="1" ht="41.25" customHeight="1" thickBot="1" x14ac:dyDescent="0.25">
      <c r="A14" s="69"/>
      <c r="B14" s="69"/>
      <c r="C14" s="72"/>
      <c r="D14" s="73"/>
      <c r="E14" s="72"/>
      <c r="F14" s="73"/>
      <c r="G14" s="62"/>
      <c r="H14" s="74"/>
      <c r="I14" s="101"/>
    </row>
    <row r="15" spans="1:253" s="3" customFormat="1" ht="169.5" customHeight="1" thickBot="1" x14ac:dyDescent="0.25">
      <c r="A15" s="23"/>
      <c r="B15" s="23" t="s">
        <v>35</v>
      </c>
      <c r="C15" s="66" t="s">
        <v>33</v>
      </c>
      <c r="D15" s="67"/>
      <c r="E15" s="66" t="s">
        <v>67</v>
      </c>
      <c r="F15" s="67"/>
      <c r="G15" s="25" t="s">
        <v>37</v>
      </c>
      <c r="H15" s="62"/>
      <c r="I15" s="102"/>
    </row>
    <row r="16" spans="1:253" s="3" customFormat="1" ht="18.75" customHeight="1" x14ac:dyDescent="0.2">
      <c r="A16" s="68">
        <v>3</v>
      </c>
      <c r="B16" s="68" t="s">
        <v>0</v>
      </c>
      <c r="C16" s="70" t="s">
        <v>11</v>
      </c>
      <c r="D16" s="71"/>
      <c r="E16" s="70" t="s">
        <v>11</v>
      </c>
      <c r="F16" s="71"/>
      <c r="G16" s="61" t="s">
        <v>11</v>
      </c>
      <c r="H16" s="61" t="s">
        <v>11</v>
      </c>
      <c r="I16" s="100" t="s">
        <v>48</v>
      </c>
    </row>
    <row r="17" spans="1:9" s="3" customFormat="1" ht="41.25" customHeight="1" thickBot="1" x14ac:dyDescent="0.25">
      <c r="A17" s="69"/>
      <c r="B17" s="69"/>
      <c r="C17" s="72"/>
      <c r="D17" s="73"/>
      <c r="E17" s="72"/>
      <c r="F17" s="73"/>
      <c r="G17" s="62"/>
      <c r="H17" s="74"/>
      <c r="I17" s="101"/>
    </row>
    <row r="18" spans="1:9" s="3" customFormat="1" ht="136.5" customHeight="1" thickBot="1" x14ac:dyDescent="0.25">
      <c r="A18" s="23"/>
      <c r="B18" s="23" t="s">
        <v>23</v>
      </c>
      <c r="C18" s="66" t="s">
        <v>33</v>
      </c>
      <c r="D18" s="67"/>
      <c r="E18" s="66" t="s">
        <v>41</v>
      </c>
      <c r="F18" s="67"/>
      <c r="G18" s="25" t="s">
        <v>38</v>
      </c>
      <c r="H18" s="62"/>
      <c r="I18" s="102"/>
    </row>
    <row r="19" spans="1:9" s="3" customFormat="1" ht="18.75" customHeight="1" x14ac:dyDescent="0.2">
      <c r="A19" s="68">
        <v>4</v>
      </c>
      <c r="B19" s="68" t="s">
        <v>0</v>
      </c>
      <c r="C19" s="70" t="s">
        <v>11</v>
      </c>
      <c r="D19" s="71"/>
      <c r="E19" s="75" t="s">
        <v>36</v>
      </c>
      <c r="F19" s="76"/>
      <c r="G19" s="75" t="s">
        <v>36</v>
      </c>
      <c r="H19" s="63" t="s">
        <v>36</v>
      </c>
      <c r="I19" s="100" t="s">
        <v>49</v>
      </c>
    </row>
    <row r="20" spans="1:9" s="3" customFormat="1" ht="41.25" customHeight="1" thickBot="1" x14ac:dyDescent="0.25">
      <c r="A20" s="69"/>
      <c r="B20" s="69"/>
      <c r="C20" s="72"/>
      <c r="D20" s="73"/>
      <c r="E20" s="77"/>
      <c r="F20" s="78"/>
      <c r="G20" s="77"/>
      <c r="H20" s="64"/>
      <c r="I20" s="101"/>
    </row>
    <row r="21" spans="1:9" s="3" customFormat="1" ht="154.5" customHeight="1" thickBot="1" x14ac:dyDescent="0.25">
      <c r="A21" s="23"/>
      <c r="B21" s="23" t="s">
        <v>24</v>
      </c>
      <c r="C21" s="66" t="s">
        <v>33</v>
      </c>
      <c r="D21" s="67"/>
      <c r="E21" s="66" t="s">
        <v>45</v>
      </c>
      <c r="F21" s="67"/>
      <c r="G21" s="25" t="s">
        <v>42</v>
      </c>
      <c r="H21" s="65"/>
      <c r="I21" s="102"/>
    </row>
    <row r="22" spans="1:9" s="3" customFormat="1" ht="18.75" customHeight="1" x14ac:dyDescent="0.2">
      <c r="A22" s="68">
        <v>5</v>
      </c>
      <c r="B22" s="68" t="s">
        <v>0</v>
      </c>
      <c r="C22" s="70" t="s">
        <v>11</v>
      </c>
      <c r="D22" s="71"/>
      <c r="E22" s="70" t="s">
        <v>11</v>
      </c>
      <c r="F22" s="71"/>
      <c r="G22" s="61" t="s">
        <v>11</v>
      </c>
      <c r="H22" s="61" t="s">
        <v>11</v>
      </c>
      <c r="I22" s="100" t="s">
        <v>48</v>
      </c>
    </row>
    <row r="23" spans="1:9" s="3" customFormat="1" ht="41.25" customHeight="1" thickBot="1" x14ac:dyDescent="0.25">
      <c r="A23" s="69"/>
      <c r="B23" s="69"/>
      <c r="C23" s="72"/>
      <c r="D23" s="73"/>
      <c r="E23" s="72"/>
      <c r="F23" s="73"/>
      <c r="G23" s="62"/>
      <c r="H23" s="74"/>
      <c r="I23" s="101"/>
    </row>
    <row r="24" spans="1:9" s="3" customFormat="1" ht="256.5" customHeight="1" thickBot="1" x14ac:dyDescent="0.25">
      <c r="A24" s="23"/>
      <c r="B24" s="23" t="s">
        <v>25</v>
      </c>
      <c r="C24" s="66" t="s">
        <v>33</v>
      </c>
      <c r="D24" s="67"/>
      <c r="E24" s="66" t="s">
        <v>58</v>
      </c>
      <c r="F24" s="67"/>
      <c r="G24" s="25" t="s">
        <v>43</v>
      </c>
      <c r="H24" s="62"/>
      <c r="I24" s="102"/>
    </row>
    <row r="25" spans="1:9" s="3" customFormat="1" ht="18.75" customHeight="1" x14ac:dyDescent="0.2">
      <c r="A25" s="68">
        <v>6</v>
      </c>
      <c r="B25" s="68" t="s">
        <v>0</v>
      </c>
      <c r="C25" s="70" t="s">
        <v>11</v>
      </c>
      <c r="D25" s="71"/>
      <c r="E25" s="70" t="s">
        <v>11</v>
      </c>
      <c r="F25" s="71"/>
      <c r="G25" s="61" t="s">
        <v>11</v>
      </c>
      <c r="H25" s="61" t="s">
        <v>11</v>
      </c>
      <c r="I25" s="100" t="s">
        <v>48</v>
      </c>
    </row>
    <row r="26" spans="1:9" s="3" customFormat="1" ht="41.25" customHeight="1" thickBot="1" x14ac:dyDescent="0.25">
      <c r="A26" s="69"/>
      <c r="B26" s="69"/>
      <c r="C26" s="72"/>
      <c r="D26" s="73"/>
      <c r="E26" s="72"/>
      <c r="F26" s="73"/>
      <c r="G26" s="62"/>
      <c r="H26" s="74"/>
      <c r="I26" s="101"/>
    </row>
    <row r="27" spans="1:9" s="3" customFormat="1" ht="256.5" customHeight="1" thickBot="1" x14ac:dyDescent="0.25">
      <c r="A27" s="23"/>
      <c r="B27" s="23" t="s">
        <v>26</v>
      </c>
      <c r="C27" s="66" t="s">
        <v>33</v>
      </c>
      <c r="D27" s="67"/>
      <c r="E27" s="66" t="s">
        <v>66</v>
      </c>
      <c r="F27" s="67"/>
      <c r="G27" s="25" t="s">
        <v>44</v>
      </c>
      <c r="H27" s="62"/>
      <c r="I27" s="102"/>
    </row>
    <row r="28" spans="1:9" s="3" customFormat="1" ht="18.75" customHeight="1" x14ac:dyDescent="0.2">
      <c r="A28" s="68">
        <v>7</v>
      </c>
      <c r="B28" s="68" t="s">
        <v>0</v>
      </c>
      <c r="C28" s="70" t="s">
        <v>11</v>
      </c>
      <c r="D28" s="71"/>
      <c r="E28" s="75" t="s">
        <v>36</v>
      </c>
      <c r="F28" s="76"/>
      <c r="G28" s="61" t="s">
        <v>11</v>
      </c>
      <c r="H28" s="63" t="s">
        <v>36</v>
      </c>
      <c r="I28" s="100" t="s">
        <v>52</v>
      </c>
    </row>
    <row r="29" spans="1:9" s="3" customFormat="1" ht="41.25" customHeight="1" thickBot="1" x14ac:dyDescent="0.25">
      <c r="A29" s="69"/>
      <c r="B29" s="69"/>
      <c r="C29" s="72"/>
      <c r="D29" s="73"/>
      <c r="E29" s="77"/>
      <c r="F29" s="78"/>
      <c r="G29" s="62"/>
      <c r="H29" s="64"/>
      <c r="I29" s="101"/>
    </row>
    <row r="30" spans="1:9" s="3" customFormat="1" ht="256.5" customHeight="1" thickBot="1" x14ac:dyDescent="0.25">
      <c r="A30" s="23"/>
      <c r="B30" s="23" t="s">
        <v>27</v>
      </c>
      <c r="C30" s="66" t="s">
        <v>33</v>
      </c>
      <c r="D30" s="67"/>
      <c r="E30" s="66" t="s">
        <v>51</v>
      </c>
      <c r="F30" s="67"/>
      <c r="G30" s="25" t="s">
        <v>50</v>
      </c>
      <c r="H30" s="65"/>
      <c r="I30" s="102"/>
    </row>
    <row r="31" spans="1:9" s="3" customFormat="1" ht="18.75" customHeight="1" x14ac:dyDescent="0.2">
      <c r="A31" s="68">
        <v>8</v>
      </c>
      <c r="B31" s="68" t="s">
        <v>0</v>
      </c>
      <c r="C31" s="70" t="s">
        <v>11</v>
      </c>
      <c r="D31" s="71"/>
      <c r="E31" s="70" t="s">
        <v>11</v>
      </c>
      <c r="F31" s="71"/>
      <c r="G31" s="61" t="s">
        <v>11</v>
      </c>
      <c r="H31" s="61" t="s">
        <v>11</v>
      </c>
      <c r="I31" s="100" t="s">
        <v>48</v>
      </c>
    </row>
    <row r="32" spans="1:9" s="3" customFormat="1" ht="41.25" customHeight="1" thickBot="1" x14ac:dyDescent="0.25">
      <c r="A32" s="69"/>
      <c r="B32" s="69"/>
      <c r="C32" s="72"/>
      <c r="D32" s="73"/>
      <c r="E32" s="72"/>
      <c r="F32" s="73"/>
      <c r="G32" s="62"/>
      <c r="H32" s="74"/>
      <c r="I32" s="101"/>
    </row>
    <row r="33" spans="1:9" s="3" customFormat="1" ht="256.5" customHeight="1" thickBot="1" x14ac:dyDescent="0.25">
      <c r="A33" s="23"/>
      <c r="B33" s="23" t="s">
        <v>28</v>
      </c>
      <c r="C33" s="66" t="s">
        <v>33</v>
      </c>
      <c r="D33" s="67"/>
      <c r="E33" s="66" t="s">
        <v>65</v>
      </c>
      <c r="F33" s="67"/>
      <c r="G33" s="25" t="s">
        <v>53</v>
      </c>
      <c r="H33" s="62"/>
      <c r="I33" s="102"/>
    </row>
    <row r="34" spans="1:9" s="3" customFormat="1" ht="18.75" customHeight="1" x14ac:dyDescent="0.2">
      <c r="A34" s="68">
        <v>9</v>
      </c>
      <c r="B34" s="68" t="s">
        <v>0</v>
      </c>
      <c r="C34" s="70" t="s">
        <v>11</v>
      </c>
      <c r="D34" s="71"/>
      <c r="E34" s="75" t="s">
        <v>36</v>
      </c>
      <c r="F34" s="76"/>
      <c r="G34" s="61" t="s">
        <v>11</v>
      </c>
      <c r="H34" s="63" t="s">
        <v>72</v>
      </c>
      <c r="I34" s="105" t="s">
        <v>73</v>
      </c>
    </row>
    <row r="35" spans="1:9" s="3" customFormat="1" ht="41.25" customHeight="1" thickBot="1" x14ac:dyDescent="0.25">
      <c r="A35" s="69"/>
      <c r="B35" s="69"/>
      <c r="C35" s="72"/>
      <c r="D35" s="73"/>
      <c r="E35" s="77"/>
      <c r="F35" s="78"/>
      <c r="G35" s="62"/>
      <c r="H35" s="64"/>
      <c r="I35" s="106"/>
    </row>
    <row r="36" spans="1:9" s="3" customFormat="1" ht="315.75" customHeight="1" thickBot="1" x14ac:dyDescent="0.25">
      <c r="A36" s="23"/>
      <c r="B36" s="23" t="s">
        <v>54</v>
      </c>
      <c r="C36" s="66" t="s">
        <v>33</v>
      </c>
      <c r="D36" s="67"/>
      <c r="E36" s="66" t="s">
        <v>56</v>
      </c>
      <c r="F36" s="67"/>
      <c r="G36" s="25" t="s">
        <v>55</v>
      </c>
      <c r="H36" s="65"/>
      <c r="I36" s="107"/>
    </row>
    <row r="37" spans="1:9" s="3" customFormat="1" ht="18.75" customHeight="1" x14ac:dyDescent="0.2">
      <c r="A37" s="68">
        <v>10</v>
      </c>
      <c r="B37" s="68" t="s">
        <v>0</v>
      </c>
      <c r="C37" s="70" t="s">
        <v>11</v>
      </c>
      <c r="D37" s="71"/>
      <c r="E37" s="70" t="s">
        <v>11</v>
      </c>
      <c r="F37" s="71"/>
      <c r="G37" s="61" t="s">
        <v>11</v>
      </c>
      <c r="H37" s="61" t="s">
        <v>11</v>
      </c>
      <c r="I37" s="100" t="s">
        <v>48</v>
      </c>
    </row>
    <row r="38" spans="1:9" s="3" customFormat="1" ht="41.25" customHeight="1" thickBot="1" x14ac:dyDescent="0.25">
      <c r="A38" s="69"/>
      <c r="B38" s="69"/>
      <c r="C38" s="72"/>
      <c r="D38" s="73"/>
      <c r="E38" s="72"/>
      <c r="F38" s="73"/>
      <c r="G38" s="62"/>
      <c r="H38" s="74"/>
      <c r="I38" s="101"/>
    </row>
    <row r="39" spans="1:9" s="3" customFormat="1" ht="256.5" customHeight="1" thickBot="1" x14ac:dyDescent="0.25">
      <c r="A39" s="23"/>
      <c r="B39" s="23" t="s">
        <v>29</v>
      </c>
      <c r="C39" s="66" t="s">
        <v>33</v>
      </c>
      <c r="D39" s="67"/>
      <c r="E39" s="66" t="s">
        <v>59</v>
      </c>
      <c r="F39" s="67"/>
      <c r="G39" s="25" t="s">
        <v>57</v>
      </c>
      <c r="H39" s="62"/>
      <c r="I39" s="102"/>
    </row>
    <row r="40" spans="1:9" s="3" customFormat="1" ht="18.75" customHeight="1" x14ac:dyDescent="0.2">
      <c r="A40" s="68">
        <v>11</v>
      </c>
      <c r="B40" s="68" t="s">
        <v>0</v>
      </c>
      <c r="C40" s="70" t="s">
        <v>11</v>
      </c>
      <c r="D40" s="71"/>
      <c r="E40" s="70" t="s">
        <v>11</v>
      </c>
      <c r="F40" s="71"/>
      <c r="G40" s="61" t="s">
        <v>11</v>
      </c>
      <c r="H40" s="61" t="s">
        <v>11</v>
      </c>
      <c r="I40" s="100" t="s">
        <v>48</v>
      </c>
    </row>
    <row r="41" spans="1:9" s="3" customFormat="1" ht="41.25" customHeight="1" thickBot="1" x14ac:dyDescent="0.25">
      <c r="A41" s="69"/>
      <c r="B41" s="69"/>
      <c r="C41" s="72"/>
      <c r="D41" s="73"/>
      <c r="E41" s="72"/>
      <c r="F41" s="73"/>
      <c r="G41" s="62"/>
      <c r="H41" s="74"/>
      <c r="I41" s="101"/>
    </row>
    <row r="42" spans="1:9" s="3" customFormat="1" ht="256.5" customHeight="1" thickBot="1" x14ac:dyDescent="0.25">
      <c r="A42" s="23"/>
      <c r="B42" s="23" t="s">
        <v>30</v>
      </c>
      <c r="C42" s="66" t="s">
        <v>33</v>
      </c>
      <c r="D42" s="67"/>
      <c r="E42" s="66" t="s">
        <v>61</v>
      </c>
      <c r="F42" s="67"/>
      <c r="G42" s="25" t="s">
        <v>60</v>
      </c>
      <c r="H42" s="62"/>
      <c r="I42" s="102"/>
    </row>
    <row r="43" spans="1:9" s="3" customFormat="1" ht="18.75" customHeight="1" x14ac:dyDescent="0.2">
      <c r="A43" s="68">
        <v>12</v>
      </c>
      <c r="B43" s="68" t="s">
        <v>0</v>
      </c>
      <c r="C43" s="70" t="s">
        <v>11</v>
      </c>
      <c r="D43" s="71"/>
      <c r="E43" s="70" t="s">
        <v>11</v>
      </c>
      <c r="F43" s="71"/>
      <c r="G43" s="61" t="s">
        <v>11</v>
      </c>
      <c r="H43" s="61" t="s">
        <v>11</v>
      </c>
      <c r="I43" s="100" t="s">
        <v>48</v>
      </c>
    </row>
    <row r="44" spans="1:9" s="3" customFormat="1" ht="41.25" customHeight="1" thickBot="1" x14ac:dyDescent="0.25">
      <c r="A44" s="69"/>
      <c r="B44" s="69"/>
      <c r="C44" s="72"/>
      <c r="D44" s="73"/>
      <c r="E44" s="72"/>
      <c r="F44" s="73"/>
      <c r="G44" s="62"/>
      <c r="H44" s="74"/>
      <c r="I44" s="101"/>
    </row>
    <row r="45" spans="1:9" s="3" customFormat="1" ht="256.5" customHeight="1" thickBot="1" x14ac:dyDescent="0.25">
      <c r="A45" s="23"/>
      <c r="B45" s="23" t="s">
        <v>31</v>
      </c>
      <c r="C45" s="66" t="s">
        <v>33</v>
      </c>
      <c r="D45" s="67"/>
      <c r="E45" s="66" t="s">
        <v>63</v>
      </c>
      <c r="F45" s="67"/>
      <c r="G45" s="25" t="s">
        <v>62</v>
      </c>
      <c r="H45" s="62"/>
      <c r="I45" s="102"/>
    </row>
    <row r="46" spans="1:9" s="3" customFormat="1" ht="18.75" customHeight="1" x14ac:dyDescent="0.2">
      <c r="A46" s="68">
        <v>13</v>
      </c>
      <c r="B46" s="68" t="s">
        <v>0</v>
      </c>
      <c r="C46" s="70" t="s">
        <v>11</v>
      </c>
      <c r="D46" s="71"/>
      <c r="E46" s="70" t="s">
        <v>11</v>
      </c>
      <c r="F46" s="71"/>
      <c r="G46" s="61" t="s">
        <v>11</v>
      </c>
      <c r="H46" s="61" t="s">
        <v>11</v>
      </c>
      <c r="I46" s="100" t="s">
        <v>48</v>
      </c>
    </row>
    <row r="47" spans="1:9" s="3" customFormat="1" ht="41.25" customHeight="1" thickBot="1" x14ac:dyDescent="0.25">
      <c r="A47" s="69"/>
      <c r="B47" s="69"/>
      <c r="C47" s="72"/>
      <c r="D47" s="73"/>
      <c r="E47" s="72"/>
      <c r="F47" s="73"/>
      <c r="G47" s="62"/>
      <c r="H47" s="74"/>
      <c r="I47" s="101"/>
    </row>
    <row r="48" spans="1:9" s="3" customFormat="1" ht="256.5" customHeight="1" thickBot="1" x14ac:dyDescent="0.25">
      <c r="A48" s="23"/>
      <c r="B48" s="23" t="s">
        <v>32</v>
      </c>
      <c r="C48" s="66" t="s">
        <v>33</v>
      </c>
      <c r="D48" s="67"/>
      <c r="E48" s="66" t="s">
        <v>68</v>
      </c>
      <c r="F48" s="67"/>
      <c r="G48" s="25" t="s">
        <v>64</v>
      </c>
      <c r="H48" s="62"/>
      <c r="I48" s="102"/>
    </row>
    <row r="50" spans="1:8" x14ac:dyDescent="0.2">
      <c r="B50" s="95" t="s">
        <v>19</v>
      </c>
      <c r="C50" s="95"/>
      <c r="D50" s="95"/>
      <c r="E50" s="95"/>
      <c r="F50" s="95"/>
      <c r="G50" s="95"/>
      <c r="H50" s="95"/>
    </row>
    <row r="51" spans="1:8" x14ac:dyDescent="0.2">
      <c r="B51" s="96"/>
      <c r="C51" s="96"/>
      <c r="D51" s="96"/>
      <c r="E51" s="96"/>
      <c r="F51" s="96"/>
      <c r="G51" s="96"/>
      <c r="H51" s="96"/>
    </row>
    <row r="52" spans="1:8" x14ac:dyDescent="0.2">
      <c r="A52" s="1" t="s">
        <v>9</v>
      </c>
      <c r="B52" s="1" t="s">
        <v>9</v>
      </c>
    </row>
    <row r="53" spans="1:8" x14ac:dyDescent="0.2">
      <c r="A53" s="1" t="s">
        <v>10</v>
      </c>
      <c r="B53" s="1" t="s">
        <v>10</v>
      </c>
    </row>
  </sheetData>
  <sheetProtection selectLockedCells="1" selectUnlockedCells="1"/>
  <mergeCells count="131">
    <mergeCell ref="I43:I45"/>
    <mergeCell ref="I46:I48"/>
    <mergeCell ref="I25:I27"/>
    <mergeCell ref="I22:I24"/>
    <mergeCell ref="I19:I21"/>
    <mergeCell ref="I16:I18"/>
    <mergeCell ref="I28:I30"/>
    <mergeCell ref="A4:I4"/>
    <mergeCell ref="B3:I3"/>
    <mergeCell ref="I31:I33"/>
    <mergeCell ref="I34:I36"/>
    <mergeCell ref="I37:I39"/>
    <mergeCell ref="I40:I42"/>
    <mergeCell ref="I13:I15"/>
    <mergeCell ref="I6:I9"/>
    <mergeCell ref="I10:I12"/>
    <mergeCell ref="C6:D8"/>
    <mergeCell ref="A6:A9"/>
    <mergeCell ref="A10:A11"/>
    <mergeCell ref="A13:A14"/>
    <mergeCell ref="A28:A29"/>
    <mergeCell ref="A40:A41"/>
    <mergeCell ref="E12:F12"/>
    <mergeCell ref="H28:H30"/>
    <mergeCell ref="B50:H51"/>
    <mergeCell ref="E9:F9"/>
    <mergeCell ref="C9:D9"/>
    <mergeCell ref="C46:D47"/>
    <mergeCell ref="E46:F47"/>
    <mergeCell ref="H46:H48"/>
    <mergeCell ref="E48:F48"/>
    <mergeCell ref="B43:B44"/>
    <mergeCell ref="C43:D44"/>
    <mergeCell ref="E43:F44"/>
    <mergeCell ref="G43:G44"/>
    <mergeCell ref="H43:H45"/>
    <mergeCell ref="C45:D45"/>
    <mergeCell ref="E45:F45"/>
    <mergeCell ref="H16:H18"/>
    <mergeCell ref="C19:D20"/>
    <mergeCell ref="E10:F11"/>
    <mergeCell ref="G10:G11"/>
    <mergeCell ref="H10:H12"/>
    <mergeCell ref="C13:D14"/>
    <mergeCell ref="E13:F14"/>
    <mergeCell ref="G13:G14"/>
    <mergeCell ref="H13:H15"/>
    <mergeCell ref="C12:D12"/>
    <mergeCell ref="B1:H1"/>
    <mergeCell ref="B5:H5"/>
    <mergeCell ref="C48:D48"/>
    <mergeCell ref="G6:G8"/>
    <mergeCell ref="G46:G47"/>
    <mergeCell ref="B6:B9"/>
    <mergeCell ref="B46:B47"/>
    <mergeCell ref="H6:H9"/>
    <mergeCell ref="B10:B11"/>
    <mergeCell ref="C10:D11"/>
    <mergeCell ref="E6:F8"/>
    <mergeCell ref="H40:H42"/>
    <mergeCell ref="C42:D42"/>
    <mergeCell ref="E42:F42"/>
    <mergeCell ref="G16:G17"/>
    <mergeCell ref="E19:F20"/>
    <mergeCell ref="C15:D15"/>
    <mergeCell ref="E15:F15"/>
    <mergeCell ref="B40:B41"/>
    <mergeCell ref="C40:D41"/>
    <mergeCell ref="E40:F41"/>
    <mergeCell ref="G40:G41"/>
    <mergeCell ref="G19:G20"/>
    <mergeCell ref="E24:F24"/>
    <mergeCell ref="B13:B14"/>
    <mergeCell ref="A43:A44"/>
    <mergeCell ref="A46:A47"/>
    <mergeCell ref="A16:A17"/>
    <mergeCell ref="B16:B17"/>
    <mergeCell ref="C16:D17"/>
    <mergeCell ref="E16:F17"/>
    <mergeCell ref="C18:D18"/>
    <mergeCell ref="E18:F18"/>
    <mergeCell ref="A19:A20"/>
    <mergeCell ref="B19:B20"/>
    <mergeCell ref="B28:B29"/>
    <mergeCell ref="C28:D29"/>
    <mergeCell ref="E28:F29"/>
    <mergeCell ref="A34:A35"/>
    <mergeCell ref="B34:B35"/>
    <mergeCell ref="C34:D35"/>
    <mergeCell ref="E34:F35"/>
    <mergeCell ref="H19:H21"/>
    <mergeCell ref="C21:D21"/>
    <mergeCell ref="E21:F21"/>
    <mergeCell ref="A22:A23"/>
    <mergeCell ref="B22:B23"/>
    <mergeCell ref="C22:D23"/>
    <mergeCell ref="E22:F23"/>
    <mergeCell ref="G22:G23"/>
    <mergeCell ref="H22:H24"/>
    <mergeCell ref="C24:D24"/>
    <mergeCell ref="G28:G29"/>
    <mergeCell ref="A25:A26"/>
    <mergeCell ref="B25:B26"/>
    <mergeCell ref="C25:D26"/>
    <mergeCell ref="E25:F26"/>
    <mergeCell ref="G25:G26"/>
    <mergeCell ref="H31:H33"/>
    <mergeCell ref="C33:D33"/>
    <mergeCell ref="E33:F33"/>
    <mergeCell ref="H25:H27"/>
    <mergeCell ref="C27:D27"/>
    <mergeCell ref="E27:F27"/>
    <mergeCell ref="C30:D30"/>
    <mergeCell ref="E30:F30"/>
    <mergeCell ref="G34:G35"/>
    <mergeCell ref="H34:H36"/>
    <mergeCell ref="C36:D36"/>
    <mergeCell ref="A31:A32"/>
    <mergeCell ref="B31:B32"/>
    <mergeCell ref="C31:D32"/>
    <mergeCell ref="E31:F32"/>
    <mergeCell ref="G31:G32"/>
    <mergeCell ref="H37:H39"/>
    <mergeCell ref="C39:D39"/>
    <mergeCell ref="E39:F39"/>
    <mergeCell ref="E36:F36"/>
    <mergeCell ref="A37:A38"/>
    <mergeCell ref="B37:B38"/>
    <mergeCell ref="C37:D38"/>
    <mergeCell ref="E37:F38"/>
    <mergeCell ref="G37:G38"/>
  </mergeCells>
  <printOptions horizontalCentered="1"/>
  <pageMargins left="0" right="0" top="0.74803149606299213" bottom="0.74803149606299213" header="0.31496062992125984" footer="0.31496062992125984"/>
  <pageSetup scale="50" firstPageNumber="0" fitToHeight="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2"/>
  <sheetViews>
    <sheetView topLeftCell="A4" zoomScale="85" zoomScaleNormal="85" zoomScaleSheetLayoutView="85" workbookViewId="0">
      <selection activeCell="E4" sqref="E4"/>
    </sheetView>
  </sheetViews>
  <sheetFormatPr baseColWidth="10" defaultColWidth="11.42578125" defaultRowHeight="12.75" x14ac:dyDescent="0.2"/>
  <cols>
    <col min="1" max="1" width="32.7109375" style="1" customWidth="1"/>
    <col min="2" max="2" width="16.7109375" style="4" bestFit="1" customWidth="1"/>
    <col min="3" max="3" width="16.7109375" style="5" customWidth="1"/>
    <col min="4" max="4" width="19.28515625" style="1" customWidth="1"/>
    <col min="5" max="5" width="15.5703125" style="1" bestFit="1" customWidth="1"/>
    <col min="6" max="6" width="15.42578125" style="4" customWidth="1"/>
    <col min="7" max="7" width="12.85546875" style="1" customWidth="1"/>
    <col min="8" max="8" width="13.85546875" style="1" customWidth="1"/>
    <col min="9" max="16384" width="11.42578125" style="1"/>
  </cols>
  <sheetData>
    <row r="1" spans="1:8" ht="88.5" customHeight="1" x14ac:dyDescent="0.25">
      <c r="A1" s="79"/>
      <c r="B1" s="79"/>
      <c r="C1" s="79"/>
      <c r="E1"/>
      <c r="G1"/>
      <c r="H1"/>
    </row>
    <row r="2" spans="1:8" ht="15" x14ac:dyDescent="0.25">
      <c r="A2" s="2"/>
      <c r="B2" s="2"/>
      <c r="C2" s="2"/>
      <c r="E2"/>
      <c r="G2"/>
      <c r="H2"/>
    </row>
    <row r="3" spans="1:8" ht="15" x14ac:dyDescent="0.25">
      <c r="A3" s="117" t="s">
        <v>2</v>
      </c>
      <c r="B3" s="117"/>
      <c r="C3" s="117"/>
      <c r="D3" s="117"/>
      <c r="E3"/>
      <c r="G3"/>
      <c r="H3"/>
    </row>
    <row r="4" spans="1:8" ht="15" x14ac:dyDescent="0.25">
      <c r="A4" s="116" t="str">
        <f>HABILITANTE!A4</f>
        <v xml:space="preserve"> PROCESO DE SELECCIÓN ABREVIADA DE MENOR CUANTIA 028-2017</v>
      </c>
      <c r="B4" s="116"/>
      <c r="C4" s="116"/>
      <c r="D4" s="116"/>
      <c r="E4"/>
      <c r="G4"/>
      <c r="H4"/>
    </row>
    <row r="5" spans="1:8" ht="15.75" thickBot="1" x14ac:dyDescent="0.3">
      <c r="A5" s="6"/>
      <c r="B5" s="6"/>
      <c r="C5" s="6"/>
      <c r="E5"/>
      <c r="G5"/>
      <c r="H5"/>
    </row>
    <row r="6" spans="1:8" ht="35.85" customHeight="1" thickBot="1" x14ac:dyDescent="0.3">
      <c r="A6" s="14" t="s">
        <v>3</v>
      </c>
      <c r="B6" s="15" t="s">
        <v>4</v>
      </c>
      <c r="C6" s="16" t="s">
        <v>5</v>
      </c>
      <c r="D6" s="16" t="s">
        <v>15</v>
      </c>
      <c r="E6"/>
      <c r="G6"/>
      <c r="H6"/>
    </row>
    <row r="7" spans="1:8" s="3" customFormat="1" ht="35.85" customHeight="1" thickBot="1" x14ac:dyDescent="0.3">
      <c r="A7" s="30" t="str">
        <f>HABILITANTE!B12</f>
        <v>CORFUTURO</v>
      </c>
      <c r="B7" s="31">
        <v>145962817</v>
      </c>
      <c r="C7" s="32"/>
      <c r="D7" s="33" t="s">
        <v>69</v>
      </c>
      <c r="E7" s="28"/>
      <c r="F7" s="4"/>
      <c r="G7" s="28"/>
      <c r="H7" s="28"/>
    </row>
    <row r="8" spans="1:8" s="40" customFormat="1" ht="35.85" customHeight="1" thickBot="1" x14ac:dyDescent="0.3">
      <c r="A8" s="34" t="str">
        <f>HABILITANTE!B15</f>
        <v>FUNDACION DE CIENCIA Y TECNOLOGIA GLOBAL 
FUNCITEG</v>
      </c>
      <c r="B8" s="35">
        <v>145470694.40000001</v>
      </c>
      <c r="C8" s="36">
        <f>(B28*500)/B8</f>
        <v>500</v>
      </c>
      <c r="D8" s="37"/>
      <c r="E8" s="38"/>
      <c r="F8" s="39"/>
      <c r="G8" s="38"/>
      <c r="H8" s="38"/>
    </row>
    <row r="9" spans="1:8" s="3" customFormat="1" ht="35.85" customHeight="1" thickBot="1" x14ac:dyDescent="0.3">
      <c r="A9" s="24" t="str">
        <f>HABILITANTE!B18</f>
        <v xml:space="preserve">FUNDACION CONSTRUCCION LOCAL </v>
      </c>
      <c r="B9" s="26">
        <v>139477549.75999999</v>
      </c>
      <c r="C9" s="22">
        <f>(B9*500)/B28</f>
        <v>479.40085229977427</v>
      </c>
      <c r="D9" s="27"/>
      <c r="E9" s="28"/>
      <c r="F9" s="4"/>
      <c r="G9" s="28"/>
      <c r="H9" s="28"/>
    </row>
    <row r="10" spans="1:8" s="3" customFormat="1" ht="35.85" customHeight="1" thickBot="1" x14ac:dyDescent="0.3">
      <c r="A10" s="30" t="str">
        <f>HABILITANTE!B21</f>
        <v>FUNDACION PEPASO</v>
      </c>
      <c r="B10" s="31">
        <v>146834100</v>
      </c>
      <c r="C10" s="32"/>
      <c r="D10" s="33" t="s">
        <v>69</v>
      </c>
      <c r="E10" s="28"/>
      <c r="F10" s="4"/>
      <c r="G10" s="28"/>
      <c r="H10" s="28"/>
    </row>
    <row r="11" spans="1:8" s="3" customFormat="1" ht="35.85" customHeight="1" thickBot="1" x14ac:dyDescent="0.3">
      <c r="A11" s="24" t="str">
        <f>HABILITANTE!B24</f>
        <v>ASODISFISUR</v>
      </c>
      <c r="B11" s="26">
        <v>146139272</v>
      </c>
      <c r="C11" s="22">
        <f>(B28*500)/B11</f>
        <v>497.7125327406859</v>
      </c>
      <c r="D11" s="27"/>
      <c r="E11" s="28"/>
      <c r="F11" s="4"/>
      <c r="G11" s="28"/>
      <c r="H11" s="28"/>
    </row>
    <row r="12" spans="1:8" s="3" customFormat="1" ht="35.85" customHeight="1" thickBot="1" x14ac:dyDescent="0.3">
      <c r="A12" s="30" t="str">
        <f>HABILITANTE!B27</f>
        <v>FUNDACION ANA GRACIELA HERNANDEZ</v>
      </c>
      <c r="B12" s="31">
        <v>147100844</v>
      </c>
      <c r="C12" s="32"/>
      <c r="D12" s="33" t="s">
        <v>70</v>
      </c>
      <c r="E12" s="28"/>
      <c r="F12" s="4"/>
      <c r="G12" s="28"/>
      <c r="H12" s="28"/>
    </row>
    <row r="13" spans="1:8" ht="35.85" customHeight="1" thickBot="1" x14ac:dyDescent="0.3">
      <c r="A13" s="30" t="str">
        <f>HABILITANTE!B30</f>
        <v>FUNDACION DESARROLLO SOCIAL COLOMBIA</v>
      </c>
      <c r="B13" s="31">
        <v>148802603</v>
      </c>
      <c r="C13" s="32"/>
      <c r="D13" s="33" t="s">
        <v>71</v>
      </c>
      <c r="E13"/>
      <c r="G13"/>
      <c r="H13"/>
    </row>
    <row r="14" spans="1:8" s="40" customFormat="1" ht="35.85" customHeight="1" thickBot="1" x14ac:dyDescent="0.3">
      <c r="A14" s="34" t="str">
        <f>HABILITANTE!B33</f>
        <v>AMARECINA CORP</v>
      </c>
      <c r="B14" s="35">
        <v>146502315</v>
      </c>
      <c r="C14" s="36">
        <f>(B28*500)/B14</f>
        <v>496.47916621658845</v>
      </c>
      <c r="D14" s="37"/>
      <c r="E14" s="38"/>
      <c r="F14" s="39"/>
      <c r="G14" s="38"/>
      <c r="H14" s="38"/>
    </row>
    <row r="15" spans="1:8" s="3" customFormat="1" ht="35.85" customHeight="1" thickBot="1" x14ac:dyDescent="0.3">
      <c r="A15" s="30" t="str">
        <f>HABILITANTE!B36</f>
        <v>SERVICIOS INTEGRADOS DE CONSULTORIA SAS</v>
      </c>
      <c r="B15" s="31">
        <v>147431084</v>
      </c>
      <c r="C15" s="32"/>
      <c r="D15" s="33" t="s">
        <v>69</v>
      </c>
      <c r="E15" s="28"/>
      <c r="F15" s="4"/>
      <c r="G15" s="28"/>
      <c r="H15" s="28"/>
    </row>
    <row r="16" spans="1:8" s="3" customFormat="1" ht="35.85" customHeight="1" thickBot="1" x14ac:dyDescent="0.3">
      <c r="A16" s="24" t="str">
        <f>HABILITANTE!B39</f>
        <v>FUNDACION IWOKE</v>
      </c>
      <c r="B16" s="26">
        <v>143167767</v>
      </c>
      <c r="C16" s="22">
        <f>(B16*500)/B28</f>
        <v>492.08456586565933</v>
      </c>
      <c r="D16" s="27"/>
      <c r="E16" s="28"/>
      <c r="F16" s="4"/>
      <c r="G16" s="28"/>
      <c r="H16" s="28"/>
    </row>
    <row r="17" spans="1:8" s="3" customFormat="1" ht="35.85" customHeight="1" thickBot="1" x14ac:dyDescent="0.3">
      <c r="A17" s="24" t="str">
        <f>HABILITANTE!B42</f>
        <v>FUNDACION HOGARES SI A LA VIDA</v>
      </c>
      <c r="B17" s="26">
        <v>146141877</v>
      </c>
      <c r="C17" s="22">
        <f>(B28*500)/B17</f>
        <v>497.70366094312584</v>
      </c>
      <c r="D17" s="27"/>
      <c r="E17" s="28"/>
      <c r="F17" s="4"/>
      <c r="G17" s="28"/>
      <c r="H17" s="28"/>
    </row>
    <row r="18" spans="1:8" s="3" customFormat="1" ht="35.85" customHeight="1" thickBot="1" x14ac:dyDescent="0.3">
      <c r="A18" s="24" t="str">
        <f>HABILITANTE!B45</f>
        <v>FUNDACION SOCIAL VIVE COLOMBIA</v>
      </c>
      <c r="B18" s="26">
        <v>148676274</v>
      </c>
      <c r="C18" s="22">
        <f>(B28*500)/B18</f>
        <v>489.21959935584613</v>
      </c>
      <c r="D18" s="27"/>
      <c r="E18" s="28"/>
      <c r="F18" s="4"/>
      <c r="G18" s="28"/>
      <c r="H18" s="28"/>
    </row>
    <row r="19" spans="1:8" s="3" customFormat="1" ht="35.85" customHeight="1" thickBot="1" x14ac:dyDescent="0.3">
      <c r="A19" s="24" t="str">
        <f>HABILITANTE!B48</f>
        <v>CORPORACION CONADES</v>
      </c>
      <c r="B19" s="26">
        <v>146609190</v>
      </c>
      <c r="C19" s="22">
        <f>(B28*500)/B19</f>
        <v>496.1172434006354</v>
      </c>
      <c r="D19" s="27"/>
      <c r="E19" s="28"/>
      <c r="F19" s="4"/>
      <c r="G19" s="28"/>
      <c r="H19" s="28"/>
    </row>
    <row r="20" spans="1:8" ht="30.75" customHeight="1" thickBot="1" x14ac:dyDescent="0.3">
      <c r="A20" s="18" t="s">
        <v>7</v>
      </c>
      <c r="B20" s="19">
        <f>(B19+B18+B17+B16+B14+B11+B9+B8+B24)/9</f>
        <v>145809948.79555556</v>
      </c>
      <c r="C20" s="9"/>
      <c r="E20"/>
      <c r="G20"/>
      <c r="H20" s="10"/>
    </row>
    <row r="21" spans="1:8" ht="30.75" customHeight="1" thickBot="1" x14ac:dyDescent="0.3">
      <c r="A21" s="7"/>
      <c r="B21" s="8"/>
      <c r="C21" s="21"/>
      <c r="E21"/>
      <c r="G21"/>
      <c r="H21" s="10"/>
    </row>
    <row r="22" spans="1:8" ht="22.9" customHeight="1" thickBot="1" x14ac:dyDescent="0.3">
      <c r="A22" s="17" t="s">
        <v>5</v>
      </c>
      <c r="B22" s="112">
        <v>500</v>
      </c>
      <c r="C22" s="113"/>
      <c r="E22"/>
      <c r="G22"/>
      <c r="H22" s="10"/>
    </row>
    <row r="23" spans="1:8" ht="22.9" customHeight="1" thickBot="1" x14ac:dyDescent="0.3">
      <c r="A23" s="7"/>
      <c r="B23" s="8"/>
      <c r="C23" s="9"/>
      <c r="E23"/>
      <c r="G23"/>
      <c r="H23" s="10"/>
    </row>
    <row r="24" spans="1:8" ht="22.9" customHeight="1" x14ac:dyDescent="0.25">
      <c r="A24" s="11" t="s">
        <v>6</v>
      </c>
      <c r="B24" s="114">
        <v>150104600</v>
      </c>
      <c r="C24" s="114"/>
      <c r="E24" s="21"/>
      <c r="G24"/>
      <c r="H24" s="10"/>
    </row>
    <row r="25" spans="1:8" ht="22.9" customHeight="1" x14ac:dyDescent="0.25">
      <c r="A25"/>
      <c r="B25"/>
      <c r="C25"/>
      <c r="E25" s="3"/>
      <c r="G25"/>
    </row>
    <row r="26" spans="1:8" ht="22.9" customHeight="1" x14ac:dyDescent="0.25">
      <c r="A26" s="12" t="s">
        <v>7</v>
      </c>
      <c r="B26" s="115">
        <f>B20</f>
        <v>145809948.79555556</v>
      </c>
      <c r="C26" s="115"/>
      <c r="G26"/>
    </row>
    <row r="27" spans="1:8" ht="22.9" customHeight="1" x14ac:dyDescent="0.25">
      <c r="A27"/>
      <c r="B27"/>
      <c r="C27"/>
      <c r="G27"/>
    </row>
    <row r="28" spans="1:8" ht="22.9" customHeight="1" x14ac:dyDescent="0.2">
      <c r="A28" s="13" t="s">
        <v>8</v>
      </c>
      <c r="B28" s="111">
        <f>B8</f>
        <v>145470694.40000001</v>
      </c>
      <c r="C28" s="111"/>
      <c r="G28" s="10"/>
    </row>
    <row r="29" spans="1:8" ht="72.75" customHeight="1" x14ac:dyDescent="0.2"/>
    <row r="31" spans="1:8" x14ac:dyDescent="0.2">
      <c r="A31" s="20" t="s">
        <v>9</v>
      </c>
      <c r="B31" s="1" t="s">
        <v>16</v>
      </c>
    </row>
    <row r="32" spans="1:8" x14ac:dyDescent="0.2">
      <c r="A32" s="20" t="s">
        <v>10</v>
      </c>
      <c r="B32" s="1" t="s">
        <v>10</v>
      </c>
    </row>
  </sheetData>
  <sheetProtection selectLockedCells="1" selectUnlockedCells="1"/>
  <mergeCells count="7">
    <mergeCell ref="B28:C28"/>
    <mergeCell ref="A1:C1"/>
    <mergeCell ref="B22:C22"/>
    <mergeCell ref="B24:C24"/>
    <mergeCell ref="B26:C26"/>
    <mergeCell ref="A4:D4"/>
    <mergeCell ref="A3:D3"/>
  </mergeCells>
  <pageMargins left="2.0868055555555554" right="2.0868055555555554" top="1.3388888888888888" bottom="1.3388888888888888" header="0.51180555555555551" footer="0.51180555555555551"/>
  <pageSetup scale="83"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8"/>
  <sheetViews>
    <sheetView tabSelected="1" zoomScaleNormal="100" workbookViewId="0">
      <selection activeCell="B33" sqref="B33:C34"/>
    </sheetView>
  </sheetViews>
  <sheetFormatPr baseColWidth="10" defaultColWidth="11.42578125" defaultRowHeight="11.25" x14ac:dyDescent="0.2"/>
  <cols>
    <col min="1" max="1" width="5.140625" style="43" customWidth="1"/>
    <col min="2" max="2" width="4.140625" style="43" customWidth="1"/>
    <col min="3" max="3" width="7.28515625" style="46" customWidth="1"/>
    <col min="4" max="5" width="8.5703125" style="43" customWidth="1"/>
    <col min="6" max="6" width="17.7109375" style="43" customWidth="1"/>
    <col min="7" max="7" width="17" style="43" customWidth="1"/>
    <col min="8" max="8" width="19" style="48" customWidth="1"/>
    <col min="9" max="9" width="76.140625" style="43" customWidth="1"/>
    <col min="10" max="10" width="11.42578125" style="43" customWidth="1"/>
    <col min="11" max="11" width="62.85546875" style="43" customWidth="1"/>
    <col min="12" max="16384" width="11.42578125" style="43"/>
  </cols>
  <sheetData>
    <row r="1" spans="1:11" ht="32.25" customHeight="1" x14ac:dyDescent="0.2">
      <c r="B1" s="41"/>
      <c r="C1" s="123"/>
      <c r="D1" s="123"/>
      <c r="E1" s="123"/>
      <c r="F1" s="123"/>
      <c r="G1" s="123"/>
      <c r="H1" s="123"/>
      <c r="I1" s="123"/>
      <c r="J1" s="123"/>
    </row>
    <row r="2" spans="1:11" x14ac:dyDescent="0.2">
      <c r="B2" s="41"/>
      <c r="C2" s="42"/>
      <c r="D2" s="42"/>
      <c r="E2" s="42"/>
      <c r="F2" s="42"/>
      <c r="G2" s="42"/>
      <c r="H2" s="42"/>
      <c r="I2" s="42"/>
      <c r="J2" s="42"/>
    </row>
    <row r="3" spans="1:11" x14ac:dyDescent="0.2">
      <c r="B3" s="44"/>
      <c r="C3" s="45"/>
      <c r="D3" s="44"/>
      <c r="E3" s="44"/>
      <c r="F3" s="44"/>
      <c r="G3" s="44"/>
      <c r="H3" s="47"/>
      <c r="I3" s="44"/>
      <c r="J3" s="44"/>
    </row>
    <row r="4" spans="1:11" ht="15" customHeight="1" x14ac:dyDescent="0.2">
      <c r="B4" s="118" t="s">
        <v>74</v>
      </c>
      <c r="C4" s="118"/>
      <c r="D4" s="118"/>
      <c r="E4" s="118"/>
      <c r="F4" s="118"/>
      <c r="G4" s="118"/>
      <c r="H4" s="118"/>
      <c r="I4" s="118"/>
      <c r="J4" s="118"/>
      <c r="K4" s="118"/>
    </row>
    <row r="5" spans="1:11" ht="12" customHeight="1" x14ac:dyDescent="0.2">
      <c r="B5" s="118" t="s">
        <v>75</v>
      </c>
      <c r="C5" s="118"/>
      <c r="D5" s="118"/>
      <c r="E5" s="118"/>
      <c r="F5" s="118"/>
      <c r="G5" s="118"/>
      <c r="H5" s="118"/>
      <c r="I5" s="118"/>
      <c r="J5" s="118"/>
      <c r="K5" s="118"/>
    </row>
    <row r="6" spans="1:11" ht="12" customHeight="1" thickBot="1" x14ac:dyDescent="0.25">
      <c r="B6" s="118" t="s">
        <v>76</v>
      </c>
      <c r="C6" s="118"/>
      <c r="D6" s="118"/>
      <c r="E6" s="118"/>
      <c r="F6" s="118"/>
      <c r="G6" s="118"/>
      <c r="H6" s="118"/>
      <c r="I6" s="118"/>
      <c r="J6" s="118"/>
      <c r="K6" s="118"/>
    </row>
    <row r="7" spans="1:11" ht="12" customHeight="1" thickBot="1" x14ac:dyDescent="0.25">
      <c r="A7" s="154" t="s">
        <v>85</v>
      </c>
      <c r="B7" s="160" t="s">
        <v>3</v>
      </c>
      <c r="C7" s="161"/>
      <c r="D7" s="124" t="s">
        <v>82</v>
      </c>
      <c r="E7" s="125"/>
      <c r="F7" s="157" t="s">
        <v>81</v>
      </c>
      <c r="G7" s="157" t="s">
        <v>80</v>
      </c>
      <c r="H7" s="130" t="s">
        <v>78</v>
      </c>
      <c r="I7" s="124"/>
      <c r="J7" s="133" t="s">
        <v>1</v>
      </c>
      <c r="K7" s="133" t="s">
        <v>15</v>
      </c>
    </row>
    <row r="8" spans="1:11" ht="15.75" customHeight="1" thickBot="1" x14ac:dyDescent="0.25">
      <c r="A8" s="154"/>
      <c r="B8" s="162"/>
      <c r="C8" s="163"/>
      <c r="D8" s="126"/>
      <c r="E8" s="127"/>
      <c r="F8" s="158"/>
      <c r="G8" s="158"/>
      <c r="H8" s="131"/>
      <c r="I8" s="126"/>
      <c r="J8" s="134"/>
      <c r="K8" s="134"/>
    </row>
    <row r="9" spans="1:11" ht="15.75" customHeight="1" thickBot="1" x14ac:dyDescent="0.25">
      <c r="A9" s="154"/>
      <c r="B9" s="162"/>
      <c r="C9" s="163"/>
      <c r="D9" s="128"/>
      <c r="E9" s="129"/>
      <c r="F9" s="159"/>
      <c r="G9" s="159"/>
      <c r="H9" s="132"/>
      <c r="I9" s="128"/>
      <c r="J9" s="134"/>
      <c r="K9" s="134"/>
    </row>
    <row r="10" spans="1:11" ht="271.5" customHeight="1" thickBot="1" x14ac:dyDescent="0.25">
      <c r="A10" s="154"/>
      <c r="B10" s="164"/>
      <c r="C10" s="165"/>
      <c r="D10" s="99" t="s">
        <v>77</v>
      </c>
      <c r="E10" s="98"/>
      <c r="F10" s="49" t="s">
        <v>83</v>
      </c>
      <c r="G10" s="50" t="s">
        <v>79</v>
      </c>
      <c r="H10" s="136" t="s">
        <v>101</v>
      </c>
      <c r="I10" s="136"/>
      <c r="J10" s="135"/>
      <c r="K10" s="135"/>
    </row>
    <row r="11" spans="1:11" ht="12.75" customHeight="1" thickBot="1" x14ac:dyDescent="0.25">
      <c r="A11" s="153">
        <v>1</v>
      </c>
      <c r="B11" s="137" t="s">
        <v>84</v>
      </c>
      <c r="C11" s="137"/>
      <c r="D11" s="137"/>
      <c r="E11" s="137"/>
      <c r="F11" s="137"/>
      <c r="G11" s="137"/>
      <c r="H11" s="137"/>
      <c r="I11" s="137"/>
      <c r="J11" s="137"/>
      <c r="K11" s="138"/>
    </row>
    <row r="12" spans="1:11" ht="234.75" customHeight="1" thickBot="1" x14ac:dyDescent="0.25">
      <c r="A12" s="153"/>
      <c r="B12" s="139" t="s">
        <v>93</v>
      </c>
      <c r="C12" s="140"/>
      <c r="D12" s="143" t="s">
        <v>133</v>
      </c>
      <c r="E12" s="144"/>
      <c r="F12" s="51" t="s">
        <v>104</v>
      </c>
      <c r="G12" s="51" t="s">
        <v>103</v>
      </c>
      <c r="H12" s="145" t="s">
        <v>102</v>
      </c>
      <c r="I12" s="146"/>
      <c r="J12" s="147" t="s">
        <v>130</v>
      </c>
      <c r="K12" s="149" t="s">
        <v>131</v>
      </c>
    </row>
    <row r="13" spans="1:11" ht="12" customHeight="1" thickBot="1" x14ac:dyDescent="0.25">
      <c r="B13" s="141"/>
      <c r="C13" s="142"/>
      <c r="D13" s="119" t="s">
        <v>11</v>
      </c>
      <c r="E13" s="120"/>
      <c r="F13" s="53" t="s">
        <v>11</v>
      </c>
      <c r="G13" s="52" t="s">
        <v>11</v>
      </c>
      <c r="H13" s="121" t="s">
        <v>11</v>
      </c>
      <c r="I13" s="122"/>
      <c r="J13" s="148"/>
      <c r="K13" s="150"/>
    </row>
    <row r="14" spans="1:11" ht="12.75" customHeight="1" thickBot="1" x14ac:dyDescent="0.25">
      <c r="B14" s="137" t="s">
        <v>86</v>
      </c>
      <c r="C14" s="137"/>
      <c r="D14" s="137"/>
      <c r="E14" s="137"/>
      <c r="F14" s="137"/>
      <c r="G14" s="137"/>
      <c r="H14" s="137"/>
      <c r="I14" s="137"/>
      <c r="J14" s="137"/>
      <c r="K14" s="138"/>
    </row>
    <row r="15" spans="1:11" ht="212.25" customHeight="1" thickBot="1" x14ac:dyDescent="0.25">
      <c r="B15" s="139" t="s">
        <v>94</v>
      </c>
      <c r="C15" s="140"/>
      <c r="D15" s="143" t="s">
        <v>114</v>
      </c>
      <c r="E15" s="144"/>
      <c r="F15" s="51" t="s">
        <v>106</v>
      </c>
      <c r="G15" s="51" t="s">
        <v>105</v>
      </c>
      <c r="H15" s="145" t="s">
        <v>107</v>
      </c>
      <c r="I15" s="146"/>
      <c r="J15" s="155" t="s">
        <v>36</v>
      </c>
      <c r="K15" s="149" t="s">
        <v>129</v>
      </c>
    </row>
    <row r="16" spans="1:11" ht="12" customHeight="1" thickBot="1" x14ac:dyDescent="0.25">
      <c r="B16" s="141"/>
      <c r="C16" s="142"/>
      <c r="D16" s="119" t="s">
        <v>36</v>
      </c>
      <c r="E16" s="120"/>
      <c r="F16" s="53" t="s">
        <v>11</v>
      </c>
      <c r="G16" s="52" t="s">
        <v>11</v>
      </c>
      <c r="H16" s="121" t="s">
        <v>11</v>
      </c>
      <c r="I16" s="122"/>
      <c r="J16" s="156"/>
      <c r="K16" s="150"/>
    </row>
    <row r="17" spans="2:11" ht="12.75" customHeight="1" thickBot="1" x14ac:dyDescent="0.25">
      <c r="B17" s="137" t="s">
        <v>87</v>
      </c>
      <c r="C17" s="137"/>
      <c r="D17" s="137"/>
      <c r="E17" s="137"/>
      <c r="F17" s="137"/>
      <c r="G17" s="137"/>
      <c r="H17" s="137"/>
      <c r="I17" s="137"/>
      <c r="J17" s="137"/>
      <c r="K17" s="138"/>
    </row>
    <row r="18" spans="2:11" ht="204.75" customHeight="1" thickBot="1" x14ac:dyDescent="0.25">
      <c r="B18" s="139" t="s">
        <v>95</v>
      </c>
      <c r="C18" s="140"/>
      <c r="D18" s="143" t="s">
        <v>114</v>
      </c>
      <c r="E18" s="144"/>
      <c r="F18" s="51" t="s">
        <v>109</v>
      </c>
      <c r="G18" s="51" t="s">
        <v>108</v>
      </c>
      <c r="H18" s="145" t="s">
        <v>110</v>
      </c>
      <c r="I18" s="146"/>
      <c r="J18" s="155" t="s">
        <v>36</v>
      </c>
      <c r="K18" s="149" t="s">
        <v>115</v>
      </c>
    </row>
    <row r="19" spans="2:11" ht="12" customHeight="1" thickBot="1" x14ac:dyDescent="0.25">
      <c r="B19" s="141"/>
      <c r="C19" s="142"/>
      <c r="D19" s="119" t="s">
        <v>36</v>
      </c>
      <c r="E19" s="120"/>
      <c r="F19" s="53" t="s">
        <v>11</v>
      </c>
      <c r="G19" s="52" t="s">
        <v>11</v>
      </c>
      <c r="H19" s="121" t="s">
        <v>11</v>
      </c>
      <c r="I19" s="122"/>
      <c r="J19" s="156"/>
      <c r="K19" s="150"/>
    </row>
    <row r="20" spans="2:11" ht="12.75" customHeight="1" thickBot="1" x14ac:dyDescent="0.25">
      <c r="B20" s="137" t="s">
        <v>88</v>
      </c>
      <c r="C20" s="137"/>
      <c r="D20" s="137"/>
      <c r="E20" s="137"/>
      <c r="F20" s="137"/>
      <c r="G20" s="137"/>
      <c r="H20" s="137"/>
      <c r="I20" s="137"/>
      <c r="J20" s="137"/>
      <c r="K20" s="138"/>
    </row>
    <row r="21" spans="2:11" ht="204.75" customHeight="1" thickBot="1" x14ac:dyDescent="0.25">
      <c r="B21" s="139" t="s">
        <v>97</v>
      </c>
      <c r="C21" s="140"/>
      <c r="D21" s="143" t="s">
        <v>133</v>
      </c>
      <c r="E21" s="144"/>
      <c r="F21" s="51" t="s">
        <v>112</v>
      </c>
      <c r="G21" s="51" t="s">
        <v>111</v>
      </c>
      <c r="H21" s="145" t="s">
        <v>113</v>
      </c>
      <c r="I21" s="146"/>
      <c r="J21" s="147" t="s">
        <v>130</v>
      </c>
      <c r="K21" s="149" t="s">
        <v>131</v>
      </c>
    </row>
    <row r="22" spans="2:11" ht="12" customHeight="1" thickBot="1" x14ac:dyDescent="0.25">
      <c r="B22" s="141"/>
      <c r="C22" s="142"/>
      <c r="D22" s="119" t="s">
        <v>11</v>
      </c>
      <c r="E22" s="120"/>
      <c r="F22" s="53" t="s">
        <v>11</v>
      </c>
      <c r="G22" s="52" t="s">
        <v>11</v>
      </c>
      <c r="H22" s="121" t="s">
        <v>11</v>
      </c>
      <c r="I22" s="122"/>
      <c r="J22" s="148"/>
      <c r="K22" s="150"/>
    </row>
    <row r="23" spans="2:11" ht="12.75" customHeight="1" thickBot="1" x14ac:dyDescent="0.25">
      <c r="B23" s="137" t="s">
        <v>89</v>
      </c>
      <c r="C23" s="137"/>
      <c r="D23" s="137"/>
      <c r="E23" s="137"/>
      <c r="F23" s="137"/>
      <c r="G23" s="137"/>
      <c r="H23" s="137"/>
      <c r="I23" s="137"/>
      <c r="J23" s="137"/>
      <c r="K23" s="138"/>
    </row>
    <row r="24" spans="2:11" ht="204.75" customHeight="1" thickBot="1" x14ac:dyDescent="0.25">
      <c r="B24" s="139" t="s">
        <v>96</v>
      </c>
      <c r="C24" s="140"/>
      <c r="D24" s="143" t="s">
        <v>133</v>
      </c>
      <c r="E24" s="144"/>
      <c r="F24" s="51" t="s">
        <v>116</v>
      </c>
      <c r="G24" s="51" t="s">
        <v>117</v>
      </c>
      <c r="H24" s="145" t="s">
        <v>121</v>
      </c>
      <c r="I24" s="146"/>
      <c r="J24" s="147" t="s">
        <v>130</v>
      </c>
      <c r="K24" s="149" t="s">
        <v>134</v>
      </c>
    </row>
    <row r="25" spans="2:11" ht="12" customHeight="1" thickBot="1" x14ac:dyDescent="0.25">
      <c r="B25" s="141"/>
      <c r="C25" s="142"/>
      <c r="D25" s="119" t="s">
        <v>11</v>
      </c>
      <c r="E25" s="120"/>
      <c r="F25" s="53" t="s">
        <v>11</v>
      </c>
      <c r="G25" s="52" t="s">
        <v>11</v>
      </c>
      <c r="H25" s="121" t="s">
        <v>11</v>
      </c>
      <c r="I25" s="122"/>
      <c r="J25" s="148"/>
      <c r="K25" s="150"/>
    </row>
    <row r="26" spans="2:11" ht="12.75" customHeight="1" thickBot="1" x14ac:dyDescent="0.25">
      <c r="B26" s="137" t="s">
        <v>90</v>
      </c>
      <c r="C26" s="137"/>
      <c r="D26" s="137"/>
      <c r="E26" s="137"/>
      <c r="F26" s="137"/>
      <c r="G26" s="137"/>
      <c r="H26" s="137"/>
      <c r="I26" s="137"/>
      <c r="J26" s="137"/>
      <c r="K26" s="138"/>
    </row>
    <row r="27" spans="2:11" ht="190.5" customHeight="1" thickBot="1" x14ac:dyDescent="0.25">
      <c r="B27" s="139" t="s">
        <v>98</v>
      </c>
      <c r="C27" s="140"/>
      <c r="D27" s="143" t="s">
        <v>133</v>
      </c>
      <c r="E27" s="144"/>
      <c r="F27" s="51" t="s">
        <v>118</v>
      </c>
      <c r="G27" s="51" t="s">
        <v>119</v>
      </c>
      <c r="H27" s="145" t="s">
        <v>120</v>
      </c>
      <c r="I27" s="146"/>
      <c r="J27" s="147" t="s">
        <v>130</v>
      </c>
      <c r="K27" s="149" t="s">
        <v>131</v>
      </c>
    </row>
    <row r="28" spans="2:11" ht="12" customHeight="1" thickBot="1" x14ac:dyDescent="0.25">
      <c r="B28" s="141"/>
      <c r="C28" s="142"/>
      <c r="D28" s="151" t="s">
        <v>11</v>
      </c>
      <c r="E28" s="152"/>
      <c r="F28" s="53" t="s">
        <v>11</v>
      </c>
      <c r="G28" s="52" t="s">
        <v>11</v>
      </c>
      <c r="H28" s="121" t="s">
        <v>11</v>
      </c>
      <c r="I28" s="122"/>
      <c r="J28" s="148"/>
      <c r="K28" s="150"/>
    </row>
    <row r="29" spans="2:11" ht="12.75" customHeight="1" thickBot="1" x14ac:dyDescent="0.25">
      <c r="B29" s="137" t="s">
        <v>91</v>
      </c>
      <c r="C29" s="137"/>
      <c r="D29" s="137"/>
      <c r="E29" s="137"/>
      <c r="F29" s="137"/>
      <c r="G29" s="137"/>
      <c r="H29" s="137"/>
      <c r="I29" s="137"/>
      <c r="J29" s="137"/>
      <c r="K29" s="138"/>
    </row>
    <row r="30" spans="2:11" ht="163.5" customHeight="1" thickBot="1" x14ac:dyDescent="0.25">
      <c r="B30" s="139" t="s">
        <v>99</v>
      </c>
      <c r="C30" s="140"/>
      <c r="D30" s="143" t="s">
        <v>128</v>
      </c>
      <c r="E30" s="144"/>
      <c r="F30" s="51" t="s">
        <v>123</v>
      </c>
      <c r="G30" s="51" t="s">
        <v>122</v>
      </c>
      <c r="H30" s="145" t="s">
        <v>124</v>
      </c>
      <c r="I30" s="146"/>
      <c r="J30" s="155" t="s">
        <v>36</v>
      </c>
      <c r="K30" s="149" t="s">
        <v>132</v>
      </c>
    </row>
    <row r="31" spans="2:11" ht="12" customHeight="1" thickBot="1" x14ac:dyDescent="0.25">
      <c r="B31" s="141"/>
      <c r="C31" s="142"/>
      <c r="D31" s="119" t="s">
        <v>36</v>
      </c>
      <c r="E31" s="120"/>
      <c r="F31" s="53" t="s">
        <v>11</v>
      </c>
      <c r="G31" s="52" t="s">
        <v>11</v>
      </c>
      <c r="H31" s="121" t="s">
        <v>11</v>
      </c>
      <c r="I31" s="122"/>
      <c r="J31" s="156"/>
      <c r="K31" s="150"/>
    </row>
    <row r="32" spans="2:11" ht="12.75" customHeight="1" thickBot="1" x14ac:dyDescent="0.25">
      <c r="B32" s="137" t="s">
        <v>92</v>
      </c>
      <c r="C32" s="137"/>
      <c r="D32" s="137"/>
      <c r="E32" s="137"/>
      <c r="F32" s="137"/>
      <c r="G32" s="137"/>
      <c r="H32" s="137"/>
      <c r="I32" s="137"/>
      <c r="J32" s="137"/>
      <c r="K32" s="138"/>
    </row>
    <row r="33" spans="2:11" ht="211.5" customHeight="1" thickBot="1" x14ac:dyDescent="0.25">
      <c r="B33" s="139" t="s">
        <v>100</v>
      </c>
      <c r="C33" s="140"/>
      <c r="D33" s="143" t="s">
        <v>133</v>
      </c>
      <c r="E33" s="144"/>
      <c r="F33" s="51" t="s">
        <v>125</v>
      </c>
      <c r="G33" s="51" t="s">
        <v>126</v>
      </c>
      <c r="H33" s="145" t="s">
        <v>127</v>
      </c>
      <c r="I33" s="146"/>
      <c r="J33" s="147" t="s">
        <v>130</v>
      </c>
      <c r="K33" s="149" t="s">
        <v>131</v>
      </c>
    </row>
    <row r="34" spans="2:11" ht="12" customHeight="1" thickBot="1" x14ac:dyDescent="0.25">
      <c r="B34" s="141"/>
      <c r="C34" s="142"/>
      <c r="D34" s="151" t="s">
        <v>11</v>
      </c>
      <c r="E34" s="152"/>
      <c r="F34" s="53" t="s">
        <v>11</v>
      </c>
      <c r="G34" s="52" t="s">
        <v>11</v>
      </c>
      <c r="H34" s="121" t="s">
        <v>11</v>
      </c>
      <c r="I34" s="122"/>
      <c r="J34" s="148"/>
      <c r="K34" s="150"/>
    </row>
    <row r="48" spans="2:11" x14ac:dyDescent="0.2">
      <c r="H48" s="54"/>
    </row>
  </sheetData>
  <mergeCells count="79">
    <mergeCell ref="B30:C31"/>
    <mergeCell ref="D30:E30"/>
    <mergeCell ref="H30:I30"/>
    <mergeCell ref="J30:J31"/>
    <mergeCell ref="K30:K31"/>
    <mergeCell ref="G7:G9"/>
    <mergeCell ref="F7:F9"/>
    <mergeCell ref="B7:C10"/>
    <mergeCell ref="B20:K20"/>
    <mergeCell ref="B29:K29"/>
    <mergeCell ref="B23:K23"/>
    <mergeCell ref="B24:C25"/>
    <mergeCell ref="D24:E24"/>
    <mergeCell ref="H24:I24"/>
    <mergeCell ref="J24:J25"/>
    <mergeCell ref="K24:K25"/>
    <mergeCell ref="D25:E25"/>
    <mergeCell ref="H25:I25"/>
    <mergeCell ref="B21:C22"/>
    <mergeCell ref="D21:E21"/>
    <mergeCell ref="H21:I21"/>
    <mergeCell ref="J21:J22"/>
    <mergeCell ref="K21:K22"/>
    <mergeCell ref="D22:E22"/>
    <mergeCell ref="H22:I22"/>
    <mergeCell ref="B17:K17"/>
    <mergeCell ref="B18:C19"/>
    <mergeCell ref="D18:E18"/>
    <mergeCell ref="H18:I18"/>
    <mergeCell ref="J18:J19"/>
    <mergeCell ref="K18:K19"/>
    <mergeCell ref="D19:E19"/>
    <mergeCell ref="H19:I19"/>
    <mergeCell ref="D15:E15"/>
    <mergeCell ref="H15:I15"/>
    <mergeCell ref="J15:J16"/>
    <mergeCell ref="K15:K16"/>
    <mergeCell ref="D16:E16"/>
    <mergeCell ref="H16:I16"/>
    <mergeCell ref="A11:A12"/>
    <mergeCell ref="A7:A10"/>
    <mergeCell ref="D27:E27"/>
    <mergeCell ref="H27:I27"/>
    <mergeCell ref="B26:K26"/>
    <mergeCell ref="B27:C28"/>
    <mergeCell ref="J27:J28"/>
    <mergeCell ref="K27:K28"/>
    <mergeCell ref="D28:E28"/>
    <mergeCell ref="H28:I28"/>
    <mergeCell ref="B11:K11"/>
    <mergeCell ref="B12:C13"/>
    <mergeCell ref="D12:E12"/>
    <mergeCell ref="H12:I12"/>
    <mergeCell ref="J12:J13"/>
    <mergeCell ref="K12:K13"/>
    <mergeCell ref="B32:K32"/>
    <mergeCell ref="B33:C34"/>
    <mergeCell ref="D33:E33"/>
    <mergeCell ref="H33:I33"/>
    <mergeCell ref="J33:J34"/>
    <mergeCell ref="K33:K34"/>
    <mergeCell ref="D34:E34"/>
    <mergeCell ref="H34:I34"/>
    <mergeCell ref="B4:K4"/>
    <mergeCell ref="B5:K5"/>
    <mergeCell ref="D31:E31"/>
    <mergeCell ref="H31:I31"/>
    <mergeCell ref="C1:J1"/>
    <mergeCell ref="B6:K6"/>
    <mergeCell ref="D7:E9"/>
    <mergeCell ref="H7:I9"/>
    <mergeCell ref="J7:J10"/>
    <mergeCell ref="K7:K10"/>
    <mergeCell ref="D10:E10"/>
    <mergeCell ref="H10:I10"/>
    <mergeCell ref="D13:E13"/>
    <mergeCell ref="H13:I13"/>
    <mergeCell ref="B14:K14"/>
    <mergeCell ref="B15:C16"/>
  </mergeCells>
  <conditionalFormatting sqref="D13">
    <cfRule type="containsText" dxfId="15" priority="29" stopIfTrue="1" operator="containsText" text="NO CUMPLE">
      <formula>NOT(ISERROR(SEARCH("NO CUMPLE",D13)))</formula>
    </cfRule>
    <cfRule type="containsText" dxfId="14" priority="30" stopIfTrue="1" operator="containsText" text="CUMPLE">
      <formula>NOT(ISERROR(SEARCH("CUMPLE",D13)))</formula>
    </cfRule>
  </conditionalFormatting>
  <conditionalFormatting sqref="D16">
    <cfRule type="containsText" dxfId="13" priority="27" stopIfTrue="1" operator="containsText" text="NO CUMPLE">
      <formula>NOT(ISERROR(SEARCH("NO CUMPLE",D16)))</formula>
    </cfRule>
    <cfRule type="containsText" dxfId="12" priority="28" stopIfTrue="1" operator="containsText" text="CUMPLE">
      <formula>NOT(ISERROR(SEARCH("CUMPLE",D16)))</formula>
    </cfRule>
  </conditionalFormatting>
  <conditionalFormatting sqref="D19">
    <cfRule type="containsText" dxfId="11" priority="25" stopIfTrue="1" operator="containsText" text="NO CUMPLE">
      <formula>NOT(ISERROR(SEARCH("NO CUMPLE",D19)))</formula>
    </cfRule>
    <cfRule type="containsText" dxfId="10" priority="26" stopIfTrue="1" operator="containsText" text="CUMPLE">
      <formula>NOT(ISERROR(SEARCH("CUMPLE",D19)))</formula>
    </cfRule>
  </conditionalFormatting>
  <conditionalFormatting sqref="D22">
    <cfRule type="containsText" dxfId="9" priority="23" stopIfTrue="1" operator="containsText" text="NO CUMPLE">
      <formula>NOT(ISERROR(SEARCH("NO CUMPLE",D22)))</formula>
    </cfRule>
    <cfRule type="containsText" dxfId="8" priority="24" stopIfTrue="1" operator="containsText" text="CUMPLE">
      <formula>NOT(ISERROR(SEARCH("CUMPLE",D22)))</formula>
    </cfRule>
  </conditionalFormatting>
  <conditionalFormatting sqref="D28">
    <cfRule type="containsText" dxfId="7" priority="17" stopIfTrue="1" operator="containsText" text="NO CUMPLE">
      <formula>NOT(ISERROR(SEARCH("NO CUMPLE",D28)))</formula>
    </cfRule>
    <cfRule type="containsText" dxfId="6" priority="18" stopIfTrue="1" operator="containsText" text="CUMPLE">
      <formula>NOT(ISERROR(SEARCH("CUMPLE",D28)))</formula>
    </cfRule>
  </conditionalFormatting>
  <conditionalFormatting sqref="D31">
    <cfRule type="containsText" dxfId="5" priority="15" stopIfTrue="1" operator="containsText" text="NO CUMPLE">
      <formula>NOT(ISERROR(SEARCH("NO CUMPLE",D31)))</formula>
    </cfRule>
    <cfRule type="containsText" dxfId="4" priority="16" stopIfTrue="1" operator="containsText" text="CUMPLE">
      <formula>NOT(ISERROR(SEARCH("CUMPLE",D31)))</formula>
    </cfRule>
  </conditionalFormatting>
  <conditionalFormatting sqref="D34">
    <cfRule type="containsText" dxfId="3" priority="3" stopIfTrue="1" operator="containsText" text="NO CUMPLE">
      <formula>NOT(ISERROR(SEARCH("NO CUMPLE",D34)))</formula>
    </cfRule>
    <cfRule type="containsText" dxfId="2" priority="4" stopIfTrue="1" operator="containsText" text="CUMPLE">
      <formula>NOT(ISERROR(SEARCH("CUMPLE",D34)))</formula>
    </cfRule>
  </conditionalFormatting>
  <conditionalFormatting sqref="D25">
    <cfRule type="containsText" dxfId="1" priority="1" stopIfTrue="1" operator="containsText" text="NO CUMPLE">
      <formula>NOT(ISERROR(SEARCH("NO CUMPLE",D25)))</formula>
    </cfRule>
    <cfRule type="containsText" dxfId="0" priority="2" stopIfTrue="1" operator="containsText" text="CUMPLE">
      <formula>NOT(ISERROR(SEARCH("CUMPLE",D25)))</formula>
    </cfRule>
  </conditionalFormatting>
  <pageMargins left="0.7" right="0.7"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AEBBD-B8E0-4665-B4D0-D95FE151C709}">
  <dimension ref="A1:I12"/>
  <sheetViews>
    <sheetView workbookViewId="0">
      <selection activeCell="J7" sqref="J7"/>
    </sheetView>
  </sheetViews>
  <sheetFormatPr baseColWidth="10" defaultRowHeight="15" x14ac:dyDescent="0.25"/>
  <cols>
    <col min="2" max="2" width="14.140625" customWidth="1"/>
    <col min="3" max="3" width="15.85546875" bestFit="1" customWidth="1"/>
    <col min="5" max="5" width="37.7109375" customWidth="1"/>
  </cols>
  <sheetData>
    <row r="1" spans="1:9" x14ac:dyDescent="0.25">
      <c r="A1" s="118" t="s">
        <v>74</v>
      </c>
      <c r="B1" s="118"/>
      <c r="C1" s="118"/>
      <c r="D1" s="118"/>
      <c r="E1" s="118"/>
      <c r="F1" s="59"/>
      <c r="G1" s="59"/>
      <c r="H1" s="59"/>
      <c r="I1" s="59"/>
    </row>
    <row r="2" spans="1:9" x14ac:dyDescent="0.25">
      <c r="A2" s="118" t="s">
        <v>138</v>
      </c>
      <c r="B2" s="118"/>
      <c r="C2" s="118"/>
      <c r="D2" s="118"/>
      <c r="E2" s="118"/>
      <c r="F2" s="59"/>
      <c r="G2" s="59"/>
      <c r="H2" s="59"/>
      <c r="I2" s="59"/>
    </row>
    <row r="3" spans="1:9" ht="15.75" thickBot="1" x14ac:dyDescent="0.3">
      <c r="A3" s="167" t="s">
        <v>76</v>
      </c>
      <c r="B3" s="167"/>
      <c r="C3" s="167"/>
      <c r="D3" s="167"/>
      <c r="E3" s="167"/>
      <c r="F3" s="59"/>
      <c r="G3" s="59"/>
      <c r="H3" s="59"/>
      <c r="I3" s="59"/>
    </row>
    <row r="4" spans="1:9" ht="15.75" thickBot="1" x14ac:dyDescent="0.3">
      <c r="A4" s="178" t="s">
        <v>3</v>
      </c>
      <c r="B4" s="179"/>
      <c r="C4" s="124" t="s">
        <v>135</v>
      </c>
      <c r="D4" s="125"/>
      <c r="E4" s="55" t="s">
        <v>15</v>
      </c>
    </row>
    <row r="5" spans="1:9" ht="47.25" customHeight="1" x14ac:dyDescent="0.25">
      <c r="A5" s="172" t="s">
        <v>136</v>
      </c>
      <c r="B5" s="173"/>
      <c r="C5" s="168">
        <v>396688398.00999999</v>
      </c>
      <c r="D5" s="168"/>
      <c r="E5" s="56" t="s">
        <v>137</v>
      </c>
    </row>
    <row r="6" spans="1:9" ht="47.25" customHeight="1" x14ac:dyDescent="0.25">
      <c r="A6" s="174" t="s">
        <v>97</v>
      </c>
      <c r="B6" s="175"/>
      <c r="C6" s="169">
        <v>396681052.99000001</v>
      </c>
      <c r="D6" s="169"/>
      <c r="E6" s="57" t="s">
        <v>137</v>
      </c>
    </row>
    <row r="7" spans="1:9" ht="47.25" customHeight="1" x14ac:dyDescent="0.25">
      <c r="A7" s="174" t="s">
        <v>96</v>
      </c>
      <c r="B7" s="175"/>
      <c r="C7" s="170">
        <v>396688398.00999999</v>
      </c>
      <c r="D7" s="170"/>
      <c r="E7" s="57" t="s">
        <v>137</v>
      </c>
    </row>
    <row r="8" spans="1:9" ht="47.25" customHeight="1" x14ac:dyDescent="0.25">
      <c r="A8" s="174" t="s">
        <v>98</v>
      </c>
      <c r="B8" s="175"/>
      <c r="C8" s="169">
        <v>396675072.43000001</v>
      </c>
      <c r="D8" s="169"/>
      <c r="E8" s="57" t="s">
        <v>137</v>
      </c>
    </row>
    <row r="9" spans="1:9" ht="47.25" customHeight="1" thickBot="1" x14ac:dyDescent="0.3">
      <c r="A9" s="176" t="s">
        <v>100</v>
      </c>
      <c r="B9" s="177"/>
      <c r="C9" s="171">
        <v>396284020</v>
      </c>
      <c r="D9" s="171"/>
      <c r="E9" s="58" t="s">
        <v>137</v>
      </c>
    </row>
    <row r="12" spans="1:9" x14ac:dyDescent="0.25">
      <c r="A12" s="166" t="s">
        <v>6</v>
      </c>
      <c r="B12" s="166"/>
      <c r="C12" s="60">
        <v>396688398.00999999</v>
      </c>
    </row>
  </sheetData>
  <mergeCells count="16">
    <mergeCell ref="A12:B12"/>
    <mergeCell ref="A1:E1"/>
    <mergeCell ref="A2:E2"/>
    <mergeCell ref="A3:E3"/>
    <mergeCell ref="C5:D5"/>
    <mergeCell ref="C6:D6"/>
    <mergeCell ref="C7:D7"/>
    <mergeCell ref="C8:D8"/>
    <mergeCell ref="C9:D9"/>
    <mergeCell ref="A5:B5"/>
    <mergeCell ref="A6:B6"/>
    <mergeCell ref="A7:B7"/>
    <mergeCell ref="A8:B8"/>
    <mergeCell ref="A9:B9"/>
    <mergeCell ref="A4:B4"/>
    <mergeCell ref="C4:D4"/>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2"/>
  <sheetViews>
    <sheetView topLeftCell="A12" workbookViewId="0">
      <selection activeCell="F23" sqref="F23"/>
    </sheetView>
  </sheetViews>
  <sheetFormatPr baseColWidth="10" defaultColWidth="11.42578125" defaultRowHeight="12.75" x14ac:dyDescent="0.2"/>
  <cols>
    <col min="1" max="1" width="32.7109375" style="1" customWidth="1"/>
    <col min="2" max="2" width="16.7109375" style="4" bestFit="1" customWidth="1"/>
    <col min="3" max="3" width="16.7109375" style="5" customWidth="1"/>
    <col min="4" max="4" width="19.28515625" style="1" customWidth="1"/>
    <col min="5" max="5" width="15.5703125" style="1" bestFit="1" customWidth="1"/>
    <col min="6" max="6" width="15.42578125" style="4" customWidth="1"/>
    <col min="7" max="7" width="12.85546875" style="1" customWidth="1"/>
    <col min="8" max="8" width="13.85546875" style="1" customWidth="1"/>
    <col min="9" max="16384" width="11.42578125" style="1"/>
  </cols>
  <sheetData>
    <row r="1" spans="1:8" ht="88.5" customHeight="1" x14ac:dyDescent="0.25">
      <c r="A1" s="79"/>
      <c r="B1" s="79"/>
      <c r="C1" s="79"/>
      <c r="E1"/>
      <c r="G1"/>
      <c r="H1"/>
    </row>
    <row r="2" spans="1:8" ht="15" x14ac:dyDescent="0.25">
      <c r="A2" s="2"/>
      <c r="B2" s="2"/>
      <c r="C2" s="2"/>
      <c r="E2"/>
      <c r="G2"/>
      <c r="H2"/>
    </row>
    <row r="3" spans="1:8" ht="15" x14ac:dyDescent="0.25">
      <c r="A3" s="117" t="s">
        <v>2</v>
      </c>
      <c r="B3" s="117"/>
      <c r="C3" s="117"/>
      <c r="D3" s="117"/>
      <c r="E3"/>
      <c r="G3"/>
      <c r="H3"/>
    </row>
    <row r="4" spans="1:8" ht="15" x14ac:dyDescent="0.25">
      <c r="A4" s="116" t="str">
        <f>HABILITANTE!A4</f>
        <v xml:space="preserve"> PROCESO DE SELECCIÓN ABREVIADA DE MENOR CUANTIA 028-2017</v>
      </c>
      <c r="B4" s="116"/>
      <c r="C4" s="116"/>
      <c r="D4" s="116"/>
      <c r="E4"/>
      <c r="G4"/>
      <c r="H4"/>
    </row>
    <row r="5" spans="1:8" ht="15.75" thickBot="1" x14ac:dyDescent="0.3">
      <c r="A5" s="6"/>
      <c r="B5" s="6"/>
      <c r="C5" s="6"/>
      <c r="E5"/>
      <c r="G5"/>
      <c r="H5"/>
    </row>
    <row r="6" spans="1:8" ht="35.85" customHeight="1" thickBot="1" x14ac:dyDescent="0.3">
      <c r="A6" s="14" t="s">
        <v>3</v>
      </c>
      <c r="B6" s="15" t="s">
        <v>4</v>
      </c>
      <c r="C6" s="16" t="s">
        <v>5</v>
      </c>
      <c r="D6" s="16" t="s">
        <v>15</v>
      </c>
      <c r="E6"/>
      <c r="G6"/>
      <c r="H6"/>
    </row>
    <row r="7" spans="1:8" s="3" customFormat="1" ht="42" customHeight="1" thickBot="1" x14ac:dyDescent="0.3">
      <c r="A7" s="30" t="str">
        <f>HABILITANTE!B12</f>
        <v>CORFUTURO</v>
      </c>
      <c r="B7" s="31">
        <v>145962817</v>
      </c>
      <c r="C7" s="32">
        <v>0</v>
      </c>
      <c r="D7" s="33" t="s">
        <v>69</v>
      </c>
      <c r="E7" s="28"/>
      <c r="F7" s="4"/>
      <c r="G7" s="28"/>
      <c r="H7" s="28"/>
    </row>
    <row r="8" spans="1:8" s="40" customFormat="1" ht="35.85" customHeight="1" thickBot="1" x14ac:dyDescent="0.3">
      <c r="A8" s="34" t="str">
        <f>HABILITANTE!B15</f>
        <v>FUNDACION DE CIENCIA Y TECNOLOGIA GLOBAL 
FUNCITEG</v>
      </c>
      <c r="B8" s="35">
        <v>145470694.40000001</v>
      </c>
      <c r="C8" s="36">
        <f>(B8*500)/B28</f>
        <v>500</v>
      </c>
      <c r="D8" s="37"/>
      <c r="E8" s="38"/>
      <c r="F8" s="39"/>
      <c r="G8" s="38"/>
      <c r="H8" s="38"/>
    </row>
    <row r="9" spans="1:8" s="3" customFormat="1" ht="35.85" customHeight="1" thickBot="1" x14ac:dyDescent="0.3">
      <c r="A9" s="24" t="str">
        <f>HABILITANTE!B18</f>
        <v xml:space="preserve">FUNDACION CONSTRUCCION LOCAL </v>
      </c>
      <c r="B9" s="26">
        <v>139477549.75999999</v>
      </c>
      <c r="C9" s="22">
        <f>(B9*500)/B28</f>
        <v>479.40085229977427</v>
      </c>
      <c r="D9" s="27"/>
      <c r="E9" s="28"/>
      <c r="F9" s="4"/>
      <c r="G9" s="28"/>
      <c r="H9" s="28"/>
    </row>
    <row r="10" spans="1:8" s="3" customFormat="1" ht="39.75" customHeight="1" thickBot="1" x14ac:dyDescent="0.3">
      <c r="A10" s="30" t="str">
        <f>HABILITANTE!B21</f>
        <v>FUNDACION PEPASO</v>
      </c>
      <c r="B10" s="31">
        <v>146834100</v>
      </c>
      <c r="C10" s="32">
        <v>0</v>
      </c>
      <c r="D10" s="33" t="s">
        <v>69</v>
      </c>
      <c r="E10" s="28"/>
      <c r="F10" s="4"/>
      <c r="G10" s="28"/>
      <c r="H10" s="28"/>
    </row>
    <row r="11" spans="1:8" s="3" customFormat="1" ht="35.85" customHeight="1" thickBot="1" x14ac:dyDescent="0.3">
      <c r="A11" s="24" t="str">
        <f>HABILITANTE!B24</f>
        <v>ASODISFISUR</v>
      </c>
      <c r="B11" s="26">
        <v>146139272</v>
      </c>
      <c r="C11" s="22">
        <f>(B28*500)/B11</f>
        <v>497.7125327406859</v>
      </c>
      <c r="D11" s="27"/>
      <c r="E11" s="28"/>
      <c r="F11" s="4"/>
      <c r="G11" s="28"/>
      <c r="H11" s="28"/>
    </row>
    <row r="12" spans="1:8" s="3" customFormat="1" ht="35.85" customHeight="1" thickBot="1" x14ac:dyDescent="0.3">
      <c r="A12" s="24" t="str">
        <f>HABILITANTE!B27</f>
        <v>FUNDACION ANA GRACIELA HERNANDEZ</v>
      </c>
      <c r="B12" s="26">
        <v>147100844</v>
      </c>
      <c r="C12" s="22">
        <f>(B28*500)/B12</f>
        <v>494.45907461958546</v>
      </c>
      <c r="D12" s="27"/>
      <c r="E12" s="28"/>
      <c r="F12" s="4"/>
      <c r="G12" s="28"/>
      <c r="H12" s="28"/>
    </row>
    <row r="13" spans="1:8" ht="49.5" customHeight="1" thickBot="1" x14ac:dyDescent="0.3">
      <c r="A13" s="30" t="str">
        <f>HABILITANTE!B30</f>
        <v>FUNDACION DESARROLLO SOCIAL COLOMBIA</v>
      </c>
      <c r="B13" s="31">
        <v>148802603</v>
      </c>
      <c r="C13" s="32">
        <v>0</v>
      </c>
      <c r="D13" s="33" t="s">
        <v>71</v>
      </c>
      <c r="E13"/>
      <c r="G13"/>
      <c r="H13"/>
    </row>
    <row r="14" spans="1:8" s="40" customFormat="1" ht="35.85" customHeight="1" thickBot="1" x14ac:dyDescent="0.3">
      <c r="A14" s="34" t="str">
        <f>HABILITANTE!B33</f>
        <v>AMARECINA CORP</v>
      </c>
      <c r="B14" s="35">
        <v>146502315</v>
      </c>
      <c r="C14" s="36">
        <f>(B28*500)/B14</f>
        <v>496.47916621658845</v>
      </c>
      <c r="D14" s="37"/>
      <c r="E14" s="38"/>
      <c r="F14" s="39"/>
      <c r="G14" s="38"/>
      <c r="H14" s="38"/>
    </row>
    <row r="15" spans="1:8" s="3" customFormat="1" ht="42" customHeight="1" thickBot="1" x14ac:dyDescent="0.3">
      <c r="A15" s="30" t="str">
        <f>HABILITANTE!B36</f>
        <v>SERVICIOS INTEGRADOS DE CONSULTORIA SAS</v>
      </c>
      <c r="B15" s="31">
        <v>147431084</v>
      </c>
      <c r="C15" s="32">
        <v>0</v>
      </c>
      <c r="D15" s="33" t="s">
        <v>69</v>
      </c>
      <c r="E15" s="28"/>
      <c r="F15" s="4"/>
      <c r="G15" s="28"/>
      <c r="H15" s="28"/>
    </row>
    <row r="16" spans="1:8" s="3" customFormat="1" ht="35.85" customHeight="1" thickBot="1" x14ac:dyDescent="0.3">
      <c r="A16" s="24" t="str">
        <f>HABILITANTE!B39</f>
        <v>FUNDACION IWOKE</v>
      </c>
      <c r="B16" s="26">
        <v>143167767</v>
      </c>
      <c r="C16" s="22">
        <f>(B16*500)/B28</f>
        <v>492.08456586565933</v>
      </c>
      <c r="D16" s="27"/>
      <c r="E16" s="28"/>
      <c r="F16" s="4"/>
      <c r="G16" s="28"/>
      <c r="H16" s="28"/>
    </row>
    <row r="17" spans="1:8" s="3" customFormat="1" ht="35.85" customHeight="1" thickBot="1" x14ac:dyDescent="0.3">
      <c r="A17" s="24" t="str">
        <f>HABILITANTE!B42</f>
        <v>FUNDACION HOGARES SI A LA VIDA</v>
      </c>
      <c r="B17" s="26">
        <v>146141877</v>
      </c>
      <c r="C17" s="22">
        <f>(B28*500)/B17</f>
        <v>497.70366094312584</v>
      </c>
      <c r="D17" s="27"/>
      <c r="E17" s="28"/>
      <c r="F17" s="4"/>
      <c r="G17" s="28"/>
      <c r="H17" s="28"/>
    </row>
    <row r="18" spans="1:8" s="3" customFormat="1" ht="35.85" customHeight="1" thickBot="1" x14ac:dyDescent="0.3">
      <c r="A18" s="24" t="str">
        <f>HABILITANTE!B45</f>
        <v>FUNDACION SOCIAL VIVE COLOMBIA</v>
      </c>
      <c r="B18" s="26">
        <v>148676274</v>
      </c>
      <c r="C18" s="22">
        <f>(B28*500)/B18</f>
        <v>489.21959935584613</v>
      </c>
      <c r="D18" s="27"/>
      <c r="E18" s="28"/>
      <c r="F18" s="4"/>
      <c r="G18" s="28"/>
      <c r="H18" s="28"/>
    </row>
    <row r="19" spans="1:8" s="3" customFormat="1" ht="35.85" customHeight="1" thickBot="1" x14ac:dyDescent="0.3">
      <c r="A19" s="24" t="str">
        <f>HABILITANTE!B48</f>
        <v>CORPORACION CONADES</v>
      </c>
      <c r="B19" s="26">
        <v>146609190</v>
      </c>
      <c r="C19" s="22">
        <f>(B28*500)/B19</f>
        <v>496.1172434006354</v>
      </c>
      <c r="D19" s="27"/>
      <c r="E19" s="28"/>
      <c r="F19" s="4"/>
      <c r="G19" s="28"/>
      <c r="H19" s="28"/>
    </row>
    <row r="20" spans="1:8" ht="30.75" customHeight="1" thickBot="1" x14ac:dyDescent="0.3">
      <c r="A20" s="18" t="s">
        <v>7</v>
      </c>
      <c r="B20" s="19">
        <f>(B19+B18+B17+B16+B14+B12+B11+B9+B8+B24)/10</f>
        <v>145939038.31600001</v>
      </c>
      <c r="C20" s="9"/>
      <c r="E20"/>
      <c r="G20"/>
      <c r="H20" s="10"/>
    </row>
    <row r="21" spans="1:8" ht="30.75" customHeight="1" thickBot="1" x14ac:dyDescent="0.3">
      <c r="A21" s="7"/>
      <c r="B21" s="8"/>
      <c r="C21" s="21"/>
      <c r="E21"/>
      <c r="G21"/>
      <c r="H21" s="10"/>
    </row>
    <row r="22" spans="1:8" ht="22.9" customHeight="1" thickBot="1" x14ac:dyDescent="0.3">
      <c r="A22" s="17" t="s">
        <v>5</v>
      </c>
      <c r="B22" s="112">
        <v>500</v>
      </c>
      <c r="C22" s="113"/>
      <c r="E22"/>
      <c r="G22"/>
      <c r="H22" s="10"/>
    </row>
    <row r="23" spans="1:8" ht="22.9" customHeight="1" thickBot="1" x14ac:dyDescent="0.3">
      <c r="A23" s="7"/>
      <c r="B23" s="8"/>
      <c r="C23" s="9"/>
      <c r="E23"/>
      <c r="G23"/>
      <c r="H23" s="10"/>
    </row>
    <row r="24" spans="1:8" ht="22.9" customHeight="1" thickBot="1" x14ac:dyDescent="0.3">
      <c r="A24" s="11" t="s">
        <v>6</v>
      </c>
      <c r="B24" s="114">
        <v>150104600</v>
      </c>
      <c r="C24" s="114"/>
      <c r="E24" s="21"/>
      <c r="G24"/>
      <c r="H24" s="10"/>
    </row>
    <row r="25" spans="1:8" ht="22.9" customHeight="1" thickBot="1" x14ac:dyDescent="0.3">
      <c r="A25"/>
      <c r="B25"/>
      <c r="C25"/>
      <c r="E25" s="3"/>
      <c r="G25"/>
    </row>
    <row r="26" spans="1:8" ht="22.9" customHeight="1" thickBot="1" x14ac:dyDescent="0.3">
      <c r="A26" s="12" t="s">
        <v>7</v>
      </c>
      <c r="B26" s="115">
        <f>B20</f>
        <v>145939038.31600001</v>
      </c>
      <c r="C26" s="115"/>
      <c r="G26"/>
    </row>
    <row r="27" spans="1:8" ht="22.9" customHeight="1" thickBot="1" x14ac:dyDescent="0.3">
      <c r="A27"/>
      <c r="B27"/>
      <c r="C27"/>
      <c r="G27"/>
    </row>
    <row r="28" spans="1:8" ht="22.9" customHeight="1" thickBot="1" x14ac:dyDescent="0.25">
      <c r="A28" s="13" t="s">
        <v>8</v>
      </c>
      <c r="B28" s="111">
        <f>B8</f>
        <v>145470694.40000001</v>
      </c>
      <c r="C28" s="111"/>
      <c r="G28" s="10"/>
    </row>
    <row r="29" spans="1:8" ht="72.75" customHeight="1" x14ac:dyDescent="0.2"/>
    <row r="31" spans="1:8" x14ac:dyDescent="0.2">
      <c r="A31" s="20" t="s">
        <v>9</v>
      </c>
      <c r="B31" s="1" t="s">
        <v>16</v>
      </c>
    </row>
    <row r="32" spans="1:8" x14ac:dyDescent="0.2">
      <c r="A32" s="20" t="s">
        <v>10</v>
      </c>
      <c r="B32" s="1" t="s">
        <v>10</v>
      </c>
    </row>
  </sheetData>
  <mergeCells count="7">
    <mergeCell ref="B28:C28"/>
    <mergeCell ref="A1:C1"/>
    <mergeCell ref="A3:D3"/>
    <mergeCell ref="A4:D4"/>
    <mergeCell ref="B22:C22"/>
    <mergeCell ref="B24:C24"/>
    <mergeCell ref="B26:C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303</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HABILITANTE</vt:lpstr>
      <vt:lpstr>OPC 1</vt:lpstr>
      <vt:lpstr>REQ. TEC. HAB.</vt:lpstr>
      <vt:lpstr>ECONÓMICA</vt:lpstr>
      <vt:lpstr>OPC 3</vt:lpstr>
      <vt:lpstr>HABILITANTE!__xlnm_Print_Area</vt:lpstr>
      <vt:lpstr>'OPC 1'!__xlnm_Print_Area</vt:lpstr>
      <vt:lpstr>HABILITANTE!Área_de_impresión</vt:lpstr>
      <vt:lpstr>'OPC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daniel.arevalo</dc:creator>
  <cp:lastModifiedBy>Juan Felipe Galindo Nino</cp:lastModifiedBy>
  <cp:revision>17</cp:revision>
  <cp:lastPrinted>2018-08-27T20:07:39Z</cp:lastPrinted>
  <dcterms:created xsi:type="dcterms:W3CDTF">2012-12-13T20:53:13Z</dcterms:created>
  <dcterms:modified xsi:type="dcterms:W3CDTF">2019-10-18T21:53:57Z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