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/>
  <mc:AlternateContent xmlns:mc="http://schemas.openxmlformats.org/markup-compatibility/2006">
    <mc:Choice Requires="x15">
      <x15ac:absPath xmlns:x15ac="http://schemas.microsoft.com/office/spreadsheetml/2010/11/ac" url="/Users/macbookair/Library/Mobile Documents/com~apple~CloudDocs/UPME/2023/SEPTIEMBRE/CPS /RUSSBY LILIANA CASTAÑEDA/"/>
    </mc:Choice>
  </mc:AlternateContent>
  <xr:revisionPtr revIDLastSave="0" documentId="13_ncr:1_{69FCCFBD-B6D2-8044-A954-467B7313F4AC}" xr6:coauthVersionLast="47" xr6:coauthVersionMax="47" xr10:uidLastSave="{00000000-0000-0000-0000-000000000000}"/>
  <bookViews>
    <workbookView xWindow="14220" yWindow="500" windowWidth="14580" windowHeight="16020" xr2:uid="{00000000-000D-0000-FFFF-FFFF00000000}"/>
  </bookViews>
  <sheets>
    <sheet name="CERTIFICADO DE IDONEIDAD" sheetId="1" r:id="rId1"/>
  </sheets>
  <definedNames>
    <definedName name="_xlnm.Print_Area" localSheetId="0">'CERTIFICADO DE IDONEIDAD'!$B$1:$J$57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giKo1RYGUOYG6/eLZjz6gwFzXrUQ=="/>
    </ext>
  </extLst>
</workbook>
</file>

<file path=xl/calcChain.xml><?xml version="1.0" encoding="utf-8"?>
<calcChain xmlns="http://schemas.openxmlformats.org/spreadsheetml/2006/main">
  <c r="F49" i="1" l="1"/>
  <c r="G25" i="1"/>
  <c r="G26" i="1"/>
  <c r="G27" i="1"/>
  <c r="G28" i="1"/>
  <c r="G29" i="1"/>
  <c r="G30" i="1"/>
  <c r="H25" i="1"/>
  <c r="H26" i="1"/>
  <c r="H27" i="1"/>
  <c r="H28" i="1"/>
  <c r="H29" i="1"/>
  <c r="H30" i="1"/>
  <c r="I25" i="1"/>
  <c r="I26" i="1"/>
  <c r="I27" i="1"/>
  <c r="I28" i="1"/>
  <c r="I29" i="1"/>
  <c r="I30" i="1"/>
  <c r="I41" i="1"/>
  <c r="H41" i="1"/>
  <c r="G41" i="1"/>
  <c r="I40" i="1"/>
  <c r="H40" i="1"/>
  <c r="G40" i="1"/>
  <c r="I39" i="1"/>
  <c r="H39" i="1"/>
  <c r="G39" i="1"/>
  <c r="I38" i="1"/>
  <c r="H38" i="1"/>
  <c r="G38" i="1"/>
  <c r="A25" i="1"/>
  <c r="K42" i="1"/>
  <c r="K30" i="1"/>
  <c r="G42" i="1"/>
  <c r="H42" i="1"/>
  <c r="I42" i="1"/>
  <c r="I43" i="1"/>
  <c r="I44" i="1"/>
  <c r="I31" i="1"/>
  <c r="I32" i="1"/>
  <c r="G31" i="1"/>
  <c r="G32" i="1"/>
  <c r="G43" i="1"/>
  <c r="G44" i="1"/>
  <c r="H43" i="1"/>
  <c r="H44" i="1"/>
  <c r="H31" i="1"/>
  <c r="J43" i="1"/>
  <c r="G45" i="1"/>
  <c r="H32" i="1"/>
  <c r="J31" i="1"/>
  <c r="G33" i="1"/>
  <c r="F50" i="1"/>
</calcChain>
</file>

<file path=xl/sharedStrings.xml><?xml version="1.0" encoding="utf-8"?>
<sst xmlns="http://schemas.openxmlformats.org/spreadsheetml/2006/main" count="84" uniqueCount="54">
  <si>
    <t>Código:</t>
  </si>
  <si>
    <t>Versión:</t>
  </si>
  <si>
    <t>Fecha:</t>
  </si>
  <si>
    <t>Estudio</t>
  </si>
  <si>
    <t>Institución</t>
  </si>
  <si>
    <t>Titulo Obtenido</t>
  </si>
  <si>
    <t>Experiencia:</t>
  </si>
  <si>
    <t>EXPERIENCIA SOLICITADA</t>
  </si>
  <si>
    <t>MESES</t>
  </si>
  <si>
    <t>EXPERIENCIA GENERAL</t>
  </si>
  <si>
    <t>EXPERIENCIA ESPECÍFICA</t>
  </si>
  <si>
    <t>No</t>
  </si>
  <si>
    <t>CONTRATANTE O EMPLEADOR</t>
  </si>
  <si>
    <t>FECHAS</t>
  </si>
  <si>
    <t>AÑOS</t>
  </si>
  <si>
    <t>DÍAS</t>
  </si>
  <si>
    <t>Descripción breve de la actividad</t>
  </si>
  <si>
    <t>Sumatoria</t>
  </si>
  <si>
    <t>TOTAL</t>
  </si>
  <si>
    <t>TOTAL EN MESES</t>
  </si>
  <si>
    <t>EXPERIENCIA ACREDITADA</t>
  </si>
  <si>
    <t>¿CUMPLE?</t>
  </si>
  <si>
    <t>Estudios:</t>
  </si>
  <si>
    <t>Universitario</t>
  </si>
  <si>
    <t>3.  Evaluación de la Hoja de vida del futuro contratista - Persona Natural): (CUANDO APLIQUE)</t>
  </si>
  <si>
    <t xml:space="preserve">4.    Conclusión: </t>
  </si>
  <si>
    <r>
      <t xml:space="preserve">VERIFICACIÓN DE LOS REQUISITOS DE IDONEIDAD, EXPERIENCIA Y CAPACIDAD  DEL CONTRATISTA 
</t>
    </r>
    <r>
      <rPr>
        <sz val="10"/>
        <color theme="1"/>
        <rFont val="Calibri"/>
        <family val="2"/>
        <scheme val="major"/>
      </rPr>
      <t>(Contratos de Prestación de Servicios Profesionales y de Apoyo a la Gestión)</t>
    </r>
  </si>
  <si>
    <t xml:space="preserve">Posgrado </t>
  </si>
  <si>
    <r>
      <t>Revisó:</t>
    </r>
    <r>
      <rPr>
        <sz val="10"/>
        <rFont val="Calibri"/>
        <family val="2"/>
        <scheme val="major"/>
      </rPr>
      <t xml:space="preserve"> Natalia Bustamante Acosta </t>
    </r>
    <r>
      <rPr>
        <sz val="10"/>
        <color theme="1"/>
        <rFont val="Calibri"/>
        <family val="2"/>
        <scheme val="major"/>
      </rPr>
      <t xml:space="preserve">- Coordinador(a) GIT Gestión Jurídica y Contractual </t>
    </r>
  </si>
  <si>
    <t>Fecha
(DD-MM-AAAA)</t>
  </si>
  <si>
    <t>INICIAL
(DD/MM/AAAA)</t>
  </si>
  <si>
    <t>FINAL
(DD/MM/AAAA)</t>
  </si>
  <si>
    <r>
      <t>Milena Herrera de la Hoz
Contratista</t>
    </r>
    <r>
      <rPr>
        <sz val="10"/>
        <rFont val="Calibri"/>
        <family val="2"/>
        <scheme val="major"/>
      </rPr>
      <t xml:space="preserve">
GIT Gestión Jurídica y Contractual</t>
    </r>
  </si>
  <si>
    <t>b.    Requisitos de formación académica:  Titulo Profesional y posgrado en la modalidad de especialización a fin al objto contractual</t>
  </si>
  <si>
    <t>Cumple</t>
  </si>
  <si>
    <t>Superintendencia de Notariado y Registro</t>
  </si>
  <si>
    <t>Nombre: RUSSBY LILIANA CASTAÑEDA HERNÁNDEZ</t>
  </si>
  <si>
    <t>ECONOMISTA</t>
  </si>
  <si>
    <t>UNIVERSIDAD DE LA SALLE</t>
  </si>
  <si>
    <t>Identificación: 37.843.472</t>
  </si>
  <si>
    <t>ESPECIALISTA EN GERENCIA FINANCIERA</t>
  </si>
  <si>
    <t>Planeación estrategica de recursos y gestión financiera sobre los planes derivados del proyecto "Sistematización modernización de los servicios de SNR a nivel nacional</t>
  </si>
  <si>
    <t xml:space="preserve">Planeación estratégica de recursos y gestión financiera </t>
  </si>
  <si>
    <t>Formulación y planificación del proyecto de inversión</t>
  </si>
  <si>
    <t xml:space="preserve">Formulación y planificación del proyecto de TIC´S </t>
  </si>
  <si>
    <r>
      <t xml:space="preserve">Idoneidad y experiencia de la persona natural (CUANDO APLIQUE): Verificados los documentos presentados por el futuro contratista, se concluye que el(la) señor(a) </t>
    </r>
    <r>
      <rPr>
        <b/>
        <sz val="10"/>
        <rFont val="Calibri"/>
        <family val="2"/>
        <scheme val="major"/>
      </rPr>
      <t xml:space="preserve">Russby Liliana Castañeda, </t>
    </r>
    <r>
      <rPr>
        <sz val="10"/>
        <rFont val="Calibri"/>
        <family val="2"/>
        <scheme val="major"/>
      </rPr>
      <t xml:space="preserve">cumple con los requisitos de experiencia y formación académica exigidos en el estudio previo de la presente contratación. </t>
    </r>
  </si>
  <si>
    <t>Profesión/Ocupación: Economista / Especialista en Gerencia Financiera</t>
  </si>
  <si>
    <t>2.    Requisitos exigidos en el estudio previo - Persona Natural: (CUANDO APLIQUE) : NIVEL 13</t>
  </si>
  <si>
    <r>
      <t xml:space="preserve">a.    Requisitos de experiencia: 
</t>
    </r>
    <r>
      <rPr>
        <b/>
        <sz val="10"/>
        <rFont val="Calibri"/>
        <family val="2"/>
        <scheme val="major"/>
      </rPr>
      <t>Experiencia General:</t>
    </r>
    <r>
      <rPr>
        <sz val="10"/>
        <rFont val="Calibri"/>
        <family val="2"/>
        <scheme val="major"/>
      </rPr>
      <t xml:space="preserve"> 22 meses
</t>
    </r>
    <r>
      <rPr>
        <b/>
        <sz val="10"/>
        <rFont val="Calibri"/>
        <family val="2"/>
        <scheme val="major"/>
      </rPr>
      <t>Experiencia Especifica:</t>
    </r>
    <r>
      <rPr>
        <sz val="10"/>
        <rFont val="Calibri"/>
        <family val="2"/>
        <scheme val="major"/>
      </rPr>
      <t xml:space="preserve"> 10 meses</t>
    </r>
  </si>
  <si>
    <t>Servicios profesionales de apoyo a la gestión en el área administrativa y/o financiero en lo referente a la plenación estratégica de recursos y gestión financiera sobre los planes derivados del proyecto "Sistematización moderna de los servicios de la SNR a nivel nacional</t>
  </si>
  <si>
    <t>22 meses</t>
  </si>
  <si>
    <t>10 meses</t>
  </si>
  <si>
    <r>
      <t>Fecha de elaboración:</t>
    </r>
    <r>
      <rPr>
        <sz val="10"/>
        <rFont val="Calibri"/>
        <family val="2"/>
        <scheme val="major"/>
      </rPr>
      <t xml:space="preserve"> 06</t>
    </r>
    <r>
      <rPr>
        <sz val="10"/>
        <rFont val="Calibri (Títulos)"/>
      </rPr>
      <t>/09/2023</t>
    </r>
  </si>
  <si>
    <r>
      <t xml:space="preserve">1.    Objeto de la Contratación: 
</t>
    </r>
    <r>
      <rPr>
        <sz val="10"/>
        <rFont val="Calibri"/>
        <family val="2"/>
        <scheme val="major"/>
      </rPr>
      <t>Prestar servicios profesionales para apoyar los análisis económicos y financieros, entre ellos el de costo beneficio, de los planes, programas y medidas priorizadas por la Subdirección de Demanda, así como la evaluación de incentivos tributarios de fuentes no convencionales, gestión eficiente de energía y otros fondos y su gestión documental.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</si>
</sst>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/yyyy"/>
    <numFmt numFmtId="165" formatCode="#,##0\ &quot;Meses&quot;"/>
    <numFmt numFmtId="166" formatCode="_(* #,##0_);_(* \(#,##0\);_(* &quot;-&quot;??_);_(@_)"/>
  </numFmts>
  <fonts count="6" x14ac:knownFonts="1">
    <font>
      <sz val="11"/>
      <color theme="1"/>
      <name val="Calibri"/>
      <scheme val="minor"/>
    </font>
    <font>
      <sz val="10"/>
      <color theme="1"/>
      <name val="Calibri"/>
      <family val="2"/>
      <scheme val="major"/>
    </font>
    <font>
      <b/>
      <sz val="10"/>
      <name val="Calibri"/>
      <family val="2"/>
      <scheme val="major"/>
    </font>
    <font>
      <b/>
      <sz val="10"/>
      <color theme="1"/>
      <name val="Calibri"/>
      <family val="2"/>
      <scheme val="major"/>
    </font>
    <font>
      <sz val="10"/>
      <name val="Calibri"/>
      <family val="2"/>
      <scheme val="major"/>
    </font>
    <font>
      <sz val="10"/>
      <name val="Calibri (Títulos)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9CC2E5"/>
        <bgColor rgb="FF9CC2E5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DADADA"/>
        <bgColor rgb="FFDADADA"/>
      </patternFill>
    </fill>
  </fills>
  <borders count="87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1" fillId="2" borderId="1" xfId="0" applyFont="1" applyFill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9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17" fontId="1" fillId="0" borderId="15" xfId="0" applyNumberFormat="1" applyFont="1" applyBorder="1" applyAlignment="1">
      <alignment horizontal="center" vertical="center" wrapText="1"/>
    </xf>
    <xf numFmtId="0" fontId="1" fillId="2" borderId="33" xfId="0" applyFont="1" applyFill="1" applyBorder="1" applyAlignment="1">
      <alignment vertical="center"/>
    </xf>
    <xf numFmtId="14" fontId="4" fillId="0" borderId="51" xfId="0" applyNumberFormat="1" applyFont="1" applyBorder="1" applyAlignment="1" applyProtection="1">
      <alignment vertical="center" wrapText="1"/>
      <protection locked="0"/>
    </xf>
    <xf numFmtId="166" fontId="3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75" xfId="0" applyFont="1" applyFill="1" applyBorder="1" applyAlignment="1">
      <alignment horizontal="center" vertical="center" wrapText="1"/>
    </xf>
    <xf numFmtId="164" fontId="4" fillId="0" borderId="50" xfId="0" applyNumberFormat="1" applyFont="1" applyBorder="1" applyAlignment="1">
      <alignment horizontal="center" vertical="center" wrapText="1"/>
    </xf>
    <xf numFmtId="164" fontId="4" fillId="0" borderId="34" xfId="0" applyNumberFormat="1" applyFont="1" applyBorder="1" applyAlignment="1">
      <alignment horizontal="center" vertical="center" wrapText="1"/>
    </xf>
    <xf numFmtId="0" fontId="2" fillId="2" borderId="65" xfId="0" applyFont="1" applyFill="1" applyBorder="1" applyAlignment="1">
      <alignment horizontal="center" vertical="center" wrapText="1"/>
    </xf>
    <xf numFmtId="0" fontId="2" fillId="2" borderId="53" xfId="0" applyFont="1" applyFill="1" applyBorder="1" applyAlignment="1">
      <alignment horizontal="center" vertical="center" wrapText="1"/>
    </xf>
    <xf numFmtId="14" fontId="4" fillId="0" borderId="54" xfId="0" applyNumberFormat="1" applyFont="1" applyBorder="1" applyAlignment="1" applyProtection="1">
      <alignment vertical="center" wrapText="1"/>
      <protection locked="0"/>
    </xf>
    <xf numFmtId="0" fontId="4" fillId="0" borderId="54" xfId="0" applyFont="1" applyBorder="1" applyAlignment="1">
      <alignment horizontal="center" vertical="center"/>
    </xf>
    <xf numFmtId="0" fontId="4" fillId="2" borderId="55" xfId="0" applyFont="1" applyFill="1" applyBorder="1" applyAlignment="1">
      <alignment horizontal="justify" vertical="center" wrapText="1"/>
    </xf>
    <xf numFmtId="0" fontId="2" fillId="2" borderId="81" xfId="0" applyFont="1" applyFill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/>
    </xf>
    <xf numFmtId="0" fontId="4" fillId="4" borderId="52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7" borderId="41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vertical="center" wrapText="1"/>
    </xf>
    <xf numFmtId="0" fontId="4" fillId="2" borderId="47" xfId="0" applyFont="1" applyFill="1" applyBorder="1" applyAlignment="1">
      <alignment vertical="center"/>
    </xf>
    <xf numFmtId="0" fontId="2" fillId="2" borderId="48" xfId="0" applyFont="1" applyFill="1" applyBorder="1" applyAlignment="1">
      <alignment horizontal="left" vertical="center"/>
    </xf>
    <xf numFmtId="0" fontId="4" fillId="2" borderId="48" xfId="0" applyFont="1" applyFill="1" applyBorder="1" applyAlignment="1">
      <alignment vertical="center"/>
    </xf>
    <xf numFmtId="0" fontId="4" fillId="2" borderId="40" xfId="0" applyFont="1" applyFill="1" applyBorder="1" applyAlignment="1">
      <alignment vertical="center"/>
    </xf>
    <xf numFmtId="0" fontId="4" fillId="0" borderId="79" xfId="0" applyFont="1" applyBorder="1" applyAlignment="1">
      <alignment horizontal="center" vertical="center"/>
    </xf>
    <xf numFmtId="0" fontId="4" fillId="2" borderId="80" xfId="0" applyFont="1" applyFill="1" applyBorder="1" applyAlignment="1">
      <alignment horizontal="justify" vertical="center" wrapText="1"/>
    </xf>
    <xf numFmtId="164" fontId="4" fillId="2" borderId="4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46" xfId="0" applyFont="1" applyFill="1" applyBorder="1" applyAlignment="1">
      <alignment vertical="center"/>
    </xf>
    <xf numFmtId="0" fontId="2" fillId="2" borderId="51" xfId="0" applyFont="1" applyFill="1" applyBorder="1" applyAlignment="1">
      <alignment horizontal="center" vertical="center" wrapText="1"/>
    </xf>
    <xf numFmtId="14" fontId="4" fillId="0" borderId="33" xfId="0" applyNumberFormat="1" applyFont="1" applyBorder="1" applyAlignment="1" applyProtection="1">
      <alignment vertical="center" wrapText="1"/>
      <protection locked="0"/>
    </xf>
    <xf numFmtId="0" fontId="2" fillId="2" borderId="61" xfId="0" applyFont="1" applyFill="1" applyBorder="1" applyAlignment="1">
      <alignment horizontal="center" vertical="center" wrapText="1"/>
    </xf>
    <xf numFmtId="0" fontId="4" fillId="0" borderId="66" xfId="0" applyFont="1" applyBorder="1" applyAlignment="1">
      <alignment vertical="center"/>
    </xf>
    <xf numFmtId="0" fontId="4" fillId="2" borderId="54" xfId="0" applyFont="1" applyFill="1" applyBorder="1" applyAlignment="1">
      <alignment horizontal="left" vertical="center" wrapText="1"/>
    </xf>
    <xf numFmtId="0" fontId="4" fillId="0" borderId="54" xfId="0" applyFont="1" applyBorder="1" applyAlignment="1">
      <alignment vertical="center"/>
    </xf>
    <xf numFmtId="165" fontId="4" fillId="5" borderId="39" xfId="0" applyNumberFormat="1" applyFont="1" applyFill="1" applyBorder="1" applyAlignment="1">
      <alignment horizontal="center" vertical="center" wrapText="1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2" borderId="19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2" fillId="4" borderId="42" xfId="0" applyFont="1" applyFill="1" applyBorder="1" applyAlignment="1">
      <alignment horizontal="center" vertical="center"/>
    </xf>
    <xf numFmtId="0" fontId="4" fillId="0" borderId="43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2" fillId="2" borderId="82" xfId="0" applyFont="1" applyFill="1" applyBorder="1" applyAlignment="1">
      <alignment horizontal="center" vertical="center" wrapText="1"/>
    </xf>
    <xf numFmtId="0" fontId="4" fillId="0" borderId="85" xfId="0" applyFont="1" applyBorder="1" applyAlignment="1">
      <alignment vertical="center"/>
    </xf>
    <xf numFmtId="0" fontId="2" fillId="2" borderId="83" xfId="0" applyFont="1" applyFill="1" applyBorder="1" applyAlignment="1">
      <alignment horizontal="center" vertical="center" wrapText="1"/>
    </xf>
    <xf numFmtId="0" fontId="4" fillId="0" borderId="60" xfId="0" applyFont="1" applyBorder="1" applyAlignment="1">
      <alignment vertical="center"/>
    </xf>
    <xf numFmtId="0" fontId="2" fillId="2" borderId="62" xfId="0" applyFont="1" applyFill="1" applyBorder="1" applyAlignment="1">
      <alignment horizontal="center" vertical="center" wrapText="1"/>
    </xf>
    <xf numFmtId="0" fontId="4" fillId="0" borderId="67" xfId="0" applyFont="1" applyBorder="1" applyAlignment="1">
      <alignment vertical="center"/>
    </xf>
    <xf numFmtId="0" fontId="4" fillId="0" borderId="84" xfId="0" applyFont="1" applyBorder="1" applyAlignment="1">
      <alignment vertical="center"/>
    </xf>
    <xf numFmtId="0" fontId="4" fillId="0" borderId="86" xfId="0" applyFont="1" applyBorder="1" applyAlignment="1">
      <alignment vertical="center"/>
    </xf>
    <xf numFmtId="0" fontId="4" fillId="5" borderId="29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vertical="center"/>
    </xf>
    <xf numFmtId="0" fontId="4" fillId="0" borderId="19" xfId="0" applyFont="1" applyBorder="1" applyAlignment="1">
      <alignment horizontal="left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vertical="center"/>
    </xf>
    <xf numFmtId="0" fontId="2" fillId="2" borderId="35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165" fontId="4" fillId="4" borderId="36" xfId="0" applyNumberFormat="1" applyFont="1" applyFill="1" applyBorder="1" applyAlignment="1">
      <alignment horizontal="center" vertical="center" wrapText="1"/>
    </xf>
    <xf numFmtId="0" fontId="4" fillId="0" borderId="37" xfId="0" applyFont="1" applyBorder="1" applyAlignment="1">
      <alignment vertical="center"/>
    </xf>
    <xf numFmtId="0" fontId="4" fillId="0" borderId="38" xfId="0" applyFont="1" applyBorder="1" applyAlignment="1">
      <alignment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72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71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left" vertical="center" wrapText="1"/>
    </xf>
    <xf numFmtId="0" fontId="4" fillId="2" borderId="68" xfId="0" applyFont="1" applyFill="1" applyBorder="1" applyAlignment="1">
      <alignment vertical="center" wrapText="1"/>
    </xf>
    <xf numFmtId="0" fontId="4" fillId="0" borderId="69" xfId="0" applyFont="1" applyBorder="1" applyAlignment="1">
      <alignment vertical="center"/>
    </xf>
    <xf numFmtId="0" fontId="4" fillId="0" borderId="70" xfId="0" applyFont="1" applyBorder="1" applyAlignment="1">
      <alignment vertical="center"/>
    </xf>
    <xf numFmtId="0" fontId="2" fillId="3" borderId="76" xfId="0" applyFont="1" applyFill="1" applyBorder="1" applyAlignment="1">
      <alignment horizontal="center" vertical="center" wrapText="1"/>
    </xf>
    <xf numFmtId="0" fontId="4" fillId="0" borderId="77" xfId="0" applyFont="1" applyBorder="1" applyAlignment="1">
      <alignment vertical="center"/>
    </xf>
    <xf numFmtId="0" fontId="4" fillId="0" borderId="74" xfId="0" applyFont="1" applyBorder="1" applyAlignment="1">
      <alignment vertical="center"/>
    </xf>
    <xf numFmtId="0" fontId="4" fillId="0" borderId="78" xfId="0" applyFont="1" applyBorder="1" applyAlignment="1">
      <alignment vertical="center"/>
    </xf>
    <xf numFmtId="0" fontId="2" fillId="3" borderId="73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 indent="4"/>
    </xf>
    <xf numFmtId="0" fontId="4" fillId="0" borderId="0" xfId="0" applyFont="1" applyAlignment="1">
      <alignment horizontal="left" vertical="center" indent="4"/>
    </xf>
    <xf numFmtId="0" fontId="4" fillId="0" borderId="8" xfId="0" applyFont="1" applyBorder="1" applyAlignment="1">
      <alignment horizontal="left" vertical="center" indent="4"/>
    </xf>
    <xf numFmtId="0" fontId="2" fillId="2" borderId="22" xfId="0" applyFont="1" applyFill="1" applyBorder="1" applyAlignment="1">
      <alignment horizontal="left" vertical="center" wrapText="1"/>
    </xf>
    <xf numFmtId="0" fontId="4" fillId="0" borderId="24" xfId="0" applyFont="1" applyBorder="1" applyAlignment="1">
      <alignment vertical="center"/>
    </xf>
    <xf numFmtId="0" fontId="4" fillId="2" borderId="27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13" xfId="0" applyFont="1" applyBorder="1" applyAlignment="1">
      <alignment vertical="center"/>
    </xf>
    <xf numFmtId="0" fontId="1" fillId="2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2" fillId="0" borderId="19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4" fillId="0" borderId="49" xfId="0" applyFont="1" applyBorder="1" applyAlignment="1">
      <alignment vertical="center"/>
    </xf>
    <xf numFmtId="0" fontId="4" fillId="2" borderId="19" xfId="0" applyFont="1" applyFill="1" applyBorder="1" applyAlignment="1">
      <alignment horizontal="left" vertical="center" wrapText="1"/>
    </xf>
    <xf numFmtId="165" fontId="4" fillId="4" borderId="19" xfId="0" applyNumberFormat="1" applyFont="1" applyFill="1" applyBorder="1" applyAlignment="1">
      <alignment horizontal="center" vertical="center" wrapText="1"/>
    </xf>
    <xf numFmtId="165" fontId="4" fillId="2" borderId="19" xfId="0" applyNumberFormat="1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165" fontId="4" fillId="5" borderId="19" xfId="0" applyNumberFormat="1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4" fillId="0" borderId="21" xfId="0" applyFont="1" applyBorder="1" applyAlignment="1">
      <alignment vertical="center" wrapText="1"/>
    </xf>
    <xf numFmtId="0" fontId="4" fillId="2" borderId="51" xfId="0" applyFont="1" applyFill="1" applyBorder="1" applyAlignment="1">
      <alignment horizontal="left" vertical="center" wrapText="1"/>
    </xf>
    <xf numFmtId="0" fontId="4" fillId="0" borderId="51" xfId="0" applyFont="1" applyBorder="1" applyAlignment="1">
      <alignment vertical="center"/>
    </xf>
    <xf numFmtId="164" fontId="4" fillId="4" borderId="45" xfId="0" applyNumberFormat="1" applyFont="1" applyFill="1" applyBorder="1" applyAlignment="1">
      <alignment horizontal="center" vertical="center" wrapText="1"/>
    </xf>
    <xf numFmtId="0" fontId="4" fillId="0" borderId="46" xfId="0" applyFont="1" applyBorder="1" applyAlignment="1">
      <alignment vertical="center"/>
    </xf>
    <xf numFmtId="0" fontId="2" fillId="6" borderId="19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2" borderId="56" xfId="0" applyFont="1" applyFill="1" applyBorder="1" applyAlignment="1">
      <alignment horizontal="center" vertical="center" wrapText="1"/>
    </xf>
    <xf numFmtId="0" fontId="4" fillId="0" borderId="63" xfId="0" applyFont="1" applyBorder="1" applyAlignment="1">
      <alignment vertical="center"/>
    </xf>
    <xf numFmtId="0" fontId="2" fillId="2" borderId="57" xfId="0" applyFont="1" applyFill="1" applyBorder="1" applyAlignment="1">
      <alignment horizontal="center" vertical="center" wrapText="1"/>
    </xf>
    <xf numFmtId="0" fontId="4" fillId="0" borderId="58" xfId="0" applyFont="1" applyBorder="1" applyAlignment="1">
      <alignment vertical="center"/>
    </xf>
    <xf numFmtId="0" fontId="4" fillId="0" borderId="64" xfId="0" applyFont="1" applyBorder="1" applyAlignment="1">
      <alignment vertical="center"/>
    </xf>
    <xf numFmtId="0" fontId="4" fillId="0" borderId="65" xfId="0" applyFont="1" applyBorder="1" applyAlignment="1">
      <alignment vertical="center"/>
    </xf>
    <xf numFmtId="0" fontId="2" fillId="2" borderId="59" xfId="0" applyFont="1" applyFill="1" applyBorder="1" applyAlignment="1">
      <alignment horizontal="center" vertical="center" wrapText="1"/>
    </xf>
    <xf numFmtId="164" fontId="4" fillId="2" borderId="1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9"/>
  <sheetViews>
    <sheetView tabSelected="1" view="pageBreakPreview" zoomScale="95" zoomScaleNormal="100" zoomScaleSheetLayoutView="100" workbookViewId="0">
      <selection activeCell="J41" sqref="J41"/>
    </sheetView>
  </sheetViews>
  <sheetFormatPr baseColWidth="10" defaultColWidth="14.5" defaultRowHeight="15" customHeight="1" x14ac:dyDescent="0.2"/>
  <cols>
    <col min="1" max="1" width="1.5" style="4" customWidth="1"/>
    <col min="2" max="2" width="14.5" style="4" customWidth="1"/>
    <col min="3" max="3" width="18" style="4" customWidth="1"/>
    <col min="4" max="4" width="20" style="4" customWidth="1"/>
    <col min="5" max="5" width="17.5" style="4" customWidth="1"/>
    <col min="6" max="6" width="17" style="4" customWidth="1"/>
    <col min="7" max="7" width="9.33203125" style="4" customWidth="1"/>
    <col min="8" max="8" width="8.6640625" style="4" bestFit="1" customWidth="1"/>
    <col min="9" max="9" width="9.1640625" style="4" bestFit="1" customWidth="1"/>
    <col min="10" max="10" width="51.6640625" style="4" customWidth="1"/>
    <col min="11" max="11" width="10.1640625" style="4" customWidth="1"/>
    <col min="12" max="12" width="8.5" style="4" customWidth="1"/>
    <col min="13" max="13" width="7.83203125" style="4" customWidth="1"/>
    <col min="14" max="14" width="9.5" style="4" customWidth="1"/>
    <col min="15" max="15" width="3.5" style="4" customWidth="1"/>
    <col min="16" max="16" width="9.5" style="4" customWidth="1"/>
    <col min="17" max="26" width="10.5" style="4" customWidth="1"/>
    <col min="27" max="16384" width="14.5" style="4"/>
  </cols>
  <sheetData>
    <row r="1" spans="1:26" ht="15" customHeight="1" x14ac:dyDescent="0.2">
      <c r="A1" s="1"/>
      <c r="B1" s="105"/>
      <c r="C1" s="106"/>
      <c r="D1" s="111" t="s">
        <v>26</v>
      </c>
      <c r="E1" s="112"/>
      <c r="F1" s="112"/>
      <c r="G1" s="112"/>
      <c r="H1" s="106"/>
      <c r="I1" s="2" t="s">
        <v>0</v>
      </c>
      <c r="J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"/>
      <c r="B2" s="107"/>
      <c r="C2" s="108"/>
      <c r="D2" s="107"/>
      <c r="E2" s="113"/>
      <c r="F2" s="113"/>
      <c r="G2" s="113"/>
      <c r="H2" s="108"/>
      <c r="I2" s="5" t="s">
        <v>1</v>
      </c>
      <c r="J2" s="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"/>
      <c r="B3" s="109"/>
      <c r="C3" s="110"/>
      <c r="D3" s="109"/>
      <c r="E3" s="114"/>
      <c r="F3" s="114"/>
      <c r="G3" s="114"/>
      <c r="H3" s="110"/>
      <c r="I3" s="7" t="s">
        <v>2</v>
      </c>
      <c r="J3" s="8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" x14ac:dyDescent="0.2">
      <c r="A4" s="1"/>
      <c r="B4" s="115"/>
      <c r="C4" s="116"/>
      <c r="D4" s="116"/>
      <c r="E4" s="116"/>
      <c r="F4" s="116"/>
      <c r="G4" s="116"/>
      <c r="H4" s="116"/>
      <c r="I4" s="116"/>
      <c r="J4" s="1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4" customHeight="1" x14ac:dyDescent="0.2">
      <c r="A5" s="1"/>
      <c r="B5" s="118" t="s">
        <v>53</v>
      </c>
      <c r="C5" s="55"/>
      <c r="D5" s="55"/>
      <c r="E5" s="55"/>
      <c r="F5" s="55"/>
      <c r="G5" s="55"/>
      <c r="H5" s="55"/>
      <c r="I5" s="55"/>
      <c r="J5" s="56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" x14ac:dyDescent="0.2">
      <c r="A6" s="1"/>
      <c r="B6" s="119" t="s">
        <v>47</v>
      </c>
      <c r="C6" s="112"/>
      <c r="D6" s="112"/>
      <c r="E6" s="112"/>
      <c r="F6" s="112"/>
      <c r="G6" s="112"/>
      <c r="H6" s="112"/>
      <c r="I6" s="112"/>
      <c r="J6" s="106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41.25" customHeight="1" x14ac:dyDescent="0.2">
      <c r="A7" s="1"/>
      <c r="B7" s="99" t="s">
        <v>48</v>
      </c>
      <c r="C7" s="100"/>
      <c r="D7" s="100"/>
      <c r="E7" s="100"/>
      <c r="F7" s="100"/>
      <c r="G7" s="100"/>
      <c r="H7" s="100"/>
      <c r="I7" s="100"/>
      <c r="J7" s="10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thickBot="1" x14ac:dyDescent="0.25">
      <c r="A8" s="1"/>
      <c r="B8" s="99" t="s">
        <v>33</v>
      </c>
      <c r="C8" s="100"/>
      <c r="D8" s="100"/>
      <c r="E8" s="100"/>
      <c r="F8" s="100"/>
      <c r="G8" s="100"/>
      <c r="H8" s="100"/>
      <c r="I8" s="100"/>
      <c r="J8" s="10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2">
      <c r="A9" s="1"/>
      <c r="B9" s="102" t="s">
        <v>24</v>
      </c>
      <c r="C9" s="75"/>
      <c r="D9" s="75"/>
      <c r="E9" s="75"/>
      <c r="F9" s="75"/>
      <c r="G9" s="75"/>
      <c r="H9" s="75"/>
      <c r="I9" s="75"/>
      <c r="J9" s="103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 x14ac:dyDescent="0.2">
      <c r="A10" s="1"/>
      <c r="B10" s="90" t="s">
        <v>36</v>
      </c>
      <c r="C10" s="86"/>
      <c r="D10" s="86"/>
      <c r="E10" s="81"/>
      <c r="F10" s="104" t="s">
        <v>39</v>
      </c>
      <c r="G10" s="86"/>
      <c r="H10" s="86"/>
      <c r="I10" s="86"/>
      <c r="J10" s="87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 x14ac:dyDescent="0.2">
      <c r="A11" s="1"/>
      <c r="B11" s="90" t="s">
        <v>46</v>
      </c>
      <c r="C11" s="86"/>
      <c r="D11" s="86"/>
      <c r="E11" s="86"/>
      <c r="F11" s="86"/>
      <c r="G11" s="86"/>
      <c r="H11" s="86"/>
      <c r="I11" s="86"/>
      <c r="J11" s="87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thickBot="1" x14ac:dyDescent="0.25">
      <c r="A12" s="1"/>
      <c r="B12" s="91" t="s">
        <v>22</v>
      </c>
      <c r="C12" s="92"/>
      <c r="D12" s="92"/>
      <c r="E12" s="92"/>
      <c r="F12" s="92"/>
      <c r="G12" s="92"/>
      <c r="H12" s="92"/>
      <c r="I12" s="92"/>
      <c r="J12" s="93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4" customHeight="1" thickBot="1" x14ac:dyDescent="0.25">
      <c r="A13" s="1"/>
      <c r="B13" s="98" t="s">
        <v>3</v>
      </c>
      <c r="C13" s="96"/>
      <c r="D13" s="14" t="s">
        <v>29</v>
      </c>
      <c r="E13" s="94" t="s">
        <v>4</v>
      </c>
      <c r="F13" s="95"/>
      <c r="G13" s="96"/>
      <c r="H13" s="94" t="s">
        <v>5</v>
      </c>
      <c r="I13" s="95"/>
      <c r="J13" s="97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4" customHeight="1" x14ac:dyDescent="0.2">
      <c r="A14" s="9"/>
      <c r="B14" s="88" t="s">
        <v>23</v>
      </c>
      <c r="C14" s="84"/>
      <c r="D14" s="15">
        <v>40515</v>
      </c>
      <c r="E14" s="82" t="s">
        <v>38</v>
      </c>
      <c r="F14" s="83"/>
      <c r="G14" s="84"/>
      <c r="H14" s="82" t="s">
        <v>37</v>
      </c>
      <c r="I14" s="83"/>
      <c r="J14" s="8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24" customHeight="1" thickBot="1" x14ac:dyDescent="0.25">
      <c r="A15" s="1"/>
      <c r="B15" s="80" t="s">
        <v>27</v>
      </c>
      <c r="C15" s="81"/>
      <c r="D15" s="16">
        <v>42055</v>
      </c>
      <c r="E15" s="82" t="s">
        <v>38</v>
      </c>
      <c r="F15" s="83"/>
      <c r="G15" s="84"/>
      <c r="H15" s="85" t="s">
        <v>40</v>
      </c>
      <c r="I15" s="86"/>
      <c r="J15" s="87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thickBot="1" x14ac:dyDescent="0.25">
      <c r="A16" s="1"/>
      <c r="B16" s="54"/>
      <c r="C16" s="55"/>
      <c r="D16" s="55"/>
      <c r="E16" s="55"/>
      <c r="F16" s="55"/>
      <c r="G16" s="55"/>
      <c r="H16" s="55"/>
      <c r="I16" s="55"/>
      <c r="J16" s="56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"/>
      <c r="B17" s="70" t="s">
        <v>6</v>
      </c>
      <c r="C17" s="55"/>
      <c r="D17" s="55"/>
      <c r="E17" s="55"/>
      <c r="F17" s="55"/>
      <c r="G17" s="55"/>
      <c r="H17" s="55"/>
      <c r="I17" s="55"/>
      <c r="J17" s="56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" x14ac:dyDescent="0.2">
      <c r="A18" s="1"/>
      <c r="B18" s="71" t="s">
        <v>7</v>
      </c>
      <c r="C18" s="55"/>
      <c r="D18" s="55"/>
      <c r="E18" s="72"/>
      <c r="F18" s="73" t="s">
        <v>8</v>
      </c>
      <c r="G18" s="55"/>
      <c r="H18" s="55"/>
      <c r="I18" s="55"/>
      <c r="J18" s="56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" x14ac:dyDescent="0.2">
      <c r="A19" s="1"/>
      <c r="B19" s="74" t="s">
        <v>9</v>
      </c>
      <c r="C19" s="75"/>
      <c r="D19" s="75"/>
      <c r="E19" s="76"/>
      <c r="F19" s="77">
        <v>22</v>
      </c>
      <c r="G19" s="78"/>
      <c r="H19" s="78"/>
      <c r="I19" s="78"/>
      <c r="J19" s="79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" x14ac:dyDescent="0.2">
      <c r="A20" s="1"/>
      <c r="B20" s="68" t="s">
        <v>10</v>
      </c>
      <c r="C20" s="52"/>
      <c r="D20" s="52"/>
      <c r="E20" s="69"/>
      <c r="F20" s="51">
        <v>10</v>
      </c>
      <c r="G20" s="52"/>
      <c r="H20" s="52"/>
      <c r="I20" s="52"/>
      <c r="J20" s="53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thickBot="1" x14ac:dyDescent="0.25">
      <c r="A21" s="1"/>
      <c r="B21" s="54"/>
      <c r="C21" s="55"/>
      <c r="D21" s="55"/>
      <c r="E21" s="55"/>
      <c r="F21" s="55"/>
      <c r="G21" s="55"/>
      <c r="H21" s="55"/>
      <c r="I21" s="55"/>
      <c r="J21" s="56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thickBot="1" x14ac:dyDescent="0.25">
      <c r="A22" s="1"/>
      <c r="B22" s="57" t="s">
        <v>9</v>
      </c>
      <c r="C22" s="58"/>
      <c r="D22" s="58"/>
      <c r="E22" s="58"/>
      <c r="F22" s="58"/>
      <c r="G22" s="58"/>
      <c r="H22" s="58"/>
      <c r="I22" s="58"/>
      <c r="J22" s="59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thickBot="1" x14ac:dyDescent="0.25">
      <c r="A23" s="1"/>
      <c r="B23" s="60" t="s">
        <v>11</v>
      </c>
      <c r="C23" s="60" t="s">
        <v>12</v>
      </c>
      <c r="D23" s="66"/>
      <c r="E23" s="62" t="s">
        <v>13</v>
      </c>
      <c r="F23" s="63"/>
      <c r="G23" s="47" t="s">
        <v>14</v>
      </c>
      <c r="H23" s="47" t="s">
        <v>8</v>
      </c>
      <c r="I23" s="47" t="s">
        <v>15</v>
      </c>
      <c r="J23" s="64" t="s">
        <v>16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1" thickBot="1" x14ac:dyDescent="0.25">
      <c r="A24" s="1"/>
      <c r="B24" s="61"/>
      <c r="C24" s="61"/>
      <c r="D24" s="67"/>
      <c r="E24" s="17" t="s">
        <v>30</v>
      </c>
      <c r="F24" s="17" t="s">
        <v>31</v>
      </c>
      <c r="G24" s="48"/>
      <c r="H24" s="48"/>
      <c r="I24" s="48"/>
      <c r="J24" s="65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2.25" customHeight="1" x14ac:dyDescent="0.2">
      <c r="A25" s="1">
        <f>30-8</f>
        <v>22</v>
      </c>
      <c r="B25" s="18">
        <v>1</v>
      </c>
      <c r="C25" s="49" t="s">
        <v>35</v>
      </c>
      <c r="D25" s="50"/>
      <c r="E25" s="19">
        <v>43157</v>
      </c>
      <c r="F25" s="19">
        <v>43465</v>
      </c>
      <c r="G25" s="20">
        <f t="shared" ref="G25:G26" si="0">DATEDIF(E25,F25,"y")</f>
        <v>0</v>
      </c>
      <c r="H25" s="20">
        <f t="shared" ref="H25:H26" si="1">DATEDIF(E25,F25,"YM")</f>
        <v>10</v>
      </c>
      <c r="I25" s="20">
        <f t="shared" ref="I25:I26" si="2">DATEDIF(E25,F25,"MD")</f>
        <v>5</v>
      </c>
      <c r="J25" s="21" t="s">
        <v>44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thickBot="1" x14ac:dyDescent="0.25">
      <c r="A26" s="1"/>
      <c r="B26" s="22">
        <v>2</v>
      </c>
      <c r="C26" s="49" t="s">
        <v>35</v>
      </c>
      <c r="D26" s="50"/>
      <c r="E26" s="10">
        <v>42755</v>
      </c>
      <c r="F26" s="10">
        <v>43100</v>
      </c>
      <c r="G26" s="23">
        <f t="shared" si="0"/>
        <v>0</v>
      </c>
      <c r="H26" s="23">
        <f t="shared" si="1"/>
        <v>11</v>
      </c>
      <c r="I26" s="23">
        <f t="shared" si="2"/>
        <v>11</v>
      </c>
      <c r="J26" s="21" t="s">
        <v>43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thickBot="1" x14ac:dyDescent="0.25">
      <c r="A27" s="9"/>
      <c r="B27" s="22">
        <v>3</v>
      </c>
      <c r="C27" s="49" t="s">
        <v>35</v>
      </c>
      <c r="D27" s="50"/>
      <c r="E27" s="10">
        <v>42387</v>
      </c>
      <c r="F27" s="10">
        <v>42735</v>
      </c>
      <c r="G27" s="23">
        <f t="shared" ref="G27" si="3">DATEDIF(E27,F27,"y")</f>
        <v>0</v>
      </c>
      <c r="H27" s="23">
        <f t="shared" ref="H27" si="4">DATEDIF(E27,F27,"YM")</f>
        <v>11</v>
      </c>
      <c r="I27" s="23">
        <f t="shared" ref="I27" si="5">DATEDIF(E27,F27,"MD")</f>
        <v>13</v>
      </c>
      <c r="J27" s="40" t="s">
        <v>42</v>
      </c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6.5" customHeight="1" x14ac:dyDescent="0.2">
      <c r="A28" s="1"/>
      <c r="B28" s="22">
        <v>4</v>
      </c>
      <c r="C28" s="49" t="s">
        <v>35</v>
      </c>
      <c r="D28" s="50"/>
      <c r="E28" s="10">
        <v>42076</v>
      </c>
      <c r="F28" s="10">
        <v>42369</v>
      </c>
      <c r="G28" s="23">
        <f>DATEDIF(E28,F28,"y")</f>
        <v>0</v>
      </c>
      <c r="H28" s="23">
        <f>DATEDIF(E28,F28,"YM")</f>
        <v>9</v>
      </c>
      <c r="I28" s="23">
        <f>DATEDIF(E28,F28,"MD")</f>
        <v>18</v>
      </c>
      <c r="J28" s="40" t="s">
        <v>42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9"/>
      <c r="B29" s="45">
        <v>5</v>
      </c>
      <c r="C29" s="49" t="s">
        <v>35</v>
      </c>
      <c r="D29" s="50"/>
      <c r="E29" s="10">
        <v>42024</v>
      </c>
      <c r="F29" s="10">
        <v>42054</v>
      </c>
      <c r="G29" s="23">
        <f>DATEDIF(E29,F29,"y")</f>
        <v>0</v>
      </c>
      <c r="H29" s="23">
        <f>DATEDIF(E29,F29,"YM")</f>
        <v>0</v>
      </c>
      <c r="I29" s="23">
        <f>DATEDIF(E29,F29,"MD")</f>
        <v>30</v>
      </c>
      <c r="J29" s="21" t="s">
        <v>41</v>
      </c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thickBot="1" x14ac:dyDescent="0.25">
      <c r="A30" s="1"/>
      <c r="B30" s="24"/>
      <c r="C30" s="25"/>
      <c r="D30" s="25"/>
      <c r="E30" s="134" t="s">
        <v>17</v>
      </c>
      <c r="F30" s="135"/>
      <c r="G30" s="26">
        <f>SUM(G25:G29)</f>
        <v>0</v>
      </c>
      <c r="H30" s="26">
        <f>SUM(H25:H29)</f>
        <v>41</v>
      </c>
      <c r="I30" s="26">
        <f>SUM(I25:I29)</f>
        <v>77</v>
      </c>
      <c r="J30" s="24"/>
      <c r="K30" s="11">
        <f>F19</f>
        <v>22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thickBot="1" x14ac:dyDescent="0.25">
      <c r="A31" s="1"/>
      <c r="B31" s="27"/>
      <c r="C31" s="28"/>
      <c r="D31" s="28"/>
      <c r="E31" s="147"/>
      <c r="F31" s="56"/>
      <c r="G31" s="29">
        <f>INT((G30*360+H30*30+I30)/360)</f>
        <v>3</v>
      </c>
      <c r="H31" s="29">
        <f>INT(((G30*360+H30*30+I30)-(G31*360))/30)</f>
        <v>7</v>
      </c>
      <c r="I31" s="29">
        <f>I30-(INT(I30/30)*30)</f>
        <v>17</v>
      </c>
      <c r="J31" s="30">
        <f>H31+(G31*12)</f>
        <v>43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thickBot="1" x14ac:dyDescent="0.25">
      <c r="A32" s="1"/>
      <c r="B32" s="31"/>
      <c r="C32" s="32"/>
      <c r="D32" s="32"/>
      <c r="E32" s="136" t="s">
        <v>18</v>
      </c>
      <c r="F32" s="56"/>
      <c r="G32" s="33" t="str">
        <f>CONCATENATE(G31," Años")</f>
        <v>3 Años</v>
      </c>
      <c r="H32" s="33" t="str">
        <f>CONCATENATE(H31," Meses")</f>
        <v>7 Meses</v>
      </c>
      <c r="I32" s="33" t="str">
        <f>CONCATENATE(I31," Días")</f>
        <v>17 Días</v>
      </c>
      <c r="J32" s="34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35"/>
      <c r="C33" s="36"/>
      <c r="D33" s="37"/>
      <c r="E33" s="127" t="s">
        <v>19</v>
      </c>
      <c r="F33" s="56"/>
      <c r="G33" s="138" t="str">
        <f>CONCATENATE(J31," Meses")</f>
        <v>43 Meses</v>
      </c>
      <c r="H33" s="55"/>
      <c r="I33" s="56"/>
      <c r="J33" s="38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thickBot="1" x14ac:dyDescent="0.25">
      <c r="A34" s="1"/>
      <c r="B34" s="54"/>
      <c r="C34" s="55"/>
      <c r="D34" s="55"/>
      <c r="E34" s="55"/>
      <c r="F34" s="55"/>
      <c r="G34" s="55"/>
      <c r="H34" s="55"/>
      <c r="I34" s="55"/>
      <c r="J34" s="56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thickBot="1" x14ac:dyDescent="0.25">
      <c r="A35" s="1"/>
      <c r="B35" s="139" t="s">
        <v>10</v>
      </c>
      <c r="C35" s="58"/>
      <c r="D35" s="58"/>
      <c r="E35" s="58"/>
      <c r="F35" s="58"/>
      <c r="G35" s="58"/>
      <c r="H35" s="58"/>
      <c r="I35" s="58"/>
      <c r="J35" s="59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thickBot="1" x14ac:dyDescent="0.25">
      <c r="A36" s="1"/>
      <c r="B36" s="140" t="s">
        <v>11</v>
      </c>
      <c r="C36" s="142" t="s">
        <v>12</v>
      </c>
      <c r="D36" s="143"/>
      <c r="E36" s="146" t="s">
        <v>13</v>
      </c>
      <c r="F36" s="63"/>
      <c r="G36" s="47" t="s">
        <v>14</v>
      </c>
      <c r="H36" s="47" t="s">
        <v>8</v>
      </c>
      <c r="I36" s="47" t="s">
        <v>15</v>
      </c>
      <c r="J36" s="64" t="s">
        <v>16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1" thickBot="1" x14ac:dyDescent="0.25">
      <c r="A37" s="1"/>
      <c r="B37" s="141"/>
      <c r="C37" s="144"/>
      <c r="D37" s="145"/>
      <c r="E37" s="17" t="s">
        <v>30</v>
      </c>
      <c r="F37" s="17" t="s">
        <v>31</v>
      </c>
      <c r="G37" s="48"/>
      <c r="H37" s="48"/>
      <c r="I37" s="48"/>
      <c r="J37" s="65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7.75" customHeight="1" x14ac:dyDescent="0.2">
      <c r="A38" s="1"/>
      <c r="B38" s="22">
        <v>1</v>
      </c>
      <c r="C38" s="49" t="s">
        <v>35</v>
      </c>
      <c r="D38" s="50"/>
      <c r="E38" s="10">
        <v>41536</v>
      </c>
      <c r="F38" s="10">
        <v>42004</v>
      </c>
      <c r="G38" s="39">
        <f>DATEDIF(E38,F38,"y")</f>
        <v>1</v>
      </c>
      <c r="H38" s="39">
        <f>DATEDIF(E38,F38,"YM")</f>
        <v>3</v>
      </c>
      <c r="I38" s="39">
        <f>DATEDIF(E38,F38,"MD")</f>
        <v>12</v>
      </c>
      <c r="J38" s="40" t="s">
        <v>49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1" customHeight="1" thickBot="1" x14ac:dyDescent="0.25">
      <c r="A39" s="1"/>
      <c r="B39" s="22"/>
      <c r="C39" s="49"/>
      <c r="D39" s="50"/>
      <c r="E39" s="46"/>
      <c r="F39" s="46"/>
      <c r="G39" s="23">
        <f>DATEDIF(E39,F39,"y")</f>
        <v>0</v>
      </c>
      <c r="H39" s="23">
        <f>DATEDIF(E39,F39,"YM")</f>
        <v>0</v>
      </c>
      <c r="I39" s="23">
        <f>DATEDIF(E39,F39,"MD")</f>
        <v>0</v>
      </c>
      <c r="J39" s="2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1" customHeight="1" thickBot="1" x14ac:dyDescent="0.25">
      <c r="A40" s="1"/>
      <c r="B40" s="18"/>
      <c r="C40" s="49"/>
      <c r="D40" s="50"/>
      <c r="E40" s="46"/>
      <c r="F40" s="46"/>
      <c r="G40" s="23">
        <f>DATEDIF(E40,F40,"y")</f>
        <v>0</v>
      </c>
      <c r="H40" s="23">
        <f>DATEDIF(E40,F40,"YM")</f>
        <v>0</v>
      </c>
      <c r="I40" s="23">
        <f>DATEDIF(E40,F40,"MD")</f>
        <v>0</v>
      </c>
      <c r="J40" s="40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1" customHeight="1" thickBot="1" x14ac:dyDescent="0.25">
      <c r="A41" s="1"/>
      <c r="B41" s="18"/>
      <c r="C41" s="132"/>
      <c r="D41" s="133"/>
      <c r="E41" s="10"/>
      <c r="F41" s="10"/>
      <c r="G41" s="23">
        <f t="shared" ref="G41" si="6">DATEDIF(E41,F41,"y")</f>
        <v>0</v>
      </c>
      <c r="H41" s="23">
        <f t="shared" ref="H41" si="7">DATEDIF(E41,F41,"YM")</f>
        <v>0</v>
      </c>
      <c r="I41" s="23">
        <f t="shared" ref="I41" si="8">DATEDIF(E41,F41,"MD")</f>
        <v>0</v>
      </c>
      <c r="J41" s="40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hidden="1" customHeight="1" x14ac:dyDescent="0.2">
      <c r="A42" s="1"/>
      <c r="B42" s="24"/>
      <c r="C42" s="25"/>
      <c r="D42" s="25"/>
      <c r="E42" s="134" t="s">
        <v>17</v>
      </c>
      <c r="F42" s="135"/>
      <c r="G42" s="26">
        <f>SUM(G38:G41)</f>
        <v>1</v>
      </c>
      <c r="H42" s="26">
        <f>SUM(H38:H41)</f>
        <v>3</v>
      </c>
      <c r="I42" s="26">
        <f>SUM(I38:I41)</f>
        <v>12</v>
      </c>
      <c r="J42" s="24"/>
      <c r="K42" s="11">
        <f>F20</f>
        <v>10</v>
      </c>
      <c r="L42" s="13"/>
      <c r="M42" s="13"/>
      <c r="N42" s="13"/>
      <c r="O42" s="13"/>
      <c r="P42" s="13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thickBot="1" x14ac:dyDescent="0.25">
      <c r="A43" s="1"/>
      <c r="B43" s="27"/>
      <c r="C43" s="28"/>
      <c r="D43" s="28"/>
      <c r="E43" s="41"/>
      <c r="F43" s="41"/>
      <c r="G43" s="29">
        <f>INT((G42*360+H42*30+I42)/360)</f>
        <v>1</v>
      </c>
      <c r="H43" s="29">
        <f>INT(((G42*360+H42*30+I42)-(G43*360))/30)</f>
        <v>3</v>
      </c>
      <c r="I43" s="29">
        <f>I42-(INT(I42/30)*30)</f>
        <v>12</v>
      </c>
      <c r="J43" s="30">
        <f>H43+(G43*12)</f>
        <v>15</v>
      </c>
      <c r="K43" s="12"/>
      <c r="L43" s="12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thickBot="1" x14ac:dyDescent="0.25">
      <c r="A44" s="1"/>
      <c r="B44" s="31"/>
      <c r="C44" s="32"/>
      <c r="D44" s="32"/>
      <c r="E44" s="136" t="s">
        <v>18</v>
      </c>
      <c r="F44" s="56"/>
      <c r="G44" s="33" t="str">
        <f>CONCATENATE(G43," Años")</f>
        <v>1 Años</v>
      </c>
      <c r="H44" s="33" t="str">
        <f>CONCATENATE(H43," Meses")</f>
        <v>3 Meses</v>
      </c>
      <c r="I44" s="33" t="str">
        <f>CONCATENATE(I43," Días")</f>
        <v>12 Días</v>
      </c>
      <c r="J44" s="34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 customHeight="1" x14ac:dyDescent="0.2">
      <c r="A45" s="1"/>
      <c r="B45" s="31"/>
      <c r="C45" s="42"/>
      <c r="D45" s="43"/>
      <c r="E45" s="128" t="s">
        <v>19</v>
      </c>
      <c r="F45" s="56"/>
      <c r="G45" s="137" t="str">
        <f>CONCATENATE(J43," Meses")</f>
        <v>15 Meses</v>
      </c>
      <c r="H45" s="55"/>
      <c r="I45" s="56"/>
      <c r="J45" s="44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54"/>
      <c r="C46" s="55"/>
      <c r="D46" s="55"/>
      <c r="E46" s="55"/>
      <c r="F46" s="55"/>
      <c r="G46" s="55"/>
      <c r="H46" s="55"/>
      <c r="I46" s="55"/>
      <c r="J46" s="56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2.5" customHeight="1" x14ac:dyDescent="0.2">
      <c r="A47" s="1"/>
      <c r="B47" s="130" t="s">
        <v>7</v>
      </c>
      <c r="C47" s="55"/>
      <c r="D47" s="55"/>
      <c r="E47" s="56"/>
      <c r="F47" s="71" t="s">
        <v>20</v>
      </c>
      <c r="G47" s="131"/>
      <c r="H47" s="130" t="s">
        <v>21</v>
      </c>
      <c r="I47" s="55"/>
      <c r="J47" s="56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 customHeight="1" x14ac:dyDescent="0.2">
      <c r="A48" s="1"/>
      <c r="B48" s="71" t="s">
        <v>7</v>
      </c>
      <c r="C48" s="56"/>
      <c r="D48" s="71" t="s">
        <v>8</v>
      </c>
      <c r="E48" s="56"/>
      <c r="F48" s="71" t="s">
        <v>8</v>
      </c>
      <c r="G48" s="56"/>
      <c r="H48" s="71" t="s">
        <v>8</v>
      </c>
      <c r="I48" s="55"/>
      <c r="J48" s="56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customHeight="1" x14ac:dyDescent="0.2">
      <c r="A49" s="1"/>
      <c r="B49" s="127" t="s">
        <v>9</v>
      </c>
      <c r="C49" s="56"/>
      <c r="D49" s="125" t="s">
        <v>50</v>
      </c>
      <c r="E49" s="56"/>
      <c r="F49" s="125" t="str">
        <f>G33</f>
        <v>43 Meses</v>
      </c>
      <c r="G49" s="56"/>
      <c r="H49" s="126" t="s">
        <v>34</v>
      </c>
      <c r="I49" s="55"/>
      <c r="J49" s="56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 customHeight="1" thickBot="1" x14ac:dyDescent="0.25">
      <c r="A50" s="1"/>
      <c r="B50" s="128" t="s">
        <v>10</v>
      </c>
      <c r="C50" s="56"/>
      <c r="D50" s="129" t="s">
        <v>51</v>
      </c>
      <c r="E50" s="56"/>
      <c r="F50" s="129" t="str">
        <f>G45</f>
        <v>15 Meses</v>
      </c>
      <c r="G50" s="56"/>
      <c r="H50" s="126" t="s">
        <v>34</v>
      </c>
      <c r="I50" s="55"/>
      <c r="J50" s="56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thickBot="1" x14ac:dyDescent="0.25">
      <c r="A51" s="1"/>
      <c r="B51" s="121"/>
      <c r="C51" s="52"/>
      <c r="D51" s="52"/>
      <c r="E51" s="52"/>
      <c r="F51" s="52"/>
      <c r="G51" s="52"/>
      <c r="H51" s="52"/>
      <c r="I51" s="52"/>
      <c r="J51" s="53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9.5" customHeight="1" thickBot="1" x14ac:dyDescent="0.25">
      <c r="A52" s="1"/>
      <c r="B52" s="122" t="s">
        <v>25</v>
      </c>
      <c r="C52" s="55"/>
      <c r="D52" s="55"/>
      <c r="E52" s="55"/>
      <c r="F52" s="55"/>
      <c r="G52" s="55"/>
      <c r="H52" s="55"/>
      <c r="I52" s="55"/>
      <c r="J52" s="123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46.5" customHeight="1" thickBot="1" x14ac:dyDescent="0.25">
      <c r="A53" s="1"/>
      <c r="B53" s="124" t="s">
        <v>45</v>
      </c>
      <c r="C53" s="123"/>
      <c r="D53" s="123"/>
      <c r="E53" s="123"/>
      <c r="F53" s="123"/>
      <c r="G53" s="123"/>
      <c r="H53" s="123"/>
      <c r="I53" s="123"/>
      <c r="J53" s="56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thickBo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60.75" customHeight="1" thickBot="1" x14ac:dyDescent="0.25">
      <c r="A55" s="1"/>
      <c r="B55" s="118" t="s">
        <v>32</v>
      </c>
      <c r="C55" s="55"/>
      <c r="D55" s="55"/>
      <c r="E55" s="55"/>
      <c r="F55" s="55"/>
      <c r="G55" s="55"/>
      <c r="H55" s="55"/>
      <c r="I55" s="55"/>
      <c r="J55" s="56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7.25" customHeight="1" x14ac:dyDescent="0.2">
      <c r="A56" s="1"/>
      <c r="B56" s="120" t="s">
        <v>28</v>
      </c>
      <c r="C56" s="55"/>
      <c r="D56" s="55"/>
      <c r="E56" s="55"/>
      <c r="F56" s="55"/>
      <c r="G56" s="55"/>
      <c r="H56" s="55"/>
      <c r="I56" s="55"/>
      <c r="J56" s="56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20" t="s">
        <v>52</v>
      </c>
      <c r="C57" s="55"/>
      <c r="D57" s="55"/>
      <c r="E57" s="55"/>
      <c r="F57" s="55"/>
      <c r="G57" s="55"/>
      <c r="H57" s="55"/>
      <c r="I57" s="55"/>
      <c r="J57" s="56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</sheetData>
  <mergeCells count="87">
    <mergeCell ref="C40:D40"/>
    <mergeCell ref="C39:D39"/>
    <mergeCell ref="C38:D38"/>
    <mergeCell ref="E30:F30"/>
    <mergeCell ref="E31:F31"/>
    <mergeCell ref="E32:F32"/>
    <mergeCell ref="E33:F33"/>
    <mergeCell ref="G33:I33"/>
    <mergeCell ref="B34:J34"/>
    <mergeCell ref="B35:J35"/>
    <mergeCell ref="B36:B37"/>
    <mergeCell ref="C36:D37"/>
    <mergeCell ref="E36:F36"/>
    <mergeCell ref="G36:G37"/>
    <mergeCell ref="H36:H37"/>
    <mergeCell ref="I36:I37"/>
    <mergeCell ref="J36:J37"/>
    <mergeCell ref="C41:D41"/>
    <mergeCell ref="E42:F42"/>
    <mergeCell ref="E44:F44"/>
    <mergeCell ref="E45:F45"/>
    <mergeCell ref="G45:I45"/>
    <mergeCell ref="B46:J46"/>
    <mergeCell ref="B47:E47"/>
    <mergeCell ref="F47:G47"/>
    <mergeCell ref="H47:J47"/>
    <mergeCell ref="B48:C48"/>
    <mergeCell ref="D48:E48"/>
    <mergeCell ref="F48:G48"/>
    <mergeCell ref="H48:J48"/>
    <mergeCell ref="D49:E49"/>
    <mergeCell ref="F49:G49"/>
    <mergeCell ref="H49:J49"/>
    <mergeCell ref="B49:C49"/>
    <mergeCell ref="B50:C50"/>
    <mergeCell ref="D50:E50"/>
    <mergeCell ref="F50:G50"/>
    <mergeCell ref="H50:J50"/>
    <mergeCell ref="B55:J55"/>
    <mergeCell ref="B56:J56"/>
    <mergeCell ref="B57:J57"/>
    <mergeCell ref="B51:J51"/>
    <mergeCell ref="B52:J52"/>
    <mergeCell ref="B53:J53"/>
    <mergeCell ref="B1:C3"/>
    <mergeCell ref="D1:H3"/>
    <mergeCell ref="B4:J4"/>
    <mergeCell ref="B5:J5"/>
    <mergeCell ref="B6:J6"/>
    <mergeCell ref="B7:J7"/>
    <mergeCell ref="B8:J8"/>
    <mergeCell ref="B9:J9"/>
    <mergeCell ref="B10:E10"/>
    <mergeCell ref="F10:J10"/>
    <mergeCell ref="B11:J11"/>
    <mergeCell ref="B12:J12"/>
    <mergeCell ref="E13:G13"/>
    <mergeCell ref="H13:J13"/>
    <mergeCell ref="B13:C13"/>
    <mergeCell ref="B15:C15"/>
    <mergeCell ref="E15:G15"/>
    <mergeCell ref="H15:J15"/>
    <mergeCell ref="B14:C14"/>
    <mergeCell ref="H14:J14"/>
    <mergeCell ref="E14:G14"/>
    <mergeCell ref="B16:J16"/>
    <mergeCell ref="B17:J17"/>
    <mergeCell ref="B18:E18"/>
    <mergeCell ref="F18:J18"/>
    <mergeCell ref="B19:E19"/>
    <mergeCell ref="F19:J19"/>
    <mergeCell ref="I23:I24"/>
    <mergeCell ref="C29:D29"/>
    <mergeCell ref="F20:J20"/>
    <mergeCell ref="B21:J21"/>
    <mergeCell ref="B22:J22"/>
    <mergeCell ref="B23:B24"/>
    <mergeCell ref="E23:F23"/>
    <mergeCell ref="G23:G24"/>
    <mergeCell ref="J23:J24"/>
    <mergeCell ref="C23:D24"/>
    <mergeCell ref="H23:H24"/>
    <mergeCell ref="C25:D25"/>
    <mergeCell ref="B20:E20"/>
    <mergeCell ref="C26:D26"/>
    <mergeCell ref="C28:D28"/>
    <mergeCell ref="C27:D27"/>
  </mergeCells>
  <conditionalFormatting sqref="H49:H50">
    <cfRule type="containsText" dxfId="1" priority="1" operator="containsText" text="No Cumple">
      <formula>NOT(ISERROR(SEARCH(("No Cumple"),(H49))))</formula>
    </cfRule>
    <cfRule type="containsText" dxfId="0" priority="2" operator="containsText" text="Cumple">
      <formula>NOT(ISERROR(SEARCH(("Cumple"),(H49))))</formula>
    </cfRule>
  </conditionalFormatting>
  <pageMargins left="0.7" right="0.7" top="0.75" bottom="0.75" header="0.3" footer="0.3"/>
  <pageSetup scale="51" orientation="portrait" r:id="rId1"/>
  <rowBreaks count="1" manualBreakCount="1"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CERTIFICADO DE IDONEIDAD</vt:lpstr>
      <vt:lpstr>'CERTIFICADO DE IDONEIDAD'!Área_de_impresión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Nather Bismark Rodríguez M.</dc:creator>
  <cp:lastModifiedBy>Microsoft Office User</cp:lastModifiedBy>
  <cp:lastPrinted>2023-02-03T13:55:59Z</cp:lastPrinted>
  <dcterms:created xsi:type="dcterms:W3CDTF">2019-12-12T01:39:12Z</dcterms:created>
  <dcterms:modified xsi:type="dcterms:W3CDTF">2023-09-06T19:00:05Z</dcterms:modified>
</cp:coreProperties>
</file>