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I:\gparga\2019\PCH\INTERVENTORIA\final\"/>
    </mc:Choice>
  </mc:AlternateContent>
  <bookViews>
    <workbookView xWindow="0" yWindow="0" windowWidth="24000" windowHeight="9180"/>
  </bookViews>
  <sheets>
    <sheet name="OBLIGACIONES" sheetId="2" r:id="rId1"/>
    <sheet name="PCHNUQUI" sheetId="4" r:id="rId2"/>
    <sheet name="PCHJURADO" sheetId="5" r:id="rId3"/>
  </sheets>
  <definedNames>
    <definedName name="_xlnm._FilterDatabase" localSheetId="0" hidden="1">OBLIGACIONES!$A$4:$E$5</definedName>
    <definedName name="_xlnm.Print_Titles" localSheetId="0">OBLIGACIONES!$1:$5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9" i="2" l="1"/>
  <c r="D12" i="2"/>
  <c r="E12" i="2"/>
  <c r="E11" i="2"/>
  <c r="D11" i="2"/>
  <c r="D28" i="2"/>
  <c r="E28" i="2"/>
  <c r="D29" i="2"/>
  <c r="E29" i="2"/>
  <c r="D30" i="2"/>
  <c r="E30" i="2"/>
  <c r="D31" i="2"/>
  <c r="E31" i="2"/>
  <c r="D32" i="2"/>
  <c r="E32" i="2"/>
  <c r="D33" i="2"/>
  <c r="E33" i="2"/>
  <c r="D34" i="2"/>
  <c r="E34" i="2"/>
  <c r="D35" i="2"/>
  <c r="E35" i="2"/>
  <c r="D36" i="2"/>
  <c r="E36" i="2"/>
  <c r="D37" i="2"/>
  <c r="E37" i="2"/>
  <c r="D38" i="2"/>
  <c r="E38" i="2"/>
  <c r="D39" i="2"/>
  <c r="E39" i="2"/>
  <c r="D40" i="2"/>
  <c r="E40" i="2"/>
  <c r="D41" i="2"/>
  <c r="E41" i="2"/>
  <c r="D42" i="2"/>
  <c r="E42" i="2"/>
  <c r="D43" i="2"/>
  <c r="E43" i="2"/>
  <c r="D44" i="2"/>
  <c r="E44" i="2"/>
  <c r="D45" i="2"/>
  <c r="E45" i="2"/>
  <c r="D46" i="2"/>
  <c r="E46" i="2"/>
  <c r="D47" i="2"/>
  <c r="E47" i="2"/>
  <c r="D48" i="2"/>
  <c r="E48" i="2"/>
  <c r="D49" i="2"/>
  <c r="E49" i="2"/>
  <c r="D50" i="2"/>
  <c r="E50" i="2"/>
  <c r="D51" i="2"/>
  <c r="E51" i="2"/>
  <c r="D52" i="2"/>
  <c r="E52" i="2"/>
  <c r="D53" i="2"/>
  <c r="E53" i="2"/>
  <c r="D54" i="2"/>
  <c r="E54" i="2"/>
  <c r="D55" i="2"/>
  <c r="E55" i="2"/>
  <c r="D56" i="2"/>
  <c r="E56" i="2"/>
  <c r="D57" i="2"/>
  <c r="E57" i="2"/>
  <c r="D58" i="2"/>
  <c r="E58" i="2"/>
  <c r="D59" i="2"/>
  <c r="E59" i="2"/>
  <c r="D60" i="2"/>
  <c r="E60" i="2"/>
  <c r="D61" i="2"/>
  <c r="E61" i="2"/>
  <c r="D18" i="2"/>
  <c r="E18" i="2"/>
  <c r="D17" i="2"/>
  <c r="E17" i="2"/>
  <c r="F7" i="5" l="1"/>
  <c r="D7" i="5"/>
  <c r="E7" i="5"/>
  <c r="C62" i="2"/>
  <c r="D69" i="4"/>
  <c r="A61" i="2"/>
  <c r="A15" i="2"/>
  <c r="A16" i="2"/>
  <c r="A17" i="2"/>
  <c r="A18" i="2"/>
  <c r="A19" i="2"/>
  <c r="A20" i="2"/>
  <c r="A21" i="2"/>
  <c r="A22" i="2"/>
  <c r="A23" i="2"/>
  <c r="A24" i="2"/>
  <c r="A25" i="2"/>
  <c r="A26" i="2"/>
  <c r="A27"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14" i="2"/>
  <c r="A13" i="2"/>
  <c r="E29" i="4" l="1"/>
  <c r="E8" i="4"/>
  <c r="E9" i="5"/>
  <c r="D39" i="5"/>
  <c r="D46" i="4"/>
  <c r="F46" i="4" s="1"/>
  <c r="F29" i="4"/>
  <c r="D8" i="4"/>
  <c r="F37" i="5"/>
  <c r="E37" i="5"/>
  <c r="F36" i="5"/>
  <c r="E36" i="5"/>
  <c r="F35" i="5"/>
  <c r="E35" i="5"/>
  <c r="F34" i="5"/>
  <c r="E34" i="5"/>
  <c r="F33" i="5"/>
  <c r="E33" i="5"/>
  <c r="F32" i="5"/>
  <c r="E32" i="5"/>
  <c r="F31" i="5"/>
  <c r="E31" i="5"/>
  <c r="F29" i="5"/>
  <c r="E29" i="5"/>
  <c r="F28" i="5"/>
  <c r="E28" i="5"/>
  <c r="F27" i="5"/>
  <c r="E27" i="5"/>
  <c r="F26" i="5"/>
  <c r="E26" i="5"/>
  <c r="F25" i="5"/>
  <c r="E25" i="5"/>
  <c r="F24" i="5"/>
  <c r="E24" i="5"/>
  <c r="F23" i="5"/>
  <c r="E23" i="5"/>
  <c r="F22" i="5"/>
  <c r="E22" i="5"/>
  <c r="F21" i="5"/>
  <c r="E21" i="5"/>
  <c r="F20" i="5"/>
  <c r="E20" i="5"/>
  <c r="F19" i="5"/>
  <c r="E19" i="5"/>
  <c r="F18" i="5"/>
  <c r="E18" i="5"/>
  <c r="F16" i="5"/>
  <c r="E16" i="5"/>
  <c r="F15" i="5"/>
  <c r="E15" i="5"/>
  <c r="F14" i="5"/>
  <c r="E14" i="5"/>
  <c r="F13" i="5"/>
  <c r="E13" i="5"/>
  <c r="F12" i="5"/>
  <c r="E12" i="5"/>
  <c r="F11" i="5"/>
  <c r="E11" i="5"/>
  <c r="F10" i="5"/>
  <c r="E10" i="5"/>
  <c r="F9" i="5"/>
  <c r="F67" i="4"/>
  <c r="E67" i="4"/>
  <c r="F66" i="4"/>
  <c r="E66" i="4"/>
  <c r="F65" i="4"/>
  <c r="E65" i="4"/>
  <c r="F64" i="4"/>
  <c r="E64" i="4"/>
  <c r="F63" i="4"/>
  <c r="E63" i="4"/>
  <c r="F62" i="4"/>
  <c r="E62" i="4"/>
  <c r="F61" i="4"/>
  <c r="E61" i="4"/>
  <c r="F60" i="4"/>
  <c r="E60" i="4"/>
  <c r="F59" i="4"/>
  <c r="E59" i="4"/>
  <c r="F58" i="4"/>
  <c r="E58" i="4"/>
  <c r="F57" i="4"/>
  <c r="E57" i="4"/>
  <c r="F56" i="4"/>
  <c r="E56" i="4"/>
  <c r="F55" i="4"/>
  <c r="E55" i="4"/>
  <c r="F54" i="4"/>
  <c r="E54" i="4"/>
  <c r="F53" i="4"/>
  <c r="E53" i="4"/>
  <c r="F52" i="4"/>
  <c r="E52" i="4"/>
  <c r="F51" i="4"/>
  <c r="E51" i="4"/>
  <c r="F50" i="4"/>
  <c r="E50" i="4"/>
  <c r="F49" i="4"/>
  <c r="E49" i="4"/>
  <c r="F48" i="4"/>
  <c r="E48" i="4"/>
  <c r="F47" i="4"/>
  <c r="E47" i="4"/>
  <c r="F43" i="4"/>
  <c r="E43" i="4"/>
  <c r="F42" i="4"/>
  <c r="E42" i="4"/>
  <c r="F41" i="4"/>
  <c r="E41" i="4"/>
  <c r="F40" i="4"/>
  <c r="E40" i="4"/>
  <c r="F39" i="4"/>
  <c r="E39" i="4"/>
  <c r="F38" i="4"/>
  <c r="E38" i="4"/>
  <c r="F37" i="4"/>
  <c r="E37" i="4"/>
  <c r="F36" i="4"/>
  <c r="E36" i="4"/>
  <c r="F35" i="4"/>
  <c r="E35" i="4"/>
  <c r="F34" i="4"/>
  <c r="E34" i="4"/>
  <c r="F33" i="4"/>
  <c r="E33" i="4"/>
  <c r="F32" i="4"/>
  <c r="E32" i="4"/>
  <c r="F31" i="4"/>
  <c r="E31" i="4"/>
  <c r="F30" i="4"/>
  <c r="E30" i="4"/>
  <c r="D29" i="4"/>
  <c r="F26" i="4"/>
  <c r="E26" i="4"/>
  <c r="F25" i="4"/>
  <c r="E25" i="4"/>
  <c r="F24" i="4"/>
  <c r="E24" i="4"/>
  <c r="F23" i="4"/>
  <c r="E23" i="4"/>
  <c r="F22" i="4"/>
  <c r="E22" i="4"/>
  <c r="F21" i="4"/>
  <c r="E21" i="4"/>
  <c r="F20" i="4"/>
  <c r="E20" i="4"/>
  <c r="F19" i="4"/>
  <c r="E19" i="4"/>
  <c r="F18" i="4"/>
  <c r="E18" i="4"/>
  <c r="F17" i="4"/>
  <c r="E17" i="4"/>
  <c r="F16" i="4"/>
  <c r="E16" i="4"/>
  <c r="F15" i="4"/>
  <c r="E15" i="4"/>
  <c r="F14" i="4"/>
  <c r="E14" i="4"/>
  <c r="F13" i="4"/>
  <c r="E13" i="4"/>
  <c r="F12" i="4"/>
  <c r="E12" i="4"/>
  <c r="F11" i="4"/>
  <c r="E11" i="4"/>
  <c r="F10" i="4"/>
  <c r="E10" i="4"/>
  <c r="F9" i="4"/>
  <c r="E9" i="4"/>
  <c r="F8" i="4"/>
  <c r="E15" i="2"/>
  <c r="D15" i="2"/>
  <c r="E46" i="4" l="1"/>
  <c r="D10" i="2" l="1"/>
  <c r="E10" i="2"/>
  <c r="D13" i="2"/>
  <c r="E13" i="2"/>
  <c r="D14" i="2"/>
  <c r="E14" i="2"/>
  <c r="D16" i="2"/>
  <c r="E16" i="2"/>
  <c r="D19" i="2"/>
  <c r="E19" i="2"/>
  <c r="D20" i="2"/>
  <c r="E20" i="2"/>
  <c r="D21" i="2"/>
  <c r="E21" i="2"/>
  <c r="D22" i="2"/>
  <c r="E22" i="2"/>
  <c r="D23" i="2"/>
  <c r="E23" i="2"/>
  <c r="D24" i="2"/>
  <c r="E24" i="2"/>
  <c r="D25" i="2"/>
  <c r="E25" i="2"/>
  <c r="D26" i="2"/>
  <c r="E26" i="2"/>
  <c r="D27" i="2"/>
  <c r="E27" i="2"/>
  <c r="E9" i="2"/>
  <c r="D9" i="2" l="1"/>
</calcChain>
</file>

<file path=xl/comments1.xml><?xml version="1.0" encoding="utf-8"?>
<comments xmlns="http://schemas.openxmlformats.org/spreadsheetml/2006/main">
  <authors>
    <author>Gloria Matilde Parga Cerón</author>
  </authors>
  <commentList>
    <comment ref="E9" authorId="0" shapeId="0">
      <text>
        <r>
          <rPr>
            <b/>
            <sz val="9"/>
            <color indexed="81"/>
            <rFont val="Tahoma"/>
            <family val="2"/>
          </rPr>
          <t>Gloria Matilde Parga Cerón:</t>
        </r>
        <r>
          <rPr>
            <sz val="9"/>
            <color indexed="81"/>
            <rFont val="Tahoma"/>
            <family val="2"/>
          </rPr>
          <t xml:space="preserve">
</t>
        </r>
      </text>
    </comment>
  </commentList>
</comments>
</file>

<file path=xl/sharedStrings.xml><?xml version="1.0" encoding="utf-8"?>
<sst xmlns="http://schemas.openxmlformats.org/spreadsheetml/2006/main" count="173" uniqueCount="128">
  <si>
    <t>ponderación de actividades (%)</t>
  </si>
  <si>
    <t>Perfeccionamiento del contrato</t>
  </si>
  <si>
    <t>Calidad</t>
  </si>
  <si>
    <t>Oportunidad</t>
  </si>
  <si>
    <t>Documentar en debida forma toda la ejecución del contrato.</t>
  </si>
  <si>
    <t>Recopilación, Homologación y Análisis de Información</t>
  </si>
  <si>
    <t>Visitas de campo</t>
  </si>
  <si>
    <t>ACTUALIZACION PCH JURADO</t>
  </si>
  <si>
    <t>Revision de la información</t>
  </si>
  <si>
    <t>Caracterización ambiental, socioeconómica y cultural</t>
  </si>
  <si>
    <t>Actualización preliminar Plan de Manejo Ambiental</t>
  </si>
  <si>
    <t>Solicitud certificación Ministerio de Interior</t>
  </si>
  <si>
    <t>Análisis y selección definitiva del esquema de aprovechamiento</t>
  </si>
  <si>
    <t>INFORME TECNICO</t>
  </si>
  <si>
    <t>APROBACION DE PLANOS</t>
  </si>
  <si>
    <t>ESQUEMA DE SOSTENIBILIDAD</t>
  </si>
  <si>
    <t>FASE 1. RECONOCIMIENTO Y PREFACTIBILIDAD</t>
  </si>
  <si>
    <t>Recopilación, homologación y análisis de información</t>
  </si>
  <si>
    <t xml:space="preserve">Geodesia y cartografía: </t>
  </si>
  <si>
    <r>
      <t>Topografía</t>
    </r>
    <r>
      <rPr>
        <u/>
        <sz val="12"/>
        <color theme="1"/>
        <rFont val="Arial"/>
        <family val="2"/>
      </rPr>
      <t/>
    </r>
  </si>
  <si>
    <t>Hidrología y Sedimentos</t>
  </si>
  <si>
    <t xml:space="preserve">Geología, Geomorfología, Materiales de Construcción y Sismología:  </t>
  </si>
  <si>
    <t xml:space="preserve">Ingeniería y Esquemas de Desarrollo: </t>
  </si>
  <si>
    <r>
      <t>Potencia y Energía</t>
    </r>
    <r>
      <rPr>
        <u/>
        <sz val="12"/>
        <color theme="1"/>
        <rFont val="Arial"/>
        <family val="2"/>
      </rPr>
      <t/>
    </r>
  </si>
  <si>
    <t>Selección y Predimensionamiento de Equipos</t>
  </si>
  <si>
    <t xml:space="preserve">Infraestructura y Condiciones de Acceso: </t>
  </si>
  <si>
    <t>Líneas de Transmisión y Subestaciones</t>
  </si>
  <si>
    <t xml:space="preserve">Diagnóstico Ambiental, Socioeconómico: </t>
  </si>
  <si>
    <t>Costos, Programación de Obras y Desembolsos</t>
  </si>
  <si>
    <t xml:space="preserve">Evaluaciones económicas y financieras: </t>
  </si>
  <si>
    <t xml:space="preserve">Evaluación y análisis económico de alternativas: </t>
  </si>
  <si>
    <t xml:space="preserve">Esquema Empresarial: </t>
  </si>
  <si>
    <t>Conclusiones y Recomendaciones</t>
  </si>
  <si>
    <t>FASE 2. FACTIBILIDAD</t>
  </si>
  <si>
    <t xml:space="preserve">Cartografía y Topografía: </t>
  </si>
  <si>
    <t xml:space="preserve">Hidrología y Sedimentos: </t>
  </si>
  <si>
    <t>Geología, Geomorfología, Geotécnia y Fuentes de Materiales</t>
  </si>
  <si>
    <r>
      <rPr>
        <sz val="12"/>
        <color theme="1"/>
        <rFont val="Arial"/>
        <family val="2"/>
      </rPr>
      <t>Potencia y Energía</t>
    </r>
    <r>
      <rPr>
        <i/>
        <sz val="12"/>
        <color theme="1"/>
        <rFont val="Arial"/>
        <family val="2"/>
      </rPr>
      <t xml:space="preserve">: </t>
    </r>
  </si>
  <si>
    <t>Selección del Número de Unidades Generadoras. Dimensionamiento de Equipos. Transmisión</t>
  </si>
  <si>
    <t>Estudios Ambientales y Sociales</t>
  </si>
  <si>
    <t>Evaluaciones Económicas y Financieras</t>
  </si>
  <si>
    <t>Geología, geotecnia, materiales de construcción y sísmica</t>
  </si>
  <si>
    <t xml:space="preserve">Estudios de demanda: </t>
  </si>
  <si>
    <t xml:space="preserve">Estudios de energía y potencia: </t>
  </si>
  <si>
    <t xml:space="preserve">Estudios Ambientales y Sociales: </t>
  </si>
  <si>
    <t xml:space="preserve">Precios unitarios y costo total: </t>
  </si>
  <si>
    <t xml:space="preserve">Diseños de las vías de acceso: </t>
  </si>
  <si>
    <t xml:space="preserve">Alcance relacionado con las estructuras:  </t>
  </si>
  <si>
    <t>Obras de desviación y control</t>
  </si>
  <si>
    <t xml:space="preserve">Estructura de toma: </t>
  </si>
  <si>
    <t xml:space="preserve">Conducciones abiertas y de carga: </t>
  </si>
  <si>
    <t xml:space="preserve">Casa de máquinas, patio de transformadores y subestación: </t>
  </si>
  <si>
    <t xml:space="preserve">Alcance relacionado con los equipos electromecánicos y las instalaciones eléctricas. </t>
  </si>
  <si>
    <t xml:space="preserve">Los costos de suministro de los equipos electromecánicos: </t>
  </si>
  <si>
    <t>Red eléctrica</t>
  </si>
  <si>
    <t>Cartografía y Topografía</t>
  </si>
  <si>
    <t xml:space="preserve">Hidrología y sedimentos: </t>
  </si>
  <si>
    <t>Perfecccionamiento del contrato</t>
  </si>
  <si>
    <t>Demanda de Energía</t>
  </si>
  <si>
    <t>Cumplimiento del perfil ofertado y si existe remplazo que cumpla con los requisitos mínimos solicitados y acreditar la formación académica y experiencia en igual o mejor condiciones.</t>
  </si>
  <si>
    <t>Conocer en detalle y poner en práctica la normatividad actual aplicable en los Aspectos Ambientales, de Seguridad y Salud en el Trabajo y Sociales vinculados a la ejecución del contrato. Para lo anterior deberá coordinar lo pertinente con el IPSE.</t>
  </si>
  <si>
    <t>Presentacion informes de avance del proyecto con su respectivo cronograma. Informe por separado de: SGSST, Ambiental y social, Avance técnico.</t>
  </si>
  <si>
    <t>Ejecución</t>
  </si>
  <si>
    <t>EJECUCION</t>
  </si>
  <si>
    <t xml:space="preserve">Conclusiones y Recomendaciones: </t>
  </si>
  <si>
    <t xml:space="preserve">DESCRIPCION </t>
  </si>
  <si>
    <t>ACT.</t>
  </si>
  <si>
    <t>HITO SEGUNDO PAGO</t>
  </si>
  <si>
    <t>HITO TERCER PAGO</t>
  </si>
  <si>
    <t>TOTAL PONDERADO DE ACTIVIDADES</t>
  </si>
  <si>
    <t>ESTUDIOS DE PCH DEPARTAMENTO DEL CHOCO</t>
  </si>
  <si>
    <t>PCH JURADO</t>
  </si>
  <si>
    <t>PCH NUQUI</t>
  </si>
  <si>
    <t>Solamente se autorizará el cambio del personal, una vez haya transcurrido el veinte (20%) del plazo establecido para la ejecución del contrato, exceptuando aquellos casos de fuerza mayor debidamente justificado.</t>
  </si>
  <si>
    <t>FASE 3. DISEÑO PCH NUQUI</t>
  </si>
  <si>
    <t>INFORME TECNICO DISEÑOS CON MGA</t>
  </si>
  <si>
    <t xml:space="preserve">FASE 3. DISEÑO PCH JURADO </t>
  </si>
  <si>
    <t>Informe formulación de ajustes al diseño</t>
  </si>
  <si>
    <t>Conocer los pliegos de condiciones, bases del concurso, la propuesta del contratista y el contrato sobre se ejerce interventoria</t>
  </si>
  <si>
    <t>Programar reunión de trabajo en el IPSE y el contratista para conocer los parámetros de ejecución del contrato, así como la metodología a implementarse en el mismo.</t>
  </si>
  <si>
    <t>Revisión y aprobación del Plan de Dirección del Proyecto</t>
  </si>
  <si>
    <t>Verificar que se garantice por parte del contratista, el personal mínimo requerido y con el perfil establecido por el IPSE, durante el plazo de ejecución del contrato, en el marco de los requisitos de calidad y oportunidad que fueron previstos, y validar y aprobar los cambios de personal de los contratistas sujetos a la interventoría</t>
  </si>
  <si>
    <t>Las obligaciones relacionadas con el personal requerido para la ejecución del objeto contractual serán objeto de especial verificación por la supervisión del contrato y su incumplimiento, incluida la ausencia injustificada de una o varias de las personas que hacen parte del equipo de trabajo, acarreará la imposición de las sanciones correspondientes.</t>
  </si>
  <si>
    <t>Comprobar que el contratista objeto de la interventoría, cuentan con los recursos humanos, técnicos y financieros requeridos, de acuerdo con los términos del contrato, antes de la iniciación del mismo, y la correcta utilización de tales recursos, durante la ejecución del contrato.</t>
  </si>
  <si>
    <t>Verificar que el contratista sobre el que se ejerce la interventoría realice las visitas de campo requeridas y las que sean necesarias para el desarrollo a cabalidad del objeto contractual, para ello el interventor deberá realizar visita de campo, a fin de validar la información y los planos de diseño que el contratista realice.</t>
  </si>
  <si>
    <t>Verificar que el contratista adelante todas las actividades objeto del contrato de acuerdo con las normas y especificaciones aplicables, que garanticen su calidad, para lo cual deberá hacer uso de los equipos y herramientas pertinentes que sean requeridos, de acuerdo a lo indicado en el Anexo Técnico.</t>
  </si>
  <si>
    <t>Velar por que su personal o el de los contratistas sobre los que ejerce la interventoria, no revele a terceros, o utilicen directa o indirectamente la información confidencial a la que tengan acceso durante el desarrollo del contrato.</t>
  </si>
  <si>
    <t>Verificar, analizar y aprobar de forma integral lo adelantado por el contratista en lo relacionado a los requerimientos técnicos, actividades y obligaciones específicas exigidas para las tres fases del contrato, las cuales están establecidas en el Anexo Técnico del cual forma parte del presente estudio.</t>
  </si>
  <si>
    <t xml:space="preserve">El contratista interventor deberá remitir a la supervisión del IPSE, los informes de avance del contrato sobre los que se ejerce la interventoría y los proyectos exigidos, con corte al último día hábil del mes anterior (deberá presentar informe separado para cada proyecto sobre el que ejerce interventoría y para los siguientes componentes: i) SGSST, ii) Ambiental y social, y; iii) Avance técnico, para lo cual la interventoría contará con 5 días hábiles siguientes a la fecha de haber sido entregado el informe por el contratista, para que presente su evaluación, concepto y recomendaciones por escrito, adjuntando los documentos soportes que sean requeridos para ser presentados al IPSE.  </t>
  </si>
  <si>
    <t>Verificar que los informes, estudios, conceptos y resultados del contrato y proyectos sobre los que se ejerce la interventoría, se adapten a las normas, estándares y especificaciones técnicas, así como a los parámetros de calidad establecidos para la profesión o especialidad a la que pertenezca la actividad. Los conceptos y solicitudes que realice la interventoría al contratista, deberá realizarse por escrito y radicar en el IPSE, dentro de los cinco (5) días hábiles siguientes al recibo de la notificación o informe.</t>
  </si>
  <si>
    <t>Evaluar el avance y resultados del contrato sobre los que se ejerce la interventoría, en comparación con los cronogramas o planes de trabajo establecidos y exigir que se tomen las medidas correctivas necesarias en caso de que se prevean atrasos en dichos programas.</t>
  </si>
  <si>
    <t>La interventoría velará para que el contratista diseñe los proyectos contemplados dentro de los valores presentados en su propuesta y sin sobrepasar cada presupuesto, para lo cual deberán considerar la totalidad de los costos, impuestos y/o contribuciones de ley y demás valores aplicables.</t>
  </si>
  <si>
    <t xml:space="preserve">La interventoría velará para que el contratista estructure los proyectos contemplados dentro de los plazos previstos, ajustados a las fases establecidas y sin sobrepasar el plazo contractual. En caso que el interventor no informe oportunamente a la entidad de un posible incumplimiento del contrato vigilado o principal, parcial o total, de alguna de las obligaciones a cargo del contratista, será solidariamente responsable con este de los perjuicios que se ocasionen con el incumplimiento por los daños que le sean imputables al interventor siendo responsable solidario. </t>
  </si>
  <si>
    <t>En los casos debidamente justificados, que puedan derivar en ampliación del contrato objeto de la interventoría, y, por ende, del contrato de interventoría, no se reconocerán valores adicionales sobre dicho contrato.</t>
  </si>
  <si>
    <t>El contratista interventor deberá constituir a favor del IPSE las garantías que resulten necesarias para respaldar la óptima ejecución del contrato sobre los que se ejerce la interventoría y verificará la vigencia y cubrimiento de las pólizas a favor del IPSE que la respalden, de la misma forma requerirá al contratista objeto de la interventoría la ampliación de las mismas que estén próximas a vencerse</t>
  </si>
  <si>
    <t xml:space="preserve">Programar y realizar reuniones de interventoría previstas con el contratista y redactar las actas de dichas reuniones, así como efectuar por escrito las instrucciones, observaciones y recomendaciones al contratista sujeto a la interventoría. </t>
  </si>
  <si>
    <t>Informar al IPSE sobre el desarrollo del contrato de interventoría, mediante la presentación de informes periódicos y de un informe final.</t>
  </si>
  <si>
    <t>La interventoría exigirá a su personal y al contratista objeto de la interventoría, para que laboren en el proyecto cumpliendo en todo momento la normatividad de seguridad y salud en el trabajo en materia de dotación de seguridad, cumplimiento estricto en las afiliaciones y pagos al sistema de seguridad social integral, de tal forma que allegue en los informes todos los soportes de dichas afiliaciones y pagos, soportes del buen uso de elementos de protección, registro de charlas o capacitaciones en seguridad industrial, soportes de vacunación contra tétano y fiebre amarilla de todo el personal que labore en campo</t>
  </si>
  <si>
    <t>Atender oportunamente todos los requerimientos que efectúe el IPSE, así como exigir para que el contratista objeto de la interventoría responda por cualquier tipo de reclamación, judicial o extrajudicial, que instaure, impulse o en la que coadyuve el personal, los subcontratistas o un tercero contra el IPSE, por causa o con ocasión del contrato sobre los que se ejerce la interventoría.</t>
  </si>
  <si>
    <t>Coordinar de manera conjunta con el contratista objeto de la interventoría y realizar los ajustes necesarios al cronograma de ejecución de actividades, aprobándolos y presentándolos oportunamente a través del informe mensual o en el momento que sea requerido por el IPSE.</t>
  </si>
  <si>
    <t>Realizar el seguimiento al contrato sobre los cuales se ejerce la interventoría, para que los diseños tanto preliminares como finales sean aprobados oportunamente y en caso de requerirse, se hagan los ajustes en campo y se plasmen en los planos definitivos.</t>
  </si>
  <si>
    <t>Conocer detalladamente las obligaciones derivadas del concurso de méritos objeto de la interventoría, con el fin de verificar y validar el cumplimiento de todos los requisitos y obligaciones contractuales adquiridos por el contratista, en desarrollo del contrato suscrito por el IPSE para la ejecución de la actualización y elaboración de diseños de Pequeñas Centrales Hidroeléctricas (PCH) para el mejoramiento de la infraestructura eléctrica en el Departamento del Chocó.</t>
  </si>
  <si>
    <t xml:space="preserve">Generar alertas preventivas cuando se tenga conocimiento de un posible incumplimiento con el fin de conminar al contratista al cumplimiento de las prestaciones pactadas en el contrato. </t>
  </si>
  <si>
    <t>Tener en cuenta los requisitos y exigencias de la resolución 20131000005805 del 5 de diciembre de 2013, donde se establecen las obligaciones de los interventores de contratos, la cual será entregada de manera oportuna por el IPSE.</t>
  </si>
  <si>
    <t xml:space="preserve">Realizar las visitas técnicas de campo requeridas a fin de validar la información y los planos de diseños que el contratista realice para beneficiar las localidades de Juradó y Nuquí. </t>
  </si>
  <si>
    <t xml:space="preserve">Hacer seguimiento y verificar la entrega y la vigencia de los productos y entregables, como lo exigen el contrato sobre el cual se ejerce la interventoría. </t>
  </si>
  <si>
    <t>Verificar, validar y aprobar los costos, presupuestos y análisis de precios unitarios de los proyectos resultantes del contrato objeto de la interventoría, velando por la optimización de los recursos de cada proyecto.</t>
  </si>
  <si>
    <t>Elaborar un protocolo de verificación de los diseños, caracterizaciones y demás elementos que sean entregados por el contratista objeto de la interventoría, con el fin de hacer seguimiento a cada requerimiento técnico exigido en el contrato suscrito.</t>
  </si>
  <si>
    <t>Revisar y aprobar los documentos ambientales y sociales que elabore el contratista para la obtención de las viabilidades ambientales y sociales que apliquen para los proyectos y verificar que las mismas sean gestionadas oportunamente ante las autoridades competentes</t>
  </si>
  <si>
    <t>Verificar que todos los informes entregados por el contratista deban ser entregados con firma de cada profesional especialista correspondiente, avalados por el director del proyecto y aprobados por el profesional especialista correspondiente de interventoría y su director.</t>
  </si>
  <si>
    <t xml:space="preserve">Verificar que el contratista propicie espacios participativos en la comunidad y acompañar a las reuniones que se efectúen con la misma, a fin de verificar que las dudas o inquietudes sobre los proyectos sean resueltas de manera clara y oportuna y que el contratista objeto de la interventoría tome los correctivos necesarios en caso de presentarse requerimientos que lo ameriten. </t>
  </si>
  <si>
    <t>Verificar que el contratista realice los levantamientos topográficos solicitados, los ensayos de campo requeridos, las pruebas de laboratorio necesarias y demás pruebas demandadas en las actividades contractuales que garanticen la buena calidad de los trabajos por ejecutar, de conformidad con las especificaciones técnicas contratadas para los proyectos y que sean validadas y aprobadas por parte de la interventoría, el resultado de los mismos.</t>
  </si>
  <si>
    <t>Remitir los entregables para que el IPSE realice de manera oportuna los pagos y certificar por escrito el estado de avance del contrato sujeto al control de la interventoría. El Interventor deberá verificar que las facturas presentadas por el contratista cumplan los requisitos de Ley para el régimen común o el simplificado según el caso antes de ser remitidas al IPSE.</t>
  </si>
  <si>
    <t>Velar porque se cumplan a cabalidad los principios de transparencia, economía, responsabilidad, equilibrio económico y objetividad por las partes involucradas en el contrato sobre el cual se ejerce la interventoría.</t>
  </si>
  <si>
    <t>Conocer a nivel de detalle todos los documentos que soportan el contrato sobre los cuales se ejerce interventoría, a partir de los estudios previos, propuesta, contrato, registros presupuestales, garantías y su documento de aprobación, modificatorios y demás documentos que hagan parte de la actividad contractual.</t>
  </si>
  <si>
    <t>Informar oportunamente al IPSE y al contratista objeto de la interventoría sobre las fallas que se presenten en la ejecución del contrato sobre los cuales se ejerce la interventoría.</t>
  </si>
  <si>
    <t>Documentar en debida forma toda la ejecución del contrato sobre los que se ejerce interventoría.</t>
  </si>
  <si>
    <t>Vigilar permanentemente que el contratista atienda estrictamente las obligaciones respecto de prestaciones sociales, aportes parafiscales y a seguridad social integral en los términos legales, y régimen de riesgos laborales de cada uno de sus empleados, de lo cual dejará constancia en los informes respectivos.</t>
  </si>
  <si>
    <t>Poner a disposición del contratista para la estructuración y diseño de proyectos energéticos, toda la documentación necesaria, referida a aspectos técnicos entre los que se puedan encontrar algunos estudios, especificaciones técnicas, cartas y documentos necesarios, advirtiéndole que dicha información es de carácter confidencial según se haya establecido en el correspondiente contrato.</t>
  </si>
  <si>
    <t>Exigir la disponibilidad de recursos de personal, materiales y equipos del contratista de acuerdo con las especificaciones del contrato.</t>
  </si>
  <si>
    <t>Controlar la calidad de las actividades objeto del contrato de interventoría, de acuerdo con las normas, especificaciones aplicables.</t>
  </si>
  <si>
    <t xml:space="preserve">Adelantar los trámites tendientes a la liquidación del contrato objeto de la interventoría en los términos previstos en el contrato o la normatividad vigente, para lo cual deberá presentar informe final de interventoría en el que se dé cuenta del desarrollo de cada proyecto hidroeléctrico, el estado de recibo final de cada proyecto. </t>
  </si>
  <si>
    <t>Presentacion del equipo de trabajo de la interventoria</t>
  </si>
  <si>
    <t>OBLIGACIONES ESPECIFICAS VIGILANCIA Y CONTROL POR PARTE DE LA INTERVENTORIA</t>
  </si>
  <si>
    <t>El interventor deberá garantizar que el contratista adjunte en cada proyecto, copia de las pólizas de calidad de los diseños, que amparen dicha calidad, al menos por un año más, posterior a la finalización del contrato, teniendo como beneficiario al IPSE y al Ministerio de Minas y Energía.</t>
  </si>
  <si>
    <t>HITO PRIMER PAGO</t>
  </si>
  <si>
    <t xml:space="preserve">Revisar, observar, validar y aprobar los proyectos diseñados por el contratita, así como los presupuestos, los análisis de precios unitarios, el análisis financiero, cumpliendo con la normatividad exigida para tal fin, para que los proyectos sean presentados a los fondos de financiamiento (FENOGE, FAZNI o SGR y otros a que haya lugar), para ello tendrá que presentarse la información con la metodología MGA. </t>
  </si>
  <si>
    <t>OBLIGACIONES GENERALES INTERVENTORIA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</si>
</sst>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 #,##0_-;\-&quot;$&quot;\ * #,##0_-;_-&quot;$&quot;\ * &quot;-&quot;_-;_-@_-"/>
    <numFmt numFmtId="164" formatCode="0.0%"/>
    <numFmt numFmtId="165" formatCode="_(&quot;$&quot;\ * #,##0.00_);_(&quot;$&quot;\ * \(#,##0.00\);_(&quot;$&quot;\ *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2"/>
      <color theme="1"/>
      <name val="Arial"/>
      <family val="2"/>
    </font>
    <font>
      <b/>
      <sz val="12"/>
      <color theme="1"/>
      <name val="Arial"/>
      <family val="2"/>
    </font>
    <font>
      <u/>
      <sz val="12"/>
      <color theme="1"/>
      <name val="Arial"/>
      <family val="2"/>
    </font>
    <font>
      <i/>
      <sz val="12"/>
      <color theme="1"/>
      <name val="Arial"/>
      <family val="2"/>
    </font>
    <font>
      <sz val="8"/>
      <color theme="1"/>
      <name val="Calibri"/>
      <family val="2"/>
      <scheme val="minor"/>
    </font>
    <font>
      <b/>
      <sz val="16"/>
      <color theme="1"/>
      <name val="Arial"/>
      <family val="2"/>
    </font>
    <font>
      <sz val="9"/>
      <color indexed="81"/>
      <name val="Tahoma"/>
      <family val="2"/>
    </font>
    <font>
      <b/>
      <sz val="9"/>
      <color indexed="81"/>
      <name val="Tahoma"/>
      <family val="2"/>
    </font>
    <font>
      <b/>
      <sz val="20"/>
      <color theme="1"/>
      <name val="Arial"/>
      <family val="2"/>
    </font>
  </fonts>
  <fills count="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5" tint="0.39997558519241921"/>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165" fontId="1" fillId="0" borderId="0" applyFont="0" applyFill="0" applyBorder="0" applyAlignment="0" applyProtection="0"/>
    <xf numFmtId="42" fontId="1" fillId="0" borderId="0" applyFont="0" applyFill="0" applyBorder="0" applyAlignment="0" applyProtection="0"/>
  </cellStyleXfs>
  <cellXfs count="80">
    <xf numFmtId="0" fontId="0" fillId="0" borderId="0" xfId="0"/>
    <xf numFmtId="0" fontId="4" fillId="0" borderId="0" xfId="0" applyFont="1"/>
    <xf numFmtId="0" fontId="7" fillId="0" borderId="0" xfId="0" applyFont="1" applyAlignment="1">
      <alignment horizontal="justify" vertical="center"/>
    </xf>
    <xf numFmtId="0" fontId="4" fillId="0" borderId="5" xfId="0" applyFont="1" applyBorder="1"/>
    <xf numFmtId="0" fontId="3" fillId="0" borderId="8" xfId="0" applyFont="1" applyBorder="1"/>
    <xf numFmtId="0" fontId="3" fillId="0" borderId="8" xfId="0" applyFont="1" applyBorder="1" applyAlignment="1">
      <alignment wrapText="1"/>
    </xf>
    <xf numFmtId="0" fontId="0" fillId="4" borderId="11" xfId="0" applyFill="1" applyBorder="1"/>
    <xf numFmtId="0" fontId="3" fillId="0" borderId="5" xfId="0" applyFont="1" applyBorder="1"/>
    <xf numFmtId="0" fontId="4" fillId="0" borderId="8" xfId="0" applyFont="1" applyBorder="1"/>
    <xf numFmtId="0" fontId="6" fillId="0" borderId="8" xfId="0" applyFont="1" applyBorder="1"/>
    <xf numFmtId="0" fontId="4" fillId="0" borderId="1" xfId="0" applyFont="1" applyBorder="1"/>
    <xf numFmtId="0" fontId="3" fillId="0" borderId="1" xfId="0" applyFont="1" applyBorder="1" applyAlignment="1">
      <alignment horizontal="justify" vertical="center"/>
    </xf>
    <xf numFmtId="0" fontId="3" fillId="2" borderId="1" xfId="0" applyFont="1" applyFill="1" applyBorder="1" applyAlignment="1">
      <alignment horizontal="justify" vertical="center"/>
    </xf>
    <xf numFmtId="0" fontId="4" fillId="0" borderId="4" xfId="0" applyFont="1" applyBorder="1"/>
    <xf numFmtId="0" fontId="2" fillId="0" borderId="16" xfId="0" applyFont="1" applyBorder="1" applyAlignment="1">
      <alignment horizontal="center" vertical="center"/>
    </xf>
    <xf numFmtId="0" fontId="4" fillId="0" borderId="17" xfId="0" applyFont="1" applyBorder="1" applyAlignment="1">
      <alignment horizontal="center" vertical="center"/>
    </xf>
    <xf numFmtId="0" fontId="2" fillId="0" borderId="17" xfId="0" applyFont="1" applyBorder="1" applyAlignment="1">
      <alignment horizontal="center" vertical="center" wrapText="1"/>
    </xf>
    <xf numFmtId="0" fontId="2" fillId="0" borderId="17" xfId="0" applyFont="1" applyBorder="1" applyAlignment="1">
      <alignment horizontal="center" vertical="center"/>
    </xf>
    <xf numFmtId="0" fontId="2" fillId="0" borderId="18" xfId="0" applyFont="1" applyBorder="1" applyAlignment="1">
      <alignment horizontal="center" vertical="center" wrapText="1"/>
    </xf>
    <xf numFmtId="0" fontId="3" fillId="0" borderId="2" xfId="0" applyFont="1" applyBorder="1" applyAlignment="1">
      <alignment horizontal="justify" vertical="center"/>
    </xf>
    <xf numFmtId="0" fontId="3" fillId="0" borderId="4" xfId="0" applyFont="1" applyBorder="1" applyAlignment="1">
      <alignment horizontal="justify" vertical="center"/>
    </xf>
    <xf numFmtId="0" fontId="4" fillId="2" borderId="5" xfId="0" applyFont="1" applyFill="1" applyBorder="1"/>
    <xf numFmtId="0" fontId="4" fillId="0" borderId="0" xfId="0" applyFont="1" applyAlignment="1">
      <alignment horizontal="center"/>
    </xf>
    <xf numFmtId="0" fontId="4" fillId="2" borderId="13" xfId="0" applyFont="1" applyFill="1" applyBorder="1"/>
    <xf numFmtId="0" fontId="4" fillId="2" borderId="14" xfId="0" applyFont="1" applyFill="1" applyBorder="1"/>
    <xf numFmtId="10" fontId="0" fillId="0" borderId="0" xfId="1" applyNumberFormat="1" applyFont="1"/>
    <xf numFmtId="10" fontId="0" fillId="0" borderId="0" xfId="0" applyNumberFormat="1"/>
    <xf numFmtId="9" fontId="0" fillId="0" borderId="0" xfId="1" applyFont="1"/>
    <xf numFmtId="0" fontId="4" fillId="0" borderId="19" xfId="0" applyFont="1" applyFill="1" applyBorder="1"/>
    <xf numFmtId="0" fontId="0" fillId="0" borderId="20" xfId="0" applyBorder="1"/>
    <xf numFmtId="10" fontId="2" fillId="0" borderId="20" xfId="0" applyNumberFormat="1" applyFont="1" applyFill="1" applyBorder="1"/>
    <xf numFmtId="0" fontId="0" fillId="0" borderId="21" xfId="0" applyBorder="1"/>
    <xf numFmtId="0" fontId="4" fillId="4" borderId="19" xfId="0" applyFont="1" applyFill="1" applyBorder="1"/>
    <xf numFmtId="0" fontId="4" fillId="4" borderId="8" xfId="0" applyFont="1" applyFill="1" applyBorder="1"/>
    <xf numFmtId="0" fontId="4" fillId="4" borderId="10" xfId="0" applyFont="1" applyFill="1" applyBorder="1"/>
    <xf numFmtId="0" fontId="0" fillId="4" borderId="12" xfId="0" applyFill="1" applyBorder="1"/>
    <xf numFmtId="0" fontId="0" fillId="0" borderId="22" xfId="0" applyBorder="1"/>
    <xf numFmtId="0" fontId="4" fillId="0" borderId="14" xfId="0" applyFont="1" applyBorder="1"/>
    <xf numFmtId="0" fontId="3" fillId="0" borderId="14" xfId="0" applyFont="1" applyBorder="1" applyAlignment="1">
      <alignment horizontal="right" vertical="justify"/>
    </xf>
    <xf numFmtId="0" fontId="0" fillId="0" borderId="8" xfId="0" applyBorder="1"/>
    <xf numFmtId="0" fontId="0" fillId="0" borderId="10" xfId="0" applyBorder="1"/>
    <xf numFmtId="0" fontId="0" fillId="0" borderId="4" xfId="0" applyBorder="1" applyAlignment="1">
      <alignment horizontal="center"/>
    </xf>
    <xf numFmtId="0" fontId="0" fillId="0" borderId="23" xfId="0" applyBorder="1" applyAlignment="1">
      <alignment horizontal="center"/>
    </xf>
    <xf numFmtId="0" fontId="0" fillId="0" borderId="1" xfId="0" applyBorder="1" applyAlignment="1">
      <alignment horizontal="center"/>
    </xf>
    <xf numFmtId="0" fontId="0" fillId="0" borderId="9" xfId="0" applyBorder="1" applyAlignment="1">
      <alignment horizontal="center"/>
    </xf>
    <xf numFmtId="10" fontId="2" fillId="3" borderId="1" xfId="1" applyNumberFormat="1" applyFont="1" applyFill="1" applyBorder="1" applyAlignment="1">
      <alignment horizontal="center"/>
    </xf>
    <xf numFmtId="10" fontId="2" fillId="3" borderId="9" xfId="1" applyNumberFormat="1" applyFont="1" applyFill="1" applyBorder="1" applyAlignment="1">
      <alignment horizontal="center"/>
    </xf>
    <xf numFmtId="10" fontId="0" fillId="0" borderId="1" xfId="1" applyNumberFormat="1" applyFont="1" applyBorder="1" applyAlignment="1">
      <alignment horizontal="center"/>
    </xf>
    <xf numFmtId="10" fontId="0" fillId="0" borderId="9" xfId="1" applyNumberFormat="1" applyFont="1" applyBorder="1" applyAlignment="1">
      <alignment horizontal="center"/>
    </xf>
    <xf numFmtId="10" fontId="0" fillId="4" borderId="1" xfId="1" applyNumberFormat="1" applyFont="1" applyFill="1" applyBorder="1" applyAlignment="1">
      <alignment horizontal="center"/>
    </xf>
    <xf numFmtId="10" fontId="0" fillId="4" borderId="9" xfId="1" applyNumberFormat="1" applyFont="1" applyFill="1" applyBorder="1" applyAlignment="1">
      <alignment horizontal="center"/>
    </xf>
    <xf numFmtId="0" fontId="0" fillId="0" borderId="2" xfId="0" applyBorder="1" applyAlignment="1">
      <alignment horizontal="center"/>
    </xf>
    <xf numFmtId="0" fontId="0" fillId="0" borderId="15" xfId="0" applyBorder="1" applyAlignment="1">
      <alignment horizontal="center"/>
    </xf>
    <xf numFmtId="9" fontId="2" fillId="3" borderId="1" xfId="0" applyNumberFormat="1" applyFont="1" applyFill="1" applyBorder="1" applyAlignment="1">
      <alignment horizontal="center"/>
    </xf>
    <xf numFmtId="0" fontId="0" fillId="4" borderId="1" xfId="0" applyFill="1" applyBorder="1" applyAlignment="1">
      <alignment horizontal="center"/>
    </xf>
    <xf numFmtId="0" fontId="0" fillId="4" borderId="9" xfId="0" applyFill="1" applyBorder="1" applyAlignment="1">
      <alignment horizontal="center"/>
    </xf>
    <xf numFmtId="10" fontId="2" fillId="3" borderId="1" xfId="0" applyNumberFormat="1" applyFont="1" applyFill="1" applyBorder="1" applyAlignment="1">
      <alignment horizontal="center"/>
    </xf>
    <xf numFmtId="164" fontId="2" fillId="3" borderId="6" xfId="0" applyNumberFormat="1" applyFont="1" applyFill="1" applyBorder="1" applyAlignment="1">
      <alignment horizontal="center"/>
    </xf>
    <xf numFmtId="10" fontId="2" fillId="3" borderId="6" xfId="1" applyNumberFormat="1" applyFont="1" applyFill="1" applyBorder="1" applyAlignment="1">
      <alignment horizontal="center"/>
    </xf>
    <xf numFmtId="10" fontId="2" fillId="3" borderId="7" xfId="1" applyNumberFormat="1" applyFont="1" applyFill="1" applyBorder="1" applyAlignment="1">
      <alignment horizontal="center"/>
    </xf>
    <xf numFmtId="0" fontId="3" fillId="0" borderId="1" xfId="0" applyFont="1" applyBorder="1" applyAlignment="1">
      <alignment horizontal="justify" vertical="center" wrapText="1"/>
    </xf>
    <xf numFmtId="0" fontId="0" fillId="0" borderId="0" xfId="0" applyBorder="1"/>
    <xf numFmtId="9" fontId="0" fillId="0" borderId="0" xfId="0" applyNumberFormat="1" applyBorder="1" applyAlignment="1">
      <alignment horizontal="center"/>
    </xf>
    <xf numFmtId="0" fontId="0" fillId="0" borderId="0" xfId="0" applyBorder="1" applyAlignment="1">
      <alignment horizontal="center"/>
    </xf>
    <xf numFmtId="0" fontId="11" fillId="0" borderId="0" xfId="0" applyFont="1" applyAlignment="1">
      <alignment horizontal="center" vertical="center"/>
    </xf>
    <xf numFmtId="0" fontId="4" fillId="0" borderId="0" xfId="0" applyFont="1" applyAlignment="1">
      <alignment vertical="center"/>
    </xf>
    <xf numFmtId="42" fontId="4" fillId="0" borderId="0" xfId="3" applyFont="1" applyAlignment="1">
      <alignment vertical="center"/>
    </xf>
    <xf numFmtId="0" fontId="4" fillId="2" borderId="13" xfId="0" applyFont="1" applyFill="1" applyBorder="1" applyAlignment="1">
      <alignment wrapText="1"/>
    </xf>
    <xf numFmtId="0" fontId="4" fillId="0" borderId="1" xfId="0" applyFont="1" applyFill="1" applyBorder="1" applyAlignment="1">
      <alignment horizontal="justify" vertical="center"/>
    </xf>
    <xf numFmtId="10" fontId="0" fillId="0" borderId="1" xfId="1" applyNumberFormat="1" applyFont="1" applyBorder="1" applyAlignment="1">
      <alignment horizontal="center" vertical="center"/>
    </xf>
    <xf numFmtId="10" fontId="0" fillId="0" borderId="2" xfId="1" applyNumberFormat="1" applyFont="1" applyBorder="1" applyAlignment="1">
      <alignment horizontal="center" vertical="center"/>
    </xf>
    <xf numFmtId="10" fontId="2" fillId="0" borderId="1" xfId="0" applyNumberFormat="1" applyFont="1" applyFill="1" applyBorder="1" applyAlignment="1">
      <alignment horizontal="center" vertical="center"/>
    </xf>
    <xf numFmtId="0" fontId="0" fillId="0" borderId="1" xfId="0" applyBorder="1" applyAlignment="1">
      <alignment horizontal="center" vertical="center"/>
    </xf>
    <xf numFmtId="0" fontId="2" fillId="0" borderId="19" xfId="0" applyFont="1" applyBorder="1" applyAlignment="1">
      <alignment horizontal="center"/>
    </xf>
    <xf numFmtId="0" fontId="2" fillId="0" borderId="20" xfId="0" applyFont="1" applyBorder="1" applyAlignment="1">
      <alignment horizontal="center"/>
    </xf>
    <xf numFmtId="0" fontId="2" fillId="0" borderId="21" xfId="0" applyFont="1" applyBorder="1" applyAlignment="1">
      <alignment horizontal="center"/>
    </xf>
    <xf numFmtId="0" fontId="8" fillId="0" borderId="0" xfId="0" applyFont="1" applyAlignment="1">
      <alignment horizontal="center"/>
    </xf>
    <xf numFmtId="0" fontId="4" fillId="0" borderId="24" xfId="0" applyFont="1" applyBorder="1" applyAlignment="1">
      <alignment horizontal="left" vertical="justify"/>
    </xf>
    <xf numFmtId="0" fontId="4" fillId="0" borderId="3" xfId="0" applyFont="1" applyBorder="1" applyAlignment="1">
      <alignment horizontal="left" vertical="justify"/>
    </xf>
    <xf numFmtId="0" fontId="11" fillId="0" borderId="0" xfId="0" applyFont="1" applyAlignment="1">
      <alignment horizontal="center" vertical="center"/>
    </xf>
  </cellXfs>
  <cellStyles count="4">
    <cellStyle name="Moneda [0]" xfId="3" builtinId="7"/>
    <cellStyle name="Moneda 2" xfId="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2:H120"/>
  <sheetViews>
    <sheetView tabSelected="1" topLeftCell="A59" zoomScaleNormal="100" workbookViewId="0">
      <selection activeCell="C63" sqref="C63"/>
    </sheetView>
  </sheetViews>
  <sheetFormatPr baseColWidth="10" defaultRowHeight="15" x14ac:dyDescent="0.25"/>
  <cols>
    <col min="1" max="1" width="9.140625" customWidth="1"/>
    <col min="2" max="2" width="61.5703125" customWidth="1"/>
    <col min="3" max="3" width="15.42578125" customWidth="1"/>
    <col min="5" max="5" width="13.42578125" customWidth="1"/>
  </cols>
  <sheetData>
    <row r="2" spans="1:8" ht="20.25" x14ac:dyDescent="0.3">
      <c r="A2" s="76" t="s">
        <v>70</v>
      </c>
      <c r="B2" s="76"/>
      <c r="C2" s="76"/>
      <c r="D2" s="76"/>
      <c r="E2" s="76"/>
    </row>
    <row r="3" spans="1:8" ht="16.5" thickBot="1" x14ac:dyDescent="0.3">
      <c r="A3" s="22"/>
      <c r="B3" s="22"/>
      <c r="C3" s="22"/>
      <c r="D3" s="22"/>
      <c r="E3" s="22"/>
    </row>
    <row r="4" spans="1:8" ht="16.5" thickBot="1" x14ac:dyDescent="0.3">
      <c r="A4" s="1"/>
      <c r="C4" s="73" t="s">
        <v>0</v>
      </c>
      <c r="D4" s="74"/>
      <c r="E4" s="75"/>
    </row>
    <row r="5" spans="1:8" ht="30.75" thickBot="1" x14ac:dyDescent="0.3">
      <c r="A5" s="14" t="s">
        <v>66</v>
      </c>
      <c r="B5" s="15" t="s">
        <v>65</v>
      </c>
      <c r="C5" s="16" t="s">
        <v>0</v>
      </c>
      <c r="D5" s="17" t="s">
        <v>2</v>
      </c>
      <c r="E5" s="18" t="s">
        <v>3</v>
      </c>
    </row>
    <row r="6" spans="1:8" ht="15.75" x14ac:dyDescent="0.25">
      <c r="A6" s="36"/>
      <c r="B6" s="13" t="s">
        <v>127</v>
      </c>
      <c r="C6" s="41"/>
      <c r="D6" s="41"/>
      <c r="E6" s="42"/>
    </row>
    <row r="7" spans="1:8" ht="15.75" x14ac:dyDescent="0.25">
      <c r="A7" s="37" t="s">
        <v>1</v>
      </c>
      <c r="B7" s="10"/>
      <c r="C7" s="43"/>
      <c r="D7" s="43"/>
      <c r="E7" s="44"/>
    </row>
    <row r="8" spans="1:8" x14ac:dyDescent="0.25">
      <c r="A8" s="38">
        <v>1</v>
      </c>
      <c r="B8" s="11" t="s">
        <v>57</v>
      </c>
      <c r="C8" s="43"/>
      <c r="D8" s="43"/>
      <c r="E8" s="44"/>
    </row>
    <row r="9" spans="1:8" ht="23.25" customHeight="1" x14ac:dyDescent="0.25">
      <c r="A9" s="77" t="s">
        <v>62</v>
      </c>
      <c r="B9" s="78"/>
      <c r="C9" s="45">
        <f>SUM(C10:C60)</f>
        <v>9.9996551724137989E-2</v>
      </c>
      <c r="D9" s="45">
        <f>C9*0.7</f>
        <v>6.9997586206896584E-2</v>
      </c>
      <c r="E9" s="46">
        <f>C9*0.3</f>
        <v>2.9998965517241395E-2</v>
      </c>
      <c r="F9" s="26"/>
      <c r="G9" s="27"/>
    </row>
    <row r="10" spans="1:8" ht="45" x14ac:dyDescent="0.25">
      <c r="A10" s="38">
        <v>1</v>
      </c>
      <c r="B10" s="11" t="s">
        <v>78</v>
      </c>
      <c r="C10" s="69">
        <v>3.0000000000000001E-3</v>
      </c>
      <c r="D10" s="69">
        <f t="shared" ref="D10:D27" si="0">C10*0.7</f>
        <v>2.0999999999999999E-3</v>
      </c>
      <c r="E10" s="69">
        <f t="shared" ref="E10:E27" si="1">C10*0.3</f>
        <v>8.9999999999999998E-4</v>
      </c>
      <c r="H10" s="25"/>
    </row>
    <row r="11" spans="1:8" x14ac:dyDescent="0.25">
      <c r="A11" s="38">
        <v>2</v>
      </c>
      <c r="B11" s="19" t="s">
        <v>122</v>
      </c>
      <c r="C11" s="69">
        <v>2E-3</v>
      </c>
      <c r="D11" s="69">
        <f t="shared" si="0"/>
        <v>1.4E-3</v>
      </c>
      <c r="E11" s="69">
        <f t="shared" si="1"/>
        <v>5.9999999999999995E-4</v>
      </c>
      <c r="H11" s="25"/>
    </row>
    <row r="12" spans="1:8" ht="45" x14ac:dyDescent="0.25">
      <c r="A12" s="38">
        <v>3</v>
      </c>
      <c r="B12" s="19" t="s">
        <v>79</v>
      </c>
      <c r="C12" s="69">
        <v>1E-3</v>
      </c>
      <c r="D12" s="69">
        <f t="shared" ref="D12" si="2">C12*0.7</f>
        <v>6.9999999999999999E-4</v>
      </c>
      <c r="E12" s="69">
        <f t="shared" ref="E12" si="3">C12*0.3</f>
        <v>2.9999999999999997E-4</v>
      </c>
      <c r="H12" s="25"/>
    </row>
    <row r="13" spans="1:8" x14ac:dyDescent="0.25">
      <c r="A13" s="38">
        <f>A12+1</f>
        <v>4</v>
      </c>
      <c r="B13" s="11" t="s">
        <v>80</v>
      </c>
      <c r="C13" s="69">
        <v>2E-3</v>
      </c>
      <c r="D13" s="69">
        <f t="shared" si="0"/>
        <v>1.4E-3</v>
      </c>
      <c r="E13" s="69">
        <f t="shared" si="1"/>
        <v>5.9999999999999995E-4</v>
      </c>
    </row>
    <row r="14" spans="1:8" ht="90" x14ac:dyDescent="0.25">
      <c r="A14" s="38">
        <f>A13+1</f>
        <v>5</v>
      </c>
      <c r="B14" s="20" t="s">
        <v>81</v>
      </c>
      <c r="C14" s="69">
        <v>1E-3</v>
      </c>
      <c r="D14" s="69">
        <f t="shared" si="0"/>
        <v>6.9999999999999999E-4</v>
      </c>
      <c r="E14" s="69">
        <f t="shared" si="1"/>
        <v>2.9999999999999997E-4</v>
      </c>
    </row>
    <row r="15" spans="1:8" ht="60" x14ac:dyDescent="0.25">
      <c r="A15" s="38">
        <f t="shared" ref="A15:A61" si="4">A14+1</f>
        <v>6</v>
      </c>
      <c r="B15" s="60" t="s">
        <v>59</v>
      </c>
      <c r="C15" s="69">
        <v>1E-3</v>
      </c>
      <c r="D15" s="69">
        <f t="shared" ref="D15" si="5">C15*0.7</f>
        <v>6.9999999999999999E-4</v>
      </c>
      <c r="E15" s="69">
        <f t="shared" ref="E15" si="6">C15*0.3</f>
        <v>2.9999999999999997E-4</v>
      </c>
    </row>
    <row r="16" spans="1:8" ht="61.5" customHeight="1" x14ac:dyDescent="0.25">
      <c r="A16" s="38">
        <f t="shared" si="4"/>
        <v>7</v>
      </c>
      <c r="B16" s="12" t="s">
        <v>73</v>
      </c>
      <c r="C16" s="69">
        <v>8.0000000000000004E-4</v>
      </c>
      <c r="D16" s="69">
        <f t="shared" si="0"/>
        <v>5.5999999999999995E-4</v>
      </c>
      <c r="E16" s="69">
        <f t="shared" si="1"/>
        <v>2.4000000000000001E-4</v>
      </c>
    </row>
    <row r="17" spans="1:5" ht="103.5" customHeight="1" x14ac:dyDescent="0.25">
      <c r="A17" s="38">
        <f t="shared" si="4"/>
        <v>8</v>
      </c>
      <c r="B17" s="12" t="s">
        <v>82</v>
      </c>
      <c r="C17" s="69">
        <v>1E-3</v>
      </c>
      <c r="D17" s="69">
        <f t="shared" si="0"/>
        <v>6.9999999999999999E-4</v>
      </c>
      <c r="E17" s="69">
        <f t="shared" si="1"/>
        <v>2.9999999999999997E-4</v>
      </c>
    </row>
    <row r="18" spans="1:5" ht="75.75" customHeight="1" x14ac:dyDescent="0.25">
      <c r="A18" s="38">
        <f t="shared" si="4"/>
        <v>9</v>
      </c>
      <c r="B18" s="12" t="s">
        <v>83</v>
      </c>
      <c r="C18" s="69">
        <v>1E-3</v>
      </c>
      <c r="D18" s="69">
        <f t="shared" si="0"/>
        <v>6.9999999999999999E-4</v>
      </c>
      <c r="E18" s="69">
        <f t="shared" si="1"/>
        <v>2.9999999999999997E-4</v>
      </c>
    </row>
    <row r="19" spans="1:5" ht="75" x14ac:dyDescent="0.25">
      <c r="A19" s="38">
        <f t="shared" si="4"/>
        <v>10</v>
      </c>
      <c r="B19" s="11" t="s">
        <v>60</v>
      </c>
      <c r="C19" s="69">
        <v>1.2999999999999999E-3</v>
      </c>
      <c r="D19" s="69">
        <f t="shared" si="0"/>
        <v>9.0999999999999989E-4</v>
      </c>
      <c r="E19" s="69">
        <f t="shared" si="1"/>
        <v>3.8999999999999999E-4</v>
      </c>
    </row>
    <row r="20" spans="1:5" ht="90" x14ac:dyDescent="0.25">
      <c r="A20" s="38">
        <f t="shared" si="4"/>
        <v>11</v>
      </c>
      <c r="B20" s="11" t="s">
        <v>84</v>
      </c>
      <c r="C20" s="69">
        <v>3.4482758620689659E-3</v>
      </c>
      <c r="D20" s="69">
        <f t="shared" si="0"/>
        <v>2.413793103448276E-3</v>
      </c>
      <c r="E20" s="69">
        <f t="shared" si="1"/>
        <v>1.0344827586206897E-3</v>
      </c>
    </row>
    <row r="21" spans="1:5" x14ac:dyDescent="0.25">
      <c r="A21" s="38">
        <f t="shared" si="4"/>
        <v>12</v>
      </c>
      <c r="B21" s="11" t="s">
        <v>4</v>
      </c>
      <c r="C21" s="69">
        <v>1E-3</v>
      </c>
      <c r="D21" s="69">
        <f t="shared" si="0"/>
        <v>6.9999999999999999E-4</v>
      </c>
      <c r="E21" s="69">
        <f t="shared" si="1"/>
        <v>2.9999999999999997E-4</v>
      </c>
    </row>
    <row r="22" spans="1:5" ht="90" x14ac:dyDescent="0.25">
      <c r="A22" s="38">
        <f t="shared" si="4"/>
        <v>13</v>
      </c>
      <c r="B22" s="12" t="s">
        <v>85</v>
      </c>
      <c r="C22" s="69">
        <v>2E-3</v>
      </c>
      <c r="D22" s="69">
        <f t="shared" si="0"/>
        <v>1.4E-3</v>
      </c>
      <c r="E22" s="69">
        <f t="shared" si="1"/>
        <v>5.9999999999999995E-4</v>
      </c>
    </row>
    <row r="23" spans="1:5" ht="60" x14ac:dyDescent="0.25">
      <c r="A23" s="38">
        <f t="shared" si="4"/>
        <v>14</v>
      </c>
      <c r="B23" s="11" t="s">
        <v>86</v>
      </c>
      <c r="C23" s="69">
        <v>1E-3</v>
      </c>
      <c r="D23" s="69">
        <f t="shared" si="0"/>
        <v>6.9999999999999999E-4</v>
      </c>
      <c r="E23" s="69">
        <f t="shared" si="1"/>
        <v>2.9999999999999997E-4</v>
      </c>
    </row>
    <row r="24" spans="1:5" ht="90" x14ac:dyDescent="0.25">
      <c r="A24" s="38">
        <f t="shared" si="4"/>
        <v>15</v>
      </c>
      <c r="B24" s="12" t="s">
        <v>87</v>
      </c>
      <c r="C24" s="69">
        <v>3.0000000000000001E-3</v>
      </c>
      <c r="D24" s="69">
        <f t="shared" si="0"/>
        <v>2.0999999999999999E-3</v>
      </c>
      <c r="E24" s="69">
        <f t="shared" si="1"/>
        <v>8.9999999999999998E-4</v>
      </c>
    </row>
    <row r="25" spans="1:5" ht="45" x14ac:dyDescent="0.25">
      <c r="A25" s="38">
        <f t="shared" si="4"/>
        <v>16</v>
      </c>
      <c r="B25" s="11" t="s">
        <v>61</v>
      </c>
      <c r="C25" s="69">
        <v>2E-3</v>
      </c>
      <c r="D25" s="69">
        <f t="shared" si="0"/>
        <v>1.4E-3</v>
      </c>
      <c r="E25" s="69">
        <f t="shared" si="1"/>
        <v>5.9999999999999995E-4</v>
      </c>
    </row>
    <row r="26" spans="1:5" ht="182.25" customHeight="1" x14ac:dyDescent="0.25">
      <c r="A26" s="38">
        <f t="shared" si="4"/>
        <v>17</v>
      </c>
      <c r="B26" s="11" t="s">
        <v>88</v>
      </c>
      <c r="C26" s="69">
        <v>3.0000000000000001E-3</v>
      </c>
      <c r="D26" s="69">
        <f t="shared" si="0"/>
        <v>2.0999999999999999E-3</v>
      </c>
      <c r="E26" s="69">
        <f t="shared" si="1"/>
        <v>8.9999999999999998E-4</v>
      </c>
    </row>
    <row r="27" spans="1:5" ht="135" x14ac:dyDescent="0.25">
      <c r="A27" s="38">
        <f t="shared" si="4"/>
        <v>18</v>
      </c>
      <c r="B27" s="11" t="s">
        <v>89</v>
      </c>
      <c r="C27" s="69">
        <v>3.4482758620689659E-3</v>
      </c>
      <c r="D27" s="69">
        <f t="shared" si="0"/>
        <v>2.413793103448276E-3</v>
      </c>
      <c r="E27" s="69">
        <f t="shared" si="1"/>
        <v>1.0344827586206897E-3</v>
      </c>
    </row>
    <row r="28" spans="1:5" ht="75" x14ac:dyDescent="0.25">
      <c r="A28" s="38">
        <f t="shared" si="4"/>
        <v>19</v>
      </c>
      <c r="B28" s="11" t="s">
        <v>90</v>
      </c>
      <c r="C28" s="69">
        <v>3.0000000000000001E-3</v>
      </c>
      <c r="D28" s="69">
        <f t="shared" ref="D28:D61" si="7">C28*0.7</f>
        <v>2.0999999999999999E-3</v>
      </c>
      <c r="E28" s="69">
        <f t="shared" ref="E28:E61" si="8">C28*0.3</f>
        <v>8.9999999999999998E-4</v>
      </c>
    </row>
    <row r="29" spans="1:5" ht="77.25" customHeight="1" x14ac:dyDescent="0.25">
      <c r="A29" s="38">
        <f t="shared" si="4"/>
        <v>20</v>
      </c>
      <c r="B29" s="11" t="s">
        <v>91</v>
      </c>
      <c r="C29" s="69">
        <v>2E-3</v>
      </c>
      <c r="D29" s="69">
        <f t="shared" si="7"/>
        <v>1.4E-3</v>
      </c>
      <c r="E29" s="69">
        <f t="shared" si="8"/>
        <v>5.9999999999999995E-4</v>
      </c>
    </row>
    <row r="30" spans="1:5" ht="148.5" customHeight="1" x14ac:dyDescent="0.25">
      <c r="A30" s="38">
        <f t="shared" si="4"/>
        <v>21</v>
      </c>
      <c r="B30" s="11" t="s">
        <v>92</v>
      </c>
      <c r="C30" s="69">
        <v>3.0000000000000001E-3</v>
      </c>
      <c r="D30" s="69">
        <f t="shared" si="7"/>
        <v>2.0999999999999999E-3</v>
      </c>
      <c r="E30" s="69">
        <f t="shared" si="8"/>
        <v>8.9999999999999998E-4</v>
      </c>
    </row>
    <row r="31" spans="1:5" ht="77.25" customHeight="1" x14ac:dyDescent="0.25">
      <c r="A31" s="38">
        <f t="shared" si="4"/>
        <v>22</v>
      </c>
      <c r="B31" s="11" t="s">
        <v>93</v>
      </c>
      <c r="C31" s="69">
        <v>1E-3</v>
      </c>
      <c r="D31" s="69">
        <f t="shared" si="7"/>
        <v>6.9999999999999999E-4</v>
      </c>
      <c r="E31" s="69">
        <f t="shared" si="8"/>
        <v>2.9999999999999997E-4</v>
      </c>
    </row>
    <row r="32" spans="1:5" ht="111" customHeight="1" x14ac:dyDescent="0.25">
      <c r="A32" s="38">
        <f t="shared" si="4"/>
        <v>23</v>
      </c>
      <c r="B32" s="11" t="s">
        <v>94</v>
      </c>
      <c r="C32" s="69">
        <v>4.0000000000000001E-3</v>
      </c>
      <c r="D32" s="69">
        <f t="shared" si="7"/>
        <v>2.8E-3</v>
      </c>
      <c r="E32" s="69">
        <f t="shared" si="8"/>
        <v>1.1999999999999999E-3</v>
      </c>
    </row>
    <row r="33" spans="1:5" ht="61.5" customHeight="1" x14ac:dyDescent="0.25">
      <c r="A33" s="38">
        <f t="shared" si="4"/>
        <v>24</v>
      </c>
      <c r="B33" s="11" t="s">
        <v>95</v>
      </c>
      <c r="C33" s="69">
        <v>1E-3</v>
      </c>
      <c r="D33" s="69">
        <f t="shared" si="7"/>
        <v>6.9999999999999999E-4</v>
      </c>
      <c r="E33" s="69">
        <f t="shared" si="8"/>
        <v>2.9999999999999997E-4</v>
      </c>
    </row>
    <row r="34" spans="1:5" ht="51" customHeight="1" x14ac:dyDescent="0.25">
      <c r="A34" s="38">
        <f t="shared" si="4"/>
        <v>25</v>
      </c>
      <c r="B34" s="11" t="s">
        <v>96</v>
      </c>
      <c r="C34" s="69">
        <v>1.5E-3</v>
      </c>
      <c r="D34" s="69">
        <f t="shared" si="7"/>
        <v>1.0499999999999999E-3</v>
      </c>
      <c r="E34" s="69">
        <f t="shared" si="8"/>
        <v>4.4999999999999999E-4</v>
      </c>
    </row>
    <row r="35" spans="1:5" ht="175.5" customHeight="1" x14ac:dyDescent="0.25">
      <c r="A35" s="38">
        <f t="shared" si="4"/>
        <v>26</v>
      </c>
      <c r="B35" s="11" t="s">
        <v>97</v>
      </c>
      <c r="C35" s="69">
        <v>2E-3</v>
      </c>
      <c r="D35" s="69">
        <f t="shared" si="7"/>
        <v>1.4E-3</v>
      </c>
      <c r="E35" s="69">
        <f t="shared" si="8"/>
        <v>5.9999999999999995E-4</v>
      </c>
    </row>
    <row r="36" spans="1:5" ht="105.75" customHeight="1" x14ac:dyDescent="0.25">
      <c r="A36" s="38">
        <f t="shared" si="4"/>
        <v>27</v>
      </c>
      <c r="B36" s="11" t="s">
        <v>98</v>
      </c>
      <c r="C36" s="69">
        <v>2E-3</v>
      </c>
      <c r="D36" s="69">
        <f t="shared" si="7"/>
        <v>1.4E-3</v>
      </c>
      <c r="E36" s="69">
        <f t="shared" si="8"/>
        <v>5.9999999999999995E-4</v>
      </c>
    </row>
    <row r="37" spans="1:5" ht="77.25" customHeight="1" x14ac:dyDescent="0.25">
      <c r="A37" s="38">
        <f t="shared" si="4"/>
        <v>28</v>
      </c>
      <c r="B37" s="11" t="s">
        <v>99</v>
      </c>
      <c r="C37" s="69">
        <v>2E-3</v>
      </c>
      <c r="D37" s="69">
        <f t="shared" si="7"/>
        <v>1.4E-3</v>
      </c>
      <c r="E37" s="69">
        <f t="shared" si="8"/>
        <v>5.9999999999999995E-4</v>
      </c>
    </row>
    <row r="38" spans="1:5" ht="77.25" customHeight="1" x14ac:dyDescent="0.25">
      <c r="A38" s="38">
        <f t="shared" si="4"/>
        <v>29</v>
      </c>
      <c r="B38" s="11" t="s">
        <v>100</v>
      </c>
      <c r="C38" s="69">
        <v>2E-3</v>
      </c>
      <c r="D38" s="69">
        <f t="shared" si="7"/>
        <v>1.4E-3</v>
      </c>
      <c r="E38" s="69">
        <f t="shared" si="8"/>
        <v>5.9999999999999995E-4</v>
      </c>
    </row>
    <row r="39" spans="1:5" ht="128.25" customHeight="1" x14ac:dyDescent="0.25">
      <c r="A39" s="38">
        <f t="shared" si="4"/>
        <v>30</v>
      </c>
      <c r="B39" s="11" t="s">
        <v>101</v>
      </c>
      <c r="C39" s="69">
        <v>2E-3</v>
      </c>
      <c r="D39" s="69">
        <f t="shared" si="7"/>
        <v>1.4E-3</v>
      </c>
      <c r="E39" s="69">
        <f t="shared" si="8"/>
        <v>5.9999999999999995E-4</v>
      </c>
    </row>
    <row r="40" spans="1:5" ht="63" customHeight="1" x14ac:dyDescent="0.25">
      <c r="A40" s="38">
        <f t="shared" si="4"/>
        <v>31</v>
      </c>
      <c r="B40" s="11" t="s">
        <v>102</v>
      </c>
      <c r="C40" s="69">
        <v>2E-3</v>
      </c>
      <c r="D40" s="69">
        <f t="shared" si="7"/>
        <v>1.4E-3</v>
      </c>
      <c r="E40" s="69">
        <f t="shared" si="8"/>
        <v>5.9999999999999995E-4</v>
      </c>
    </row>
    <row r="41" spans="1:5" ht="77.25" customHeight="1" x14ac:dyDescent="0.25">
      <c r="A41" s="38">
        <f t="shared" si="4"/>
        <v>32</v>
      </c>
      <c r="B41" s="11" t="s">
        <v>103</v>
      </c>
      <c r="C41" s="69">
        <v>2E-3</v>
      </c>
      <c r="D41" s="69">
        <f t="shared" si="7"/>
        <v>1.4E-3</v>
      </c>
      <c r="E41" s="69">
        <f t="shared" si="8"/>
        <v>5.9999999999999995E-4</v>
      </c>
    </row>
    <row r="42" spans="1:5" ht="60" customHeight="1" x14ac:dyDescent="0.25">
      <c r="A42" s="38">
        <f t="shared" si="4"/>
        <v>33</v>
      </c>
      <c r="B42" s="11" t="s">
        <v>104</v>
      </c>
      <c r="C42" s="69">
        <v>2E-3</v>
      </c>
      <c r="D42" s="69">
        <f t="shared" si="7"/>
        <v>1.4E-3</v>
      </c>
      <c r="E42" s="69">
        <f t="shared" si="8"/>
        <v>5.9999999999999995E-4</v>
      </c>
    </row>
    <row r="43" spans="1:5" ht="51" customHeight="1" x14ac:dyDescent="0.25">
      <c r="A43" s="38">
        <f t="shared" si="4"/>
        <v>34</v>
      </c>
      <c r="B43" s="11" t="s">
        <v>105</v>
      </c>
      <c r="C43" s="69">
        <v>2E-3</v>
      </c>
      <c r="D43" s="69">
        <f t="shared" si="7"/>
        <v>1.4E-3</v>
      </c>
      <c r="E43" s="69">
        <f t="shared" si="8"/>
        <v>5.9999999999999995E-4</v>
      </c>
    </row>
    <row r="44" spans="1:5" ht="60" customHeight="1" x14ac:dyDescent="0.25">
      <c r="A44" s="38">
        <f t="shared" si="4"/>
        <v>35</v>
      </c>
      <c r="B44" s="11" t="s">
        <v>106</v>
      </c>
      <c r="C44" s="69">
        <v>2E-3</v>
      </c>
      <c r="D44" s="69">
        <f t="shared" si="7"/>
        <v>1.4E-3</v>
      </c>
      <c r="E44" s="69">
        <f t="shared" si="8"/>
        <v>5.9999999999999995E-4</v>
      </c>
    </row>
    <row r="45" spans="1:5" ht="77.25" customHeight="1" x14ac:dyDescent="0.25">
      <c r="A45" s="38">
        <f t="shared" si="4"/>
        <v>36</v>
      </c>
      <c r="B45" s="11" t="s">
        <v>107</v>
      </c>
      <c r="C45" s="69">
        <v>2E-3</v>
      </c>
      <c r="D45" s="69">
        <f t="shared" si="7"/>
        <v>1.4E-3</v>
      </c>
      <c r="E45" s="69">
        <f t="shared" si="8"/>
        <v>5.9999999999999995E-4</v>
      </c>
    </row>
    <row r="46" spans="1:5" ht="77.25" customHeight="1" x14ac:dyDescent="0.25">
      <c r="A46" s="38">
        <f t="shared" si="4"/>
        <v>37</v>
      </c>
      <c r="B46" s="11" t="s">
        <v>108</v>
      </c>
      <c r="C46" s="69">
        <v>4.0000000000000001E-3</v>
      </c>
      <c r="D46" s="69">
        <f t="shared" si="7"/>
        <v>2.8E-3</v>
      </c>
      <c r="E46" s="69">
        <f t="shared" si="8"/>
        <v>1.1999999999999999E-3</v>
      </c>
    </row>
    <row r="47" spans="1:5" ht="77.25" customHeight="1" x14ac:dyDescent="0.25">
      <c r="A47" s="38">
        <f t="shared" si="4"/>
        <v>38</v>
      </c>
      <c r="B47" s="11" t="s">
        <v>109</v>
      </c>
      <c r="C47" s="69">
        <v>4.0000000000000001E-3</v>
      </c>
      <c r="D47" s="69">
        <f t="shared" si="7"/>
        <v>2.8E-3</v>
      </c>
      <c r="E47" s="69">
        <f t="shared" si="8"/>
        <v>1.1999999999999999E-3</v>
      </c>
    </row>
    <row r="48" spans="1:5" ht="107.25" customHeight="1" x14ac:dyDescent="0.25">
      <c r="A48" s="38">
        <f t="shared" si="4"/>
        <v>39</v>
      </c>
      <c r="B48" s="11" t="s">
        <v>110</v>
      </c>
      <c r="C48" s="69">
        <v>1E-3</v>
      </c>
      <c r="D48" s="69">
        <f t="shared" si="7"/>
        <v>6.9999999999999999E-4</v>
      </c>
      <c r="E48" s="69">
        <f t="shared" si="8"/>
        <v>2.9999999999999997E-4</v>
      </c>
    </row>
    <row r="49" spans="1:5" ht="124.5" customHeight="1" x14ac:dyDescent="0.25">
      <c r="A49" s="38">
        <f t="shared" si="4"/>
        <v>40</v>
      </c>
      <c r="B49" s="11" t="s">
        <v>111</v>
      </c>
      <c r="C49" s="69">
        <v>2E-3</v>
      </c>
      <c r="D49" s="69">
        <f t="shared" si="7"/>
        <v>1.4E-3</v>
      </c>
      <c r="E49" s="69">
        <f t="shared" si="8"/>
        <v>5.9999999999999995E-4</v>
      </c>
    </row>
    <row r="50" spans="1:5" ht="102.75" customHeight="1" x14ac:dyDescent="0.25">
      <c r="A50" s="38">
        <f t="shared" si="4"/>
        <v>41</v>
      </c>
      <c r="B50" s="11" t="s">
        <v>126</v>
      </c>
      <c r="C50" s="69">
        <v>5.0000000000000001E-3</v>
      </c>
      <c r="D50" s="69">
        <f t="shared" si="7"/>
        <v>3.4999999999999996E-3</v>
      </c>
      <c r="E50" s="69">
        <f t="shared" si="8"/>
        <v>1.5E-3</v>
      </c>
    </row>
    <row r="51" spans="1:5" ht="111" customHeight="1" x14ac:dyDescent="0.25">
      <c r="A51" s="38">
        <f t="shared" si="4"/>
        <v>42</v>
      </c>
      <c r="B51" s="11" t="s">
        <v>112</v>
      </c>
      <c r="C51" s="69">
        <v>1.5E-3</v>
      </c>
      <c r="D51" s="69">
        <f t="shared" si="7"/>
        <v>1.0499999999999999E-3</v>
      </c>
      <c r="E51" s="69">
        <f t="shared" si="8"/>
        <v>4.4999999999999999E-4</v>
      </c>
    </row>
    <row r="52" spans="1:5" ht="61.5" customHeight="1" x14ac:dyDescent="0.25">
      <c r="A52" s="38">
        <f t="shared" si="4"/>
        <v>43</v>
      </c>
      <c r="B52" s="11" t="s">
        <v>113</v>
      </c>
      <c r="C52" s="69">
        <v>1E-3</v>
      </c>
      <c r="D52" s="69">
        <f t="shared" si="7"/>
        <v>6.9999999999999999E-4</v>
      </c>
      <c r="E52" s="69">
        <f t="shared" si="8"/>
        <v>2.9999999999999997E-4</v>
      </c>
    </row>
    <row r="53" spans="1:5" ht="93.75" customHeight="1" x14ac:dyDescent="0.25">
      <c r="A53" s="38">
        <f t="shared" si="4"/>
        <v>44</v>
      </c>
      <c r="B53" s="11" t="s">
        <v>114</v>
      </c>
      <c r="C53" s="69">
        <v>1.5E-3</v>
      </c>
      <c r="D53" s="69">
        <f t="shared" si="7"/>
        <v>1.0499999999999999E-3</v>
      </c>
      <c r="E53" s="69">
        <f t="shared" si="8"/>
        <v>4.4999999999999999E-4</v>
      </c>
    </row>
    <row r="54" spans="1:5" ht="47.25" customHeight="1" x14ac:dyDescent="0.25">
      <c r="A54" s="38">
        <f t="shared" si="4"/>
        <v>45</v>
      </c>
      <c r="B54" s="11" t="s">
        <v>115</v>
      </c>
      <c r="C54" s="69">
        <v>1E-3</v>
      </c>
      <c r="D54" s="69">
        <f t="shared" si="7"/>
        <v>6.9999999999999999E-4</v>
      </c>
      <c r="E54" s="69">
        <f t="shared" si="8"/>
        <v>2.9999999999999997E-4</v>
      </c>
    </row>
    <row r="55" spans="1:5" ht="39.75" customHeight="1" x14ac:dyDescent="0.25">
      <c r="A55" s="38">
        <f t="shared" si="4"/>
        <v>46</v>
      </c>
      <c r="B55" s="11" t="s">
        <v>116</v>
      </c>
      <c r="C55" s="69">
        <v>1.5E-3</v>
      </c>
      <c r="D55" s="69">
        <f t="shared" si="7"/>
        <v>1.0499999999999999E-3</v>
      </c>
      <c r="E55" s="69">
        <f t="shared" si="8"/>
        <v>4.4999999999999999E-4</v>
      </c>
    </row>
    <row r="56" spans="1:5" ht="101.25" customHeight="1" x14ac:dyDescent="0.25">
      <c r="A56" s="38">
        <f t="shared" si="4"/>
        <v>47</v>
      </c>
      <c r="B56" s="11" t="s">
        <v>117</v>
      </c>
      <c r="C56" s="69">
        <v>1.5E-3</v>
      </c>
      <c r="D56" s="69">
        <f t="shared" si="7"/>
        <v>1.0499999999999999E-3</v>
      </c>
      <c r="E56" s="69">
        <f t="shared" si="8"/>
        <v>4.4999999999999999E-4</v>
      </c>
    </row>
    <row r="57" spans="1:5" ht="110.25" customHeight="1" x14ac:dyDescent="0.25">
      <c r="A57" s="38">
        <f t="shared" si="4"/>
        <v>48</v>
      </c>
      <c r="B57" s="11" t="s">
        <v>118</v>
      </c>
      <c r="C57" s="69">
        <v>1E-3</v>
      </c>
      <c r="D57" s="69">
        <f t="shared" si="7"/>
        <v>6.9999999999999999E-4</v>
      </c>
      <c r="E57" s="69">
        <f t="shared" si="8"/>
        <v>2.9999999999999997E-4</v>
      </c>
    </row>
    <row r="58" spans="1:5" ht="50.25" customHeight="1" x14ac:dyDescent="0.25">
      <c r="A58" s="38">
        <f t="shared" si="4"/>
        <v>49</v>
      </c>
      <c r="B58" s="11" t="s">
        <v>119</v>
      </c>
      <c r="C58" s="69">
        <v>1E-3</v>
      </c>
      <c r="D58" s="69">
        <f t="shared" si="7"/>
        <v>6.9999999999999999E-4</v>
      </c>
      <c r="E58" s="69">
        <f t="shared" si="8"/>
        <v>2.9999999999999997E-4</v>
      </c>
    </row>
    <row r="59" spans="1:5" ht="48" customHeight="1" x14ac:dyDescent="0.25">
      <c r="A59" s="38">
        <f t="shared" si="4"/>
        <v>50</v>
      </c>
      <c r="B59" s="11" t="s">
        <v>120</v>
      </c>
      <c r="C59" s="69">
        <v>1.5E-3</v>
      </c>
      <c r="D59" s="69">
        <f t="shared" si="7"/>
        <v>1.0499999999999999E-3</v>
      </c>
      <c r="E59" s="69">
        <f t="shared" si="8"/>
        <v>4.4999999999999999E-4</v>
      </c>
    </row>
    <row r="60" spans="1:5" ht="88.5" customHeight="1" x14ac:dyDescent="0.25">
      <c r="A60" s="38">
        <f t="shared" si="4"/>
        <v>51</v>
      </c>
      <c r="B60" s="11" t="s">
        <v>121</v>
      </c>
      <c r="C60" s="69">
        <v>2E-3</v>
      </c>
      <c r="D60" s="69">
        <f t="shared" si="7"/>
        <v>1.4E-3</v>
      </c>
      <c r="E60" s="69">
        <f t="shared" si="8"/>
        <v>5.9999999999999995E-4</v>
      </c>
    </row>
    <row r="61" spans="1:5" ht="80.25" customHeight="1" x14ac:dyDescent="0.25">
      <c r="A61" s="38">
        <f t="shared" si="4"/>
        <v>52</v>
      </c>
      <c r="B61" s="19" t="s">
        <v>124</v>
      </c>
      <c r="C61" s="70">
        <v>1.5E-3</v>
      </c>
      <c r="D61" s="70">
        <f t="shared" si="7"/>
        <v>1.0499999999999999E-3</v>
      </c>
      <c r="E61" s="70">
        <f t="shared" si="8"/>
        <v>4.4999999999999999E-4</v>
      </c>
    </row>
    <row r="62" spans="1:5" ht="27" customHeight="1" x14ac:dyDescent="0.25">
      <c r="B62" s="68" t="s">
        <v>69</v>
      </c>
      <c r="C62" s="71">
        <f>SUM(C9)</f>
        <v>9.9996551724137989E-2</v>
      </c>
      <c r="D62" s="72"/>
      <c r="E62" s="72"/>
    </row>
    <row r="63" spans="1:5" ht="77.25" customHeight="1" x14ac:dyDescent="0.25"/>
    <row r="64" spans="1:5" ht="77.25" customHeight="1" x14ac:dyDescent="0.25"/>
    <row r="65" ht="77.25" customHeight="1" x14ac:dyDescent="0.25"/>
    <row r="66" ht="77.25" customHeight="1" x14ac:dyDescent="0.25"/>
    <row r="67" ht="77.25" customHeight="1" x14ac:dyDescent="0.25"/>
    <row r="68" ht="77.25" customHeight="1" x14ac:dyDescent="0.25"/>
    <row r="69" ht="77.25" customHeight="1" x14ac:dyDescent="0.25"/>
    <row r="70" ht="77.25" customHeight="1" x14ac:dyDescent="0.25"/>
    <row r="71" ht="77.25" customHeight="1" x14ac:dyDescent="0.25"/>
    <row r="72" ht="77.25" customHeight="1" x14ac:dyDescent="0.25"/>
    <row r="73" ht="77.25" customHeight="1" x14ac:dyDescent="0.25"/>
    <row r="77" ht="52.5" customHeight="1" x14ac:dyDescent="0.25"/>
    <row r="86" spans="1:5" x14ac:dyDescent="0.25">
      <c r="A86" s="61"/>
      <c r="B86" s="61"/>
      <c r="C86" s="62"/>
      <c r="D86" s="63"/>
      <c r="E86" s="63"/>
    </row>
    <row r="87" spans="1:5" x14ac:dyDescent="0.25">
      <c r="A87" s="61"/>
      <c r="B87" s="61"/>
      <c r="C87" s="61"/>
      <c r="D87" s="61"/>
      <c r="E87" s="61"/>
    </row>
    <row r="120" spans="2:2" x14ac:dyDescent="0.25">
      <c r="B120" s="2"/>
    </row>
  </sheetData>
  <mergeCells count="3">
    <mergeCell ref="C4:E4"/>
    <mergeCell ref="A2:E2"/>
    <mergeCell ref="A9:B9"/>
  </mergeCells>
  <printOptions horizontalCentered="1" verticalCentered="1"/>
  <pageMargins left="0.70866141732283472" right="0.70866141732283472" top="0.74803149606299213" bottom="0.74803149606299213" header="0.31496062992125984" footer="0.31496062992125984"/>
  <pageSetup scale="81" fitToHeight="0"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G69"/>
  <sheetViews>
    <sheetView topLeftCell="A50" workbookViewId="0">
      <selection sqref="A1:F69"/>
    </sheetView>
  </sheetViews>
  <sheetFormatPr baseColWidth="10" defaultRowHeight="15" x14ac:dyDescent="0.25"/>
  <cols>
    <col min="2" max="2" width="7.42578125" customWidth="1"/>
    <col min="3" max="3" width="55.42578125" customWidth="1"/>
    <col min="4" max="4" width="23" customWidth="1"/>
    <col min="5" max="5" width="18.5703125" customWidth="1"/>
    <col min="6" max="6" width="16.85546875" customWidth="1"/>
  </cols>
  <sheetData>
    <row r="2" spans="2:6" ht="26.25" x14ac:dyDescent="0.25">
      <c r="B2" s="79" t="s">
        <v>72</v>
      </c>
      <c r="C2" s="79"/>
      <c r="D2" s="79"/>
      <c r="E2" s="79"/>
      <c r="F2" s="79"/>
    </row>
    <row r="3" spans="2:6" ht="26.25" x14ac:dyDescent="0.25">
      <c r="B3" s="65"/>
      <c r="C3" s="65"/>
      <c r="D3" s="66"/>
      <c r="E3" s="64"/>
      <c r="F3" s="64"/>
    </row>
    <row r="4" spans="2:6" ht="15.75" thickBot="1" x14ac:dyDescent="0.3"/>
    <row r="5" spans="2:6" ht="15.75" thickBot="1" x14ac:dyDescent="0.3">
      <c r="D5" s="73" t="s">
        <v>0</v>
      </c>
      <c r="E5" s="74"/>
      <c r="F5" s="75"/>
    </row>
    <row r="6" spans="2:6" ht="51.75" customHeight="1" thickBot="1" x14ac:dyDescent="0.3">
      <c r="B6" s="23" t="s">
        <v>66</v>
      </c>
      <c r="C6" s="67" t="s">
        <v>123</v>
      </c>
      <c r="D6" s="16" t="s">
        <v>0</v>
      </c>
      <c r="E6" s="17" t="s">
        <v>2</v>
      </c>
      <c r="F6" s="18" t="s">
        <v>3</v>
      </c>
    </row>
    <row r="7" spans="2:6" ht="15.75" x14ac:dyDescent="0.25">
      <c r="B7" s="39"/>
      <c r="C7" s="24" t="s">
        <v>63</v>
      </c>
      <c r="D7" s="43"/>
      <c r="E7" s="43"/>
      <c r="F7" s="44"/>
    </row>
    <row r="8" spans="2:6" ht="15.75" x14ac:dyDescent="0.25">
      <c r="B8" s="39"/>
      <c r="C8" s="8" t="s">
        <v>16</v>
      </c>
      <c r="D8" s="53">
        <f>SUM(D9:D26)</f>
        <v>0.25004444444444451</v>
      </c>
      <c r="E8" s="45">
        <f>D8*0.7</f>
        <v>0.17503111111111114</v>
      </c>
      <c r="F8" s="46">
        <f>D8*0.3</f>
        <v>7.5013333333333349E-2</v>
      </c>
    </row>
    <row r="9" spans="2:6" ht="15.75" x14ac:dyDescent="0.25">
      <c r="B9" s="39">
        <v>1</v>
      </c>
      <c r="C9" s="4" t="s">
        <v>17</v>
      </c>
      <c r="D9" s="47">
        <v>8.0000000000000002E-3</v>
      </c>
      <c r="E9" s="47">
        <f t="shared" ref="E9:E26" si="0">D9*0.7</f>
        <v>5.5999999999999999E-3</v>
      </c>
      <c r="F9" s="48">
        <f t="shared" ref="F9:F26" si="1">D9*0.3</f>
        <v>2.3999999999999998E-3</v>
      </c>
    </row>
    <row r="10" spans="2:6" ht="15.75" x14ac:dyDescent="0.25">
      <c r="B10" s="39">
        <v>2</v>
      </c>
      <c r="C10" s="4" t="s">
        <v>6</v>
      </c>
      <c r="D10" s="47">
        <v>1.4999999999999999E-2</v>
      </c>
      <c r="E10" s="47">
        <f t="shared" si="0"/>
        <v>1.0499999999999999E-2</v>
      </c>
      <c r="F10" s="48">
        <f t="shared" si="1"/>
        <v>4.4999999999999997E-3</v>
      </c>
    </row>
    <row r="11" spans="2:6" ht="15.75" x14ac:dyDescent="0.25">
      <c r="B11" s="39">
        <v>3</v>
      </c>
      <c r="C11" s="4" t="s">
        <v>18</v>
      </c>
      <c r="D11" s="47">
        <v>8.0000000000000002E-3</v>
      </c>
      <c r="E11" s="47">
        <f t="shared" si="0"/>
        <v>5.5999999999999999E-3</v>
      </c>
      <c r="F11" s="48">
        <f t="shared" si="1"/>
        <v>2.3999999999999998E-3</v>
      </c>
    </row>
    <row r="12" spans="2:6" ht="15.75" x14ac:dyDescent="0.25">
      <c r="B12" s="39">
        <v>4</v>
      </c>
      <c r="C12" s="4" t="s">
        <v>19</v>
      </c>
      <c r="D12" s="47">
        <v>1.4999999999999999E-2</v>
      </c>
      <c r="E12" s="47">
        <f t="shared" si="0"/>
        <v>1.0499999999999999E-2</v>
      </c>
      <c r="F12" s="48">
        <f t="shared" si="1"/>
        <v>4.4999999999999997E-3</v>
      </c>
    </row>
    <row r="13" spans="2:6" ht="15.75" x14ac:dyDescent="0.25">
      <c r="B13" s="39">
        <v>5</v>
      </c>
      <c r="C13" s="4" t="s">
        <v>58</v>
      </c>
      <c r="D13" s="47">
        <v>9.5999999999999992E-3</v>
      </c>
      <c r="E13" s="47">
        <f t="shared" si="0"/>
        <v>6.7199999999999994E-3</v>
      </c>
      <c r="F13" s="48">
        <f t="shared" si="1"/>
        <v>2.8799999999999997E-3</v>
      </c>
    </row>
    <row r="14" spans="2:6" ht="15.75" x14ac:dyDescent="0.25">
      <c r="B14" s="39">
        <v>6</v>
      </c>
      <c r="C14" s="4" t="s">
        <v>20</v>
      </c>
      <c r="D14" s="47">
        <v>1.4999999999999999E-2</v>
      </c>
      <c r="E14" s="47">
        <f t="shared" si="0"/>
        <v>1.0499999999999999E-2</v>
      </c>
      <c r="F14" s="48">
        <f t="shared" si="1"/>
        <v>4.4999999999999997E-3</v>
      </c>
    </row>
    <row r="15" spans="2:6" ht="30.75" customHeight="1" x14ac:dyDescent="0.25">
      <c r="B15" s="39">
        <v>7</v>
      </c>
      <c r="C15" s="5" t="s">
        <v>21</v>
      </c>
      <c r="D15" s="47">
        <v>1.4999999999999999E-2</v>
      </c>
      <c r="E15" s="47">
        <f t="shared" si="0"/>
        <v>1.0499999999999999E-2</v>
      </c>
      <c r="F15" s="48">
        <f t="shared" si="1"/>
        <v>4.4999999999999997E-3</v>
      </c>
    </row>
    <row r="16" spans="2:6" ht="15.75" x14ac:dyDescent="0.25">
      <c r="B16" s="39">
        <v>8</v>
      </c>
      <c r="C16" s="4" t="s">
        <v>22</v>
      </c>
      <c r="D16" s="47">
        <v>1.7999999999999999E-2</v>
      </c>
      <c r="E16" s="47">
        <f t="shared" si="0"/>
        <v>1.2599999999999998E-2</v>
      </c>
      <c r="F16" s="48">
        <f t="shared" si="1"/>
        <v>5.3999999999999994E-3</v>
      </c>
    </row>
    <row r="17" spans="2:7" ht="15.75" x14ac:dyDescent="0.25">
      <c r="B17" s="39">
        <v>9</v>
      </c>
      <c r="C17" s="4" t="s">
        <v>23</v>
      </c>
      <c r="D17" s="47">
        <v>1.3888888888888888E-2</v>
      </c>
      <c r="E17" s="47">
        <f t="shared" si="0"/>
        <v>9.7222222222222206E-3</v>
      </c>
      <c r="F17" s="48">
        <f t="shared" si="1"/>
        <v>4.1666666666666666E-3</v>
      </c>
    </row>
    <row r="18" spans="2:7" ht="15.75" x14ac:dyDescent="0.25">
      <c r="B18" s="39">
        <v>10</v>
      </c>
      <c r="C18" s="4" t="s">
        <v>24</v>
      </c>
      <c r="D18" s="47">
        <v>1.6E-2</v>
      </c>
      <c r="E18" s="47">
        <f t="shared" si="0"/>
        <v>1.12E-2</v>
      </c>
      <c r="F18" s="48">
        <f t="shared" si="1"/>
        <v>4.7999999999999996E-3</v>
      </c>
    </row>
    <row r="19" spans="2:7" ht="15.75" x14ac:dyDescent="0.25">
      <c r="B19" s="39">
        <v>11</v>
      </c>
      <c r="C19" s="4" t="s">
        <v>25</v>
      </c>
      <c r="D19" s="47">
        <v>1.2E-2</v>
      </c>
      <c r="E19" s="47">
        <f t="shared" si="0"/>
        <v>8.3999999999999995E-3</v>
      </c>
      <c r="F19" s="48">
        <f t="shared" si="1"/>
        <v>3.5999999999999999E-3</v>
      </c>
    </row>
    <row r="20" spans="2:7" ht="15.75" x14ac:dyDescent="0.25">
      <c r="B20" s="39">
        <v>12</v>
      </c>
      <c r="C20" s="4" t="s">
        <v>26</v>
      </c>
      <c r="D20" s="47">
        <v>1.4E-2</v>
      </c>
      <c r="E20" s="47">
        <f t="shared" si="0"/>
        <v>9.7999999999999997E-3</v>
      </c>
      <c r="F20" s="48">
        <f t="shared" si="1"/>
        <v>4.1999999999999997E-3</v>
      </c>
    </row>
    <row r="21" spans="2:7" ht="15.75" x14ac:dyDescent="0.25">
      <c r="B21" s="39">
        <v>13</v>
      </c>
      <c r="C21" s="4" t="s">
        <v>27</v>
      </c>
      <c r="D21" s="47">
        <v>1.3888888888888888E-2</v>
      </c>
      <c r="E21" s="47">
        <f t="shared" si="0"/>
        <v>9.7222222222222206E-3</v>
      </c>
      <c r="F21" s="48">
        <f t="shared" si="1"/>
        <v>4.1666666666666666E-3</v>
      </c>
    </row>
    <row r="22" spans="2:7" ht="15.75" x14ac:dyDescent="0.25">
      <c r="B22" s="39">
        <v>14</v>
      </c>
      <c r="C22" s="4" t="s">
        <v>28</v>
      </c>
      <c r="D22" s="47">
        <v>1.4999999999999999E-2</v>
      </c>
      <c r="E22" s="47">
        <f t="shared" si="0"/>
        <v>1.0499999999999999E-2</v>
      </c>
      <c r="F22" s="48">
        <f t="shared" si="1"/>
        <v>4.4999999999999997E-3</v>
      </c>
    </row>
    <row r="23" spans="2:7" ht="15.75" x14ac:dyDescent="0.25">
      <c r="B23" s="39">
        <v>15</v>
      </c>
      <c r="C23" s="4" t="s">
        <v>29</v>
      </c>
      <c r="D23" s="47">
        <v>1.3888888888888888E-2</v>
      </c>
      <c r="E23" s="47">
        <f t="shared" si="0"/>
        <v>9.7222222222222206E-3</v>
      </c>
      <c r="F23" s="48">
        <f t="shared" si="1"/>
        <v>4.1666666666666666E-3</v>
      </c>
    </row>
    <row r="24" spans="2:7" ht="15.75" x14ac:dyDescent="0.25">
      <c r="B24" s="39">
        <v>16</v>
      </c>
      <c r="C24" s="4" t="s">
        <v>30</v>
      </c>
      <c r="D24" s="47">
        <v>1.3888888888888888E-2</v>
      </c>
      <c r="E24" s="47">
        <f t="shared" si="0"/>
        <v>9.7222222222222206E-3</v>
      </c>
      <c r="F24" s="48">
        <f t="shared" si="1"/>
        <v>4.1666666666666666E-3</v>
      </c>
    </row>
    <row r="25" spans="2:7" ht="15.75" x14ac:dyDescent="0.25">
      <c r="B25" s="39">
        <v>17</v>
      </c>
      <c r="C25" s="4" t="s">
        <v>32</v>
      </c>
      <c r="D25" s="47">
        <v>1.3888888888888888E-2</v>
      </c>
      <c r="E25" s="47">
        <f t="shared" si="0"/>
        <v>9.7222222222222206E-3</v>
      </c>
      <c r="F25" s="48">
        <f t="shared" si="1"/>
        <v>4.1666666666666666E-3</v>
      </c>
    </row>
    <row r="26" spans="2:7" ht="15.75" x14ac:dyDescent="0.25">
      <c r="B26" s="39">
        <v>18</v>
      </c>
      <c r="C26" s="4" t="s">
        <v>13</v>
      </c>
      <c r="D26" s="47">
        <v>0.02</v>
      </c>
      <c r="E26" s="47">
        <f t="shared" si="0"/>
        <v>1.3999999999999999E-2</v>
      </c>
      <c r="F26" s="48">
        <f t="shared" si="1"/>
        <v>6.0000000000000001E-3</v>
      </c>
    </row>
    <row r="27" spans="2:7" ht="16.5" thickBot="1" x14ac:dyDescent="0.3">
      <c r="B27" s="39"/>
      <c r="C27" s="33" t="s">
        <v>125</v>
      </c>
      <c r="D27" s="54"/>
      <c r="E27" s="54"/>
      <c r="F27" s="55"/>
    </row>
    <row r="28" spans="2:7" ht="15.75" x14ac:dyDescent="0.25">
      <c r="B28" s="39"/>
      <c r="C28" s="7"/>
      <c r="D28" s="43"/>
      <c r="E28" s="43"/>
      <c r="F28" s="44"/>
    </row>
    <row r="29" spans="2:7" ht="15.75" x14ac:dyDescent="0.25">
      <c r="B29" s="39"/>
      <c r="C29" s="8" t="s">
        <v>33</v>
      </c>
      <c r="D29" s="56">
        <f>SUM(D30:D43)</f>
        <v>0.24997142857142851</v>
      </c>
      <c r="E29" s="45">
        <f>D29*0.7</f>
        <v>0.17497999999999994</v>
      </c>
      <c r="F29" s="46">
        <f>D29*0.3</f>
        <v>7.4991428571428556E-2</v>
      </c>
      <c r="G29" s="26"/>
    </row>
    <row r="30" spans="2:7" ht="15.75" x14ac:dyDescent="0.25">
      <c r="B30" s="39">
        <v>1</v>
      </c>
      <c r="C30" s="4" t="s">
        <v>5</v>
      </c>
      <c r="D30" s="47">
        <v>8.0000000000000002E-3</v>
      </c>
      <c r="E30" s="47">
        <f t="shared" ref="E30:E43" si="2">D30*0.7</f>
        <v>5.5999999999999999E-3</v>
      </c>
      <c r="F30" s="48">
        <f t="shared" ref="F30:F43" si="3">D30*0.3</f>
        <v>2.3999999999999998E-3</v>
      </c>
    </row>
    <row r="31" spans="2:7" ht="15.75" x14ac:dyDescent="0.25">
      <c r="B31" s="39">
        <v>2</v>
      </c>
      <c r="C31" s="4" t="s">
        <v>34</v>
      </c>
      <c r="D31" s="47">
        <v>1.7857142857142856E-2</v>
      </c>
      <c r="E31" s="47">
        <f t="shared" si="2"/>
        <v>1.2499999999999999E-2</v>
      </c>
      <c r="F31" s="48">
        <f t="shared" si="3"/>
        <v>5.3571428571428563E-3</v>
      </c>
    </row>
    <row r="32" spans="2:7" ht="15.75" x14ac:dyDescent="0.25">
      <c r="B32" s="39">
        <v>3</v>
      </c>
      <c r="C32" s="4" t="s">
        <v>35</v>
      </c>
      <c r="D32" s="47">
        <v>1.7999999999999999E-2</v>
      </c>
      <c r="E32" s="47">
        <f t="shared" si="2"/>
        <v>1.2599999999999998E-2</v>
      </c>
      <c r="F32" s="48">
        <f t="shared" si="3"/>
        <v>5.3999999999999994E-3</v>
      </c>
    </row>
    <row r="33" spans="2:6" ht="32.25" customHeight="1" x14ac:dyDescent="0.25">
      <c r="B33" s="39">
        <v>4</v>
      </c>
      <c r="C33" s="5" t="s">
        <v>36</v>
      </c>
      <c r="D33" s="47">
        <v>1.7999999999999999E-2</v>
      </c>
      <c r="E33" s="47">
        <f t="shared" si="2"/>
        <v>1.2599999999999998E-2</v>
      </c>
      <c r="F33" s="48">
        <f t="shared" si="3"/>
        <v>5.3999999999999994E-3</v>
      </c>
    </row>
    <row r="34" spans="2:6" ht="15.75" x14ac:dyDescent="0.25">
      <c r="B34" s="39">
        <v>5</v>
      </c>
      <c r="C34" s="9" t="s">
        <v>37</v>
      </c>
      <c r="D34" s="47">
        <v>1.7999999999999999E-2</v>
      </c>
      <c r="E34" s="47">
        <f t="shared" si="2"/>
        <v>1.2599999999999998E-2</v>
      </c>
      <c r="F34" s="48">
        <f t="shared" si="3"/>
        <v>5.3999999999999994E-3</v>
      </c>
    </row>
    <row r="35" spans="2:6" ht="15.75" x14ac:dyDescent="0.25">
      <c r="B35" s="39">
        <v>6</v>
      </c>
      <c r="C35" s="4" t="s">
        <v>22</v>
      </c>
      <c r="D35" s="47">
        <v>2.4199999999999999E-2</v>
      </c>
      <c r="E35" s="47">
        <f t="shared" si="2"/>
        <v>1.6939999999999997E-2</v>
      </c>
      <c r="F35" s="48">
        <f t="shared" si="3"/>
        <v>7.2599999999999991E-3</v>
      </c>
    </row>
    <row r="36" spans="2:6" ht="33" customHeight="1" x14ac:dyDescent="0.25">
      <c r="B36" s="39">
        <v>7</v>
      </c>
      <c r="C36" s="5" t="s">
        <v>38</v>
      </c>
      <c r="D36" s="47">
        <v>1.7999999999999999E-2</v>
      </c>
      <c r="E36" s="47">
        <f t="shared" si="2"/>
        <v>1.2599999999999998E-2</v>
      </c>
      <c r="F36" s="48">
        <f t="shared" si="3"/>
        <v>5.3999999999999994E-3</v>
      </c>
    </row>
    <row r="37" spans="2:6" ht="15.75" x14ac:dyDescent="0.25">
      <c r="B37" s="39">
        <v>8</v>
      </c>
      <c r="C37" s="4" t="s">
        <v>25</v>
      </c>
      <c r="D37" s="47">
        <v>1.7999999999999999E-2</v>
      </c>
      <c r="E37" s="47">
        <f t="shared" si="2"/>
        <v>1.2599999999999998E-2</v>
      </c>
      <c r="F37" s="48">
        <f t="shared" si="3"/>
        <v>5.3999999999999994E-3</v>
      </c>
    </row>
    <row r="38" spans="2:6" ht="15.75" x14ac:dyDescent="0.25">
      <c r="B38" s="39">
        <v>9</v>
      </c>
      <c r="C38" s="4" t="s">
        <v>39</v>
      </c>
      <c r="D38" s="47">
        <v>1.7857142857142856E-2</v>
      </c>
      <c r="E38" s="47">
        <f t="shared" si="2"/>
        <v>1.2499999999999999E-2</v>
      </c>
      <c r="F38" s="48">
        <f t="shared" si="3"/>
        <v>5.3571428571428563E-3</v>
      </c>
    </row>
    <row r="39" spans="2:6" ht="15.75" x14ac:dyDescent="0.25">
      <c r="B39" s="39">
        <v>10</v>
      </c>
      <c r="C39" s="4" t="s">
        <v>28</v>
      </c>
      <c r="D39" s="47">
        <v>1.7999999999999999E-2</v>
      </c>
      <c r="E39" s="47">
        <f t="shared" si="2"/>
        <v>1.2599999999999998E-2</v>
      </c>
      <c r="F39" s="48">
        <f t="shared" si="3"/>
        <v>5.3999999999999994E-3</v>
      </c>
    </row>
    <row r="40" spans="2:6" ht="15.75" x14ac:dyDescent="0.25">
      <c r="B40" s="39">
        <v>11</v>
      </c>
      <c r="C40" s="4" t="s">
        <v>40</v>
      </c>
      <c r="D40" s="47">
        <v>1.7999999999999999E-2</v>
      </c>
      <c r="E40" s="47">
        <f t="shared" si="2"/>
        <v>1.2599999999999998E-2</v>
      </c>
      <c r="F40" s="48">
        <f t="shared" si="3"/>
        <v>5.3999999999999994E-3</v>
      </c>
    </row>
    <row r="41" spans="2:6" ht="15.75" x14ac:dyDescent="0.25">
      <c r="B41" s="39">
        <v>12</v>
      </c>
      <c r="C41" s="4" t="s">
        <v>31</v>
      </c>
      <c r="D41" s="47">
        <v>1.8200000000000001E-2</v>
      </c>
      <c r="E41" s="47">
        <f t="shared" si="2"/>
        <v>1.274E-2</v>
      </c>
      <c r="F41" s="48">
        <f t="shared" si="3"/>
        <v>5.4600000000000004E-3</v>
      </c>
    </row>
    <row r="42" spans="2:6" ht="15.75" x14ac:dyDescent="0.25">
      <c r="B42" s="39">
        <v>13</v>
      </c>
      <c r="C42" s="4" t="s">
        <v>64</v>
      </c>
      <c r="D42" s="47">
        <v>1.7857142857142856E-2</v>
      </c>
      <c r="E42" s="47">
        <f t="shared" si="2"/>
        <v>1.2499999999999999E-2</v>
      </c>
      <c r="F42" s="48">
        <f t="shared" si="3"/>
        <v>5.3571428571428563E-3</v>
      </c>
    </row>
    <row r="43" spans="2:6" ht="16.5" thickBot="1" x14ac:dyDescent="0.3">
      <c r="B43" s="39">
        <v>14</v>
      </c>
      <c r="C43" s="8" t="s">
        <v>13</v>
      </c>
      <c r="D43" s="47">
        <v>0.02</v>
      </c>
      <c r="E43" s="47">
        <f t="shared" si="2"/>
        <v>1.3999999999999999E-2</v>
      </c>
      <c r="F43" s="48">
        <f t="shared" si="3"/>
        <v>6.0000000000000001E-3</v>
      </c>
    </row>
    <row r="44" spans="2:6" ht="16.5" thickBot="1" x14ac:dyDescent="0.3">
      <c r="B44" s="39"/>
      <c r="C44" s="32" t="s">
        <v>67</v>
      </c>
      <c r="D44" s="54"/>
      <c r="E44" s="54"/>
      <c r="F44" s="55"/>
    </row>
    <row r="45" spans="2:6" ht="16.5" thickBot="1" x14ac:dyDescent="0.3">
      <c r="B45" s="39"/>
      <c r="C45" s="21"/>
      <c r="D45" s="51"/>
      <c r="E45" s="51"/>
      <c r="F45" s="52"/>
    </row>
    <row r="46" spans="2:6" ht="15.75" x14ac:dyDescent="0.25">
      <c r="B46" s="39"/>
      <c r="C46" s="3" t="s">
        <v>74</v>
      </c>
      <c r="D46" s="57">
        <f>SUM(D47:D67)</f>
        <v>0.40000370370370375</v>
      </c>
      <c r="E46" s="58">
        <f>D46*0.7</f>
        <v>0.28000259259259258</v>
      </c>
      <c r="F46" s="59">
        <f>D46*0.3</f>
        <v>0.12000111111111111</v>
      </c>
    </row>
    <row r="47" spans="2:6" ht="15.75" x14ac:dyDescent="0.25">
      <c r="B47" s="39">
        <v>1</v>
      </c>
      <c r="C47" s="4" t="s">
        <v>55</v>
      </c>
      <c r="D47" s="47">
        <v>0.02</v>
      </c>
      <c r="E47" s="47">
        <f t="shared" ref="E47:E67" si="4">D47*0.7</f>
        <v>1.3999999999999999E-2</v>
      </c>
      <c r="F47" s="48">
        <f t="shared" ref="F47:F67" si="5">D47*0.3</f>
        <v>6.0000000000000001E-3</v>
      </c>
    </row>
    <row r="48" spans="2:6" ht="15.75" x14ac:dyDescent="0.25">
      <c r="B48" s="39">
        <v>2</v>
      </c>
      <c r="C48" s="4" t="s">
        <v>56</v>
      </c>
      <c r="D48" s="47">
        <v>0.02</v>
      </c>
      <c r="E48" s="47">
        <f t="shared" si="4"/>
        <v>1.3999999999999999E-2</v>
      </c>
      <c r="F48" s="48">
        <f t="shared" si="5"/>
        <v>6.0000000000000001E-3</v>
      </c>
    </row>
    <row r="49" spans="2:6" ht="34.5" customHeight="1" x14ac:dyDescent="0.25">
      <c r="B49" s="39">
        <v>3</v>
      </c>
      <c r="C49" s="5" t="s">
        <v>41</v>
      </c>
      <c r="D49" s="47">
        <v>2.5000000000000001E-2</v>
      </c>
      <c r="E49" s="47">
        <f t="shared" si="4"/>
        <v>1.7499999999999998E-2</v>
      </c>
      <c r="F49" s="48">
        <f t="shared" si="5"/>
        <v>7.4999999999999997E-3</v>
      </c>
    </row>
    <row r="50" spans="2:6" ht="15.75" x14ac:dyDescent="0.25">
      <c r="B50" s="39">
        <v>4</v>
      </c>
      <c r="C50" s="4" t="s">
        <v>42</v>
      </c>
      <c r="D50" s="47">
        <v>0.02</v>
      </c>
      <c r="E50" s="47">
        <f t="shared" si="4"/>
        <v>1.3999999999999999E-2</v>
      </c>
      <c r="F50" s="48">
        <f t="shared" si="5"/>
        <v>6.0000000000000001E-3</v>
      </c>
    </row>
    <row r="51" spans="2:6" ht="15.75" x14ac:dyDescent="0.25">
      <c r="B51" s="39">
        <v>5</v>
      </c>
      <c r="C51" s="4" t="s">
        <v>43</v>
      </c>
      <c r="D51" s="47">
        <v>0.01</v>
      </c>
      <c r="E51" s="47">
        <f t="shared" si="4"/>
        <v>6.9999999999999993E-3</v>
      </c>
      <c r="F51" s="48">
        <f t="shared" si="5"/>
        <v>3.0000000000000001E-3</v>
      </c>
    </row>
    <row r="52" spans="2:6" ht="15.75" x14ac:dyDescent="0.25">
      <c r="B52" s="39">
        <v>6</v>
      </c>
      <c r="C52" s="4" t="s">
        <v>44</v>
      </c>
      <c r="D52" s="47">
        <v>0.02</v>
      </c>
      <c r="E52" s="47">
        <f t="shared" si="4"/>
        <v>1.3999999999999999E-2</v>
      </c>
      <c r="F52" s="48">
        <f t="shared" si="5"/>
        <v>6.0000000000000001E-3</v>
      </c>
    </row>
    <row r="53" spans="2:6" ht="15.75" x14ac:dyDescent="0.25">
      <c r="B53" s="39">
        <v>7</v>
      </c>
      <c r="C53" s="4" t="s">
        <v>45</v>
      </c>
      <c r="D53" s="47">
        <v>1.7999999999999999E-2</v>
      </c>
      <c r="E53" s="47">
        <f t="shared" si="4"/>
        <v>1.2599999999999998E-2</v>
      </c>
      <c r="F53" s="48">
        <f t="shared" si="5"/>
        <v>5.3999999999999994E-3</v>
      </c>
    </row>
    <row r="54" spans="2:6" ht="15.75" x14ac:dyDescent="0.25">
      <c r="B54" s="39">
        <v>8</v>
      </c>
      <c r="C54" s="4" t="s">
        <v>40</v>
      </c>
      <c r="D54" s="47">
        <v>1.4814814814814815E-2</v>
      </c>
      <c r="E54" s="47">
        <f t="shared" si="4"/>
        <v>1.037037037037037E-2</v>
      </c>
      <c r="F54" s="48">
        <f t="shared" si="5"/>
        <v>4.4444444444444444E-3</v>
      </c>
    </row>
    <row r="55" spans="2:6" ht="15.75" x14ac:dyDescent="0.25">
      <c r="B55" s="39">
        <v>9</v>
      </c>
      <c r="C55" s="4" t="s">
        <v>31</v>
      </c>
      <c r="D55" s="47">
        <v>0.02</v>
      </c>
      <c r="E55" s="47">
        <f t="shared" si="4"/>
        <v>1.3999999999999999E-2</v>
      </c>
      <c r="F55" s="48">
        <f t="shared" si="5"/>
        <v>6.0000000000000001E-3</v>
      </c>
    </row>
    <row r="56" spans="2:6" ht="15.75" x14ac:dyDescent="0.25">
      <c r="B56" s="39">
        <v>10</v>
      </c>
      <c r="C56" s="4" t="s">
        <v>47</v>
      </c>
      <c r="D56" s="47">
        <v>1.5299999999999999E-2</v>
      </c>
      <c r="E56" s="47">
        <f t="shared" si="4"/>
        <v>1.0709999999999999E-2</v>
      </c>
      <c r="F56" s="48">
        <f t="shared" si="5"/>
        <v>4.5899999999999995E-3</v>
      </c>
    </row>
    <row r="57" spans="2:6" ht="15.75" x14ac:dyDescent="0.25">
      <c r="B57" s="39">
        <v>11</v>
      </c>
      <c r="C57" s="4" t="s">
        <v>46</v>
      </c>
      <c r="D57" s="47">
        <v>1.2E-2</v>
      </c>
      <c r="E57" s="47">
        <f t="shared" si="4"/>
        <v>8.3999999999999995E-3</v>
      </c>
      <c r="F57" s="48">
        <f t="shared" si="5"/>
        <v>3.5999999999999999E-3</v>
      </c>
    </row>
    <row r="58" spans="2:6" ht="15.75" x14ac:dyDescent="0.25">
      <c r="B58" s="39">
        <v>12</v>
      </c>
      <c r="C58" s="4" t="s">
        <v>48</v>
      </c>
      <c r="D58" s="47">
        <v>1.4814814814814815E-2</v>
      </c>
      <c r="E58" s="47">
        <f t="shared" si="4"/>
        <v>1.037037037037037E-2</v>
      </c>
      <c r="F58" s="48">
        <f t="shared" si="5"/>
        <v>4.4444444444444444E-3</v>
      </c>
    </row>
    <row r="59" spans="2:6" ht="15.75" x14ac:dyDescent="0.25">
      <c r="B59" s="39">
        <v>13</v>
      </c>
      <c r="C59" s="4" t="s">
        <v>49</v>
      </c>
      <c r="D59" s="47">
        <v>1.4814814814814815E-2</v>
      </c>
      <c r="E59" s="47">
        <f t="shared" si="4"/>
        <v>1.037037037037037E-2</v>
      </c>
      <c r="F59" s="48">
        <f t="shared" si="5"/>
        <v>4.4444444444444444E-3</v>
      </c>
    </row>
    <row r="60" spans="2:6" ht="15.75" x14ac:dyDescent="0.25">
      <c r="B60" s="39">
        <v>14</v>
      </c>
      <c r="C60" s="4" t="s">
        <v>50</v>
      </c>
      <c r="D60" s="47">
        <v>1.4814814814814815E-2</v>
      </c>
      <c r="E60" s="47">
        <f t="shared" si="4"/>
        <v>1.037037037037037E-2</v>
      </c>
      <c r="F60" s="48">
        <f t="shared" si="5"/>
        <v>4.4444444444444444E-3</v>
      </c>
    </row>
    <row r="61" spans="2:6" ht="35.25" customHeight="1" x14ac:dyDescent="0.25">
      <c r="B61" s="39">
        <v>15</v>
      </c>
      <c r="C61" s="5" t="s">
        <v>51</v>
      </c>
      <c r="D61" s="47">
        <v>1.4814814814814815E-2</v>
      </c>
      <c r="E61" s="47">
        <f t="shared" si="4"/>
        <v>1.037037037037037E-2</v>
      </c>
      <c r="F61" s="48">
        <f t="shared" si="5"/>
        <v>4.4444444444444444E-3</v>
      </c>
    </row>
    <row r="62" spans="2:6" ht="33.75" customHeight="1" x14ac:dyDescent="0.25">
      <c r="B62" s="39">
        <v>16</v>
      </c>
      <c r="C62" s="5" t="s">
        <v>52</v>
      </c>
      <c r="D62" s="47">
        <v>1.4814814814814815E-2</v>
      </c>
      <c r="E62" s="47">
        <f t="shared" si="4"/>
        <v>1.037037037037037E-2</v>
      </c>
      <c r="F62" s="48">
        <f t="shared" si="5"/>
        <v>4.4444444444444444E-3</v>
      </c>
    </row>
    <row r="63" spans="2:6" ht="30.75" customHeight="1" x14ac:dyDescent="0.25">
      <c r="B63" s="39">
        <v>17</v>
      </c>
      <c r="C63" s="5" t="s">
        <v>53</v>
      </c>
      <c r="D63" s="47">
        <v>1.4814814814814815E-2</v>
      </c>
      <c r="E63" s="47">
        <f t="shared" si="4"/>
        <v>1.037037037037037E-2</v>
      </c>
      <c r="F63" s="48">
        <f t="shared" si="5"/>
        <v>4.4444444444444444E-3</v>
      </c>
    </row>
    <row r="64" spans="2:6" ht="15.75" x14ac:dyDescent="0.25">
      <c r="B64" s="39">
        <v>18</v>
      </c>
      <c r="C64" s="4" t="s">
        <v>54</v>
      </c>
      <c r="D64" s="47">
        <v>1.6E-2</v>
      </c>
      <c r="E64" s="47">
        <f t="shared" si="4"/>
        <v>1.12E-2</v>
      </c>
      <c r="F64" s="48">
        <f t="shared" si="5"/>
        <v>4.7999999999999996E-3</v>
      </c>
    </row>
    <row r="65" spans="2:6" ht="15.75" x14ac:dyDescent="0.25">
      <c r="B65" s="39">
        <v>19</v>
      </c>
      <c r="C65" s="4" t="s">
        <v>75</v>
      </c>
      <c r="D65" s="47">
        <v>0.05</v>
      </c>
      <c r="E65" s="47">
        <f t="shared" si="4"/>
        <v>3.4999999999999996E-2</v>
      </c>
      <c r="F65" s="48">
        <f t="shared" si="5"/>
        <v>1.4999999999999999E-2</v>
      </c>
    </row>
    <row r="66" spans="2:6" ht="15.75" x14ac:dyDescent="0.25">
      <c r="B66" s="39">
        <v>20</v>
      </c>
      <c r="C66" s="4" t="s">
        <v>14</v>
      </c>
      <c r="D66" s="47">
        <v>0.03</v>
      </c>
      <c r="E66" s="47">
        <f t="shared" si="4"/>
        <v>2.0999999999999998E-2</v>
      </c>
      <c r="F66" s="48">
        <f t="shared" si="5"/>
        <v>8.9999999999999993E-3</v>
      </c>
    </row>
    <row r="67" spans="2:6" ht="15.75" x14ac:dyDescent="0.25">
      <c r="B67" s="39">
        <v>21</v>
      </c>
      <c r="C67" s="4" t="s">
        <v>15</v>
      </c>
      <c r="D67" s="47">
        <v>0.02</v>
      </c>
      <c r="E67" s="47">
        <f t="shared" si="4"/>
        <v>1.3999999999999999E-2</v>
      </c>
      <c r="F67" s="48">
        <f t="shared" si="5"/>
        <v>6.0000000000000001E-3</v>
      </c>
    </row>
    <row r="68" spans="2:6" ht="16.5" thickBot="1" x14ac:dyDescent="0.3">
      <c r="B68" s="39"/>
      <c r="C68" s="34" t="s">
        <v>68</v>
      </c>
      <c r="D68" s="6"/>
      <c r="E68" s="6"/>
      <c r="F68" s="35"/>
    </row>
    <row r="69" spans="2:6" ht="16.5" thickBot="1" x14ac:dyDescent="0.3">
      <c r="B69" s="40"/>
      <c r="C69" s="28" t="s">
        <v>69</v>
      </c>
      <c r="D69" s="30">
        <f>SUM(D46+D29+D8)</f>
        <v>0.90001957671957677</v>
      </c>
      <c r="E69" s="29"/>
      <c r="F69" s="31"/>
    </row>
  </sheetData>
  <mergeCells count="2">
    <mergeCell ref="D5:F5"/>
    <mergeCell ref="B2:F2"/>
  </mergeCells>
  <pageMargins left="0.7" right="0.7" top="0.75" bottom="0.75" header="0.3" footer="0.3"/>
  <pageSetup scale="5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39"/>
  <sheetViews>
    <sheetView topLeftCell="A19" workbookViewId="0">
      <selection sqref="A1:F39"/>
    </sheetView>
  </sheetViews>
  <sheetFormatPr baseColWidth="10" defaultRowHeight="15" x14ac:dyDescent="0.25"/>
  <cols>
    <col min="2" max="2" width="7.28515625" customWidth="1"/>
    <col min="3" max="3" width="53.5703125" customWidth="1"/>
    <col min="4" max="4" width="17.42578125" bestFit="1" customWidth="1"/>
    <col min="6" max="6" width="30" customWidth="1"/>
  </cols>
  <sheetData>
    <row r="1" spans="2:10" ht="26.25" x14ac:dyDescent="0.25">
      <c r="B1" s="79" t="s">
        <v>71</v>
      </c>
      <c r="C1" s="79"/>
      <c r="D1" s="79"/>
      <c r="E1" s="79"/>
      <c r="F1" s="79"/>
    </row>
    <row r="2" spans="2:10" ht="15.75" x14ac:dyDescent="0.25">
      <c r="B2" s="65"/>
      <c r="C2" s="65"/>
      <c r="D2" s="66"/>
      <c r="E2" s="65"/>
      <c r="F2" s="65"/>
    </row>
    <row r="3" spans="2:10" ht="15.75" thickBot="1" x14ac:dyDescent="0.3"/>
    <row r="4" spans="2:10" ht="15.75" thickBot="1" x14ac:dyDescent="0.3">
      <c r="D4" s="73" t="s">
        <v>0</v>
      </c>
      <c r="E4" s="74"/>
      <c r="F4" s="75"/>
    </row>
    <row r="5" spans="2:10" ht="58.5" customHeight="1" thickBot="1" x14ac:dyDescent="0.3">
      <c r="B5" s="23" t="s">
        <v>66</v>
      </c>
      <c r="C5" s="67" t="s">
        <v>123</v>
      </c>
      <c r="D5" s="16" t="s">
        <v>0</v>
      </c>
      <c r="E5" s="17" t="s">
        <v>2</v>
      </c>
      <c r="F5" s="18" t="s">
        <v>3</v>
      </c>
    </row>
    <row r="6" spans="2:10" ht="16.5" thickBot="1" x14ac:dyDescent="0.3">
      <c r="B6" s="39"/>
      <c r="C6" s="24" t="s">
        <v>63</v>
      </c>
      <c r="D6" s="43"/>
      <c r="E6" s="43"/>
      <c r="F6" s="44"/>
    </row>
    <row r="7" spans="2:10" ht="15.75" x14ac:dyDescent="0.25">
      <c r="B7" s="39"/>
      <c r="C7" s="3" t="s">
        <v>76</v>
      </c>
      <c r="D7" s="57">
        <f>SUM(D9:D37)</f>
        <v>0.90000000000000024</v>
      </c>
      <c r="E7" s="58">
        <f>D7*0.7</f>
        <v>0.63000000000000012</v>
      </c>
      <c r="F7" s="59">
        <f>D7*0.3</f>
        <v>0.27000000000000007</v>
      </c>
    </row>
    <row r="8" spans="2:10" ht="15.75" x14ac:dyDescent="0.25">
      <c r="B8" s="39"/>
      <c r="C8" s="8" t="s">
        <v>7</v>
      </c>
      <c r="D8" s="43"/>
      <c r="E8" s="43"/>
      <c r="F8" s="44"/>
    </row>
    <row r="9" spans="2:10" ht="15.75" x14ac:dyDescent="0.25">
      <c r="B9" s="39">
        <v>1</v>
      </c>
      <c r="C9" s="4" t="s">
        <v>8</v>
      </c>
      <c r="D9" s="47">
        <v>7.0000000000000007E-2</v>
      </c>
      <c r="E9" s="47">
        <f>D9*0.7</f>
        <v>4.9000000000000002E-2</v>
      </c>
      <c r="F9" s="48">
        <f>D9*0.3</f>
        <v>2.1000000000000001E-2</v>
      </c>
    </row>
    <row r="10" spans="2:10" ht="15.75" x14ac:dyDescent="0.25">
      <c r="B10" s="39">
        <v>2</v>
      </c>
      <c r="C10" s="4" t="s">
        <v>77</v>
      </c>
      <c r="D10" s="47">
        <v>0.12</v>
      </c>
      <c r="E10" s="47">
        <f t="shared" ref="E10:E37" si="0">D10*0.7</f>
        <v>8.3999999999999991E-2</v>
      </c>
      <c r="F10" s="48">
        <f t="shared" ref="F10:F37" si="1">D10*0.3</f>
        <v>3.5999999999999997E-2</v>
      </c>
      <c r="H10" s="26"/>
      <c r="I10" s="26"/>
      <c r="J10" s="26"/>
    </row>
    <row r="11" spans="2:10" ht="30.75" x14ac:dyDescent="0.25">
      <c r="B11" s="39">
        <v>3</v>
      </c>
      <c r="C11" s="5" t="s">
        <v>9</v>
      </c>
      <c r="D11" s="47">
        <v>0.02</v>
      </c>
      <c r="E11" s="47">
        <f t="shared" si="0"/>
        <v>1.3999999999999999E-2</v>
      </c>
      <c r="F11" s="48">
        <f t="shared" si="1"/>
        <v>6.0000000000000001E-3</v>
      </c>
    </row>
    <row r="12" spans="2:10" ht="15.75" x14ac:dyDescent="0.25">
      <c r="B12" s="39">
        <v>4</v>
      </c>
      <c r="C12" s="5" t="s">
        <v>10</v>
      </c>
      <c r="D12" s="47">
        <v>0.01</v>
      </c>
      <c r="E12" s="47">
        <f t="shared" si="0"/>
        <v>6.9999999999999993E-3</v>
      </c>
      <c r="F12" s="48">
        <f t="shared" si="1"/>
        <v>3.0000000000000001E-3</v>
      </c>
    </row>
    <row r="13" spans="2:10" ht="15.75" x14ac:dyDescent="0.25">
      <c r="B13" s="39">
        <v>5</v>
      </c>
      <c r="C13" s="4" t="s">
        <v>11</v>
      </c>
      <c r="D13" s="47">
        <v>0.01</v>
      </c>
      <c r="E13" s="47">
        <f t="shared" si="0"/>
        <v>6.9999999999999993E-3</v>
      </c>
      <c r="F13" s="48">
        <f t="shared" si="1"/>
        <v>3.0000000000000001E-3</v>
      </c>
    </row>
    <row r="14" spans="2:10" ht="36" customHeight="1" x14ac:dyDescent="0.25">
      <c r="B14" s="39">
        <v>6</v>
      </c>
      <c r="C14" s="5" t="s">
        <v>12</v>
      </c>
      <c r="D14" s="47">
        <v>0.02</v>
      </c>
      <c r="E14" s="47">
        <f t="shared" si="0"/>
        <v>1.3999999999999999E-2</v>
      </c>
      <c r="F14" s="48">
        <f t="shared" si="1"/>
        <v>6.0000000000000001E-3</v>
      </c>
    </row>
    <row r="15" spans="2:10" ht="15.75" x14ac:dyDescent="0.25">
      <c r="B15" s="39">
        <v>7</v>
      </c>
      <c r="C15" s="4" t="s">
        <v>55</v>
      </c>
      <c r="D15" s="47">
        <v>0.02</v>
      </c>
      <c r="E15" s="47">
        <f t="shared" si="0"/>
        <v>1.3999999999999999E-2</v>
      </c>
      <c r="F15" s="48">
        <f t="shared" si="1"/>
        <v>6.0000000000000001E-3</v>
      </c>
    </row>
    <row r="16" spans="2:10" ht="16.5" thickBot="1" x14ac:dyDescent="0.3">
      <c r="B16" s="39">
        <v>8</v>
      </c>
      <c r="C16" s="4" t="s">
        <v>56</v>
      </c>
      <c r="D16" s="47">
        <v>0.03</v>
      </c>
      <c r="E16" s="47">
        <f t="shared" si="0"/>
        <v>2.0999999999999998E-2</v>
      </c>
      <c r="F16" s="48">
        <f t="shared" si="1"/>
        <v>8.9999999999999993E-3</v>
      </c>
      <c r="H16" s="26"/>
      <c r="I16" s="26"/>
    </row>
    <row r="17" spans="2:9" ht="16.5" thickBot="1" x14ac:dyDescent="0.3">
      <c r="B17" s="39"/>
      <c r="C17" s="32" t="s">
        <v>125</v>
      </c>
      <c r="D17" s="49"/>
      <c r="E17" s="49"/>
      <c r="F17" s="50"/>
      <c r="H17" s="26"/>
    </row>
    <row r="18" spans="2:9" ht="35.25" customHeight="1" x14ac:dyDescent="0.25">
      <c r="B18" s="39">
        <v>9</v>
      </c>
      <c r="C18" s="5" t="s">
        <v>41</v>
      </c>
      <c r="D18" s="47">
        <v>0.04</v>
      </c>
      <c r="E18" s="47">
        <f t="shared" si="0"/>
        <v>2.7999999999999997E-2</v>
      </c>
      <c r="F18" s="48">
        <f t="shared" si="1"/>
        <v>1.2E-2</v>
      </c>
    </row>
    <row r="19" spans="2:9" ht="15.75" x14ac:dyDescent="0.25">
      <c r="B19" s="39">
        <v>10</v>
      </c>
      <c r="C19" s="4" t="s">
        <v>42</v>
      </c>
      <c r="D19" s="47">
        <v>0.03</v>
      </c>
      <c r="E19" s="47">
        <f t="shared" si="0"/>
        <v>2.0999999999999998E-2</v>
      </c>
      <c r="F19" s="48">
        <f t="shared" si="1"/>
        <v>8.9999999999999993E-3</v>
      </c>
    </row>
    <row r="20" spans="2:9" ht="15.75" x14ac:dyDescent="0.25">
      <c r="B20" s="39">
        <v>11</v>
      </c>
      <c r="C20" s="4" t="s">
        <v>43</v>
      </c>
      <c r="D20" s="47">
        <v>0.02</v>
      </c>
      <c r="E20" s="47">
        <f t="shared" si="0"/>
        <v>1.3999999999999999E-2</v>
      </c>
      <c r="F20" s="48">
        <f t="shared" si="1"/>
        <v>6.0000000000000001E-3</v>
      </c>
    </row>
    <row r="21" spans="2:9" ht="15.75" x14ac:dyDescent="0.25">
      <c r="B21" s="39">
        <v>12</v>
      </c>
      <c r="C21" s="4" t="s">
        <v>44</v>
      </c>
      <c r="D21" s="47">
        <v>0.03</v>
      </c>
      <c r="E21" s="47">
        <f t="shared" si="0"/>
        <v>2.0999999999999998E-2</v>
      </c>
      <c r="F21" s="48">
        <f t="shared" si="1"/>
        <v>8.9999999999999993E-3</v>
      </c>
    </row>
    <row r="22" spans="2:9" ht="15.75" x14ac:dyDescent="0.25">
      <c r="B22" s="39">
        <v>13</v>
      </c>
      <c r="C22" s="4" t="s">
        <v>45</v>
      </c>
      <c r="D22" s="47">
        <v>0.04</v>
      </c>
      <c r="E22" s="47">
        <f t="shared" si="0"/>
        <v>2.7999999999999997E-2</v>
      </c>
      <c r="F22" s="48">
        <f t="shared" si="1"/>
        <v>1.2E-2</v>
      </c>
    </row>
    <row r="23" spans="2:9" ht="15.75" x14ac:dyDescent="0.25">
      <c r="B23" s="39">
        <v>14</v>
      </c>
      <c r="C23" s="4" t="s">
        <v>40</v>
      </c>
      <c r="D23" s="47">
        <v>0.04</v>
      </c>
      <c r="E23" s="47">
        <f t="shared" si="0"/>
        <v>2.7999999999999997E-2</v>
      </c>
      <c r="F23" s="48">
        <f t="shared" si="1"/>
        <v>1.2E-2</v>
      </c>
    </row>
    <row r="24" spans="2:9" ht="15.75" x14ac:dyDescent="0.25">
      <c r="B24" s="39">
        <v>15</v>
      </c>
      <c r="C24" s="4" t="s">
        <v>31</v>
      </c>
      <c r="D24" s="47">
        <v>0.03</v>
      </c>
      <c r="E24" s="47">
        <f t="shared" si="0"/>
        <v>2.0999999999999998E-2</v>
      </c>
      <c r="F24" s="48">
        <f t="shared" si="1"/>
        <v>8.9999999999999993E-3</v>
      </c>
    </row>
    <row r="25" spans="2:9" ht="15.75" x14ac:dyDescent="0.25">
      <c r="B25" s="39">
        <v>16</v>
      </c>
      <c r="C25" s="4" t="s">
        <v>47</v>
      </c>
      <c r="D25" s="47">
        <v>0.04</v>
      </c>
      <c r="E25" s="47">
        <f t="shared" si="0"/>
        <v>2.7999999999999997E-2</v>
      </c>
      <c r="F25" s="48">
        <f t="shared" si="1"/>
        <v>1.2E-2</v>
      </c>
    </row>
    <row r="26" spans="2:9" ht="15.75" x14ac:dyDescent="0.25">
      <c r="B26" s="39">
        <v>17</v>
      </c>
      <c r="C26" s="4" t="s">
        <v>46</v>
      </c>
      <c r="D26" s="47">
        <v>0.03</v>
      </c>
      <c r="E26" s="47">
        <f t="shared" si="0"/>
        <v>2.0999999999999998E-2</v>
      </c>
      <c r="F26" s="48">
        <f t="shared" si="1"/>
        <v>8.9999999999999993E-3</v>
      </c>
    </row>
    <row r="27" spans="2:9" ht="15.75" x14ac:dyDescent="0.25">
      <c r="B27" s="39">
        <v>18</v>
      </c>
      <c r="C27" s="4" t="s">
        <v>48</v>
      </c>
      <c r="D27" s="47">
        <v>0.03</v>
      </c>
      <c r="E27" s="47">
        <f t="shared" si="0"/>
        <v>2.0999999999999998E-2</v>
      </c>
      <c r="F27" s="48">
        <f t="shared" si="1"/>
        <v>8.9999999999999993E-3</v>
      </c>
    </row>
    <row r="28" spans="2:9" ht="15.75" x14ac:dyDescent="0.25">
      <c r="B28" s="39">
        <v>19</v>
      </c>
      <c r="C28" s="4" t="s">
        <v>49</v>
      </c>
      <c r="D28" s="47">
        <v>0.03</v>
      </c>
      <c r="E28" s="47">
        <f t="shared" si="0"/>
        <v>2.0999999999999998E-2</v>
      </c>
      <c r="F28" s="48">
        <f t="shared" si="1"/>
        <v>8.9999999999999993E-3</v>
      </c>
    </row>
    <row r="29" spans="2:9" ht="15.75" x14ac:dyDescent="0.25">
      <c r="B29" s="39">
        <v>20</v>
      </c>
      <c r="C29" s="4" t="s">
        <v>50</v>
      </c>
      <c r="D29" s="47">
        <v>0.04</v>
      </c>
      <c r="E29" s="47">
        <f t="shared" si="0"/>
        <v>2.7999999999999997E-2</v>
      </c>
      <c r="F29" s="48">
        <f t="shared" si="1"/>
        <v>1.2E-2</v>
      </c>
      <c r="H29" s="27"/>
      <c r="I29" s="26"/>
    </row>
    <row r="30" spans="2:9" ht="15.75" x14ac:dyDescent="0.25">
      <c r="B30" s="39"/>
      <c r="C30" s="33" t="s">
        <v>67</v>
      </c>
      <c r="D30" s="49"/>
      <c r="E30" s="49"/>
      <c r="F30" s="50"/>
      <c r="H30" s="26"/>
    </row>
    <row r="31" spans="2:9" ht="34.5" customHeight="1" x14ac:dyDescent="0.25">
      <c r="B31" s="39">
        <v>21</v>
      </c>
      <c r="C31" s="5" t="s">
        <v>51</v>
      </c>
      <c r="D31" s="47">
        <v>1.4999999999999999E-2</v>
      </c>
      <c r="E31" s="47">
        <f t="shared" si="0"/>
        <v>1.0499999999999999E-2</v>
      </c>
      <c r="F31" s="48">
        <f t="shared" si="1"/>
        <v>4.4999999999999997E-3</v>
      </c>
    </row>
    <row r="32" spans="2:9" ht="34.5" customHeight="1" x14ac:dyDescent="0.25">
      <c r="B32" s="39">
        <v>22</v>
      </c>
      <c r="C32" s="5" t="s">
        <v>52</v>
      </c>
      <c r="D32" s="47">
        <v>1.4999999999999999E-2</v>
      </c>
      <c r="E32" s="47">
        <f t="shared" si="0"/>
        <v>1.0499999999999999E-2</v>
      </c>
      <c r="F32" s="48">
        <f t="shared" si="1"/>
        <v>4.4999999999999997E-3</v>
      </c>
    </row>
    <row r="33" spans="2:9" ht="33" customHeight="1" x14ac:dyDescent="0.25">
      <c r="B33" s="39">
        <v>23</v>
      </c>
      <c r="C33" s="5" t="s">
        <v>53</v>
      </c>
      <c r="D33" s="47">
        <v>0.02</v>
      </c>
      <c r="E33" s="47">
        <f t="shared" si="0"/>
        <v>1.3999999999999999E-2</v>
      </c>
      <c r="F33" s="48">
        <f t="shared" si="1"/>
        <v>6.0000000000000001E-3</v>
      </c>
    </row>
    <row r="34" spans="2:9" ht="15.75" x14ac:dyDescent="0.25">
      <c r="B34" s="39">
        <v>24</v>
      </c>
      <c r="C34" s="4" t="s">
        <v>54</v>
      </c>
      <c r="D34" s="47">
        <v>0.02</v>
      </c>
      <c r="E34" s="47">
        <f t="shared" si="0"/>
        <v>1.3999999999999999E-2</v>
      </c>
      <c r="F34" s="48">
        <f t="shared" si="1"/>
        <v>6.0000000000000001E-3</v>
      </c>
    </row>
    <row r="35" spans="2:9" ht="15.75" x14ac:dyDescent="0.25">
      <c r="B35" s="39">
        <v>25</v>
      </c>
      <c r="C35" s="4" t="s">
        <v>75</v>
      </c>
      <c r="D35" s="47">
        <v>0.08</v>
      </c>
      <c r="E35" s="47">
        <f t="shared" si="0"/>
        <v>5.5999999999999994E-2</v>
      </c>
      <c r="F35" s="48">
        <f t="shared" si="1"/>
        <v>2.4E-2</v>
      </c>
    </row>
    <row r="36" spans="2:9" ht="15.75" x14ac:dyDescent="0.25">
      <c r="B36" s="39">
        <v>26</v>
      </c>
      <c r="C36" s="4" t="s">
        <v>14</v>
      </c>
      <c r="D36" s="47">
        <v>0.03</v>
      </c>
      <c r="E36" s="47">
        <f t="shared" si="0"/>
        <v>2.0999999999999998E-2</v>
      </c>
      <c r="F36" s="48">
        <f t="shared" si="1"/>
        <v>8.9999999999999993E-3</v>
      </c>
    </row>
    <row r="37" spans="2:9" ht="15.75" x14ac:dyDescent="0.25">
      <c r="B37" s="39">
        <v>27</v>
      </c>
      <c r="C37" s="4" t="s">
        <v>15</v>
      </c>
      <c r="D37" s="47">
        <v>0.02</v>
      </c>
      <c r="E37" s="47">
        <f t="shared" si="0"/>
        <v>1.3999999999999999E-2</v>
      </c>
      <c r="F37" s="48">
        <f t="shared" si="1"/>
        <v>6.0000000000000001E-3</v>
      </c>
      <c r="H37" s="27"/>
      <c r="I37" s="26"/>
    </row>
    <row r="38" spans="2:9" ht="16.5" thickBot="1" x14ac:dyDescent="0.3">
      <c r="B38" s="39"/>
      <c r="C38" s="34" t="s">
        <v>68</v>
      </c>
      <c r="D38" s="6"/>
      <c r="E38" s="6"/>
      <c r="F38" s="35"/>
      <c r="I38" s="27"/>
    </row>
    <row r="39" spans="2:9" ht="16.5" thickBot="1" x14ac:dyDescent="0.3">
      <c r="B39" s="40"/>
      <c r="C39" s="28" t="s">
        <v>69</v>
      </c>
      <c r="D39" s="30">
        <f>SUM(D7)</f>
        <v>0.90000000000000024</v>
      </c>
      <c r="E39" s="29"/>
      <c r="F39" s="31"/>
    </row>
  </sheetData>
  <mergeCells count="2">
    <mergeCell ref="B1:F1"/>
    <mergeCell ref="D4:F4"/>
  </mergeCells>
  <pageMargins left="0.7" right="0.7" top="0.75" bottom="0.75" header="0.3" footer="0.3"/>
  <pageSetup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OBLIGACIONES</vt:lpstr>
      <vt:lpstr>PCHNUQUI</vt:lpstr>
      <vt:lpstr>PCHJURADO</vt:lpstr>
      <vt:lpstr>OBLIGACIONES!Títulos_a_imprimir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Javier Mora Cano</dc:creator>
  <cp:lastModifiedBy>Gloria Matilde Parga Cerón</cp:lastModifiedBy>
  <cp:lastPrinted>2019-10-02T20:44:48Z</cp:lastPrinted>
  <dcterms:created xsi:type="dcterms:W3CDTF">2019-02-26T20:00:16Z</dcterms:created>
  <dcterms:modified xsi:type="dcterms:W3CDTF">2019-10-02T21:42:14Z</dcterms:modified>
</cp:coreProperties>
</file>