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drawings/drawing4.xml" ContentType="application/vnd.openxmlformats-officedocument.drawing+xml"/>
  <Override PartName="/xl/embeddings/oleObject2.bin" ContentType="application/vnd.openxmlformats-officedocument.oleObject"/>
  <Override PartName="/xl/drawings/drawing5.xml" ContentType="application/vnd.openxmlformats-officedocument.drawing+xml"/>
  <Override PartName="/xl/embeddings/oleObject3.bin" ContentType="application/vnd.openxmlformats-officedocument.oleObject"/>
  <Override PartName="/xl/drawings/drawing6.xml" ContentType="application/vnd.openxmlformats-officedocument.drawing+xml"/>
  <Override PartName="/xl/embeddings/oleObject4.bin" ContentType="application/vnd.openxmlformats-officedocument.oleObject"/>
  <Override PartName="/xl/drawings/drawing7.xml" ContentType="application/vnd.openxmlformats-officedocument.drawing+xml"/>
  <Override PartName="/xl/drawings/drawing8.xml" ContentType="application/vnd.openxmlformats-officedocument.drawing+xml"/>
  <Override PartName="/xl/embeddings/oleObject5.bin" ContentType="application/vnd.openxmlformats-officedocument.oleObject"/>
  <Override PartName="/xl/drawings/drawing9.xml" ContentType="application/vnd.openxmlformats-officedocument.drawing+xml"/>
  <Override PartName="/xl/drawings/drawing10.xml" ContentType="application/vnd.openxmlformats-officedocument.drawing+xml"/>
  <Override PartName="/xl/embeddings/oleObject6.bin" ContentType="application/vnd.openxmlformats-officedocument.oleObject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embeddings/oleObject7.bin" ContentType="application/vnd.openxmlformats-officedocument.oleObject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embeddings/oleObject8.bin" ContentType="application/vnd.openxmlformats-officedocument.oleObject"/>
  <Override PartName="/xl/drawings/drawing17.xml" ContentType="application/vnd.openxmlformats-officedocument.drawing+xml"/>
  <Override PartName="/xl/drawings/drawing18.xml" ContentType="application/vnd.openxmlformats-officedocument.drawing+xml"/>
  <Override PartName="/xl/embeddings/oleObject9.bin" ContentType="application/vnd.openxmlformats-officedocument.oleObject"/>
  <Override PartName="/xl/drawings/drawing19.xml" ContentType="application/vnd.openxmlformats-officedocument.drawing+xml"/>
  <Override PartName="/xl/embeddings/oleObject10.bin" ContentType="application/vnd.openxmlformats-officedocument.oleObject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embeddings/oleObject11.bin" ContentType="application/vnd.openxmlformats-officedocument.oleObject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embeddings/oleObject12.bin" ContentType="application/vnd.openxmlformats-officedocument.oleObject"/>
  <Override PartName="/xl/drawings/drawing26.xml" ContentType="application/vnd.openxmlformats-officedocument.drawing+xml"/>
  <Override PartName="/xl/embeddings/oleObject1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GIROCCIDENTE 2023\ORDENES DE SERVICIOS, SUMINISTRO O DE COMPRA U DE OBRA\INTERVENTORIA 015 DE 2023\"/>
    </mc:Choice>
  </mc:AlternateContent>
  <bookViews>
    <workbookView xWindow="0" yWindow="0" windowWidth="20250" windowHeight="5985" tabRatio="760"/>
  </bookViews>
  <sheets>
    <sheet name="Interventoria" sheetId="137" r:id="rId1"/>
    <sheet name="Caracterización" sheetId="139" state="hidden" r:id="rId2"/>
    <sheet name="Pto.POR MUNICIPIO" sheetId="177" state="hidden" r:id="rId3"/>
    <sheet name="APU CAPITULO 3" sheetId="140" state="hidden" r:id="rId4"/>
    <sheet name="APU CAPITULO 4" sheetId="181" state="hidden" r:id="rId5"/>
    <sheet name="Rendimiento" sheetId="130" state="hidden" r:id="rId6"/>
    <sheet name="MEMORIAS CURVAS" sheetId="66" state="hidden" r:id="rId7"/>
    <sheet name="4.6" sheetId="76" state="hidden" r:id="rId8"/>
    <sheet name="4.7" sheetId="81" state="hidden" r:id="rId9"/>
    <sheet name="4.8" sheetId="83" state="hidden" r:id="rId10"/>
    <sheet name="4.9" sheetId="84" state="hidden" r:id="rId11"/>
    <sheet name="4.10" sheetId="85" state="hidden" r:id="rId12"/>
    <sheet name="4.11" sheetId="86" state="hidden" r:id="rId13"/>
    <sheet name="4.13" sheetId="88" state="hidden" r:id="rId14"/>
    <sheet name="4.17" sheetId="91" state="hidden" r:id="rId15"/>
    <sheet name="4.19" sheetId="93" state="hidden" r:id="rId16"/>
    <sheet name="4.20" sheetId="94" state="hidden" r:id="rId17"/>
    <sheet name="4.21" sheetId="95" state="hidden" r:id="rId18"/>
    <sheet name="4.22" sheetId="96" state="hidden" r:id="rId19"/>
    <sheet name="4.23" sheetId="97" state="hidden" r:id="rId20"/>
    <sheet name="4.24" sheetId="98" state="hidden" r:id="rId21"/>
    <sheet name="4.25" sheetId="99" state="hidden" r:id="rId22"/>
    <sheet name="4.26" sheetId="100" state="hidden" r:id="rId23"/>
    <sheet name="4.27" sheetId="101" state="hidden" r:id="rId24"/>
    <sheet name="4.28" sheetId="102" state="hidden" r:id="rId25"/>
    <sheet name="4.29" sheetId="103" state="hidden" r:id="rId26"/>
    <sheet name="4.30" sheetId="104" state="hidden" r:id="rId27"/>
    <sheet name="4.32" sheetId="105" state="hidden" r:id="rId28"/>
    <sheet name="4.33" sheetId="106" state="hidden" r:id="rId29"/>
    <sheet name="4.34" sheetId="107" state="hidden" r:id="rId30"/>
    <sheet name="4.35" sheetId="108" state="hidden" r:id="rId31"/>
    <sheet name="4.36" sheetId="110" state="hidden" r:id="rId32"/>
  </sheets>
  <externalReferences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</externalReferences>
  <definedNames>
    <definedName name="\a" localSheetId="11">#REF!</definedName>
    <definedName name="\a" localSheetId="12">#REF!</definedName>
    <definedName name="\a" localSheetId="13">#REF!</definedName>
    <definedName name="\a" localSheetId="14">#REF!</definedName>
    <definedName name="\a" localSheetId="15">#REF!</definedName>
    <definedName name="\a" localSheetId="16">#REF!</definedName>
    <definedName name="\a" localSheetId="17">#REF!</definedName>
    <definedName name="\a" localSheetId="18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#REF!</definedName>
    <definedName name="\a" localSheetId="26">#REF!</definedName>
    <definedName name="\a" localSheetId="27">#REF!</definedName>
    <definedName name="\a" localSheetId="28">#REF!</definedName>
    <definedName name="\a" localSheetId="29">#REF!</definedName>
    <definedName name="\a" localSheetId="31">#REF!</definedName>
    <definedName name="\a" localSheetId="7">#REF!</definedName>
    <definedName name="\a" localSheetId="8">#REF!</definedName>
    <definedName name="\a" localSheetId="9">#REF!</definedName>
    <definedName name="\a" localSheetId="10">#REF!</definedName>
    <definedName name="\b" localSheetId="11">#REF!</definedName>
    <definedName name="\b" localSheetId="12">#REF!</definedName>
    <definedName name="\b" localSheetId="13">#REF!</definedName>
    <definedName name="\b" localSheetId="14">#REF!</definedName>
    <definedName name="\b" localSheetId="15">#REF!</definedName>
    <definedName name="\b" localSheetId="16">#REF!</definedName>
    <definedName name="\b" localSheetId="17">#REF!</definedName>
    <definedName name="\b" localSheetId="18">#REF!</definedName>
    <definedName name="\b" localSheetId="19">#REF!</definedName>
    <definedName name="\b" localSheetId="20">#REF!</definedName>
    <definedName name="\b" localSheetId="21">#REF!</definedName>
    <definedName name="\b" localSheetId="22">#REF!</definedName>
    <definedName name="\b" localSheetId="23">#REF!</definedName>
    <definedName name="\b" localSheetId="24">#REF!</definedName>
    <definedName name="\b" localSheetId="25">#REF!</definedName>
    <definedName name="\b" localSheetId="26">#REF!</definedName>
    <definedName name="\b" localSheetId="27">#REF!</definedName>
    <definedName name="\b" localSheetId="28">#REF!</definedName>
    <definedName name="\b" localSheetId="29">#REF!</definedName>
    <definedName name="\b" localSheetId="31">#REF!</definedName>
    <definedName name="\b" localSheetId="7">#REF!</definedName>
    <definedName name="\b" localSheetId="8">#REF!</definedName>
    <definedName name="\b" localSheetId="9">#REF!</definedName>
    <definedName name="\b" localSheetId="10">#REF!</definedName>
    <definedName name="\eliminar" localSheetId="11">[1]RESUM96!#REF!</definedName>
    <definedName name="\eliminar" localSheetId="12">[1]RESUM96!#REF!</definedName>
    <definedName name="\eliminar" localSheetId="13">[1]RESUM96!#REF!</definedName>
    <definedName name="\eliminar" localSheetId="14">[1]RESUM96!#REF!</definedName>
    <definedName name="\eliminar" localSheetId="15">[1]RESUM96!#REF!</definedName>
    <definedName name="\eliminar" localSheetId="16">[1]RESUM96!#REF!</definedName>
    <definedName name="\eliminar" localSheetId="17">[1]RESUM96!#REF!</definedName>
    <definedName name="\eliminar" localSheetId="18">[1]RESUM96!#REF!</definedName>
    <definedName name="\eliminar" localSheetId="19">[1]RESUM96!#REF!</definedName>
    <definedName name="\eliminar" localSheetId="20">[1]RESUM96!#REF!</definedName>
    <definedName name="\eliminar" localSheetId="21">[1]RESUM96!#REF!</definedName>
    <definedName name="\eliminar" localSheetId="22">[1]RESUM96!#REF!</definedName>
    <definedName name="\eliminar" localSheetId="23">[1]RESUM96!#REF!</definedName>
    <definedName name="\eliminar" localSheetId="24">[1]RESUM96!#REF!</definedName>
    <definedName name="\eliminar" localSheetId="25">[1]RESUM96!#REF!</definedName>
    <definedName name="\eliminar" localSheetId="26">[1]RESUM96!#REF!</definedName>
    <definedName name="\eliminar" localSheetId="27">[1]RESUM96!#REF!</definedName>
    <definedName name="\eliminar" localSheetId="28">[1]RESUM96!#REF!</definedName>
    <definedName name="\eliminar" localSheetId="29">[1]RESUM96!#REF!</definedName>
    <definedName name="\eliminar" localSheetId="31">[1]RESUM96!#REF!</definedName>
    <definedName name="\eliminar" localSheetId="7">[1]RESUM96!#REF!</definedName>
    <definedName name="\eliminar" localSheetId="8">[1]RESUM96!#REF!</definedName>
    <definedName name="\eliminar" localSheetId="9">[1]RESUM96!#REF!</definedName>
    <definedName name="\eliminar" localSheetId="10">[1]RESUM96!#REF!</definedName>
    <definedName name="\eliminar" localSheetId="6">[1]RESUM96!#REF!</definedName>
    <definedName name="\eliminar1" localSheetId="11">[1]RESUM96!#REF!</definedName>
    <definedName name="\eliminar1" localSheetId="12">[1]RESUM96!#REF!</definedName>
    <definedName name="\eliminar1" localSheetId="13">[1]RESUM96!#REF!</definedName>
    <definedName name="\eliminar1" localSheetId="14">[1]RESUM96!#REF!</definedName>
    <definedName name="\eliminar1" localSheetId="15">[1]RESUM96!#REF!</definedName>
    <definedName name="\eliminar1" localSheetId="16">[1]RESUM96!#REF!</definedName>
    <definedName name="\eliminar1" localSheetId="17">[1]RESUM96!#REF!</definedName>
    <definedName name="\eliminar1" localSheetId="18">[1]RESUM96!#REF!</definedName>
    <definedName name="\eliminar1" localSheetId="19">[1]RESUM96!#REF!</definedName>
    <definedName name="\eliminar1" localSheetId="20">[1]RESUM96!#REF!</definedName>
    <definedName name="\eliminar1" localSheetId="21">[1]RESUM96!#REF!</definedName>
    <definedName name="\eliminar1" localSheetId="22">[1]RESUM96!#REF!</definedName>
    <definedName name="\eliminar1" localSheetId="23">[1]RESUM96!#REF!</definedName>
    <definedName name="\eliminar1" localSheetId="24">[1]RESUM96!#REF!</definedName>
    <definedName name="\eliminar1" localSheetId="25">[1]RESUM96!#REF!</definedName>
    <definedName name="\eliminar1" localSheetId="26">[1]RESUM96!#REF!</definedName>
    <definedName name="\eliminar1" localSheetId="27">[1]RESUM96!#REF!</definedName>
    <definedName name="\eliminar1" localSheetId="28">[1]RESUM96!#REF!</definedName>
    <definedName name="\eliminar1" localSheetId="29">[1]RESUM96!#REF!</definedName>
    <definedName name="\eliminar1" localSheetId="31">[1]RESUM96!#REF!</definedName>
    <definedName name="\eliminar1" localSheetId="7">[1]RESUM96!#REF!</definedName>
    <definedName name="\eliminar1" localSheetId="8">[1]RESUM96!#REF!</definedName>
    <definedName name="\eliminar1" localSheetId="9">[1]RESUM96!#REF!</definedName>
    <definedName name="\eliminar1" localSheetId="10">[1]RESUM96!#REF!</definedName>
    <definedName name="\eliminar1" localSheetId="6">[1]RESUM96!#REF!</definedName>
    <definedName name="\i" localSheetId="11">[2]INSUMOS!#REF!</definedName>
    <definedName name="\i" localSheetId="12">[2]INSUMOS!#REF!</definedName>
    <definedName name="\i" localSheetId="13">[2]INSUMOS!#REF!</definedName>
    <definedName name="\i" localSheetId="14">[2]INSUMOS!#REF!</definedName>
    <definedName name="\i" localSheetId="15">[2]INSUMOS!#REF!</definedName>
    <definedName name="\i" localSheetId="16">[2]INSUMOS!#REF!</definedName>
    <definedName name="\i" localSheetId="17">[2]INSUMOS!#REF!</definedName>
    <definedName name="\i" localSheetId="18">[2]INSUMOS!#REF!</definedName>
    <definedName name="\i" localSheetId="19">[2]INSUMOS!#REF!</definedName>
    <definedName name="\i" localSheetId="20">[2]INSUMOS!#REF!</definedName>
    <definedName name="\i" localSheetId="21">[2]INSUMOS!#REF!</definedName>
    <definedName name="\i" localSheetId="22">[2]INSUMOS!#REF!</definedName>
    <definedName name="\i" localSheetId="23">[2]INSUMOS!#REF!</definedName>
    <definedName name="\i" localSheetId="24">[2]INSUMOS!#REF!</definedName>
    <definedName name="\i" localSheetId="25">[2]INSUMOS!#REF!</definedName>
    <definedName name="\i" localSheetId="26">[2]INSUMOS!#REF!</definedName>
    <definedName name="\i" localSheetId="27">[2]INSUMOS!#REF!</definedName>
    <definedName name="\i" localSheetId="28">[2]INSUMOS!#REF!</definedName>
    <definedName name="\i" localSheetId="29">[2]INSUMOS!#REF!</definedName>
    <definedName name="\i" localSheetId="31">[2]INSUMOS!#REF!</definedName>
    <definedName name="\i" localSheetId="7">[2]INSUMOS!#REF!</definedName>
    <definedName name="\i" localSheetId="8">[2]INSUMOS!#REF!</definedName>
    <definedName name="\i" localSheetId="9">[2]INSUMOS!#REF!</definedName>
    <definedName name="\i" localSheetId="10">[2]INSUMOS!#REF!</definedName>
    <definedName name="\m" localSheetId="11">[2]INSUMOS!#REF!</definedName>
    <definedName name="\m" localSheetId="12">[2]INSUMOS!#REF!</definedName>
    <definedName name="\m" localSheetId="13">[2]INSUMOS!#REF!</definedName>
    <definedName name="\m" localSheetId="14">[2]INSUMOS!#REF!</definedName>
    <definedName name="\m" localSheetId="15">[2]INSUMOS!#REF!</definedName>
    <definedName name="\m" localSheetId="16">[2]INSUMOS!#REF!</definedName>
    <definedName name="\m" localSheetId="17">[2]INSUMOS!#REF!</definedName>
    <definedName name="\m" localSheetId="18">[2]INSUMOS!#REF!</definedName>
    <definedName name="\m" localSheetId="19">[2]INSUMOS!#REF!</definedName>
    <definedName name="\m" localSheetId="20">[2]INSUMOS!#REF!</definedName>
    <definedName name="\m" localSheetId="21">[2]INSUMOS!#REF!</definedName>
    <definedName name="\m" localSheetId="22">[2]INSUMOS!#REF!</definedName>
    <definedName name="\m" localSheetId="23">[2]INSUMOS!#REF!</definedName>
    <definedName name="\m" localSheetId="24">[2]INSUMOS!#REF!</definedName>
    <definedName name="\m" localSheetId="25">[2]INSUMOS!#REF!</definedName>
    <definedName name="\m" localSheetId="26">[2]INSUMOS!#REF!</definedName>
    <definedName name="\m" localSheetId="27">[2]INSUMOS!#REF!</definedName>
    <definedName name="\m" localSheetId="28">[2]INSUMOS!#REF!</definedName>
    <definedName name="\m" localSheetId="29">[2]INSUMOS!#REF!</definedName>
    <definedName name="\m" localSheetId="31">[2]INSUMOS!#REF!</definedName>
    <definedName name="\m" localSheetId="7">[2]INSUMOS!#REF!</definedName>
    <definedName name="\m" localSheetId="8">[2]INSUMOS!#REF!</definedName>
    <definedName name="\m" localSheetId="9">[2]INSUMOS!#REF!</definedName>
    <definedName name="\m" localSheetId="10">[2]INSUMOS!#REF!</definedName>
    <definedName name="\q" localSheetId="11">#REF!</definedName>
    <definedName name="\q" localSheetId="12">#REF!</definedName>
    <definedName name="\q" localSheetId="13">#REF!</definedName>
    <definedName name="\q" localSheetId="14">#REF!</definedName>
    <definedName name="\q" localSheetId="15">#REF!</definedName>
    <definedName name="\q" localSheetId="16">#REF!</definedName>
    <definedName name="\q" localSheetId="17">#REF!</definedName>
    <definedName name="\q" localSheetId="18">#REF!</definedName>
    <definedName name="\q" localSheetId="19">#REF!</definedName>
    <definedName name="\q" localSheetId="20">#REF!</definedName>
    <definedName name="\q" localSheetId="21">#REF!</definedName>
    <definedName name="\q" localSheetId="22">#REF!</definedName>
    <definedName name="\q" localSheetId="23">#REF!</definedName>
    <definedName name="\q" localSheetId="24">#REF!</definedName>
    <definedName name="\q" localSheetId="25">#REF!</definedName>
    <definedName name="\q" localSheetId="26">#REF!</definedName>
    <definedName name="\q" localSheetId="27">#REF!</definedName>
    <definedName name="\q" localSheetId="28">#REF!</definedName>
    <definedName name="\q" localSheetId="29">#REF!</definedName>
    <definedName name="\q" localSheetId="31">#REF!</definedName>
    <definedName name="\q" localSheetId="7">#REF!</definedName>
    <definedName name="\q" localSheetId="8">#REF!</definedName>
    <definedName name="\q" localSheetId="9">#REF!</definedName>
    <definedName name="\q" localSheetId="10">#REF!</definedName>
    <definedName name="\r" localSheetId="11">[2]INSUMOS!#REF!</definedName>
    <definedName name="\r" localSheetId="12">[2]INSUMOS!#REF!</definedName>
    <definedName name="\r" localSheetId="13">[2]INSUMOS!#REF!</definedName>
    <definedName name="\r" localSheetId="14">[2]INSUMOS!#REF!</definedName>
    <definedName name="\r" localSheetId="15">[2]INSUMOS!#REF!</definedName>
    <definedName name="\r" localSheetId="16">[2]INSUMOS!#REF!</definedName>
    <definedName name="\r" localSheetId="17">[2]INSUMOS!#REF!</definedName>
    <definedName name="\r" localSheetId="18">[2]INSUMOS!#REF!</definedName>
    <definedName name="\r" localSheetId="19">[2]INSUMOS!#REF!</definedName>
    <definedName name="\r" localSheetId="20">[2]INSUMOS!#REF!</definedName>
    <definedName name="\r" localSheetId="21">[2]INSUMOS!#REF!</definedName>
    <definedName name="\r" localSheetId="22">[2]INSUMOS!#REF!</definedName>
    <definedName name="\r" localSheetId="23">[2]INSUMOS!#REF!</definedName>
    <definedName name="\r" localSheetId="24">[2]INSUMOS!#REF!</definedName>
    <definedName name="\r" localSheetId="25">[2]INSUMOS!#REF!</definedName>
    <definedName name="\r" localSheetId="26">[2]INSUMOS!#REF!</definedName>
    <definedName name="\r" localSheetId="27">[2]INSUMOS!#REF!</definedName>
    <definedName name="\r" localSheetId="28">[2]INSUMOS!#REF!</definedName>
    <definedName name="\r" localSheetId="29">[2]INSUMOS!#REF!</definedName>
    <definedName name="\r" localSheetId="31">[2]INSUMOS!#REF!</definedName>
    <definedName name="\r" localSheetId="7">[2]INSUMOS!#REF!</definedName>
    <definedName name="\r" localSheetId="8">[2]INSUMOS!#REF!</definedName>
    <definedName name="\r" localSheetId="9">[2]INSUMOS!#REF!</definedName>
    <definedName name="\r" localSheetId="10">[2]INSUMOS!#REF!</definedName>
    <definedName name="\t" localSheetId="11">[2]INSUMOS!#REF!</definedName>
    <definedName name="\t" localSheetId="12">[2]INSUMOS!#REF!</definedName>
    <definedName name="\t" localSheetId="13">[2]INSUMOS!#REF!</definedName>
    <definedName name="\t" localSheetId="14">[2]INSUMOS!#REF!</definedName>
    <definedName name="\t" localSheetId="15">[2]INSUMOS!#REF!</definedName>
    <definedName name="\t" localSheetId="16">[2]INSUMOS!#REF!</definedName>
    <definedName name="\t" localSheetId="17">[2]INSUMOS!#REF!</definedName>
    <definedName name="\t" localSheetId="18">[2]INSUMOS!#REF!</definedName>
    <definedName name="\t" localSheetId="19">[2]INSUMOS!#REF!</definedName>
    <definedName name="\t" localSheetId="20">[2]INSUMOS!#REF!</definedName>
    <definedName name="\t" localSheetId="21">[2]INSUMOS!#REF!</definedName>
    <definedName name="\t" localSheetId="22">[2]INSUMOS!#REF!</definedName>
    <definedName name="\t" localSheetId="23">[2]INSUMOS!#REF!</definedName>
    <definedName name="\t" localSheetId="24">[2]INSUMOS!#REF!</definedName>
    <definedName name="\t" localSheetId="25">[2]INSUMOS!#REF!</definedName>
    <definedName name="\t" localSheetId="26">[2]INSUMOS!#REF!</definedName>
    <definedName name="\t" localSheetId="27">[2]INSUMOS!#REF!</definedName>
    <definedName name="\t" localSheetId="28">[2]INSUMOS!#REF!</definedName>
    <definedName name="\t" localSheetId="29">[2]INSUMOS!#REF!</definedName>
    <definedName name="\t" localSheetId="31">[2]INSUMOS!#REF!</definedName>
    <definedName name="\t" localSheetId="7">[2]INSUMOS!#REF!</definedName>
    <definedName name="\t" localSheetId="8">[2]INSUMOS!#REF!</definedName>
    <definedName name="\t" localSheetId="9">[2]INSUMOS!#REF!</definedName>
    <definedName name="\t" localSheetId="10">[2]INSUMOS!#REF!</definedName>
    <definedName name="\x" localSheetId="11">[2]INSUMOS!#REF!</definedName>
    <definedName name="\x" localSheetId="12">[2]INSUMOS!#REF!</definedName>
    <definedName name="\x" localSheetId="13">[2]INSUMOS!#REF!</definedName>
    <definedName name="\x" localSheetId="14">[2]INSUMOS!#REF!</definedName>
    <definedName name="\x" localSheetId="15">[2]INSUMOS!#REF!</definedName>
    <definedName name="\x" localSheetId="16">[2]INSUMOS!#REF!</definedName>
    <definedName name="\x" localSheetId="17">[2]INSUMOS!#REF!</definedName>
    <definedName name="\x" localSheetId="18">[2]INSUMOS!#REF!</definedName>
    <definedName name="\x" localSheetId="19">[2]INSUMOS!#REF!</definedName>
    <definedName name="\x" localSheetId="20">[2]INSUMOS!#REF!</definedName>
    <definedName name="\x" localSheetId="21">[2]INSUMOS!#REF!</definedName>
    <definedName name="\x" localSheetId="22">[2]INSUMOS!#REF!</definedName>
    <definedName name="\x" localSheetId="23">[2]INSUMOS!#REF!</definedName>
    <definedName name="\x" localSheetId="24">[2]INSUMOS!#REF!</definedName>
    <definedName name="\x" localSheetId="25">[2]INSUMOS!#REF!</definedName>
    <definedName name="\x" localSheetId="26">[2]INSUMOS!#REF!</definedName>
    <definedName name="\x" localSheetId="27">[2]INSUMOS!#REF!</definedName>
    <definedName name="\x" localSheetId="28">[2]INSUMOS!#REF!</definedName>
    <definedName name="\x" localSheetId="29">[2]INSUMOS!#REF!</definedName>
    <definedName name="\x" localSheetId="31">[2]INSUMOS!#REF!</definedName>
    <definedName name="\x" localSheetId="7">[2]INSUMOS!#REF!</definedName>
    <definedName name="\x" localSheetId="8">[2]INSUMOS!#REF!</definedName>
    <definedName name="\x" localSheetId="9">[2]INSUMOS!#REF!</definedName>
    <definedName name="\x" localSheetId="10">[2]INSUMOS!#REF!</definedName>
    <definedName name="_________________________________apu1" localSheetId="11">[2]INSUMOS!#REF!</definedName>
    <definedName name="_________________________________apu1" localSheetId="12">[2]INSUMOS!#REF!</definedName>
    <definedName name="_________________________________apu1" localSheetId="13">[2]INSUMOS!#REF!</definedName>
    <definedName name="_________________________________apu1" localSheetId="14">[2]INSUMOS!#REF!</definedName>
    <definedName name="_________________________________apu1" localSheetId="15">[2]INSUMOS!#REF!</definedName>
    <definedName name="_________________________________apu1" localSheetId="16">[2]INSUMOS!#REF!</definedName>
    <definedName name="_________________________________apu1" localSheetId="17">[2]INSUMOS!#REF!</definedName>
    <definedName name="_________________________________apu1" localSheetId="18">[2]INSUMOS!#REF!</definedName>
    <definedName name="_________________________________apu1" localSheetId="19">[2]INSUMOS!#REF!</definedName>
    <definedName name="_________________________________apu1" localSheetId="20">[2]INSUMOS!#REF!</definedName>
    <definedName name="_________________________________apu1" localSheetId="21">[2]INSUMOS!#REF!</definedName>
    <definedName name="_________________________________apu1" localSheetId="22">[2]INSUMOS!#REF!</definedName>
    <definedName name="_________________________________apu1" localSheetId="23">[2]INSUMOS!#REF!</definedName>
    <definedName name="_________________________________apu1" localSheetId="24">[2]INSUMOS!#REF!</definedName>
    <definedName name="_________________________________apu1" localSheetId="25">[2]INSUMOS!#REF!</definedName>
    <definedName name="_________________________________apu1" localSheetId="26">[2]INSUMOS!#REF!</definedName>
    <definedName name="_________________________________apu1" localSheetId="27">[2]INSUMOS!#REF!</definedName>
    <definedName name="_________________________________apu1" localSheetId="28">[2]INSUMOS!#REF!</definedName>
    <definedName name="_________________________________apu1" localSheetId="29">[2]INSUMOS!#REF!</definedName>
    <definedName name="_________________________________apu1" localSheetId="31">[2]INSUMOS!#REF!</definedName>
    <definedName name="_________________________________apu1" localSheetId="7">[2]INSUMOS!#REF!</definedName>
    <definedName name="_________________________________apu1" localSheetId="8">[2]INSUMOS!#REF!</definedName>
    <definedName name="_________________________________apu1" localSheetId="9">[2]INSUMOS!#REF!</definedName>
    <definedName name="_________________________________apu1" localSheetId="10">[2]INSUMOS!#REF!</definedName>
    <definedName name="________________________________apu1" localSheetId="11">[2]INSUMOS!#REF!</definedName>
    <definedName name="________________________________apu1" localSheetId="12">[2]INSUMOS!#REF!</definedName>
    <definedName name="________________________________apu1" localSheetId="13">[2]INSUMOS!#REF!</definedName>
    <definedName name="________________________________apu1" localSheetId="14">[2]INSUMOS!#REF!</definedName>
    <definedName name="________________________________apu1" localSheetId="15">[2]INSUMOS!#REF!</definedName>
    <definedName name="________________________________apu1" localSheetId="16">[2]INSUMOS!#REF!</definedName>
    <definedName name="________________________________apu1" localSheetId="17">[2]INSUMOS!#REF!</definedName>
    <definedName name="________________________________apu1" localSheetId="18">[2]INSUMOS!#REF!</definedName>
    <definedName name="________________________________apu1" localSheetId="19">[2]INSUMOS!#REF!</definedName>
    <definedName name="________________________________apu1" localSheetId="20">[2]INSUMOS!#REF!</definedName>
    <definedName name="________________________________apu1" localSheetId="21">[2]INSUMOS!#REF!</definedName>
    <definedName name="________________________________apu1" localSheetId="22">[2]INSUMOS!#REF!</definedName>
    <definedName name="________________________________apu1" localSheetId="23">[2]INSUMOS!#REF!</definedName>
    <definedName name="________________________________apu1" localSheetId="24">[2]INSUMOS!#REF!</definedName>
    <definedName name="________________________________apu1" localSheetId="25">[2]INSUMOS!#REF!</definedName>
    <definedName name="________________________________apu1" localSheetId="26">[2]INSUMOS!#REF!</definedName>
    <definedName name="________________________________apu1" localSheetId="27">[2]INSUMOS!#REF!</definedName>
    <definedName name="________________________________apu1" localSheetId="28">[2]INSUMOS!#REF!</definedName>
    <definedName name="________________________________apu1" localSheetId="29">[2]INSUMOS!#REF!</definedName>
    <definedName name="________________________________apu1" localSheetId="31">[2]INSUMOS!#REF!</definedName>
    <definedName name="________________________________apu1" localSheetId="7">[2]INSUMOS!#REF!</definedName>
    <definedName name="________________________________apu1" localSheetId="8">[2]INSUMOS!#REF!</definedName>
    <definedName name="________________________________apu1" localSheetId="9">[2]INSUMOS!#REF!</definedName>
    <definedName name="________________________________apu1" localSheetId="10">[2]INSUMOS!#REF!</definedName>
    <definedName name="_______________________________apu1" localSheetId="11">[2]INSUMOS!#REF!</definedName>
    <definedName name="_______________________________apu1" localSheetId="12">[2]INSUMOS!#REF!</definedName>
    <definedName name="_______________________________apu1" localSheetId="13">[2]INSUMOS!#REF!</definedName>
    <definedName name="_______________________________apu1" localSheetId="14">[2]INSUMOS!#REF!</definedName>
    <definedName name="_______________________________apu1" localSheetId="15">[2]INSUMOS!#REF!</definedName>
    <definedName name="_______________________________apu1" localSheetId="16">[2]INSUMOS!#REF!</definedName>
    <definedName name="_______________________________apu1" localSheetId="17">[2]INSUMOS!#REF!</definedName>
    <definedName name="_______________________________apu1" localSheetId="18">[2]INSUMOS!#REF!</definedName>
    <definedName name="_______________________________apu1" localSheetId="19">[2]INSUMOS!#REF!</definedName>
    <definedName name="_______________________________apu1" localSheetId="20">[2]INSUMOS!#REF!</definedName>
    <definedName name="_______________________________apu1" localSheetId="21">[2]INSUMOS!#REF!</definedName>
    <definedName name="_______________________________apu1" localSheetId="22">[2]INSUMOS!#REF!</definedName>
    <definedName name="_______________________________apu1" localSheetId="23">[2]INSUMOS!#REF!</definedName>
    <definedName name="_______________________________apu1" localSheetId="24">[2]INSUMOS!#REF!</definedName>
    <definedName name="_______________________________apu1" localSheetId="25">[2]INSUMOS!#REF!</definedName>
    <definedName name="_______________________________apu1" localSheetId="26">[2]INSUMOS!#REF!</definedName>
    <definedName name="_______________________________apu1" localSheetId="27">[2]INSUMOS!#REF!</definedName>
    <definedName name="_______________________________apu1" localSheetId="28">[2]INSUMOS!#REF!</definedName>
    <definedName name="_______________________________apu1" localSheetId="29">[2]INSUMOS!#REF!</definedName>
    <definedName name="_______________________________apu1" localSheetId="31">[2]INSUMOS!#REF!</definedName>
    <definedName name="_______________________________apu1" localSheetId="7">[2]INSUMOS!#REF!</definedName>
    <definedName name="_______________________________apu1" localSheetId="8">[2]INSUMOS!#REF!</definedName>
    <definedName name="_______________________________apu1" localSheetId="9">[2]INSUMOS!#REF!</definedName>
    <definedName name="_______________________________apu1" localSheetId="10">[2]INSUMOS!#REF!</definedName>
    <definedName name="______________________________apu1" localSheetId="11">[2]INSUMOS!#REF!</definedName>
    <definedName name="______________________________apu1" localSheetId="12">[2]INSUMOS!#REF!</definedName>
    <definedName name="______________________________apu1" localSheetId="13">[2]INSUMOS!#REF!</definedName>
    <definedName name="______________________________apu1" localSheetId="14">[2]INSUMOS!#REF!</definedName>
    <definedName name="______________________________apu1" localSheetId="15">[2]INSUMOS!#REF!</definedName>
    <definedName name="______________________________apu1" localSheetId="16">[2]INSUMOS!#REF!</definedName>
    <definedName name="______________________________apu1" localSheetId="17">[2]INSUMOS!#REF!</definedName>
    <definedName name="______________________________apu1" localSheetId="18">[2]INSUMOS!#REF!</definedName>
    <definedName name="______________________________apu1" localSheetId="19">[2]INSUMOS!#REF!</definedName>
    <definedName name="______________________________apu1" localSheetId="20">[2]INSUMOS!#REF!</definedName>
    <definedName name="______________________________apu1" localSheetId="21">[2]INSUMOS!#REF!</definedName>
    <definedName name="______________________________apu1" localSheetId="22">[2]INSUMOS!#REF!</definedName>
    <definedName name="______________________________apu1" localSheetId="23">[2]INSUMOS!#REF!</definedName>
    <definedName name="______________________________apu1" localSheetId="24">[2]INSUMOS!#REF!</definedName>
    <definedName name="______________________________apu1" localSheetId="25">[2]INSUMOS!#REF!</definedName>
    <definedName name="______________________________apu1" localSheetId="26">[2]INSUMOS!#REF!</definedName>
    <definedName name="______________________________apu1" localSheetId="27">[2]INSUMOS!#REF!</definedName>
    <definedName name="______________________________apu1" localSheetId="28">[2]INSUMOS!#REF!</definedName>
    <definedName name="______________________________apu1" localSheetId="29">[2]INSUMOS!#REF!</definedName>
    <definedName name="______________________________apu1" localSheetId="31">[2]INSUMOS!#REF!</definedName>
    <definedName name="______________________________apu1" localSheetId="7">[2]INSUMOS!#REF!</definedName>
    <definedName name="______________________________apu1" localSheetId="8">[2]INSUMOS!#REF!</definedName>
    <definedName name="______________________________apu1" localSheetId="9">[2]INSUMOS!#REF!</definedName>
    <definedName name="______________________________apu1" localSheetId="10">[2]INSUMOS!#REF!</definedName>
    <definedName name="____________________________apu1" localSheetId="11">[2]INSUMOS!#REF!</definedName>
    <definedName name="____________________________apu1" localSheetId="12">[2]INSUMOS!#REF!</definedName>
    <definedName name="____________________________apu1" localSheetId="13">[2]INSUMOS!#REF!</definedName>
    <definedName name="____________________________apu1" localSheetId="14">[2]INSUMOS!#REF!</definedName>
    <definedName name="____________________________apu1" localSheetId="15">[2]INSUMOS!#REF!</definedName>
    <definedName name="____________________________apu1" localSheetId="16">[2]INSUMOS!#REF!</definedName>
    <definedName name="____________________________apu1" localSheetId="17">[2]INSUMOS!#REF!</definedName>
    <definedName name="____________________________apu1" localSheetId="18">[2]INSUMOS!#REF!</definedName>
    <definedName name="____________________________apu1" localSheetId="19">[2]INSUMOS!#REF!</definedName>
    <definedName name="____________________________apu1" localSheetId="20">[2]INSUMOS!#REF!</definedName>
    <definedName name="____________________________apu1" localSheetId="21">[2]INSUMOS!#REF!</definedName>
    <definedName name="____________________________apu1" localSheetId="22">[2]INSUMOS!#REF!</definedName>
    <definedName name="____________________________apu1" localSheetId="23">[2]INSUMOS!#REF!</definedName>
    <definedName name="____________________________apu1" localSheetId="24">[2]INSUMOS!#REF!</definedName>
    <definedName name="____________________________apu1" localSheetId="25">[2]INSUMOS!#REF!</definedName>
    <definedName name="____________________________apu1" localSheetId="26">[2]INSUMOS!#REF!</definedName>
    <definedName name="____________________________apu1" localSheetId="27">[2]INSUMOS!#REF!</definedName>
    <definedName name="____________________________apu1" localSheetId="28">[2]INSUMOS!#REF!</definedName>
    <definedName name="____________________________apu1" localSheetId="29">[2]INSUMOS!#REF!</definedName>
    <definedName name="____________________________apu1" localSheetId="31">[2]INSUMOS!#REF!</definedName>
    <definedName name="____________________________apu1" localSheetId="7">[2]INSUMOS!#REF!</definedName>
    <definedName name="____________________________apu1" localSheetId="8">[2]INSUMOS!#REF!</definedName>
    <definedName name="____________________________apu1" localSheetId="9">[2]INSUMOS!#REF!</definedName>
    <definedName name="____________________________apu1" localSheetId="10">[2]INSUMOS!#REF!</definedName>
    <definedName name="___________________________apu1" localSheetId="11">[2]INSUMOS!#REF!</definedName>
    <definedName name="___________________________apu1" localSheetId="12">[2]INSUMOS!#REF!</definedName>
    <definedName name="___________________________apu1" localSheetId="13">[2]INSUMOS!#REF!</definedName>
    <definedName name="___________________________apu1" localSheetId="14">[2]INSUMOS!#REF!</definedName>
    <definedName name="___________________________apu1" localSheetId="15">[2]INSUMOS!#REF!</definedName>
    <definedName name="___________________________apu1" localSheetId="16">[2]INSUMOS!#REF!</definedName>
    <definedName name="___________________________apu1" localSheetId="17">[2]INSUMOS!#REF!</definedName>
    <definedName name="___________________________apu1" localSheetId="18">[2]INSUMOS!#REF!</definedName>
    <definedName name="___________________________apu1" localSheetId="19">[2]INSUMOS!#REF!</definedName>
    <definedName name="___________________________apu1" localSheetId="20">[2]INSUMOS!#REF!</definedName>
    <definedName name="___________________________apu1" localSheetId="21">[2]INSUMOS!#REF!</definedName>
    <definedName name="___________________________apu1" localSheetId="22">[2]INSUMOS!#REF!</definedName>
    <definedName name="___________________________apu1" localSheetId="23">[2]INSUMOS!#REF!</definedName>
    <definedName name="___________________________apu1" localSheetId="24">[2]INSUMOS!#REF!</definedName>
    <definedName name="___________________________apu1" localSheetId="25">[2]INSUMOS!#REF!</definedName>
    <definedName name="___________________________apu1" localSheetId="26">[2]INSUMOS!#REF!</definedName>
    <definedName name="___________________________apu1" localSheetId="27">[2]INSUMOS!#REF!</definedName>
    <definedName name="___________________________apu1" localSheetId="28">[2]INSUMOS!#REF!</definedName>
    <definedName name="___________________________apu1" localSheetId="29">[2]INSUMOS!#REF!</definedName>
    <definedName name="___________________________apu1" localSheetId="31">[2]INSUMOS!#REF!</definedName>
    <definedName name="___________________________apu1" localSheetId="7">[2]INSUMOS!#REF!</definedName>
    <definedName name="___________________________apu1" localSheetId="8">[2]INSUMOS!#REF!</definedName>
    <definedName name="___________________________apu1" localSheetId="9">[2]INSUMOS!#REF!</definedName>
    <definedName name="___________________________apu1" localSheetId="10">[2]INSUMOS!#REF!</definedName>
    <definedName name="__________________________apu1" localSheetId="11">[2]INSUMOS!#REF!</definedName>
    <definedName name="__________________________apu1" localSheetId="12">[2]INSUMOS!#REF!</definedName>
    <definedName name="__________________________apu1" localSheetId="13">[2]INSUMOS!#REF!</definedName>
    <definedName name="__________________________apu1" localSheetId="14">[2]INSUMOS!#REF!</definedName>
    <definedName name="__________________________apu1" localSheetId="15">[2]INSUMOS!#REF!</definedName>
    <definedName name="__________________________apu1" localSheetId="16">[2]INSUMOS!#REF!</definedName>
    <definedName name="__________________________apu1" localSheetId="17">[2]INSUMOS!#REF!</definedName>
    <definedName name="__________________________apu1" localSheetId="18">[2]INSUMOS!#REF!</definedName>
    <definedName name="__________________________apu1" localSheetId="19">[2]INSUMOS!#REF!</definedName>
    <definedName name="__________________________apu1" localSheetId="20">[2]INSUMOS!#REF!</definedName>
    <definedName name="__________________________apu1" localSheetId="21">[2]INSUMOS!#REF!</definedName>
    <definedName name="__________________________apu1" localSheetId="22">[2]INSUMOS!#REF!</definedName>
    <definedName name="__________________________apu1" localSheetId="23">[2]INSUMOS!#REF!</definedName>
    <definedName name="__________________________apu1" localSheetId="24">[2]INSUMOS!#REF!</definedName>
    <definedName name="__________________________apu1" localSheetId="25">[2]INSUMOS!#REF!</definedName>
    <definedName name="__________________________apu1" localSheetId="26">[2]INSUMOS!#REF!</definedName>
    <definedName name="__________________________apu1" localSheetId="27">[2]INSUMOS!#REF!</definedName>
    <definedName name="__________________________apu1" localSheetId="28">[2]INSUMOS!#REF!</definedName>
    <definedName name="__________________________apu1" localSheetId="29">[2]INSUMOS!#REF!</definedName>
    <definedName name="__________________________apu1" localSheetId="31">[2]INSUMOS!#REF!</definedName>
    <definedName name="__________________________apu1" localSheetId="7">[2]INSUMOS!#REF!</definedName>
    <definedName name="__________________________apu1" localSheetId="8">[2]INSUMOS!#REF!</definedName>
    <definedName name="__________________________apu1" localSheetId="9">[2]INSUMOS!#REF!</definedName>
    <definedName name="__________________________apu1" localSheetId="10">[2]INSUMOS!#REF!</definedName>
    <definedName name="_________________________apu1" localSheetId="11">[2]INSUMOS!#REF!</definedName>
    <definedName name="_________________________apu1" localSheetId="12">[2]INSUMOS!#REF!</definedName>
    <definedName name="_________________________apu1" localSheetId="13">[2]INSUMOS!#REF!</definedName>
    <definedName name="_________________________apu1" localSheetId="14">[2]INSUMOS!#REF!</definedName>
    <definedName name="_________________________apu1" localSheetId="15">[2]INSUMOS!#REF!</definedName>
    <definedName name="_________________________apu1" localSheetId="16">[2]INSUMOS!#REF!</definedName>
    <definedName name="_________________________apu1" localSheetId="17">[2]INSUMOS!#REF!</definedName>
    <definedName name="_________________________apu1" localSheetId="18">[2]INSUMOS!#REF!</definedName>
    <definedName name="_________________________apu1" localSheetId="19">[2]INSUMOS!#REF!</definedName>
    <definedName name="_________________________apu1" localSheetId="20">[2]INSUMOS!#REF!</definedName>
    <definedName name="_________________________apu1" localSheetId="21">[2]INSUMOS!#REF!</definedName>
    <definedName name="_________________________apu1" localSheetId="22">[2]INSUMOS!#REF!</definedName>
    <definedName name="_________________________apu1" localSheetId="23">[2]INSUMOS!#REF!</definedName>
    <definedName name="_________________________apu1" localSheetId="24">[2]INSUMOS!#REF!</definedName>
    <definedName name="_________________________apu1" localSheetId="25">[2]INSUMOS!#REF!</definedName>
    <definedName name="_________________________apu1" localSheetId="26">[2]INSUMOS!#REF!</definedName>
    <definedName name="_________________________apu1" localSheetId="27">[2]INSUMOS!#REF!</definedName>
    <definedName name="_________________________apu1" localSheetId="28">[2]INSUMOS!#REF!</definedName>
    <definedName name="_________________________apu1" localSheetId="29">[2]INSUMOS!#REF!</definedName>
    <definedName name="_________________________apu1" localSheetId="31">[2]INSUMOS!#REF!</definedName>
    <definedName name="_________________________apu1" localSheetId="7">[2]INSUMOS!#REF!</definedName>
    <definedName name="_________________________apu1" localSheetId="8">[2]INSUMOS!#REF!</definedName>
    <definedName name="_________________________apu1" localSheetId="9">[2]INSUMOS!#REF!</definedName>
    <definedName name="_________________________apu1" localSheetId="10">[2]INSUMOS!#REF!</definedName>
    <definedName name="________________________apu1" localSheetId="11">[2]INSUMOS!#REF!</definedName>
    <definedName name="________________________apu1" localSheetId="12">[2]INSUMOS!#REF!</definedName>
    <definedName name="________________________apu1" localSheetId="13">[2]INSUMOS!#REF!</definedName>
    <definedName name="________________________apu1" localSheetId="14">[2]INSUMOS!#REF!</definedName>
    <definedName name="________________________apu1" localSheetId="15">[2]INSUMOS!#REF!</definedName>
    <definedName name="________________________apu1" localSheetId="16">[2]INSUMOS!#REF!</definedName>
    <definedName name="________________________apu1" localSheetId="17">[2]INSUMOS!#REF!</definedName>
    <definedName name="________________________apu1" localSheetId="18">[2]INSUMOS!#REF!</definedName>
    <definedName name="________________________apu1" localSheetId="19">[2]INSUMOS!#REF!</definedName>
    <definedName name="________________________apu1" localSheetId="20">[2]INSUMOS!#REF!</definedName>
    <definedName name="________________________apu1" localSheetId="21">[2]INSUMOS!#REF!</definedName>
    <definedName name="________________________apu1" localSheetId="22">[2]INSUMOS!#REF!</definedName>
    <definedName name="________________________apu1" localSheetId="23">[2]INSUMOS!#REF!</definedName>
    <definedName name="________________________apu1" localSheetId="24">[2]INSUMOS!#REF!</definedName>
    <definedName name="________________________apu1" localSheetId="25">[2]INSUMOS!#REF!</definedName>
    <definedName name="________________________apu1" localSheetId="26">[2]INSUMOS!#REF!</definedName>
    <definedName name="________________________apu1" localSheetId="27">[2]INSUMOS!#REF!</definedName>
    <definedName name="________________________apu1" localSheetId="28">[2]INSUMOS!#REF!</definedName>
    <definedName name="________________________apu1" localSheetId="29">[2]INSUMOS!#REF!</definedName>
    <definedName name="________________________apu1" localSheetId="31">[2]INSUMOS!#REF!</definedName>
    <definedName name="________________________apu1" localSheetId="7">[2]INSUMOS!#REF!</definedName>
    <definedName name="________________________apu1" localSheetId="8">[2]INSUMOS!#REF!</definedName>
    <definedName name="________________________apu1" localSheetId="9">[2]INSUMOS!#REF!</definedName>
    <definedName name="________________________apu1" localSheetId="10">[2]INSUMOS!#REF!</definedName>
    <definedName name="_______________________apu1" localSheetId="11">[2]INSUMOS!#REF!</definedName>
    <definedName name="_______________________apu1" localSheetId="12">[2]INSUMOS!#REF!</definedName>
    <definedName name="_______________________apu1" localSheetId="13">[2]INSUMOS!#REF!</definedName>
    <definedName name="_______________________apu1" localSheetId="14">[2]INSUMOS!#REF!</definedName>
    <definedName name="_______________________apu1" localSheetId="15">[2]INSUMOS!#REF!</definedName>
    <definedName name="_______________________apu1" localSheetId="16">[2]INSUMOS!#REF!</definedName>
    <definedName name="_______________________apu1" localSheetId="17">[2]INSUMOS!#REF!</definedName>
    <definedName name="_______________________apu1" localSheetId="18">[2]INSUMOS!#REF!</definedName>
    <definedName name="_______________________apu1" localSheetId="19">[2]INSUMOS!#REF!</definedName>
    <definedName name="_______________________apu1" localSheetId="20">[2]INSUMOS!#REF!</definedName>
    <definedName name="_______________________apu1" localSheetId="21">[2]INSUMOS!#REF!</definedName>
    <definedName name="_______________________apu1" localSheetId="22">[2]INSUMOS!#REF!</definedName>
    <definedName name="_______________________apu1" localSheetId="23">[2]INSUMOS!#REF!</definedName>
    <definedName name="_______________________apu1" localSheetId="24">[2]INSUMOS!#REF!</definedName>
    <definedName name="_______________________apu1" localSheetId="25">[2]INSUMOS!#REF!</definedName>
    <definedName name="_______________________apu1" localSheetId="26">[2]INSUMOS!#REF!</definedName>
    <definedName name="_______________________apu1" localSheetId="27">[2]INSUMOS!#REF!</definedName>
    <definedName name="_______________________apu1" localSheetId="28">[2]INSUMOS!#REF!</definedName>
    <definedName name="_______________________apu1" localSheetId="29">[2]INSUMOS!#REF!</definedName>
    <definedName name="_______________________apu1" localSheetId="31">[2]INSUMOS!#REF!</definedName>
    <definedName name="_______________________apu1" localSheetId="7">[2]INSUMOS!#REF!</definedName>
    <definedName name="_______________________apu1" localSheetId="8">[2]INSUMOS!#REF!</definedName>
    <definedName name="_______________________apu1" localSheetId="9">[2]INSUMOS!#REF!</definedName>
    <definedName name="_______________________apu1" localSheetId="10">[2]INSUMOS!#REF!</definedName>
    <definedName name="_____________________apu1" localSheetId="11">[2]INSUMOS!#REF!</definedName>
    <definedName name="_____________________apu1" localSheetId="12">[2]INSUMOS!#REF!</definedName>
    <definedName name="_____________________apu1" localSheetId="13">[2]INSUMOS!#REF!</definedName>
    <definedName name="_____________________apu1" localSheetId="14">[2]INSUMOS!#REF!</definedName>
    <definedName name="_____________________apu1" localSheetId="15">[2]INSUMOS!#REF!</definedName>
    <definedName name="_____________________apu1" localSheetId="16">[2]INSUMOS!#REF!</definedName>
    <definedName name="_____________________apu1" localSheetId="17">[2]INSUMOS!#REF!</definedName>
    <definedName name="_____________________apu1" localSheetId="18">[2]INSUMOS!#REF!</definedName>
    <definedName name="_____________________apu1" localSheetId="19">[2]INSUMOS!#REF!</definedName>
    <definedName name="_____________________apu1" localSheetId="20">[2]INSUMOS!#REF!</definedName>
    <definedName name="_____________________apu1" localSheetId="21">[2]INSUMOS!#REF!</definedName>
    <definedName name="_____________________apu1" localSheetId="22">[2]INSUMOS!#REF!</definedName>
    <definedName name="_____________________apu1" localSheetId="23">[2]INSUMOS!#REF!</definedName>
    <definedName name="_____________________apu1" localSheetId="24">[2]INSUMOS!#REF!</definedName>
    <definedName name="_____________________apu1" localSheetId="25">[2]INSUMOS!#REF!</definedName>
    <definedName name="_____________________apu1" localSheetId="26">[2]INSUMOS!#REF!</definedName>
    <definedName name="_____________________apu1" localSheetId="27">[2]INSUMOS!#REF!</definedName>
    <definedName name="_____________________apu1" localSheetId="28">[2]INSUMOS!#REF!</definedName>
    <definedName name="_____________________apu1" localSheetId="29">[2]INSUMOS!#REF!</definedName>
    <definedName name="_____________________apu1" localSheetId="31">[2]INSUMOS!#REF!</definedName>
    <definedName name="_____________________apu1" localSheetId="7">[2]INSUMOS!#REF!</definedName>
    <definedName name="_____________________apu1" localSheetId="8">[2]INSUMOS!#REF!</definedName>
    <definedName name="_____________________apu1" localSheetId="9">[2]INSUMOS!#REF!</definedName>
    <definedName name="_____________________apu1" localSheetId="10">[2]INSUMOS!#REF!</definedName>
    <definedName name="____________________apu1" localSheetId="11">[2]INSUMOS!#REF!</definedName>
    <definedName name="____________________apu1" localSheetId="12">[2]INSUMOS!#REF!</definedName>
    <definedName name="____________________apu1" localSheetId="13">[2]INSUMOS!#REF!</definedName>
    <definedName name="____________________apu1" localSheetId="14">[2]INSUMOS!#REF!</definedName>
    <definedName name="____________________apu1" localSheetId="15">[2]INSUMOS!#REF!</definedName>
    <definedName name="____________________apu1" localSheetId="16">[2]INSUMOS!#REF!</definedName>
    <definedName name="____________________apu1" localSheetId="17">[2]INSUMOS!#REF!</definedName>
    <definedName name="____________________apu1" localSheetId="18">[2]INSUMOS!#REF!</definedName>
    <definedName name="____________________apu1" localSheetId="19">[2]INSUMOS!#REF!</definedName>
    <definedName name="____________________apu1" localSheetId="20">[2]INSUMOS!#REF!</definedName>
    <definedName name="____________________apu1" localSheetId="21">[2]INSUMOS!#REF!</definedName>
    <definedName name="____________________apu1" localSheetId="22">[2]INSUMOS!#REF!</definedName>
    <definedName name="____________________apu1" localSheetId="23">[2]INSUMOS!#REF!</definedName>
    <definedName name="____________________apu1" localSheetId="24">[2]INSUMOS!#REF!</definedName>
    <definedName name="____________________apu1" localSheetId="25">[2]INSUMOS!#REF!</definedName>
    <definedName name="____________________apu1" localSheetId="26">[2]INSUMOS!#REF!</definedName>
    <definedName name="____________________apu1" localSheetId="27">[2]INSUMOS!#REF!</definedName>
    <definedName name="____________________apu1" localSheetId="28">[2]INSUMOS!#REF!</definedName>
    <definedName name="____________________apu1" localSheetId="29">[2]INSUMOS!#REF!</definedName>
    <definedName name="____________________apu1" localSheetId="31">[2]INSUMOS!#REF!</definedName>
    <definedName name="____________________apu1" localSheetId="7">[2]INSUMOS!#REF!</definedName>
    <definedName name="____________________apu1" localSheetId="8">[2]INSUMOS!#REF!</definedName>
    <definedName name="____________________apu1" localSheetId="9">[2]INSUMOS!#REF!</definedName>
    <definedName name="____________________apu1" localSheetId="10">[2]INSUMOS!#REF!</definedName>
    <definedName name="___________________apu1" localSheetId="11">[2]INSUMOS!#REF!</definedName>
    <definedName name="___________________apu1" localSheetId="12">[2]INSUMOS!#REF!</definedName>
    <definedName name="___________________apu1" localSheetId="13">[2]INSUMOS!#REF!</definedName>
    <definedName name="___________________apu1" localSheetId="14">[2]INSUMOS!#REF!</definedName>
    <definedName name="___________________apu1" localSheetId="15">[2]INSUMOS!#REF!</definedName>
    <definedName name="___________________apu1" localSheetId="16">[2]INSUMOS!#REF!</definedName>
    <definedName name="___________________apu1" localSheetId="17">[2]INSUMOS!#REF!</definedName>
    <definedName name="___________________apu1" localSheetId="18">[2]INSUMOS!#REF!</definedName>
    <definedName name="___________________apu1" localSheetId="19">[2]INSUMOS!#REF!</definedName>
    <definedName name="___________________apu1" localSheetId="20">[2]INSUMOS!#REF!</definedName>
    <definedName name="___________________apu1" localSheetId="21">[2]INSUMOS!#REF!</definedName>
    <definedName name="___________________apu1" localSheetId="22">[2]INSUMOS!#REF!</definedName>
    <definedName name="___________________apu1" localSheetId="23">[2]INSUMOS!#REF!</definedName>
    <definedName name="___________________apu1" localSheetId="24">[2]INSUMOS!#REF!</definedName>
    <definedName name="___________________apu1" localSheetId="25">[2]INSUMOS!#REF!</definedName>
    <definedName name="___________________apu1" localSheetId="26">[2]INSUMOS!#REF!</definedName>
    <definedName name="___________________apu1" localSheetId="27">[2]INSUMOS!#REF!</definedName>
    <definedName name="___________________apu1" localSheetId="28">[2]INSUMOS!#REF!</definedName>
    <definedName name="___________________apu1" localSheetId="29">[2]INSUMOS!#REF!</definedName>
    <definedName name="___________________apu1" localSheetId="31">[2]INSUMOS!#REF!</definedName>
    <definedName name="___________________apu1" localSheetId="7">[2]INSUMOS!#REF!</definedName>
    <definedName name="___________________apu1" localSheetId="8">[2]INSUMOS!#REF!</definedName>
    <definedName name="___________________apu1" localSheetId="9">[2]INSUMOS!#REF!</definedName>
    <definedName name="___________________apu1" localSheetId="10">[2]INSUMOS!#REF!</definedName>
    <definedName name="__________________apu1" localSheetId="11">[2]INSUMOS!#REF!</definedName>
    <definedName name="__________________apu1" localSheetId="12">[2]INSUMOS!#REF!</definedName>
    <definedName name="__________________apu1" localSheetId="13">[2]INSUMOS!#REF!</definedName>
    <definedName name="__________________apu1" localSheetId="14">[2]INSUMOS!#REF!</definedName>
    <definedName name="__________________apu1" localSheetId="15">[2]INSUMOS!#REF!</definedName>
    <definedName name="__________________apu1" localSheetId="16">[2]INSUMOS!#REF!</definedName>
    <definedName name="__________________apu1" localSheetId="17">[2]INSUMOS!#REF!</definedName>
    <definedName name="__________________apu1" localSheetId="18">[2]INSUMOS!#REF!</definedName>
    <definedName name="__________________apu1" localSheetId="19">[2]INSUMOS!#REF!</definedName>
    <definedName name="__________________apu1" localSheetId="20">[2]INSUMOS!#REF!</definedName>
    <definedName name="__________________apu1" localSheetId="21">[2]INSUMOS!#REF!</definedName>
    <definedName name="__________________apu1" localSheetId="22">[2]INSUMOS!#REF!</definedName>
    <definedName name="__________________apu1" localSheetId="23">[2]INSUMOS!#REF!</definedName>
    <definedName name="__________________apu1" localSheetId="24">[2]INSUMOS!#REF!</definedName>
    <definedName name="__________________apu1" localSheetId="25">[2]INSUMOS!#REF!</definedName>
    <definedName name="__________________apu1" localSheetId="26">[2]INSUMOS!#REF!</definedName>
    <definedName name="__________________apu1" localSheetId="27">[2]INSUMOS!#REF!</definedName>
    <definedName name="__________________apu1" localSheetId="28">[2]INSUMOS!#REF!</definedName>
    <definedName name="__________________apu1" localSheetId="29">[2]INSUMOS!#REF!</definedName>
    <definedName name="__________________apu1" localSheetId="31">[2]INSUMOS!#REF!</definedName>
    <definedName name="__________________apu1" localSheetId="7">[2]INSUMOS!#REF!</definedName>
    <definedName name="__________________apu1" localSheetId="8">[2]INSUMOS!#REF!</definedName>
    <definedName name="__________________apu1" localSheetId="9">[2]INSUMOS!#REF!</definedName>
    <definedName name="__________________apu1" localSheetId="10">[2]INSUMOS!#REF!</definedName>
    <definedName name="_________________apu1" localSheetId="11">[2]INSUMOS!#REF!</definedName>
    <definedName name="_________________apu1" localSheetId="12">[2]INSUMOS!#REF!</definedName>
    <definedName name="_________________apu1" localSheetId="13">[2]INSUMOS!#REF!</definedName>
    <definedName name="_________________apu1" localSheetId="14">[2]INSUMOS!#REF!</definedName>
    <definedName name="_________________apu1" localSheetId="15">[2]INSUMOS!#REF!</definedName>
    <definedName name="_________________apu1" localSheetId="16">[2]INSUMOS!#REF!</definedName>
    <definedName name="_________________apu1" localSheetId="17">[2]INSUMOS!#REF!</definedName>
    <definedName name="_________________apu1" localSheetId="18">[2]INSUMOS!#REF!</definedName>
    <definedName name="_________________apu1" localSheetId="19">[2]INSUMOS!#REF!</definedName>
    <definedName name="_________________apu1" localSheetId="20">[2]INSUMOS!#REF!</definedName>
    <definedName name="_________________apu1" localSheetId="21">[2]INSUMOS!#REF!</definedName>
    <definedName name="_________________apu1" localSheetId="22">[2]INSUMOS!#REF!</definedName>
    <definedName name="_________________apu1" localSheetId="23">[2]INSUMOS!#REF!</definedName>
    <definedName name="_________________apu1" localSheetId="24">[2]INSUMOS!#REF!</definedName>
    <definedName name="_________________apu1" localSheetId="25">[2]INSUMOS!#REF!</definedName>
    <definedName name="_________________apu1" localSheetId="26">[2]INSUMOS!#REF!</definedName>
    <definedName name="_________________apu1" localSheetId="27">[2]INSUMOS!#REF!</definedName>
    <definedName name="_________________apu1" localSheetId="28">[2]INSUMOS!#REF!</definedName>
    <definedName name="_________________apu1" localSheetId="29">[2]INSUMOS!#REF!</definedName>
    <definedName name="_________________apu1" localSheetId="31">[2]INSUMOS!#REF!</definedName>
    <definedName name="_________________apu1" localSheetId="7">[2]INSUMOS!#REF!</definedName>
    <definedName name="_________________apu1" localSheetId="8">[2]INSUMOS!#REF!</definedName>
    <definedName name="_________________apu1" localSheetId="9">[2]INSUMOS!#REF!</definedName>
    <definedName name="_________________apu1" localSheetId="10">[2]INSUMOS!#REF!</definedName>
    <definedName name="________________apu1" localSheetId="11">[2]INSUMOS!#REF!</definedName>
    <definedName name="________________apu1" localSheetId="12">[2]INSUMOS!#REF!</definedName>
    <definedName name="________________apu1" localSheetId="13">[2]INSUMOS!#REF!</definedName>
    <definedName name="________________apu1" localSheetId="14">[2]INSUMOS!#REF!</definedName>
    <definedName name="________________apu1" localSheetId="15">[2]INSUMOS!#REF!</definedName>
    <definedName name="________________apu1" localSheetId="16">[2]INSUMOS!#REF!</definedName>
    <definedName name="________________apu1" localSheetId="17">[2]INSUMOS!#REF!</definedName>
    <definedName name="________________apu1" localSheetId="18">[2]INSUMOS!#REF!</definedName>
    <definedName name="________________apu1" localSheetId="19">[2]INSUMOS!#REF!</definedName>
    <definedName name="________________apu1" localSheetId="20">[2]INSUMOS!#REF!</definedName>
    <definedName name="________________apu1" localSheetId="21">[2]INSUMOS!#REF!</definedName>
    <definedName name="________________apu1" localSheetId="22">[2]INSUMOS!#REF!</definedName>
    <definedName name="________________apu1" localSheetId="23">[2]INSUMOS!#REF!</definedName>
    <definedName name="________________apu1" localSheetId="24">[2]INSUMOS!#REF!</definedName>
    <definedName name="________________apu1" localSheetId="25">[2]INSUMOS!#REF!</definedName>
    <definedName name="________________apu1" localSheetId="26">[2]INSUMOS!#REF!</definedName>
    <definedName name="________________apu1" localSheetId="27">[2]INSUMOS!#REF!</definedName>
    <definedName name="________________apu1" localSheetId="28">[2]INSUMOS!#REF!</definedName>
    <definedName name="________________apu1" localSheetId="29">[2]INSUMOS!#REF!</definedName>
    <definedName name="________________apu1" localSheetId="31">[2]INSUMOS!#REF!</definedName>
    <definedName name="________________apu1" localSheetId="7">[2]INSUMOS!#REF!</definedName>
    <definedName name="________________apu1" localSheetId="8">[2]INSUMOS!#REF!</definedName>
    <definedName name="________________apu1" localSheetId="9">[2]INSUMOS!#REF!</definedName>
    <definedName name="________________apu1" localSheetId="10">[2]INSUMOS!#REF!</definedName>
    <definedName name="_______________apu1" localSheetId="11">[2]INSUMOS!#REF!</definedName>
    <definedName name="_______________apu1" localSheetId="12">[2]INSUMOS!#REF!</definedName>
    <definedName name="_______________apu1" localSheetId="13">[2]INSUMOS!#REF!</definedName>
    <definedName name="_______________apu1" localSheetId="14">[2]INSUMOS!#REF!</definedName>
    <definedName name="_______________apu1" localSheetId="15">[2]INSUMOS!#REF!</definedName>
    <definedName name="_______________apu1" localSheetId="16">[2]INSUMOS!#REF!</definedName>
    <definedName name="_______________apu1" localSheetId="17">[2]INSUMOS!#REF!</definedName>
    <definedName name="_______________apu1" localSheetId="18">[2]INSUMOS!#REF!</definedName>
    <definedName name="_______________apu1" localSheetId="19">[2]INSUMOS!#REF!</definedName>
    <definedName name="_______________apu1" localSheetId="20">[2]INSUMOS!#REF!</definedName>
    <definedName name="_______________apu1" localSheetId="21">[2]INSUMOS!#REF!</definedName>
    <definedName name="_______________apu1" localSheetId="22">[2]INSUMOS!#REF!</definedName>
    <definedName name="_______________apu1" localSheetId="23">[2]INSUMOS!#REF!</definedName>
    <definedName name="_______________apu1" localSheetId="24">[2]INSUMOS!#REF!</definedName>
    <definedName name="_______________apu1" localSheetId="25">[2]INSUMOS!#REF!</definedName>
    <definedName name="_______________apu1" localSheetId="26">[2]INSUMOS!#REF!</definedName>
    <definedName name="_______________apu1" localSheetId="27">[2]INSUMOS!#REF!</definedName>
    <definedName name="_______________apu1" localSheetId="28">[2]INSUMOS!#REF!</definedName>
    <definedName name="_______________apu1" localSheetId="29">[2]INSUMOS!#REF!</definedName>
    <definedName name="_______________apu1" localSheetId="31">[2]INSUMOS!#REF!</definedName>
    <definedName name="_______________apu1" localSheetId="7">[2]INSUMOS!#REF!</definedName>
    <definedName name="_______________apu1" localSheetId="8">[2]INSUMOS!#REF!</definedName>
    <definedName name="_______________apu1" localSheetId="9">[2]INSUMOS!#REF!</definedName>
    <definedName name="_______________apu1" localSheetId="10">[2]INSUMOS!#REF!</definedName>
    <definedName name="_______________EST1" localSheetId="11">#REF!</definedName>
    <definedName name="_______________EST1" localSheetId="12">#REF!</definedName>
    <definedName name="_______________EST1" localSheetId="13">#REF!</definedName>
    <definedName name="_______________EST1" localSheetId="14">#REF!</definedName>
    <definedName name="_______________EST1" localSheetId="15">#REF!</definedName>
    <definedName name="_______________EST1" localSheetId="16">#REF!</definedName>
    <definedName name="_______________EST1" localSheetId="17">#REF!</definedName>
    <definedName name="_______________EST1" localSheetId="18">#REF!</definedName>
    <definedName name="_______________EST1" localSheetId="19">#REF!</definedName>
    <definedName name="_______________EST1" localSheetId="20">#REF!</definedName>
    <definedName name="_______________EST1" localSheetId="21">#REF!</definedName>
    <definedName name="_______________EST1" localSheetId="22">#REF!</definedName>
    <definedName name="_______________EST1" localSheetId="23">#REF!</definedName>
    <definedName name="_______________EST1" localSheetId="24">#REF!</definedName>
    <definedName name="_______________EST1" localSheetId="25">#REF!</definedName>
    <definedName name="_______________EST1" localSheetId="26">#REF!</definedName>
    <definedName name="_______________EST1" localSheetId="27">#REF!</definedName>
    <definedName name="_______________EST1" localSheetId="28">#REF!</definedName>
    <definedName name="_______________EST1" localSheetId="29">#REF!</definedName>
    <definedName name="_______________EST1" localSheetId="31">#REF!</definedName>
    <definedName name="_______________EST1" localSheetId="7">#REF!</definedName>
    <definedName name="_______________EST1" localSheetId="8">#REF!</definedName>
    <definedName name="_______________EST1" localSheetId="9">#REF!</definedName>
    <definedName name="_______________EST1" localSheetId="10">#REF!</definedName>
    <definedName name="_______________EST10" localSheetId="11">#REF!</definedName>
    <definedName name="_______________EST10" localSheetId="12">#REF!</definedName>
    <definedName name="_______________EST10" localSheetId="13">#REF!</definedName>
    <definedName name="_______________EST10" localSheetId="14">#REF!</definedName>
    <definedName name="_______________EST10" localSheetId="15">#REF!</definedName>
    <definedName name="_______________EST10" localSheetId="16">#REF!</definedName>
    <definedName name="_______________EST10" localSheetId="17">#REF!</definedName>
    <definedName name="_______________EST10" localSheetId="18">#REF!</definedName>
    <definedName name="_______________EST10" localSheetId="19">#REF!</definedName>
    <definedName name="_______________EST10" localSheetId="20">#REF!</definedName>
    <definedName name="_______________EST10" localSheetId="21">#REF!</definedName>
    <definedName name="_______________EST10" localSheetId="22">#REF!</definedName>
    <definedName name="_______________EST10" localSheetId="23">#REF!</definedName>
    <definedName name="_______________EST10" localSheetId="24">#REF!</definedName>
    <definedName name="_______________EST10" localSheetId="25">#REF!</definedName>
    <definedName name="_______________EST10" localSheetId="26">#REF!</definedName>
    <definedName name="_______________EST10" localSheetId="27">#REF!</definedName>
    <definedName name="_______________EST10" localSheetId="28">#REF!</definedName>
    <definedName name="_______________EST10" localSheetId="29">#REF!</definedName>
    <definedName name="_______________EST10" localSheetId="31">#REF!</definedName>
    <definedName name="_______________EST10" localSheetId="7">#REF!</definedName>
    <definedName name="_______________EST10" localSheetId="8">#REF!</definedName>
    <definedName name="_______________EST10" localSheetId="9">#REF!</definedName>
    <definedName name="_______________EST10" localSheetId="10">#REF!</definedName>
    <definedName name="_______________EST11" localSheetId="11">#REF!</definedName>
    <definedName name="_______________EST11" localSheetId="12">#REF!</definedName>
    <definedName name="_______________EST11" localSheetId="13">#REF!</definedName>
    <definedName name="_______________EST11" localSheetId="14">#REF!</definedName>
    <definedName name="_______________EST11" localSheetId="15">#REF!</definedName>
    <definedName name="_______________EST11" localSheetId="16">#REF!</definedName>
    <definedName name="_______________EST11" localSheetId="17">#REF!</definedName>
    <definedName name="_______________EST11" localSheetId="18">#REF!</definedName>
    <definedName name="_______________EST11" localSheetId="19">#REF!</definedName>
    <definedName name="_______________EST11" localSheetId="20">#REF!</definedName>
    <definedName name="_______________EST11" localSheetId="21">#REF!</definedName>
    <definedName name="_______________EST11" localSheetId="22">#REF!</definedName>
    <definedName name="_______________EST11" localSheetId="23">#REF!</definedName>
    <definedName name="_______________EST11" localSheetId="24">#REF!</definedName>
    <definedName name="_______________EST11" localSheetId="25">#REF!</definedName>
    <definedName name="_______________EST11" localSheetId="26">#REF!</definedName>
    <definedName name="_______________EST11" localSheetId="27">#REF!</definedName>
    <definedName name="_______________EST11" localSheetId="28">#REF!</definedName>
    <definedName name="_______________EST11" localSheetId="29">#REF!</definedName>
    <definedName name="_______________EST11" localSheetId="31">#REF!</definedName>
    <definedName name="_______________EST11" localSheetId="7">#REF!</definedName>
    <definedName name="_______________EST11" localSheetId="8">#REF!</definedName>
    <definedName name="_______________EST11" localSheetId="9">#REF!</definedName>
    <definedName name="_______________EST11" localSheetId="10">#REF!</definedName>
    <definedName name="_______________EST12" localSheetId="11">#REF!</definedName>
    <definedName name="_______________EST12" localSheetId="12">#REF!</definedName>
    <definedName name="_______________EST12" localSheetId="13">#REF!</definedName>
    <definedName name="_______________EST12" localSheetId="14">#REF!</definedName>
    <definedName name="_______________EST12" localSheetId="15">#REF!</definedName>
    <definedName name="_______________EST12" localSheetId="16">#REF!</definedName>
    <definedName name="_______________EST12" localSheetId="17">#REF!</definedName>
    <definedName name="_______________EST12" localSheetId="18">#REF!</definedName>
    <definedName name="_______________EST12" localSheetId="19">#REF!</definedName>
    <definedName name="_______________EST12" localSheetId="20">#REF!</definedName>
    <definedName name="_______________EST12" localSheetId="21">#REF!</definedName>
    <definedName name="_______________EST12" localSheetId="22">#REF!</definedName>
    <definedName name="_______________EST12" localSheetId="23">#REF!</definedName>
    <definedName name="_______________EST12" localSheetId="24">#REF!</definedName>
    <definedName name="_______________EST12" localSheetId="25">#REF!</definedName>
    <definedName name="_______________EST12" localSheetId="26">#REF!</definedName>
    <definedName name="_______________EST12" localSheetId="27">#REF!</definedName>
    <definedName name="_______________EST12" localSheetId="28">#REF!</definedName>
    <definedName name="_______________EST12" localSheetId="29">#REF!</definedName>
    <definedName name="_______________EST12" localSheetId="31">#REF!</definedName>
    <definedName name="_______________EST12" localSheetId="7">#REF!</definedName>
    <definedName name="_______________EST12" localSheetId="8">#REF!</definedName>
    <definedName name="_______________EST12" localSheetId="9">#REF!</definedName>
    <definedName name="_______________EST12" localSheetId="10">#REF!</definedName>
    <definedName name="_______________EST13" localSheetId="11">#REF!</definedName>
    <definedName name="_______________EST13" localSheetId="12">#REF!</definedName>
    <definedName name="_______________EST13" localSheetId="13">#REF!</definedName>
    <definedName name="_______________EST13" localSheetId="14">#REF!</definedName>
    <definedName name="_______________EST13" localSheetId="15">#REF!</definedName>
    <definedName name="_______________EST13" localSheetId="16">#REF!</definedName>
    <definedName name="_______________EST13" localSheetId="17">#REF!</definedName>
    <definedName name="_______________EST13" localSheetId="18">#REF!</definedName>
    <definedName name="_______________EST13" localSheetId="19">#REF!</definedName>
    <definedName name="_______________EST13" localSheetId="20">#REF!</definedName>
    <definedName name="_______________EST13" localSheetId="21">#REF!</definedName>
    <definedName name="_______________EST13" localSheetId="22">#REF!</definedName>
    <definedName name="_______________EST13" localSheetId="23">#REF!</definedName>
    <definedName name="_______________EST13" localSheetId="24">#REF!</definedName>
    <definedName name="_______________EST13" localSheetId="25">#REF!</definedName>
    <definedName name="_______________EST13" localSheetId="26">#REF!</definedName>
    <definedName name="_______________EST13" localSheetId="27">#REF!</definedName>
    <definedName name="_______________EST13" localSheetId="28">#REF!</definedName>
    <definedName name="_______________EST13" localSheetId="29">#REF!</definedName>
    <definedName name="_______________EST13" localSheetId="31">#REF!</definedName>
    <definedName name="_______________EST13" localSheetId="7">#REF!</definedName>
    <definedName name="_______________EST13" localSheetId="8">#REF!</definedName>
    <definedName name="_______________EST13" localSheetId="9">#REF!</definedName>
    <definedName name="_______________EST13" localSheetId="10">#REF!</definedName>
    <definedName name="_______________EST14" localSheetId="11">#REF!</definedName>
    <definedName name="_______________EST14" localSheetId="12">#REF!</definedName>
    <definedName name="_______________EST14" localSheetId="13">#REF!</definedName>
    <definedName name="_______________EST14" localSheetId="14">#REF!</definedName>
    <definedName name="_______________EST14" localSheetId="15">#REF!</definedName>
    <definedName name="_______________EST14" localSheetId="16">#REF!</definedName>
    <definedName name="_______________EST14" localSheetId="17">#REF!</definedName>
    <definedName name="_______________EST14" localSheetId="18">#REF!</definedName>
    <definedName name="_______________EST14" localSheetId="19">#REF!</definedName>
    <definedName name="_______________EST14" localSheetId="20">#REF!</definedName>
    <definedName name="_______________EST14" localSheetId="21">#REF!</definedName>
    <definedName name="_______________EST14" localSheetId="22">#REF!</definedName>
    <definedName name="_______________EST14" localSheetId="23">#REF!</definedName>
    <definedName name="_______________EST14" localSheetId="24">#REF!</definedName>
    <definedName name="_______________EST14" localSheetId="25">#REF!</definedName>
    <definedName name="_______________EST14" localSheetId="26">#REF!</definedName>
    <definedName name="_______________EST14" localSheetId="27">#REF!</definedName>
    <definedName name="_______________EST14" localSheetId="28">#REF!</definedName>
    <definedName name="_______________EST14" localSheetId="29">#REF!</definedName>
    <definedName name="_______________EST14" localSheetId="31">#REF!</definedName>
    <definedName name="_______________EST14" localSheetId="7">#REF!</definedName>
    <definedName name="_______________EST14" localSheetId="8">#REF!</definedName>
    <definedName name="_______________EST14" localSheetId="9">#REF!</definedName>
    <definedName name="_______________EST14" localSheetId="10">#REF!</definedName>
    <definedName name="_______________EST15" localSheetId="11">#REF!</definedName>
    <definedName name="_______________EST15" localSheetId="12">#REF!</definedName>
    <definedName name="_______________EST15" localSheetId="13">#REF!</definedName>
    <definedName name="_______________EST15" localSheetId="14">#REF!</definedName>
    <definedName name="_______________EST15" localSheetId="15">#REF!</definedName>
    <definedName name="_______________EST15" localSheetId="16">#REF!</definedName>
    <definedName name="_______________EST15" localSheetId="17">#REF!</definedName>
    <definedName name="_______________EST15" localSheetId="18">#REF!</definedName>
    <definedName name="_______________EST15" localSheetId="19">#REF!</definedName>
    <definedName name="_______________EST15" localSheetId="20">#REF!</definedName>
    <definedName name="_______________EST15" localSheetId="21">#REF!</definedName>
    <definedName name="_______________EST15" localSheetId="22">#REF!</definedName>
    <definedName name="_______________EST15" localSheetId="23">#REF!</definedName>
    <definedName name="_______________EST15" localSheetId="24">#REF!</definedName>
    <definedName name="_______________EST15" localSheetId="25">#REF!</definedName>
    <definedName name="_______________EST15" localSheetId="26">#REF!</definedName>
    <definedName name="_______________EST15" localSheetId="27">#REF!</definedName>
    <definedName name="_______________EST15" localSheetId="28">#REF!</definedName>
    <definedName name="_______________EST15" localSheetId="29">#REF!</definedName>
    <definedName name="_______________EST15" localSheetId="31">#REF!</definedName>
    <definedName name="_______________EST15" localSheetId="7">#REF!</definedName>
    <definedName name="_______________EST15" localSheetId="8">#REF!</definedName>
    <definedName name="_______________EST15" localSheetId="9">#REF!</definedName>
    <definedName name="_______________EST15" localSheetId="10">#REF!</definedName>
    <definedName name="_______________EST16" localSheetId="11">#REF!</definedName>
    <definedName name="_______________EST16" localSheetId="12">#REF!</definedName>
    <definedName name="_______________EST16" localSheetId="13">#REF!</definedName>
    <definedName name="_______________EST16" localSheetId="14">#REF!</definedName>
    <definedName name="_______________EST16" localSheetId="15">#REF!</definedName>
    <definedName name="_______________EST16" localSheetId="16">#REF!</definedName>
    <definedName name="_______________EST16" localSheetId="17">#REF!</definedName>
    <definedName name="_______________EST16" localSheetId="18">#REF!</definedName>
    <definedName name="_______________EST16" localSheetId="19">#REF!</definedName>
    <definedName name="_______________EST16" localSheetId="20">#REF!</definedName>
    <definedName name="_______________EST16" localSheetId="21">#REF!</definedName>
    <definedName name="_______________EST16" localSheetId="22">#REF!</definedName>
    <definedName name="_______________EST16" localSheetId="23">#REF!</definedName>
    <definedName name="_______________EST16" localSheetId="24">#REF!</definedName>
    <definedName name="_______________EST16" localSheetId="25">#REF!</definedName>
    <definedName name="_______________EST16" localSheetId="26">#REF!</definedName>
    <definedName name="_______________EST16" localSheetId="27">#REF!</definedName>
    <definedName name="_______________EST16" localSheetId="28">#REF!</definedName>
    <definedName name="_______________EST16" localSheetId="29">#REF!</definedName>
    <definedName name="_______________EST16" localSheetId="31">#REF!</definedName>
    <definedName name="_______________EST16" localSheetId="7">#REF!</definedName>
    <definedName name="_______________EST16" localSheetId="8">#REF!</definedName>
    <definedName name="_______________EST16" localSheetId="9">#REF!</definedName>
    <definedName name="_______________EST16" localSheetId="10">#REF!</definedName>
    <definedName name="_______________EST17" localSheetId="11">#REF!</definedName>
    <definedName name="_______________EST17" localSheetId="12">#REF!</definedName>
    <definedName name="_______________EST17" localSheetId="13">#REF!</definedName>
    <definedName name="_______________EST17" localSheetId="14">#REF!</definedName>
    <definedName name="_______________EST17" localSheetId="15">#REF!</definedName>
    <definedName name="_______________EST17" localSheetId="16">#REF!</definedName>
    <definedName name="_______________EST17" localSheetId="17">#REF!</definedName>
    <definedName name="_______________EST17" localSheetId="18">#REF!</definedName>
    <definedName name="_______________EST17" localSheetId="19">#REF!</definedName>
    <definedName name="_______________EST17" localSheetId="20">#REF!</definedName>
    <definedName name="_______________EST17" localSheetId="21">#REF!</definedName>
    <definedName name="_______________EST17" localSheetId="22">#REF!</definedName>
    <definedName name="_______________EST17" localSheetId="23">#REF!</definedName>
    <definedName name="_______________EST17" localSheetId="24">#REF!</definedName>
    <definedName name="_______________EST17" localSheetId="25">#REF!</definedName>
    <definedName name="_______________EST17" localSheetId="26">#REF!</definedName>
    <definedName name="_______________EST17" localSheetId="27">#REF!</definedName>
    <definedName name="_______________EST17" localSheetId="28">#REF!</definedName>
    <definedName name="_______________EST17" localSheetId="29">#REF!</definedName>
    <definedName name="_______________EST17" localSheetId="31">#REF!</definedName>
    <definedName name="_______________EST17" localSheetId="7">#REF!</definedName>
    <definedName name="_______________EST17" localSheetId="8">#REF!</definedName>
    <definedName name="_______________EST17" localSheetId="9">#REF!</definedName>
    <definedName name="_______________EST17" localSheetId="10">#REF!</definedName>
    <definedName name="_______________EST18" localSheetId="11">#REF!</definedName>
    <definedName name="_______________EST18" localSheetId="12">#REF!</definedName>
    <definedName name="_______________EST18" localSheetId="13">#REF!</definedName>
    <definedName name="_______________EST18" localSheetId="14">#REF!</definedName>
    <definedName name="_______________EST18" localSheetId="15">#REF!</definedName>
    <definedName name="_______________EST18" localSheetId="16">#REF!</definedName>
    <definedName name="_______________EST18" localSheetId="17">#REF!</definedName>
    <definedName name="_______________EST18" localSheetId="18">#REF!</definedName>
    <definedName name="_______________EST18" localSheetId="19">#REF!</definedName>
    <definedName name="_______________EST18" localSheetId="20">#REF!</definedName>
    <definedName name="_______________EST18" localSheetId="21">#REF!</definedName>
    <definedName name="_______________EST18" localSheetId="22">#REF!</definedName>
    <definedName name="_______________EST18" localSheetId="23">#REF!</definedName>
    <definedName name="_______________EST18" localSheetId="24">#REF!</definedName>
    <definedName name="_______________EST18" localSheetId="25">#REF!</definedName>
    <definedName name="_______________EST18" localSheetId="26">#REF!</definedName>
    <definedName name="_______________EST18" localSheetId="27">#REF!</definedName>
    <definedName name="_______________EST18" localSheetId="28">#REF!</definedName>
    <definedName name="_______________EST18" localSheetId="29">#REF!</definedName>
    <definedName name="_______________EST18" localSheetId="31">#REF!</definedName>
    <definedName name="_______________EST18" localSheetId="7">#REF!</definedName>
    <definedName name="_______________EST18" localSheetId="8">#REF!</definedName>
    <definedName name="_______________EST18" localSheetId="9">#REF!</definedName>
    <definedName name="_______________EST18" localSheetId="10">#REF!</definedName>
    <definedName name="_______________EST19" localSheetId="11">#REF!</definedName>
    <definedName name="_______________EST19" localSheetId="12">#REF!</definedName>
    <definedName name="_______________EST19" localSheetId="13">#REF!</definedName>
    <definedName name="_______________EST19" localSheetId="14">#REF!</definedName>
    <definedName name="_______________EST19" localSheetId="15">#REF!</definedName>
    <definedName name="_______________EST19" localSheetId="16">#REF!</definedName>
    <definedName name="_______________EST19" localSheetId="17">#REF!</definedName>
    <definedName name="_______________EST19" localSheetId="18">#REF!</definedName>
    <definedName name="_______________EST19" localSheetId="19">#REF!</definedName>
    <definedName name="_______________EST19" localSheetId="20">#REF!</definedName>
    <definedName name="_______________EST19" localSheetId="21">#REF!</definedName>
    <definedName name="_______________EST19" localSheetId="22">#REF!</definedName>
    <definedName name="_______________EST19" localSheetId="23">#REF!</definedName>
    <definedName name="_______________EST19" localSheetId="24">#REF!</definedName>
    <definedName name="_______________EST19" localSheetId="25">#REF!</definedName>
    <definedName name="_______________EST19" localSheetId="26">#REF!</definedName>
    <definedName name="_______________EST19" localSheetId="27">#REF!</definedName>
    <definedName name="_______________EST19" localSheetId="28">#REF!</definedName>
    <definedName name="_______________EST19" localSheetId="29">#REF!</definedName>
    <definedName name="_______________EST19" localSheetId="31">#REF!</definedName>
    <definedName name="_______________EST19" localSheetId="7">#REF!</definedName>
    <definedName name="_______________EST19" localSheetId="8">#REF!</definedName>
    <definedName name="_______________EST19" localSheetId="9">#REF!</definedName>
    <definedName name="_______________EST19" localSheetId="10">#REF!</definedName>
    <definedName name="_______________EST2" localSheetId="11">#REF!</definedName>
    <definedName name="_______________EST2" localSheetId="12">#REF!</definedName>
    <definedName name="_______________EST2" localSheetId="13">#REF!</definedName>
    <definedName name="_______________EST2" localSheetId="14">#REF!</definedName>
    <definedName name="_______________EST2" localSheetId="15">#REF!</definedName>
    <definedName name="_______________EST2" localSheetId="16">#REF!</definedName>
    <definedName name="_______________EST2" localSheetId="17">#REF!</definedName>
    <definedName name="_______________EST2" localSheetId="18">#REF!</definedName>
    <definedName name="_______________EST2" localSheetId="19">#REF!</definedName>
    <definedName name="_______________EST2" localSheetId="20">#REF!</definedName>
    <definedName name="_______________EST2" localSheetId="21">#REF!</definedName>
    <definedName name="_______________EST2" localSheetId="22">#REF!</definedName>
    <definedName name="_______________EST2" localSheetId="23">#REF!</definedName>
    <definedName name="_______________EST2" localSheetId="24">#REF!</definedName>
    <definedName name="_______________EST2" localSheetId="25">#REF!</definedName>
    <definedName name="_______________EST2" localSheetId="26">#REF!</definedName>
    <definedName name="_______________EST2" localSheetId="27">#REF!</definedName>
    <definedName name="_______________EST2" localSheetId="28">#REF!</definedName>
    <definedName name="_______________EST2" localSheetId="29">#REF!</definedName>
    <definedName name="_______________EST2" localSheetId="31">#REF!</definedName>
    <definedName name="_______________EST2" localSheetId="7">#REF!</definedName>
    <definedName name="_______________EST2" localSheetId="8">#REF!</definedName>
    <definedName name="_______________EST2" localSheetId="9">#REF!</definedName>
    <definedName name="_______________EST2" localSheetId="10">#REF!</definedName>
    <definedName name="_______________EST3" localSheetId="11">#REF!</definedName>
    <definedName name="_______________EST3" localSheetId="12">#REF!</definedName>
    <definedName name="_______________EST3" localSheetId="13">#REF!</definedName>
    <definedName name="_______________EST3" localSheetId="14">#REF!</definedName>
    <definedName name="_______________EST3" localSheetId="15">#REF!</definedName>
    <definedName name="_______________EST3" localSheetId="16">#REF!</definedName>
    <definedName name="_______________EST3" localSheetId="17">#REF!</definedName>
    <definedName name="_______________EST3" localSheetId="18">#REF!</definedName>
    <definedName name="_______________EST3" localSheetId="19">#REF!</definedName>
    <definedName name="_______________EST3" localSheetId="20">#REF!</definedName>
    <definedName name="_______________EST3" localSheetId="21">#REF!</definedName>
    <definedName name="_______________EST3" localSheetId="22">#REF!</definedName>
    <definedName name="_______________EST3" localSheetId="23">#REF!</definedName>
    <definedName name="_______________EST3" localSheetId="24">#REF!</definedName>
    <definedName name="_______________EST3" localSheetId="25">#REF!</definedName>
    <definedName name="_______________EST3" localSheetId="26">#REF!</definedName>
    <definedName name="_______________EST3" localSheetId="27">#REF!</definedName>
    <definedName name="_______________EST3" localSheetId="28">#REF!</definedName>
    <definedName name="_______________EST3" localSheetId="29">#REF!</definedName>
    <definedName name="_______________EST3" localSheetId="31">#REF!</definedName>
    <definedName name="_______________EST3" localSheetId="7">#REF!</definedName>
    <definedName name="_______________EST3" localSheetId="8">#REF!</definedName>
    <definedName name="_______________EST3" localSheetId="9">#REF!</definedName>
    <definedName name="_______________EST3" localSheetId="10">#REF!</definedName>
    <definedName name="_______________EST4" localSheetId="11">#REF!</definedName>
    <definedName name="_______________EST4" localSheetId="12">#REF!</definedName>
    <definedName name="_______________EST4" localSheetId="13">#REF!</definedName>
    <definedName name="_______________EST4" localSheetId="14">#REF!</definedName>
    <definedName name="_______________EST4" localSheetId="15">#REF!</definedName>
    <definedName name="_______________EST4" localSheetId="16">#REF!</definedName>
    <definedName name="_______________EST4" localSheetId="17">#REF!</definedName>
    <definedName name="_______________EST4" localSheetId="18">#REF!</definedName>
    <definedName name="_______________EST4" localSheetId="19">#REF!</definedName>
    <definedName name="_______________EST4" localSheetId="20">#REF!</definedName>
    <definedName name="_______________EST4" localSheetId="21">#REF!</definedName>
    <definedName name="_______________EST4" localSheetId="22">#REF!</definedName>
    <definedName name="_______________EST4" localSheetId="23">#REF!</definedName>
    <definedName name="_______________EST4" localSheetId="24">#REF!</definedName>
    <definedName name="_______________EST4" localSheetId="25">#REF!</definedName>
    <definedName name="_______________EST4" localSheetId="26">#REF!</definedName>
    <definedName name="_______________EST4" localSheetId="27">#REF!</definedName>
    <definedName name="_______________EST4" localSheetId="28">#REF!</definedName>
    <definedName name="_______________EST4" localSheetId="29">#REF!</definedName>
    <definedName name="_______________EST4" localSheetId="31">#REF!</definedName>
    <definedName name="_______________EST4" localSheetId="7">#REF!</definedName>
    <definedName name="_______________EST4" localSheetId="8">#REF!</definedName>
    <definedName name="_______________EST4" localSheetId="9">#REF!</definedName>
    <definedName name="_______________EST4" localSheetId="10">#REF!</definedName>
    <definedName name="_______________EST5" localSheetId="11">#REF!</definedName>
    <definedName name="_______________EST5" localSheetId="12">#REF!</definedName>
    <definedName name="_______________EST5" localSheetId="13">#REF!</definedName>
    <definedName name="_______________EST5" localSheetId="14">#REF!</definedName>
    <definedName name="_______________EST5" localSheetId="15">#REF!</definedName>
    <definedName name="_______________EST5" localSheetId="16">#REF!</definedName>
    <definedName name="_______________EST5" localSheetId="17">#REF!</definedName>
    <definedName name="_______________EST5" localSheetId="18">#REF!</definedName>
    <definedName name="_______________EST5" localSheetId="19">#REF!</definedName>
    <definedName name="_______________EST5" localSheetId="20">#REF!</definedName>
    <definedName name="_______________EST5" localSheetId="21">#REF!</definedName>
    <definedName name="_______________EST5" localSheetId="22">#REF!</definedName>
    <definedName name="_______________EST5" localSheetId="23">#REF!</definedName>
    <definedName name="_______________EST5" localSheetId="24">#REF!</definedName>
    <definedName name="_______________EST5" localSheetId="25">#REF!</definedName>
    <definedName name="_______________EST5" localSheetId="26">#REF!</definedName>
    <definedName name="_______________EST5" localSheetId="27">#REF!</definedName>
    <definedName name="_______________EST5" localSheetId="28">#REF!</definedName>
    <definedName name="_______________EST5" localSheetId="29">#REF!</definedName>
    <definedName name="_______________EST5" localSheetId="31">#REF!</definedName>
    <definedName name="_______________EST5" localSheetId="7">#REF!</definedName>
    <definedName name="_______________EST5" localSheetId="8">#REF!</definedName>
    <definedName name="_______________EST5" localSheetId="9">#REF!</definedName>
    <definedName name="_______________EST5" localSheetId="10">#REF!</definedName>
    <definedName name="_______________EST6" localSheetId="11">#REF!</definedName>
    <definedName name="_______________EST6" localSheetId="12">#REF!</definedName>
    <definedName name="_______________EST6" localSheetId="13">#REF!</definedName>
    <definedName name="_______________EST6" localSheetId="14">#REF!</definedName>
    <definedName name="_______________EST6" localSheetId="15">#REF!</definedName>
    <definedName name="_______________EST6" localSheetId="16">#REF!</definedName>
    <definedName name="_______________EST6" localSheetId="17">#REF!</definedName>
    <definedName name="_______________EST6" localSheetId="18">#REF!</definedName>
    <definedName name="_______________EST6" localSheetId="19">#REF!</definedName>
    <definedName name="_______________EST6" localSheetId="20">#REF!</definedName>
    <definedName name="_______________EST6" localSheetId="21">#REF!</definedName>
    <definedName name="_______________EST6" localSheetId="22">#REF!</definedName>
    <definedName name="_______________EST6" localSheetId="23">#REF!</definedName>
    <definedName name="_______________EST6" localSheetId="24">#REF!</definedName>
    <definedName name="_______________EST6" localSheetId="25">#REF!</definedName>
    <definedName name="_______________EST6" localSheetId="26">#REF!</definedName>
    <definedName name="_______________EST6" localSheetId="27">#REF!</definedName>
    <definedName name="_______________EST6" localSheetId="28">#REF!</definedName>
    <definedName name="_______________EST6" localSheetId="29">#REF!</definedName>
    <definedName name="_______________EST6" localSheetId="31">#REF!</definedName>
    <definedName name="_______________EST6" localSheetId="7">#REF!</definedName>
    <definedName name="_______________EST6" localSheetId="8">#REF!</definedName>
    <definedName name="_______________EST6" localSheetId="9">#REF!</definedName>
    <definedName name="_______________EST6" localSheetId="10">#REF!</definedName>
    <definedName name="_______________EST7" localSheetId="11">#REF!</definedName>
    <definedName name="_______________EST7" localSheetId="12">#REF!</definedName>
    <definedName name="_______________EST7" localSheetId="13">#REF!</definedName>
    <definedName name="_______________EST7" localSheetId="14">#REF!</definedName>
    <definedName name="_______________EST7" localSheetId="15">#REF!</definedName>
    <definedName name="_______________EST7" localSheetId="16">#REF!</definedName>
    <definedName name="_______________EST7" localSheetId="17">#REF!</definedName>
    <definedName name="_______________EST7" localSheetId="18">#REF!</definedName>
    <definedName name="_______________EST7" localSheetId="19">#REF!</definedName>
    <definedName name="_______________EST7" localSheetId="20">#REF!</definedName>
    <definedName name="_______________EST7" localSheetId="21">#REF!</definedName>
    <definedName name="_______________EST7" localSheetId="22">#REF!</definedName>
    <definedName name="_______________EST7" localSheetId="23">#REF!</definedName>
    <definedName name="_______________EST7" localSheetId="24">#REF!</definedName>
    <definedName name="_______________EST7" localSheetId="25">#REF!</definedName>
    <definedName name="_______________EST7" localSheetId="26">#REF!</definedName>
    <definedName name="_______________EST7" localSheetId="27">#REF!</definedName>
    <definedName name="_______________EST7" localSheetId="28">#REF!</definedName>
    <definedName name="_______________EST7" localSheetId="29">#REF!</definedName>
    <definedName name="_______________EST7" localSheetId="31">#REF!</definedName>
    <definedName name="_______________EST7" localSheetId="7">#REF!</definedName>
    <definedName name="_______________EST7" localSheetId="8">#REF!</definedName>
    <definedName name="_______________EST7" localSheetId="9">#REF!</definedName>
    <definedName name="_______________EST7" localSheetId="10">#REF!</definedName>
    <definedName name="_______________EST8" localSheetId="11">#REF!</definedName>
    <definedName name="_______________EST8" localSheetId="12">#REF!</definedName>
    <definedName name="_______________EST8" localSheetId="13">#REF!</definedName>
    <definedName name="_______________EST8" localSheetId="14">#REF!</definedName>
    <definedName name="_______________EST8" localSheetId="15">#REF!</definedName>
    <definedName name="_______________EST8" localSheetId="16">#REF!</definedName>
    <definedName name="_______________EST8" localSheetId="17">#REF!</definedName>
    <definedName name="_______________EST8" localSheetId="18">#REF!</definedName>
    <definedName name="_______________EST8" localSheetId="19">#REF!</definedName>
    <definedName name="_______________EST8" localSheetId="20">#REF!</definedName>
    <definedName name="_______________EST8" localSheetId="21">#REF!</definedName>
    <definedName name="_______________EST8" localSheetId="22">#REF!</definedName>
    <definedName name="_______________EST8" localSheetId="23">#REF!</definedName>
    <definedName name="_______________EST8" localSheetId="24">#REF!</definedName>
    <definedName name="_______________EST8" localSheetId="25">#REF!</definedName>
    <definedName name="_______________EST8" localSheetId="26">#REF!</definedName>
    <definedName name="_______________EST8" localSheetId="27">#REF!</definedName>
    <definedName name="_______________EST8" localSheetId="28">#REF!</definedName>
    <definedName name="_______________EST8" localSheetId="29">#REF!</definedName>
    <definedName name="_______________EST8" localSheetId="31">#REF!</definedName>
    <definedName name="_______________EST8" localSheetId="7">#REF!</definedName>
    <definedName name="_______________EST8" localSheetId="8">#REF!</definedName>
    <definedName name="_______________EST8" localSheetId="9">#REF!</definedName>
    <definedName name="_______________EST8" localSheetId="10">#REF!</definedName>
    <definedName name="_______________EST9" localSheetId="11">#REF!</definedName>
    <definedName name="_______________EST9" localSheetId="12">#REF!</definedName>
    <definedName name="_______________EST9" localSheetId="13">#REF!</definedName>
    <definedName name="_______________EST9" localSheetId="14">#REF!</definedName>
    <definedName name="_______________EST9" localSheetId="15">#REF!</definedName>
    <definedName name="_______________EST9" localSheetId="16">#REF!</definedName>
    <definedName name="_______________EST9" localSheetId="17">#REF!</definedName>
    <definedName name="_______________EST9" localSheetId="18">#REF!</definedName>
    <definedName name="_______________EST9" localSheetId="19">#REF!</definedName>
    <definedName name="_______________EST9" localSheetId="20">#REF!</definedName>
    <definedName name="_______________EST9" localSheetId="21">#REF!</definedName>
    <definedName name="_______________EST9" localSheetId="22">#REF!</definedName>
    <definedName name="_______________EST9" localSheetId="23">#REF!</definedName>
    <definedName name="_______________EST9" localSheetId="24">#REF!</definedName>
    <definedName name="_______________EST9" localSheetId="25">#REF!</definedName>
    <definedName name="_______________EST9" localSheetId="26">#REF!</definedName>
    <definedName name="_______________EST9" localSheetId="27">#REF!</definedName>
    <definedName name="_______________EST9" localSheetId="28">#REF!</definedName>
    <definedName name="_______________EST9" localSheetId="29">#REF!</definedName>
    <definedName name="_______________EST9" localSheetId="31">#REF!</definedName>
    <definedName name="_______________EST9" localSheetId="7">#REF!</definedName>
    <definedName name="_______________EST9" localSheetId="8">#REF!</definedName>
    <definedName name="_______________EST9" localSheetId="9">#REF!</definedName>
    <definedName name="_______________EST9" localSheetId="10">#REF!</definedName>
    <definedName name="_______________EXC1" localSheetId="11">#REF!</definedName>
    <definedName name="_______________EXC1" localSheetId="12">#REF!</definedName>
    <definedName name="_______________EXC1" localSheetId="13">#REF!</definedName>
    <definedName name="_______________EXC1" localSheetId="14">#REF!</definedName>
    <definedName name="_______________EXC1" localSheetId="15">#REF!</definedName>
    <definedName name="_______________EXC1" localSheetId="16">#REF!</definedName>
    <definedName name="_______________EXC1" localSheetId="17">#REF!</definedName>
    <definedName name="_______________EXC1" localSheetId="18">#REF!</definedName>
    <definedName name="_______________EXC1" localSheetId="19">#REF!</definedName>
    <definedName name="_______________EXC1" localSheetId="20">#REF!</definedName>
    <definedName name="_______________EXC1" localSheetId="21">#REF!</definedName>
    <definedName name="_______________EXC1" localSheetId="22">#REF!</definedName>
    <definedName name="_______________EXC1" localSheetId="23">#REF!</definedName>
    <definedName name="_______________EXC1" localSheetId="24">#REF!</definedName>
    <definedName name="_______________EXC1" localSheetId="25">#REF!</definedName>
    <definedName name="_______________EXC1" localSheetId="26">#REF!</definedName>
    <definedName name="_______________EXC1" localSheetId="27">#REF!</definedName>
    <definedName name="_______________EXC1" localSheetId="28">#REF!</definedName>
    <definedName name="_______________EXC1" localSheetId="29">#REF!</definedName>
    <definedName name="_______________EXC1" localSheetId="31">#REF!</definedName>
    <definedName name="_______________EXC1" localSheetId="7">#REF!</definedName>
    <definedName name="_______________EXC1" localSheetId="8">#REF!</definedName>
    <definedName name="_______________EXC1" localSheetId="9">#REF!</definedName>
    <definedName name="_______________EXC1" localSheetId="10">#REF!</definedName>
    <definedName name="_______________EXC10" localSheetId="11">#REF!</definedName>
    <definedName name="_______________EXC10" localSheetId="12">#REF!</definedName>
    <definedName name="_______________EXC10" localSheetId="13">#REF!</definedName>
    <definedName name="_______________EXC10" localSheetId="14">#REF!</definedName>
    <definedName name="_______________EXC10" localSheetId="15">#REF!</definedName>
    <definedName name="_______________EXC10" localSheetId="16">#REF!</definedName>
    <definedName name="_______________EXC10" localSheetId="17">#REF!</definedName>
    <definedName name="_______________EXC10" localSheetId="18">#REF!</definedName>
    <definedName name="_______________EXC10" localSheetId="19">#REF!</definedName>
    <definedName name="_______________EXC10" localSheetId="20">#REF!</definedName>
    <definedName name="_______________EXC10" localSheetId="21">#REF!</definedName>
    <definedName name="_______________EXC10" localSheetId="22">#REF!</definedName>
    <definedName name="_______________EXC10" localSheetId="23">#REF!</definedName>
    <definedName name="_______________EXC10" localSheetId="24">#REF!</definedName>
    <definedName name="_______________EXC10" localSheetId="25">#REF!</definedName>
    <definedName name="_______________EXC10" localSheetId="26">#REF!</definedName>
    <definedName name="_______________EXC10" localSheetId="27">#REF!</definedName>
    <definedName name="_______________EXC10" localSheetId="28">#REF!</definedName>
    <definedName name="_______________EXC10" localSheetId="29">#REF!</definedName>
    <definedName name="_______________EXC10" localSheetId="31">#REF!</definedName>
    <definedName name="_______________EXC10" localSheetId="7">#REF!</definedName>
    <definedName name="_______________EXC10" localSheetId="8">#REF!</definedName>
    <definedName name="_______________EXC10" localSheetId="9">#REF!</definedName>
    <definedName name="_______________EXC10" localSheetId="10">#REF!</definedName>
    <definedName name="_______________EXC11" localSheetId="11">#REF!</definedName>
    <definedName name="_______________EXC11" localSheetId="12">#REF!</definedName>
    <definedName name="_______________EXC11" localSheetId="13">#REF!</definedName>
    <definedName name="_______________EXC11" localSheetId="14">#REF!</definedName>
    <definedName name="_______________EXC11" localSheetId="15">#REF!</definedName>
    <definedName name="_______________EXC11" localSheetId="16">#REF!</definedName>
    <definedName name="_______________EXC11" localSheetId="17">#REF!</definedName>
    <definedName name="_______________EXC11" localSheetId="18">#REF!</definedName>
    <definedName name="_______________EXC11" localSheetId="19">#REF!</definedName>
    <definedName name="_______________EXC11" localSheetId="20">#REF!</definedName>
    <definedName name="_______________EXC11" localSheetId="21">#REF!</definedName>
    <definedName name="_______________EXC11" localSheetId="22">#REF!</definedName>
    <definedName name="_______________EXC11" localSheetId="23">#REF!</definedName>
    <definedName name="_______________EXC11" localSheetId="24">#REF!</definedName>
    <definedName name="_______________EXC11" localSheetId="25">#REF!</definedName>
    <definedName name="_______________EXC11" localSheetId="26">#REF!</definedName>
    <definedName name="_______________EXC11" localSheetId="27">#REF!</definedName>
    <definedName name="_______________EXC11" localSheetId="28">#REF!</definedName>
    <definedName name="_______________EXC11" localSheetId="29">#REF!</definedName>
    <definedName name="_______________EXC11" localSheetId="31">#REF!</definedName>
    <definedName name="_______________EXC11" localSheetId="7">#REF!</definedName>
    <definedName name="_______________EXC11" localSheetId="8">#REF!</definedName>
    <definedName name="_______________EXC11" localSheetId="9">#REF!</definedName>
    <definedName name="_______________EXC11" localSheetId="10">#REF!</definedName>
    <definedName name="_______________EXC12" localSheetId="11">#REF!</definedName>
    <definedName name="_______________EXC12" localSheetId="12">#REF!</definedName>
    <definedName name="_______________EXC12" localSheetId="13">#REF!</definedName>
    <definedName name="_______________EXC12" localSheetId="14">#REF!</definedName>
    <definedName name="_______________EXC12" localSheetId="15">#REF!</definedName>
    <definedName name="_______________EXC12" localSheetId="16">#REF!</definedName>
    <definedName name="_______________EXC12" localSheetId="17">#REF!</definedName>
    <definedName name="_______________EXC12" localSheetId="18">#REF!</definedName>
    <definedName name="_______________EXC12" localSheetId="19">#REF!</definedName>
    <definedName name="_______________EXC12" localSheetId="20">#REF!</definedName>
    <definedName name="_______________EXC12" localSheetId="21">#REF!</definedName>
    <definedName name="_______________EXC12" localSheetId="22">#REF!</definedName>
    <definedName name="_______________EXC12" localSheetId="23">#REF!</definedName>
    <definedName name="_______________EXC12" localSheetId="24">#REF!</definedName>
    <definedName name="_______________EXC12" localSheetId="25">#REF!</definedName>
    <definedName name="_______________EXC12" localSheetId="26">#REF!</definedName>
    <definedName name="_______________EXC12" localSheetId="27">#REF!</definedName>
    <definedName name="_______________EXC12" localSheetId="28">#REF!</definedName>
    <definedName name="_______________EXC12" localSheetId="29">#REF!</definedName>
    <definedName name="_______________EXC12" localSheetId="31">#REF!</definedName>
    <definedName name="_______________EXC12" localSheetId="7">#REF!</definedName>
    <definedName name="_______________EXC12" localSheetId="8">#REF!</definedName>
    <definedName name="_______________EXC12" localSheetId="9">#REF!</definedName>
    <definedName name="_______________EXC12" localSheetId="10">#REF!</definedName>
    <definedName name="_______________EXC2" localSheetId="11">#REF!</definedName>
    <definedName name="_______________EXC2" localSheetId="12">#REF!</definedName>
    <definedName name="_______________EXC2" localSheetId="13">#REF!</definedName>
    <definedName name="_______________EXC2" localSheetId="14">#REF!</definedName>
    <definedName name="_______________EXC2" localSheetId="15">#REF!</definedName>
    <definedName name="_______________EXC2" localSheetId="16">#REF!</definedName>
    <definedName name="_______________EXC2" localSheetId="17">#REF!</definedName>
    <definedName name="_______________EXC2" localSheetId="18">#REF!</definedName>
    <definedName name="_______________EXC2" localSheetId="19">#REF!</definedName>
    <definedName name="_______________EXC2" localSheetId="20">#REF!</definedName>
    <definedName name="_______________EXC2" localSheetId="21">#REF!</definedName>
    <definedName name="_______________EXC2" localSheetId="22">#REF!</definedName>
    <definedName name="_______________EXC2" localSheetId="23">#REF!</definedName>
    <definedName name="_______________EXC2" localSheetId="24">#REF!</definedName>
    <definedName name="_______________EXC2" localSheetId="25">#REF!</definedName>
    <definedName name="_______________EXC2" localSheetId="26">#REF!</definedName>
    <definedName name="_______________EXC2" localSheetId="27">#REF!</definedName>
    <definedName name="_______________EXC2" localSheetId="28">#REF!</definedName>
    <definedName name="_______________EXC2" localSheetId="29">#REF!</definedName>
    <definedName name="_______________EXC2" localSheetId="31">#REF!</definedName>
    <definedName name="_______________EXC2" localSheetId="7">#REF!</definedName>
    <definedName name="_______________EXC2" localSheetId="8">#REF!</definedName>
    <definedName name="_______________EXC2" localSheetId="9">#REF!</definedName>
    <definedName name="_______________EXC2" localSheetId="10">#REF!</definedName>
    <definedName name="_______________EXC3" localSheetId="11">#REF!</definedName>
    <definedName name="_______________EXC3" localSheetId="12">#REF!</definedName>
    <definedName name="_______________EXC3" localSheetId="13">#REF!</definedName>
    <definedName name="_______________EXC3" localSheetId="14">#REF!</definedName>
    <definedName name="_______________EXC3" localSheetId="15">#REF!</definedName>
    <definedName name="_______________EXC3" localSheetId="16">#REF!</definedName>
    <definedName name="_______________EXC3" localSheetId="17">#REF!</definedName>
    <definedName name="_______________EXC3" localSheetId="18">#REF!</definedName>
    <definedName name="_______________EXC3" localSheetId="19">#REF!</definedName>
    <definedName name="_______________EXC3" localSheetId="20">#REF!</definedName>
    <definedName name="_______________EXC3" localSheetId="21">#REF!</definedName>
    <definedName name="_______________EXC3" localSheetId="22">#REF!</definedName>
    <definedName name="_______________EXC3" localSheetId="23">#REF!</definedName>
    <definedName name="_______________EXC3" localSheetId="24">#REF!</definedName>
    <definedName name="_______________EXC3" localSheetId="25">#REF!</definedName>
    <definedName name="_______________EXC3" localSheetId="26">#REF!</definedName>
    <definedName name="_______________EXC3" localSheetId="27">#REF!</definedName>
    <definedName name="_______________EXC3" localSheetId="28">#REF!</definedName>
    <definedName name="_______________EXC3" localSheetId="29">#REF!</definedName>
    <definedName name="_______________EXC3" localSheetId="31">#REF!</definedName>
    <definedName name="_______________EXC3" localSheetId="7">#REF!</definedName>
    <definedName name="_______________EXC3" localSheetId="8">#REF!</definedName>
    <definedName name="_______________EXC3" localSheetId="9">#REF!</definedName>
    <definedName name="_______________EXC3" localSheetId="10">#REF!</definedName>
    <definedName name="_______________EXC4" localSheetId="11">#REF!</definedName>
    <definedName name="_______________EXC4" localSheetId="12">#REF!</definedName>
    <definedName name="_______________EXC4" localSheetId="13">#REF!</definedName>
    <definedName name="_______________EXC4" localSheetId="14">#REF!</definedName>
    <definedName name="_______________EXC4" localSheetId="15">#REF!</definedName>
    <definedName name="_______________EXC4" localSheetId="16">#REF!</definedName>
    <definedName name="_______________EXC4" localSheetId="17">#REF!</definedName>
    <definedName name="_______________EXC4" localSheetId="18">#REF!</definedName>
    <definedName name="_______________EXC4" localSheetId="19">#REF!</definedName>
    <definedName name="_______________EXC4" localSheetId="20">#REF!</definedName>
    <definedName name="_______________EXC4" localSheetId="21">#REF!</definedName>
    <definedName name="_______________EXC4" localSheetId="22">#REF!</definedName>
    <definedName name="_______________EXC4" localSheetId="23">#REF!</definedName>
    <definedName name="_______________EXC4" localSheetId="24">#REF!</definedName>
    <definedName name="_______________EXC4" localSheetId="25">#REF!</definedName>
    <definedName name="_______________EXC4" localSheetId="26">#REF!</definedName>
    <definedName name="_______________EXC4" localSheetId="27">#REF!</definedName>
    <definedName name="_______________EXC4" localSheetId="28">#REF!</definedName>
    <definedName name="_______________EXC4" localSheetId="29">#REF!</definedName>
    <definedName name="_______________EXC4" localSheetId="31">#REF!</definedName>
    <definedName name="_______________EXC4" localSheetId="7">#REF!</definedName>
    <definedName name="_______________EXC4" localSheetId="8">#REF!</definedName>
    <definedName name="_______________EXC4" localSheetId="9">#REF!</definedName>
    <definedName name="_______________EXC4" localSheetId="10">#REF!</definedName>
    <definedName name="_______________EXC5" localSheetId="11">#REF!</definedName>
    <definedName name="_______________EXC5" localSheetId="12">#REF!</definedName>
    <definedName name="_______________EXC5" localSheetId="13">#REF!</definedName>
    <definedName name="_______________EXC5" localSheetId="14">#REF!</definedName>
    <definedName name="_______________EXC5" localSheetId="15">#REF!</definedName>
    <definedName name="_______________EXC5" localSheetId="16">#REF!</definedName>
    <definedName name="_______________EXC5" localSheetId="17">#REF!</definedName>
    <definedName name="_______________EXC5" localSheetId="18">#REF!</definedName>
    <definedName name="_______________EXC5" localSheetId="19">#REF!</definedName>
    <definedName name="_______________EXC5" localSheetId="20">#REF!</definedName>
    <definedName name="_______________EXC5" localSheetId="21">#REF!</definedName>
    <definedName name="_______________EXC5" localSheetId="22">#REF!</definedName>
    <definedName name="_______________EXC5" localSheetId="23">#REF!</definedName>
    <definedName name="_______________EXC5" localSheetId="24">#REF!</definedName>
    <definedName name="_______________EXC5" localSheetId="25">#REF!</definedName>
    <definedName name="_______________EXC5" localSheetId="26">#REF!</definedName>
    <definedName name="_______________EXC5" localSheetId="27">#REF!</definedName>
    <definedName name="_______________EXC5" localSheetId="28">#REF!</definedName>
    <definedName name="_______________EXC5" localSheetId="29">#REF!</definedName>
    <definedName name="_______________EXC5" localSheetId="31">#REF!</definedName>
    <definedName name="_______________EXC5" localSheetId="7">#REF!</definedName>
    <definedName name="_______________EXC5" localSheetId="8">#REF!</definedName>
    <definedName name="_______________EXC5" localSheetId="9">#REF!</definedName>
    <definedName name="_______________EXC5" localSheetId="10">#REF!</definedName>
    <definedName name="_______________EXC6" localSheetId="11">#REF!</definedName>
    <definedName name="_______________EXC6" localSheetId="12">#REF!</definedName>
    <definedName name="_______________EXC6" localSheetId="13">#REF!</definedName>
    <definedName name="_______________EXC6" localSheetId="14">#REF!</definedName>
    <definedName name="_______________EXC6" localSheetId="15">#REF!</definedName>
    <definedName name="_______________EXC6" localSheetId="16">#REF!</definedName>
    <definedName name="_______________EXC6" localSheetId="17">#REF!</definedName>
    <definedName name="_______________EXC6" localSheetId="18">#REF!</definedName>
    <definedName name="_______________EXC6" localSheetId="19">#REF!</definedName>
    <definedName name="_______________EXC6" localSheetId="20">#REF!</definedName>
    <definedName name="_______________EXC6" localSheetId="21">#REF!</definedName>
    <definedName name="_______________EXC6" localSheetId="22">#REF!</definedName>
    <definedName name="_______________EXC6" localSheetId="23">#REF!</definedName>
    <definedName name="_______________EXC6" localSheetId="24">#REF!</definedName>
    <definedName name="_______________EXC6" localSheetId="25">#REF!</definedName>
    <definedName name="_______________EXC6" localSheetId="26">#REF!</definedName>
    <definedName name="_______________EXC6" localSheetId="27">#REF!</definedName>
    <definedName name="_______________EXC6" localSheetId="28">#REF!</definedName>
    <definedName name="_______________EXC6" localSheetId="29">#REF!</definedName>
    <definedName name="_______________EXC6" localSheetId="31">#REF!</definedName>
    <definedName name="_______________EXC6" localSheetId="7">#REF!</definedName>
    <definedName name="_______________EXC6" localSheetId="8">#REF!</definedName>
    <definedName name="_______________EXC6" localSheetId="9">#REF!</definedName>
    <definedName name="_______________EXC6" localSheetId="10">#REF!</definedName>
    <definedName name="_______________EXC7" localSheetId="11">#REF!</definedName>
    <definedName name="_______________EXC7" localSheetId="12">#REF!</definedName>
    <definedName name="_______________EXC7" localSheetId="13">#REF!</definedName>
    <definedName name="_______________EXC7" localSheetId="14">#REF!</definedName>
    <definedName name="_______________EXC7" localSheetId="15">#REF!</definedName>
    <definedName name="_______________EXC7" localSheetId="16">#REF!</definedName>
    <definedName name="_______________EXC7" localSheetId="17">#REF!</definedName>
    <definedName name="_______________EXC7" localSheetId="18">#REF!</definedName>
    <definedName name="_______________EXC7" localSheetId="19">#REF!</definedName>
    <definedName name="_______________EXC7" localSheetId="20">#REF!</definedName>
    <definedName name="_______________EXC7" localSheetId="21">#REF!</definedName>
    <definedName name="_______________EXC7" localSheetId="22">#REF!</definedName>
    <definedName name="_______________EXC7" localSheetId="23">#REF!</definedName>
    <definedName name="_______________EXC7" localSheetId="24">#REF!</definedName>
    <definedName name="_______________EXC7" localSheetId="25">#REF!</definedName>
    <definedName name="_______________EXC7" localSheetId="26">#REF!</definedName>
    <definedName name="_______________EXC7" localSheetId="27">#REF!</definedName>
    <definedName name="_______________EXC7" localSheetId="28">#REF!</definedName>
    <definedName name="_______________EXC7" localSheetId="29">#REF!</definedName>
    <definedName name="_______________EXC7" localSheetId="31">#REF!</definedName>
    <definedName name="_______________EXC7" localSheetId="7">#REF!</definedName>
    <definedName name="_______________EXC7" localSheetId="8">#REF!</definedName>
    <definedName name="_______________EXC7" localSheetId="9">#REF!</definedName>
    <definedName name="_______________EXC7" localSheetId="10">#REF!</definedName>
    <definedName name="_______________EXC8" localSheetId="11">#REF!</definedName>
    <definedName name="_______________EXC8" localSheetId="12">#REF!</definedName>
    <definedName name="_______________EXC8" localSheetId="13">#REF!</definedName>
    <definedName name="_______________EXC8" localSheetId="14">#REF!</definedName>
    <definedName name="_______________EXC8" localSheetId="15">#REF!</definedName>
    <definedName name="_______________EXC8" localSheetId="16">#REF!</definedName>
    <definedName name="_______________EXC8" localSheetId="17">#REF!</definedName>
    <definedName name="_______________EXC8" localSheetId="18">#REF!</definedName>
    <definedName name="_______________EXC8" localSheetId="19">#REF!</definedName>
    <definedName name="_______________EXC8" localSheetId="20">#REF!</definedName>
    <definedName name="_______________EXC8" localSheetId="21">#REF!</definedName>
    <definedName name="_______________EXC8" localSheetId="22">#REF!</definedName>
    <definedName name="_______________EXC8" localSheetId="23">#REF!</definedName>
    <definedName name="_______________EXC8" localSheetId="24">#REF!</definedName>
    <definedName name="_______________EXC8" localSheetId="25">#REF!</definedName>
    <definedName name="_______________EXC8" localSheetId="26">#REF!</definedName>
    <definedName name="_______________EXC8" localSheetId="27">#REF!</definedName>
    <definedName name="_______________EXC8" localSheetId="28">#REF!</definedName>
    <definedName name="_______________EXC8" localSheetId="29">#REF!</definedName>
    <definedName name="_______________EXC8" localSheetId="31">#REF!</definedName>
    <definedName name="_______________EXC8" localSheetId="7">#REF!</definedName>
    <definedName name="_______________EXC8" localSheetId="8">#REF!</definedName>
    <definedName name="_______________EXC8" localSheetId="9">#REF!</definedName>
    <definedName name="_______________EXC8" localSheetId="10">#REF!</definedName>
    <definedName name="_______________EXC9" localSheetId="11">#REF!</definedName>
    <definedName name="_______________EXC9" localSheetId="12">#REF!</definedName>
    <definedName name="_______________EXC9" localSheetId="13">#REF!</definedName>
    <definedName name="_______________EXC9" localSheetId="14">#REF!</definedName>
    <definedName name="_______________EXC9" localSheetId="15">#REF!</definedName>
    <definedName name="_______________EXC9" localSheetId="16">#REF!</definedName>
    <definedName name="_______________EXC9" localSheetId="17">#REF!</definedName>
    <definedName name="_______________EXC9" localSheetId="18">#REF!</definedName>
    <definedName name="_______________EXC9" localSheetId="19">#REF!</definedName>
    <definedName name="_______________EXC9" localSheetId="20">#REF!</definedName>
    <definedName name="_______________EXC9" localSheetId="21">#REF!</definedName>
    <definedName name="_______________EXC9" localSheetId="22">#REF!</definedName>
    <definedName name="_______________EXC9" localSheetId="23">#REF!</definedName>
    <definedName name="_______________EXC9" localSheetId="24">#REF!</definedName>
    <definedName name="_______________EXC9" localSheetId="25">#REF!</definedName>
    <definedName name="_______________EXC9" localSheetId="26">#REF!</definedName>
    <definedName name="_______________EXC9" localSheetId="27">#REF!</definedName>
    <definedName name="_______________EXC9" localSheetId="28">#REF!</definedName>
    <definedName name="_______________EXC9" localSheetId="29">#REF!</definedName>
    <definedName name="_______________EXC9" localSheetId="31">#REF!</definedName>
    <definedName name="_______________EXC9" localSheetId="7">#REF!</definedName>
    <definedName name="_______________EXC9" localSheetId="8">#REF!</definedName>
    <definedName name="_______________EXC9" localSheetId="9">#REF!</definedName>
    <definedName name="_______________EXC9" localSheetId="10">#REF!</definedName>
    <definedName name="______________apu1" localSheetId="11">[2]INSUMOS!#REF!</definedName>
    <definedName name="______________apu1" localSheetId="12">[2]INSUMOS!#REF!</definedName>
    <definedName name="______________apu1" localSheetId="13">[2]INSUMOS!#REF!</definedName>
    <definedName name="______________apu1" localSheetId="14">[2]INSUMOS!#REF!</definedName>
    <definedName name="______________apu1" localSheetId="15">[2]INSUMOS!#REF!</definedName>
    <definedName name="______________apu1" localSheetId="16">[2]INSUMOS!#REF!</definedName>
    <definedName name="______________apu1" localSheetId="17">[2]INSUMOS!#REF!</definedName>
    <definedName name="______________apu1" localSheetId="18">[2]INSUMOS!#REF!</definedName>
    <definedName name="______________apu1" localSheetId="19">[2]INSUMOS!#REF!</definedName>
    <definedName name="______________apu1" localSheetId="20">[2]INSUMOS!#REF!</definedName>
    <definedName name="______________apu1" localSheetId="21">[2]INSUMOS!#REF!</definedName>
    <definedName name="______________apu1" localSheetId="22">[2]INSUMOS!#REF!</definedName>
    <definedName name="______________apu1" localSheetId="23">[2]INSUMOS!#REF!</definedName>
    <definedName name="______________apu1" localSheetId="24">[2]INSUMOS!#REF!</definedName>
    <definedName name="______________apu1" localSheetId="25">[2]INSUMOS!#REF!</definedName>
    <definedName name="______________apu1" localSheetId="26">[2]INSUMOS!#REF!</definedName>
    <definedName name="______________apu1" localSheetId="27">[2]INSUMOS!#REF!</definedName>
    <definedName name="______________apu1" localSheetId="28">[2]INSUMOS!#REF!</definedName>
    <definedName name="______________apu1" localSheetId="29">[2]INSUMOS!#REF!</definedName>
    <definedName name="______________apu1" localSheetId="31">[2]INSUMOS!#REF!</definedName>
    <definedName name="______________apu1" localSheetId="7">[2]INSUMOS!#REF!</definedName>
    <definedName name="______________apu1" localSheetId="8">[2]INSUMOS!#REF!</definedName>
    <definedName name="______________apu1" localSheetId="9">[2]INSUMOS!#REF!</definedName>
    <definedName name="______________apu1" localSheetId="10">[2]INSUMOS!#REF!</definedName>
    <definedName name="_____________apu1" localSheetId="11">[2]INSUMOS!#REF!</definedName>
    <definedName name="_____________apu1" localSheetId="12">[2]INSUMOS!#REF!</definedName>
    <definedName name="_____________apu1" localSheetId="13">[2]INSUMOS!#REF!</definedName>
    <definedName name="_____________apu1" localSheetId="14">[2]INSUMOS!#REF!</definedName>
    <definedName name="_____________apu1" localSheetId="15">[2]INSUMOS!#REF!</definedName>
    <definedName name="_____________apu1" localSheetId="16">[2]INSUMOS!#REF!</definedName>
    <definedName name="_____________apu1" localSheetId="17">[2]INSUMOS!#REF!</definedName>
    <definedName name="_____________apu1" localSheetId="18">[2]INSUMOS!#REF!</definedName>
    <definedName name="_____________apu1" localSheetId="19">[2]INSUMOS!#REF!</definedName>
    <definedName name="_____________apu1" localSheetId="20">[2]INSUMOS!#REF!</definedName>
    <definedName name="_____________apu1" localSheetId="21">[2]INSUMOS!#REF!</definedName>
    <definedName name="_____________apu1" localSheetId="22">[2]INSUMOS!#REF!</definedName>
    <definedName name="_____________apu1" localSheetId="23">[2]INSUMOS!#REF!</definedName>
    <definedName name="_____________apu1" localSheetId="24">[2]INSUMOS!#REF!</definedName>
    <definedName name="_____________apu1" localSheetId="25">[2]INSUMOS!#REF!</definedName>
    <definedName name="_____________apu1" localSheetId="26">[2]INSUMOS!#REF!</definedName>
    <definedName name="_____________apu1" localSheetId="27">[2]INSUMOS!#REF!</definedName>
    <definedName name="_____________apu1" localSheetId="28">[2]INSUMOS!#REF!</definedName>
    <definedName name="_____________apu1" localSheetId="29">[2]INSUMOS!#REF!</definedName>
    <definedName name="_____________apu1" localSheetId="31">[2]INSUMOS!#REF!</definedName>
    <definedName name="_____________apu1" localSheetId="7">[2]INSUMOS!#REF!</definedName>
    <definedName name="_____________apu1" localSheetId="8">[2]INSUMOS!#REF!</definedName>
    <definedName name="_____________apu1" localSheetId="9">[2]INSUMOS!#REF!</definedName>
    <definedName name="_____________apu1" localSheetId="10">[2]INSUMOS!#REF!</definedName>
    <definedName name="_____________EST1" localSheetId="11">#REF!</definedName>
    <definedName name="_____________EST1" localSheetId="12">#REF!</definedName>
    <definedName name="_____________EST1" localSheetId="13">#REF!</definedName>
    <definedName name="_____________EST1" localSheetId="14">#REF!</definedName>
    <definedName name="_____________EST1" localSheetId="15">#REF!</definedName>
    <definedName name="_____________EST1" localSheetId="16">#REF!</definedName>
    <definedName name="_____________EST1" localSheetId="17">#REF!</definedName>
    <definedName name="_____________EST1" localSheetId="18">#REF!</definedName>
    <definedName name="_____________EST1" localSheetId="19">#REF!</definedName>
    <definedName name="_____________EST1" localSheetId="20">#REF!</definedName>
    <definedName name="_____________EST1" localSheetId="21">#REF!</definedName>
    <definedName name="_____________EST1" localSheetId="22">#REF!</definedName>
    <definedName name="_____________EST1" localSheetId="23">#REF!</definedName>
    <definedName name="_____________EST1" localSheetId="24">#REF!</definedName>
    <definedName name="_____________EST1" localSheetId="25">#REF!</definedName>
    <definedName name="_____________EST1" localSheetId="26">#REF!</definedName>
    <definedName name="_____________EST1" localSheetId="27">#REF!</definedName>
    <definedName name="_____________EST1" localSheetId="28">#REF!</definedName>
    <definedName name="_____________EST1" localSheetId="29">#REF!</definedName>
    <definedName name="_____________EST1" localSheetId="31">#REF!</definedName>
    <definedName name="_____________EST1" localSheetId="7">#REF!</definedName>
    <definedName name="_____________EST1" localSheetId="8">#REF!</definedName>
    <definedName name="_____________EST1" localSheetId="9">#REF!</definedName>
    <definedName name="_____________EST1" localSheetId="10">#REF!</definedName>
    <definedName name="_____________EST10" localSheetId="11">#REF!</definedName>
    <definedName name="_____________EST10" localSheetId="12">#REF!</definedName>
    <definedName name="_____________EST10" localSheetId="13">#REF!</definedName>
    <definedName name="_____________EST10" localSheetId="14">#REF!</definedName>
    <definedName name="_____________EST10" localSheetId="15">#REF!</definedName>
    <definedName name="_____________EST10" localSheetId="16">#REF!</definedName>
    <definedName name="_____________EST10" localSheetId="17">#REF!</definedName>
    <definedName name="_____________EST10" localSheetId="18">#REF!</definedName>
    <definedName name="_____________EST10" localSheetId="19">#REF!</definedName>
    <definedName name="_____________EST10" localSheetId="20">#REF!</definedName>
    <definedName name="_____________EST10" localSheetId="21">#REF!</definedName>
    <definedName name="_____________EST10" localSheetId="22">#REF!</definedName>
    <definedName name="_____________EST10" localSheetId="23">#REF!</definedName>
    <definedName name="_____________EST10" localSheetId="24">#REF!</definedName>
    <definedName name="_____________EST10" localSheetId="25">#REF!</definedName>
    <definedName name="_____________EST10" localSheetId="26">#REF!</definedName>
    <definedName name="_____________EST10" localSheetId="27">#REF!</definedName>
    <definedName name="_____________EST10" localSheetId="28">#REF!</definedName>
    <definedName name="_____________EST10" localSheetId="29">#REF!</definedName>
    <definedName name="_____________EST10" localSheetId="31">#REF!</definedName>
    <definedName name="_____________EST10" localSheetId="7">#REF!</definedName>
    <definedName name="_____________EST10" localSheetId="8">#REF!</definedName>
    <definedName name="_____________EST10" localSheetId="9">#REF!</definedName>
    <definedName name="_____________EST10" localSheetId="10">#REF!</definedName>
    <definedName name="_____________EST11" localSheetId="11">#REF!</definedName>
    <definedName name="_____________EST11" localSheetId="12">#REF!</definedName>
    <definedName name="_____________EST11" localSheetId="13">#REF!</definedName>
    <definedName name="_____________EST11" localSheetId="14">#REF!</definedName>
    <definedName name="_____________EST11" localSheetId="15">#REF!</definedName>
    <definedName name="_____________EST11" localSheetId="16">#REF!</definedName>
    <definedName name="_____________EST11" localSheetId="17">#REF!</definedName>
    <definedName name="_____________EST11" localSheetId="18">#REF!</definedName>
    <definedName name="_____________EST11" localSheetId="19">#REF!</definedName>
    <definedName name="_____________EST11" localSheetId="20">#REF!</definedName>
    <definedName name="_____________EST11" localSheetId="21">#REF!</definedName>
    <definedName name="_____________EST11" localSheetId="22">#REF!</definedName>
    <definedName name="_____________EST11" localSheetId="23">#REF!</definedName>
    <definedName name="_____________EST11" localSheetId="24">#REF!</definedName>
    <definedName name="_____________EST11" localSheetId="25">#REF!</definedName>
    <definedName name="_____________EST11" localSheetId="26">#REF!</definedName>
    <definedName name="_____________EST11" localSheetId="27">#REF!</definedName>
    <definedName name="_____________EST11" localSheetId="28">#REF!</definedName>
    <definedName name="_____________EST11" localSheetId="29">#REF!</definedName>
    <definedName name="_____________EST11" localSheetId="31">#REF!</definedName>
    <definedName name="_____________EST11" localSheetId="7">#REF!</definedName>
    <definedName name="_____________EST11" localSheetId="8">#REF!</definedName>
    <definedName name="_____________EST11" localSheetId="9">#REF!</definedName>
    <definedName name="_____________EST11" localSheetId="10">#REF!</definedName>
    <definedName name="_____________EST12" localSheetId="11">#REF!</definedName>
    <definedName name="_____________EST12" localSheetId="12">#REF!</definedName>
    <definedName name="_____________EST12" localSheetId="13">#REF!</definedName>
    <definedName name="_____________EST12" localSheetId="14">#REF!</definedName>
    <definedName name="_____________EST12" localSheetId="15">#REF!</definedName>
    <definedName name="_____________EST12" localSheetId="16">#REF!</definedName>
    <definedName name="_____________EST12" localSheetId="17">#REF!</definedName>
    <definedName name="_____________EST12" localSheetId="18">#REF!</definedName>
    <definedName name="_____________EST12" localSheetId="19">#REF!</definedName>
    <definedName name="_____________EST12" localSheetId="20">#REF!</definedName>
    <definedName name="_____________EST12" localSheetId="21">#REF!</definedName>
    <definedName name="_____________EST12" localSheetId="22">#REF!</definedName>
    <definedName name="_____________EST12" localSheetId="23">#REF!</definedName>
    <definedName name="_____________EST12" localSheetId="24">#REF!</definedName>
    <definedName name="_____________EST12" localSheetId="25">#REF!</definedName>
    <definedName name="_____________EST12" localSheetId="26">#REF!</definedName>
    <definedName name="_____________EST12" localSheetId="27">#REF!</definedName>
    <definedName name="_____________EST12" localSheetId="28">#REF!</definedName>
    <definedName name="_____________EST12" localSheetId="29">#REF!</definedName>
    <definedName name="_____________EST12" localSheetId="31">#REF!</definedName>
    <definedName name="_____________EST12" localSheetId="7">#REF!</definedName>
    <definedName name="_____________EST12" localSheetId="8">#REF!</definedName>
    <definedName name="_____________EST12" localSheetId="9">#REF!</definedName>
    <definedName name="_____________EST12" localSheetId="10">#REF!</definedName>
    <definedName name="_____________EST13" localSheetId="11">#REF!</definedName>
    <definedName name="_____________EST13" localSheetId="12">#REF!</definedName>
    <definedName name="_____________EST13" localSheetId="13">#REF!</definedName>
    <definedName name="_____________EST13" localSheetId="14">#REF!</definedName>
    <definedName name="_____________EST13" localSheetId="15">#REF!</definedName>
    <definedName name="_____________EST13" localSheetId="16">#REF!</definedName>
    <definedName name="_____________EST13" localSheetId="17">#REF!</definedName>
    <definedName name="_____________EST13" localSheetId="18">#REF!</definedName>
    <definedName name="_____________EST13" localSheetId="19">#REF!</definedName>
    <definedName name="_____________EST13" localSheetId="20">#REF!</definedName>
    <definedName name="_____________EST13" localSheetId="21">#REF!</definedName>
    <definedName name="_____________EST13" localSheetId="22">#REF!</definedName>
    <definedName name="_____________EST13" localSheetId="23">#REF!</definedName>
    <definedName name="_____________EST13" localSheetId="24">#REF!</definedName>
    <definedName name="_____________EST13" localSheetId="25">#REF!</definedName>
    <definedName name="_____________EST13" localSheetId="26">#REF!</definedName>
    <definedName name="_____________EST13" localSheetId="27">#REF!</definedName>
    <definedName name="_____________EST13" localSheetId="28">#REF!</definedName>
    <definedName name="_____________EST13" localSheetId="29">#REF!</definedName>
    <definedName name="_____________EST13" localSheetId="31">#REF!</definedName>
    <definedName name="_____________EST13" localSheetId="7">#REF!</definedName>
    <definedName name="_____________EST13" localSheetId="8">#REF!</definedName>
    <definedName name="_____________EST13" localSheetId="9">#REF!</definedName>
    <definedName name="_____________EST13" localSheetId="10">#REF!</definedName>
    <definedName name="_____________EST14" localSheetId="11">#REF!</definedName>
    <definedName name="_____________EST14" localSheetId="12">#REF!</definedName>
    <definedName name="_____________EST14" localSheetId="13">#REF!</definedName>
    <definedName name="_____________EST14" localSheetId="14">#REF!</definedName>
    <definedName name="_____________EST14" localSheetId="15">#REF!</definedName>
    <definedName name="_____________EST14" localSheetId="16">#REF!</definedName>
    <definedName name="_____________EST14" localSheetId="17">#REF!</definedName>
    <definedName name="_____________EST14" localSheetId="18">#REF!</definedName>
    <definedName name="_____________EST14" localSheetId="19">#REF!</definedName>
    <definedName name="_____________EST14" localSheetId="20">#REF!</definedName>
    <definedName name="_____________EST14" localSheetId="21">#REF!</definedName>
    <definedName name="_____________EST14" localSheetId="22">#REF!</definedName>
    <definedName name="_____________EST14" localSheetId="23">#REF!</definedName>
    <definedName name="_____________EST14" localSheetId="24">#REF!</definedName>
    <definedName name="_____________EST14" localSheetId="25">#REF!</definedName>
    <definedName name="_____________EST14" localSheetId="26">#REF!</definedName>
    <definedName name="_____________EST14" localSheetId="27">#REF!</definedName>
    <definedName name="_____________EST14" localSheetId="28">#REF!</definedName>
    <definedName name="_____________EST14" localSheetId="29">#REF!</definedName>
    <definedName name="_____________EST14" localSheetId="31">#REF!</definedName>
    <definedName name="_____________EST14" localSheetId="7">#REF!</definedName>
    <definedName name="_____________EST14" localSheetId="8">#REF!</definedName>
    <definedName name="_____________EST14" localSheetId="9">#REF!</definedName>
    <definedName name="_____________EST14" localSheetId="10">#REF!</definedName>
    <definedName name="_____________EST15" localSheetId="11">#REF!</definedName>
    <definedName name="_____________EST15" localSheetId="12">#REF!</definedName>
    <definedName name="_____________EST15" localSheetId="13">#REF!</definedName>
    <definedName name="_____________EST15" localSheetId="14">#REF!</definedName>
    <definedName name="_____________EST15" localSheetId="15">#REF!</definedName>
    <definedName name="_____________EST15" localSheetId="16">#REF!</definedName>
    <definedName name="_____________EST15" localSheetId="17">#REF!</definedName>
    <definedName name="_____________EST15" localSheetId="18">#REF!</definedName>
    <definedName name="_____________EST15" localSheetId="19">#REF!</definedName>
    <definedName name="_____________EST15" localSheetId="20">#REF!</definedName>
    <definedName name="_____________EST15" localSheetId="21">#REF!</definedName>
    <definedName name="_____________EST15" localSheetId="22">#REF!</definedName>
    <definedName name="_____________EST15" localSheetId="23">#REF!</definedName>
    <definedName name="_____________EST15" localSheetId="24">#REF!</definedName>
    <definedName name="_____________EST15" localSheetId="25">#REF!</definedName>
    <definedName name="_____________EST15" localSheetId="26">#REF!</definedName>
    <definedName name="_____________EST15" localSheetId="27">#REF!</definedName>
    <definedName name="_____________EST15" localSheetId="28">#REF!</definedName>
    <definedName name="_____________EST15" localSheetId="29">#REF!</definedName>
    <definedName name="_____________EST15" localSheetId="31">#REF!</definedName>
    <definedName name="_____________EST15" localSheetId="7">#REF!</definedName>
    <definedName name="_____________EST15" localSheetId="8">#REF!</definedName>
    <definedName name="_____________EST15" localSheetId="9">#REF!</definedName>
    <definedName name="_____________EST15" localSheetId="10">#REF!</definedName>
    <definedName name="_____________EST16" localSheetId="11">#REF!</definedName>
    <definedName name="_____________EST16" localSheetId="12">#REF!</definedName>
    <definedName name="_____________EST16" localSheetId="13">#REF!</definedName>
    <definedName name="_____________EST16" localSheetId="14">#REF!</definedName>
    <definedName name="_____________EST16" localSheetId="15">#REF!</definedName>
    <definedName name="_____________EST16" localSheetId="16">#REF!</definedName>
    <definedName name="_____________EST16" localSheetId="17">#REF!</definedName>
    <definedName name="_____________EST16" localSheetId="18">#REF!</definedName>
    <definedName name="_____________EST16" localSheetId="19">#REF!</definedName>
    <definedName name="_____________EST16" localSheetId="20">#REF!</definedName>
    <definedName name="_____________EST16" localSheetId="21">#REF!</definedName>
    <definedName name="_____________EST16" localSheetId="22">#REF!</definedName>
    <definedName name="_____________EST16" localSheetId="23">#REF!</definedName>
    <definedName name="_____________EST16" localSheetId="24">#REF!</definedName>
    <definedName name="_____________EST16" localSheetId="25">#REF!</definedName>
    <definedName name="_____________EST16" localSheetId="26">#REF!</definedName>
    <definedName name="_____________EST16" localSheetId="27">#REF!</definedName>
    <definedName name="_____________EST16" localSheetId="28">#REF!</definedName>
    <definedName name="_____________EST16" localSheetId="29">#REF!</definedName>
    <definedName name="_____________EST16" localSheetId="31">#REF!</definedName>
    <definedName name="_____________EST16" localSheetId="7">#REF!</definedName>
    <definedName name="_____________EST16" localSheetId="8">#REF!</definedName>
    <definedName name="_____________EST16" localSheetId="9">#REF!</definedName>
    <definedName name="_____________EST16" localSheetId="10">#REF!</definedName>
    <definedName name="_____________EST17" localSheetId="11">#REF!</definedName>
    <definedName name="_____________EST17" localSheetId="12">#REF!</definedName>
    <definedName name="_____________EST17" localSheetId="13">#REF!</definedName>
    <definedName name="_____________EST17" localSheetId="14">#REF!</definedName>
    <definedName name="_____________EST17" localSheetId="15">#REF!</definedName>
    <definedName name="_____________EST17" localSheetId="16">#REF!</definedName>
    <definedName name="_____________EST17" localSheetId="17">#REF!</definedName>
    <definedName name="_____________EST17" localSheetId="18">#REF!</definedName>
    <definedName name="_____________EST17" localSheetId="19">#REF!</definedName>
    <definedName name="_____________EST17" localSheetId="20">#REF!</definedName>
    <definedName name="_____________EST17" localSheetId="21">#REF!</definedName>
    <definedName name="_____________EST17" localSheetId="22">#REF!</definedName>
    <definedName name="_____________EST17" localSheetId="23">#REF!</definedName>
    <definedName name="_____________EST17" localSheetId="24">#REF!</definedName>
    <definedName name="_____________EST17" localSheetId="25">#REF!</definedName>
    <definedName name="_____________EST17" localSheetId="26">#REF!</definedName>
    <definedName name="_____________EST17" localSheetId="27">#REF!</definedName>
    <definedName name="_____________EST17" localSheetId="28">#REF!</definedName>
    <definedName name="_____________EST17" localSheetId="29">#REF!</definedName>
    <definedName name="_____________EST17" localSheetId="31">#REF!</definedName>
    <definedName name="_____________EST17" localSheetId="7">#REF!</definedName>
    <definedName name="_____________EST17" localSheetId="8">#REF!</definedName>
    <definedName name="_____________EST17" localSheetId="9">#REF!</definedName>
    <definedName name="_____________EST17" localSheetId="10">#REF!</definedName>
    <definedName name="_____________EST18" localSheetId="11">#REF!</definedName>
    <definedName name="_____________EST18" localSheetId="12">#REF!</definedName>
    <definedName name="_____________EST18" localSheetId="13">#REF!</definedName>
    <definedName name="_____________EST18" localSheetId="14">#REF!</definedName>
    <definedName name="_____________EST18" localSheetId="15">#REF!</definedName>
    <definedName name="_____________EST18" localSheetId="16">#REF!</definedName>
    <definedName name="_____________EST18" localSheetId="17">#REF!</definedName>
    <definedName name="_____________EST18" localSheetId="18">#REF!</definedName>
    <definedName name="_____________EST18" localSheetId="19">#REF!</definedName>
    <definedName name="_____________EST18" localSheetId="20">#REF!</definedName>
    <definedName name="_____________EST18" localSheetId="21">#REF!</definedName>
    <definedName name="_____________EST18" localSheetId="22">#REF!</definedName>
    <definedName name="_____________EST18" localSheetId="23">#REF!</definedName>
    <definedName name="_____________EST18" localSheetId="24">#REF!</definedName>
    <definedName name="_____________EST18" localSheetId="25">#REF!</definedName>
    <definedName name="_____________EST18" localSheetId="26">#REF!</definedName>
    <definedName name="_____________EST18" localSheetId="27">#REF!</definedName>
    <definedName name="_____________EST18" localSheetId="28">#REF!</definedName>
    <definedName name="_____________EST18" localSheetId="29">#REF!</definedName>
    <definedName name="_____________EST18" localSheetId="31">#REF!</definedName>
    <definedName name="_____________EST18" localSheetId="7">#REF!</definedName>
    <definedName name="_____________EST18" localSheetId="8">#REF!</definedName>
    <definedName name="_____________EST18" localSheetId="9">#REF!</definedName>
    <definedName name="_____________EST18" localSheetId="10">#REF!</definedName>
    <definedName name="_____________EST19" localSheetId="11">#REF!</definedName>
    <definedName name="_____________EST19" localSheetId="12">#REF!</definedName>
    <definedName name="_____________EST19" localSheetId="13">#REF!</definedName>
    <definedName name="_____________EST19" localSheetId="14">#REF!</definedName>
    <definedName name="_____________EST19" localSheetId="15">#REF!</definedName>
    <definedName name="_____________EST19" localSheetId="16">#REF!</definedName>
    <definedName name="_____________EST19" localSheetId="17">#REF!</definedName>
    <definedName name="_____________EST19" localSheetId="18">#REF!</definedName>
    <definedName name="_____________EST19" localSheetId="19">#REF!</definedName>
    <definedName name="_____________EST19" localSheetId="20">#REF!</definedName>
    <definedName name="_____________EST19" localSheetId="21">#REF!</definedName>
    <definedName name="_____________EST19" localSheetId="22">#REF!</definedName>
    <definedName name="_____________EST19" localSheetId="23">#REF!</definedName>
    <definedName name="_____________EST19" localSheetId="24">#REF!</definedName>
    <definedName name="_____________EST19" localSheetId="25">#REF!</definedName>
    <definedName name="_____________EST19" localSheetId="26">#REF!</definedName>
    <definedName name="_____________EST19" localSheetId="27">#REF!</definedName>
    <definedName name="_____________EST19" localSheetId="28">#REF!</definedName>
    <definedName name="_____________EST19" localSheetId="29">#REF!</definedName>
    <definedName name="_____________EST19" localSheetId="31">#REF!</definedName>
    <definedName name="_____________EST19" localSheetId="7">#REF!</definedName>
    <definedName name="_____________EST19" localSheetId="8">#REF!</definedName>
    <definedName name="_____________EST19" localSheetId="9">#REF!</definedName>
    <definedName name="_____________EST19" localSheetId="10">#REF!</definedName>
    <definedName name="_____________EST2" localSheetId="11">#REF!</definedName>
    <definedName name="_____________EST2" localSheetId="12">#REF!</definedName>
    <definedName name="_____________EST2" localSheetId="13">#REF!</definedName>
    <definedName name="_____________EST2" localSheetId="14">#REF!</definedName>
    <definedName name="_____________EST2" localSheetId="15">#REF!</definedName>
    <definedName name="_____________EST2" localSheetId="16">#REF!</definedName>
    <definedName name="_____________EST2" localSheetId="17">#REF!</definedName>
    <definedName name="_____________EST2" localSheetId="18">#REF!</definedName>
    <definedName name="_____________EST2" localSheetId="19">#REF!</definedName>
    <definedName name="_____________EST2" localSheetId="20">#REF!</definedName>
    <definedName name="_____________EST2" localSheetId="21">#REF!</definedName>
    <definedName name="_____________EST2" localSheetId="22">#REF!</definedName>
    <definedName name="_____________EST2" localSheetId="23">#REF!</definedName>
    <definedName name="_____________EST2" localSheetId="24">#REF!</definedName>
    <definedName name="_____________EST2" localSheetId="25">#REF!</definedName>
    <definedName name="_____________EST2" localSheetId="26">#REF!</definedName>
    <definedName name="_____________EST2" localSheetId="27">#REF!</definedName>
    <definedName name="_____________EST2" localSheetId="28">#REF!</definedName>
    <definedName name="_____________EST2" localSheetId="29">#REF!</definedName>
    <definedName name="_____________EST2" localSheetId="31">#REF!</definedName>
    <definedName name="_____________EST2" localSheetId="7">#REF!</definedName>
    <definedName name="_____________EST2" localSheetId="8">#REF!</definedName>
    <definedName name="_____________EST2" localSheetId="9">#REF!</definedName>
    <definedName name="_____________EST2" localSheetId="10">#REF!</definedName>
    <definedName name="_____________EST3" localSheetId="11">#REF!</definedName>
    <definedName name="_____________EST3" localSheetId="12">#REF!</definedName>
    <definedName name="_____________EST3" localSheetId="13">#REF!</definedName>
    <definedName name="_____________EST3" localSheetId="14">#REF!</definedName>
    <definedName name="_____________EST3" localSheetId="15">#REF!</definedName>
    <definedName name="_____________EST3" localSheetId="16">#REF!</definedName>
    <definedName name="_____________EST3" localSheetId="17">#REF!</definedName>
    <definedName name="_____________EST3" localSheetId="18">#REF!</definedName>
    <definedName name="_____________EST3" localSheetId="19">#REF!</definedName>
    <definedName name="_____________EST3" localSheetId="20">#REF!</definedName>
    <definedName name="_____________EST3" localSheetId="21">#REF!</definedName>
    <definedName name="_____________EST3" localSheetId="22">#REF!</definedName>
    <definedName name="_____________EST3" localSheetId="23">#REF!</definedName>
    <definedName name="_____________EST3" localSheetId="24">#REF!</definedName>
    <definedName name="_____________EST3" localSheetId="25">#REF!</definedName>
    <definedName name="_____________EST3" localSheetId="26">#REF!</definedName>
    <definedName name="_____________EST3" localSheetId="27">#REF!</definedName>
    <definedName name="_____________EST3" localSheetId="28">#REF!</definedName>
    <definedName name="_____________EST3" localSheetId="29">#REF!</definedName>
    <definedName name="_____________EST3" localSheetId="31">#REF!</definedName>
    <definedName name="_____________EST3" localSheetId="7">#REF!</definedName>
    <definedName name="_____________EST3" localSheetId="8">#REF!</definedName>
    <definedName name="_____________EST3" localSheetId="9">#REF!</definedName>
    <definedName name="_____________EST3" localSheetId="10">#REF!</definedName>
    <definedName name="_____________EST4" localSheetId="11">#REF!</definedName>
    <definedName name="_____________EST4" localSheetId="12">#REF!</definedName>
    <definedName name="_____________EST4" localSheetId="13">#REF!</definedName>
    <definedName name="_____________EST4" localSheetId="14">#REF!</definedName>
    <definedName name="_____________EST4" localSheetId="15">#REF!</definedName>
    <definedName name="_____________EST4" localSheetId="16">#REF!</definedName>
    <definedName name="_____________EST4" localSheetId="17">#REF!</definedName>
    <definedName name="_____________EST4" localSheetId="18">#REF!</definedName>
    <definedName name="_____________EST4" localSheetId="19">#REF!</definedName>
    <definedName name="_____________EST4" localSheetId="20">#REF!</definedName>
    <definedName name="_____________EST4" localSheetId="21">#REF!</definedName>
    <definedName name="_____________EST4" localSheetId="22">#REF!</definedName>
    <definedName name="_____________EST4" localSheetId="23">#REF!</definedName>
    <definedName name="_____________EST4" localSheetId="24">#REF!</definedName>
    <definedName name="_____________EST4" localSheetId="25">#REF!</definedName>
    <definedName name="_____________EST4" localSheetId="26">#REF!</definedName>
    <definedName name="_____________EST4" localSheetId="27">#REF!</definedName>
    <definedName name="_____________EST4" localSheetId="28">#REF!</definedName>
    <definedName name="_____________EST4" localSheetId="29">#REF!</definedName>
    <definedName name="_____________EST4" localSheetId="31">#REF!</definedName>
    <definedName name="_____________EST4" localSheetId="7">#REF!</definedName>
    <definedName name="_____________EST4" localSheetId="8">#REF!</definedName>
    <definedName name="_____________EST4" localSheetId="9">#REF!</definedName>
    <definedName name="_____________EST4" localSheetId="10">#REF!</definedName>
    <definedName name="_____________EST5" localSheetId="11">#REF!</definedName>
    <definedName name="_____________EST5" localSheetId="12">#REF!</definedName>
    <definedName name="_____________EST5" localSheetId="13">#REF!</definedName>
    <definedName name="_____________EST5" localSheetId="14">#REF!</definedName>
    <definedName name="_____________EST5" localSheetId="15">#REF!</definedName>
    <definedName name="_____________EST5" localSheetId="16">#REF!</definedName>
    <definedName name="_____________EST5" localSheetId="17">#REF!</definedName>
    <definedName name="_____________EST5" localSheetId="18">#REF!</definedName>
    <definedName name="_____________EST5" localSheetId="19">#REF!</definedName>
    <definedName name="_____________EST5" localSheetId="20">#REF!</definedName>
    <definedName name="_____________EST5" localSheetId="21">#REF!</definedName>
    <definedName name="_____________EST5" localSheetId="22">#REF!</definedName>
    <definedName name="_____________EST5" localSheetId="23">#REF!</definedName>
    <definedName name="_____________EST5" localSheetId="24">#REF!</definedName>
    <definedName name="_____________EST5" localSheetId="25">#REF!</definedName>
    <definedName name="_____________EST5" localSheetId="26">#REF!</definedName>
    <definedName name="_____________EST5" localSheetId="27">#REF!</definedName>
    <definedName name="_____________EST5" localSheetId="28">#REF!</definedName>
    <definedName name="_____________EST5" localSheetId="29">#REF!</definedName>
    <definedName name="_____________EST5" localSheetId="31">#REF!</definedName>
    <definedName name="_____________EST5" localSheetId="7">#REF!</definedName>
    <definedName name="_____________EST5" localSheetId="8">#REF!</definedName>
    <definedName name="_____________EST5" localSheetId="9">#REF!</definedName>
    <definedName name="_____________EST5" localSheetId="10">#REF!</definedName>
    <definedName name="_____________EST6" localSheetId="11">#REF!</definedName>
    <definedName name="_____________EST6" localSheetId="12">#REF!</definedName>
    <definedName name="_____________EST6" localSheetId="13">#REF!</definedName>
    <definedName name="_____________EST6" localSheetId="14">#REF!</definedName>
    <definedName name="_____________EST6" localSheetId="15">#REF!</definedName>
    <definedName name="_____________EST6" localSheetId="16">#REF!</definedName>
    <definedName name="_____________EST6" localSheetId="17">#REF!</definedName>
    <definedName name="_____________EST6" localSheetId="18">#REF!</definedName>
    <definedName name="_____________EST6" localSheetId="19">#REF!</definedName>
    <definedName name="_____________EST6" localSheetId="20">#REF!</definedName>
    <definedName name="_____________EST6" localSheetId="21">#REF!</definedName>
    <definedName name="_____________EST6" localSheetId="22">#REF!</definedName>
    <definedName name="_____________EST6" localSheetId="23">#REF!</definedName>
    <definedName name="_____________EST6" localSheetId="24">#REF!</definedName>
    <definedName name="_____________EST6" localSheetId="25">#REF!</definedName>
    <definedName name="_____________EST6" localSheetId="26">#REF!</definedName>
    <definedName name="_____________EST6" localSheetId="27">#REF!</definedName>
    <definedName name="_____________EST6" localSheetId="28">#REF!</definedName>
    <definedName name="_____________EST6" localSheetId="29">#REF!</definedName>
    <definedName name="_____________EST6" localSheetId="31">#REF!</definedName>
    <definedName name="_____________EST6" localSheetId="7">#REF!</definedName>
    <definedName name="_____________EST6" localSheetId="8">#REF!</definedName>
    <definedName name="_____________EST6" localSheetId="9">#REF!</definedName>
    <definedName name="_____________EST6" localSheetId="10">#REF!</definedName>
    <definedName name="_____________EST7" localSheetId="11">#REF!</definedName>
    <definedName name="_____________EST7" localSheetId="12">#REF!</definedName>
    <definedName name="_____________EST7" localSheetId="13">#REF!</definedName>
    <definedName name="_____________EST7" localSheetId="14">#REF!</definedName>
    <definedName name="_____________EST7" localSheetId="15">#REF!</definedName>
    <definedName name="_____________EST7" localSheetId="16">#REF!</definedName>
    <definedName name="_____________EST7" localSheetId="17">#REF!</definedName>
    <definedName name="_____________EST7" localSheetId="18">#REF!</definedName>
    <definedName name="_____________EST7" localSheetId="19">#REF!</definedName>
    <definedName name="_____________EST7" localSheetId="20">#REF!</definedName>
    <definedName name="_____________EST7" localSheetId="21">#REF!</definedName>
    <definedName name="_____________EST7" localSheetId="22">#REF!</definedName>
    <definedName name="_____________EST7" localSheetId="23">#REF!</definedName>
    <definedName name="_____________EST7" localSheetId="24">#REF!</definedName>
    <definedName name="_____________EST7" localSheetId="25">#REF!</definedName>
    <definedName name="_____________EST7" localSheetId="26">#REF!</definedName>
    <definedName name="_____________EST7" localSheetId="27">#REF!</definedName>
    <definedName name="_____________EST7" localSheetId="28">#REF!</definedName>
    <definedName name="_____________EST7" localSheetId="29">#REF!</definedName>
    <definedName name="_____________EST7" localSheetId="31">#REF!</definedName>
    <definedName name="_____________EST7" localSheetId="7">#REF!</definedName>
    <definedName name="_____________EST7" localSheetId="8">#REF!</definedName>
    <definedName name="_____________EST7" localSheetId="9">#REF!</definedName>
    <definedName name="_____________EST7" localSheetId="10">#REF!</definedName>
    <definedName name="_____________EST8" localSheetId="11">#REF!</definedName>
    <definedName name="_____________EST8" localSheetId="12">#REF!</definedName>
    <definedName name="_____________EST8" localSheetId="13">#REF!</definedName>
    <definedName name="_____________EST8" localSheetId="14">#REF!</definedName>
    <definedName name="_____________EST8" localSheetId="15">#REF!</definedName>
    <definedName name="_____________EST8" localSheetId="16">#REF!</definedName>
    <definedName name="_____________EST8" localSheetId="17">#REF!</definedName>
    <definedName name="_____________EST8" localSheetId="18">#REF!</definedName>
    <definedName name="_____________EST8" localSheetId="19">#REF!</definedName>
    <definedName name="_____________EST8" localSheetId="20">#REF!</definedName>
    <definedName name="_____________EST8" localSheetId="21">#REF!</definedName>
    <definedName name="_____________EST8" localSheetId="22">#REF!</definedName>
    <definedName name="_____________EST8" localSheetId="23">#REF!</definedName>
    <definedName name="_____________EST8" localSheetId="24">#REF!</definedName>
    <definedName name="_____________EST8" localSheetId="25">#REF!</definedName>
    <definedName name="_____________EST8" localSheetId="26">#REF!</definedName>
    <definedName name="_____________EST8" localSheetId="27">#REF!</definedName>
    <definedName name="_____________EST8" localSheetId="28">#REF!</definedName>
    <definedName name="_____________EST8" localSheetId="29">#REF!</definedName>
    <definedName name="_____________EST8" localSheetId="31">#REF!</definedName>
    <definedName name="_____________EST8" localSheetId="7">#REF!</definedName>
    <definedName name="_____________EST8" localSheetId="8">#REF!</definedName>
    <definedName name="_____________EST8" localSheetId="9">#REF!</definedName>
    <definedName name="_____________EST8" localSheetId="10">#REF!</definedName>
    <definedName name="_____________EST9" localSheetId="11">#REF!</definedName>
    <definedName name="_____________EST9" localSheetId="12">#REF!</definedName>
    <definedName name="_____________EST9" localSheetId="13">#REF!</definedName>
    <definedName name="_____________EST9" localSheetId="14">#REF!</definedName>
    <definedName name="_____________EST9" localSheetId="15">#REF!</definedName>
    <definedName name="_____________EST9" localSheetId="16">#REF!</definedName>
    <definedName name="_____________EST9" localSheetId="17">#REF!</definedName>
    <definedName name="_____________EST9" localSheetId="18">#REF!</definedName>
    <definedName name="_____________EST9" localSheetId="19">#REF!</definedName>
    <definedName name="_____________EST9" localSheetId="20">#REF!</definedName>
    <definedName name="_____________EST9" localSheetId="21">#REF!</definedName>
    <definedName name="_____________EST9" localSheetId="22">#REF!</definedName>
    <definedName name="_____________EST9" localSheetId="23">#REF!</definedName>
    <definedName name="_____________EST9" localSheetId="24">#REF!</definedName>
    <definedName name="_____________EST9" localSheetId="25">#REF!</definedName>
    <definedName name="_____________EST9" localSheetId="26">#REF!</definedName>
    <definedName name="_____________EST9" localSheetId="27">#REF!</definedName>
    <definedName name="_____________EST9" localSheetId="28">#REF!</definedName>
    <definedName name="_____________EST9" localSheetId="29">#REF!</definedName>
    <definedName name="_____________EST9" localSheetId="31">#REF!</definedName>
    <definedName name="_____________EST9" localSheetId="7">#REF!</definedName>
    <definedName name="_____________EST9" localSheetId="8">#REF!</definedName>
    <definedName name="_____________EST9" localSheetId="9">#REF!</definedName>
    <definedName name="_____________EST9" localSheetId="10">#REF!</definedName>
    <definedName name="_____________EXC1" localSheetId="11">#REF!</definedName>
    <definedName name="_____________EXC1" localSheetId="12">#REF!</definedName>
    <definedName name="_____________EXC1" localSheetId="13">#REF!</definedName>
    <definedName name="_____________EXC1" localSheetId="14">#REF!</definedName>
    <definedName name="_____________EXC1" localSheetId="15">#REF!</definedName>
    <definedName name="_____________EXC1" localSheetId="16">#REF!</definedName>
    <definedName name="_____________EXC1" localSheetId="17">#REF!</definedName>
    <definedName name="_____________EXC1" localSheetId="18">#REF!</definedName>
    <definedName name="_____________EXC1" localSheetId="19">#REF!</definedName>
    <definedName name="_____________EXC1" localSheetId="20">#REF!</definedName>
    <definedName name="_____________EXC1" localSheetId="21">#REF!</definedName>
    <definedName name="_____________EXC1" localSheetId="22">#REF!</definedName>
    <definedName name="_____________EXC1" localSheetId="23">#REF!</definedName>
    <definedName name="_____________EXC1" localSheetId="24">#REF!</definedName>
    <definedName name="_____________EXC1" localSheetId="25">#REF!</definedName>
    <definedName name="_____________EXC1" localSheetId="26">#REF!</definedName>
    <definedName name="_____________EXC1" localSheetId="27">#REF!</definedName>
    <definedName name="_____________EXC1" localSheetId="28">#REF!</definedName>
    <definedName name="_____________EXC1" localSheetId="29">#REF!</definedName>
    <definedName name="_____________EXC1" localSheetId="31">#REF!</definedName>
    <definedName name="_____________EXC1" localSheetId="7">#REF!</definedName>
    <definedName name="_____________EXC1" localSheetId="8">#REF!</definedName>
    <definedName name="_____________EXC1" localSheetId="9">#REF!</definedName>
    <definedName name="_____________EXC1" localSheetId="10">#REF!</definedName>
    <definedName name="_____________EXC10" localSheetId="11">#REF!</definedName>
    <definedName name="_____________EXC10" localSheetId="12">#REF!</definedName>
    <definedName name="_____________EXC10" localSheetId="13">#REF!</definedName>
    <definedName name="_____________EXC10" localSheetId="14">#REF!</definedName>
    <definedName name="_____________EXC10" localSheetId="15">#REF!</definedName>
    <definedName name="_____________EXC10" localSheetId="16">#REF!</definedName>
    <definedName name="_____________EXC10" localSheetId="17">#REF!</definedName>
    <definedName name="_____________EXC10" localSheetId="18">#REF!</definedName>
    <definedName name="_____________EXC10" localSheetId="19">#REF!</definedName>
    <definedName name="_____________EXC10" localSheetId="20">#REF!</definedName>
    <definedName name="_____________EXC10" localSheetId="21">#REF!</definedName>
    <definedName name="_____________EXC10" localSheetId="22">#REF!</definedName>
    <definedName name="_____________EXC10" localSheetId="23">#REF!</definedName>
    <definedName name="_____________EXC10" localSheetId="24">#REF!</definedName>
    <definedName name="_____________EXC10" localSheetId="25">#REF!</definedName>
    <definedName name="_____________EXC10" localSheetId="26">#REF!</definedName>
    <definedName name="_____________EXC10" localSheetId="27">#REF!</definedName>
    <definedName name="_____________EXC10" localSheetId="28">#REF!</definedName>
    <definedName name="_____________EXC10" localSheetId="29">#REF!</definedName>
    <definedName name="_____________EXC10" localSheetId="31">#REF!</definedName>
    <definedName name="_____________EXC10" localSheetId="7">#REF!</definedName>
    <definedName name="_____________EXC10" localSheetId="8">#REF!</definedName>
    <definedName name="_____________EXC10" localSheetId="9">#REF!</definedName>
    <definedName name="_____________EXC10" localSheetId="10">#REF!</definedName>
    <definedName name="_____________EXC11" localSheetId="11">#REF!</definedName>
    <definedName name="_____________EXC11" localSheetId="12">#REF!</definedName>
    <definedName name="_____________EXC11" localSheetId="13">#REF!</definedName>
    <definedName name="_____________EXC11" localSheetId="14">#REF!</definedName>
    <definedName name="_____________EXC11" localSheetId="15">#REF!</definedName>
    <definedName name="_____________EXC11" localSheetId="16">#REF!</definedName>
    <definedName name="_____________EXC11" localSheetId="17">#REF!</definedName>
    <definedName name="_____________EXC11" localSheetId="18">#REF!</definedName>
    <definedName name="_____________EXC11" localSheetId="19">#REF!</definedName>
    <definedName name="_____________EXC11" localSheetId="20">#REF!</definedName>
    <definedName name="_____________EXC11" localSheetId="21">#REF!</definedName>
    <definedName name="_____________EXC11" localSheetId="22">#REF!</definedName>
    <definedName name="_____________EXC11" localSheetId="23">#REF!</definedName>
    <definedName name="_____________EXC11" localSheetId="24">#REF!</definedName>
    <definedName name="_____________EXC11" localSheetId="25">#REF!</definedName>
    <definedName name="_____________EXC11" localSheetId="26">#REF!</definedName>
    <definedName name="_____________EXC11" localSheetId="27">#REF!</definedName>
    <definedName name="_____________EXC11" localSheetId="28">#REF!</definedName>
    <definedName name="_____________EXC11" localSheetId="29">#REF!</definedName>
    <definedName name="_____________EXC11" localSheetId="31">#REF!</definedName>
    <definedName name="_____________EXC11" localSheetId="7">#REF!</definedName>
    <definedName name="_____________EXC11" localSheetId="8">#REF!</definedName>
    <definedName name="_____________EXC11" localSheetId="9">#REF!</definedName>
    <definedName name="_____________EXC11" localSheetId="10">#REF!</definedName>
    <definedName name="_____________EXC12" localSheetId="11">#REF!</definedName>
    <definedName name="_____________EXC12" localSheetId="12">#REF!</definedName>
    <definedName name="_____________EXC12" localSheetId="13">#REF!</definedName>
    <definedName name="_____________EXC12" localSheetId="14">#REF!</definedName>
    <definedName name="_____________EXC12" localSheetId="15">#REF!</definedName>
    <definedName name="_____________EXC12" localSheetId="16">#REF!</definedName>
    <definedName name="_____________EXC12" localSheetId="17">#REF!</definedName>
    <definedName name="_____________EXC12" localSheetId="18">#REF!</definedName>
    <definedName name="_____________EXC12" localSheetId="19">#REF!</definedName>
    <definedName name="_____________EXC12" localSheetId="20">#REF!</definedName>
    <definedName name="_____________EXC12" localSheetId="21">#REF!</definedName>
    <definedName name="_____________EXC12" localSheetId="22">#REF!</definedName>
    <definedName name="_____________EXC12" localSheetId="23">#REF!</definedName>
    <definedName name="_____________EXC12" localSheetId="24">#REF!</definedName>
    <definedName name="_____________EXC12" localSheetId="25">#REF!</definedName>
    <definedName name="_____________EXC12" localSheetId="26">#REF!</definedName>
    <definedName name="_____________EXC12" localSheetId="27">#REF!</definedName>
    <definedName name="_____________EXC12" localSheetId="28">#REF!</definedName>
    <definedName name="_____________EXC12" localSheetId="29">#REF!</definedName>
    <definedName name="_____________EXC12" localSheetId="31">#REF!</definedName>
    <definedName name="_____________EXC12" localSheetId="7">#REF!</definedName>
    <definedName name="_____________EXC12" localSheetId="8">#REF!</definedName>
    <definedName name="_____________EXC12" localSheetId="9">#REF!</definedName>
    <definedName name="_____________EXC12" localSheetId="10">#REF!</definedName>
    <definedName name="_____________EXC2" localSheetId="11">#REF!</definedName>
    <definedName name="_____________EXC2" localSheetId="12">#REF!</definedName>
    <definedName name="_____________EXC2" localSheetId="13">#REF!</definedName>
    <definedName name="_____________EXC2" localSheetId="14">#REF!</definedName>
    <definedName name="_____________EXC2" localSheetId="15">#REF!</definedName>
    <definedName name="_____________EXC2" localSheetId="16">#REF!</definedName>
    <definedName name="_____________EXC2" localSheetId="17">#REF!</definedName>
    <definedName name="_____________EXC2" localSheetId="18">#REF!</definedName>
    <definedName name="_____________EXC2" localSheetId="19">#REF!</definedName>
    <definedName name="_____________EXC2" localSheetId="20">#REF!</definedName>
    <definedName name="_____________EXC2" localSheetId="21">#REF!</definedName>
    <definedName name="_____________EXC2" localSheetId="22">#REF!</definedName>
    <definedName name="_____________EXC2" localSheetId="23">#REF!</definedName>
    <definedName name="_____________EXC2" localSheetId="24">#REF!</definedName>
    <definedName name="_____________EXC2" localSheetId="25">#REF!</definedName>
    <definedName name="_____________EXC2" localSheetId="26">#REF!</definedName>
    <definedName name="_____________EXC2" localSheetId="27">#REF!</definedName>
    <definedName name="_____________EXC2" localSheetId="28">#REF!</definedName>
    <definedName name="_____________EXC2" localSheetId="29">#REF!</definedName>
    <definedName name="_____________EXC2" localSheetId="31">#REF!</definedName>
    <definedName name="_____________EXC2" localSheetId="7">#REF!</definedName>
    <definedName name="_____________EXC2" localSheetId="8">#REF!</definedName>
    <definedName name="_____________EXC2" localSheetId="9">#REF!</definedName>
    <definedName name="_____________EXC2" localSheetId="10">#REF!</definedName>
    <definedName name="_____________EXC3" localSheetId="11">#REF!</definedName>
    <definedName name="_____________EXC3" localSheetId="12">#REF!</definedName>
    <definedName name="_____________EXC3" localSheetId="13">#REF!</definedName>
    <definedName name="_____________EXC3" localSheetId="14">#REF!</definedName>
    <definedName name="_____________EXC3" localSheetId="15">#REF!</definedName>
    <definedName name="_____________EXC3" localSheetId="16">#REF!</definedName>
    <definedName name="_____________EXC3" localSheetId="17">#REF!</definedName>
    <definedName name="_____________EXC3" localSheetId="18">#REF!</definedName>
    <definedName name="_____________EXC3" localSheetId="19">#REF!</definedName>
    <definedName name="_____________EXC3" localSheetId="20">#REF!</definedName>
    <definedName name="_____________EXC3" localSheetId="21">#REF!</definedName>
    <definedName name="_____________EXC3" localSheetId="22">#REF!</definedName>
    <definedName name="_____________EXC3" localSheetId="23">#REF!</definedName>
    <definedName name="_____________EXC3" localSheetId="24">#REF!</definedName>
    <definedName name="_____________EXC3" localSheetId="25">#REF!</definedName>
    <definedName name="_____________EXC3" localSheetId="26">#REF!</definedName>
    <definedName name="_____________EXC3" localSheetId="27">#REF!</definedName>
    <definedName name="_____________EXC3" localSheetId="28">#REF!</definedName>
    <definedName name="_____________EXC3" localSheetId="29">#REF!</definedName>
    <definedName name="_____________EXC3" localSheetId="31">#REF!</definedName>
    <definedName name="_____________EXC3" localSheetId="7">#REF!</definedName>
    <definedName name="_____________EXC3" localSheetId="8">#REF!</definedName>
    <definedName name="_____________EXC3" localSheetId="9">#REF!</definedName>
    <definedName name="_____________EXC3" localSheetId="10">#REF!</definedName>
    <definedName name="_____________EXC4" localSheetId="11">#REF!</definedName>
    <definedName name="_____________EXC4" localSheetId="12">#REF!</definedName>
    <definedName name="_____________EXC4" localSheetId="13">#REF!</definedName>
    <definedName name="_____________EXC4" localSheetId="14">#REF!</definedName>
    <definedName name="_____________EXC4" localSheetId="15">#REF!</definedName>
    <definedName name="_____________EXC4" localSheetId="16">#REF!</definedName>
    <definedName name="_____________EXC4" localSheetId="17">#REF!</definedName>
    <definedName name="_____________EXC4" localSheetId="18">#REF!</definedName>
    <definedName name="_____________EXC4" localSheetId="19">#REF!</definedName>
    <definedName name="_____________EXC4" localSheetId="20">#REF!</definedName>
    <definedName name="_____________EXC4" localSheetId="21">#REF!</definedName>
    <definedName name="_____________EXC4" localSheetId="22">#REF!</definedName>
    <definedName name="_____________EXC4" localSheetId="23">#REF!</definedName>
    <definedName name="_____________EXC4" localSheetId="24">#REF!</definedName>
    <definedName name="_____________EXC4" localSheetId="25">#REF!</definedName>
    <definedName name="_____________EXC4" localSheetId="26">#REF!</definedName>
    <definedName name="_____________EXC4" localSheetId="27">#REF!</definedName>
    <definedName name="_____________EXC4" localSheetId="28">#REF!</definedName>
    <definedName name="_____________EXC4" localSheetId="29">#REF!</definedName>
    <definedName name="_____________EXC4" localSheetId="31">#REF!</definedName>
    <definedName name="_____________EXC4" localSheetId="7">#REF!</definedName>
    <definedName name="_____________EXC4" localSheetId="8">#REF!</definedName>
    <definedName name="_____________EXC4" localSheetId="9">#REF!</definedName>
    <definedName name="_____________EXC4" localSheetId="10">#REF!</definedName>
    <definedName name="_____________EXC5" localSheetId="11">#REF!</definedName>
    <definedName name="_____________EXC5" localSheetId="12">#REF!</definedName>
    <definedName name="_____________EXC5" localSheetId="13">#REF!</definedName>
    <definedName name="_____________EXC5" localSheetId="14">#REF!</definedName>
    <definedName name="_____________EXC5" localSheetId="15">#REF!</definedName>
    <definedName name="_____________EXC5" localSheetId="16">#REF!</definedName>
    <definedName name="_____________EXC5" localSheetId="17">#REF!</definedName>
    <definedName name="_____________EXC5" localSheetId="18">#REF!</definedName>
    <definedName name="_____________EXC5" localSheetId="19">#REF!</definedName>
    <definedName name="_____________EXC5" localSheetId="20">#REF!</definedName>
    <definedName name="_____________EXC5" localSheetId="21">#REF!</definedName>
    <definedName name="_____________EXC5" localSheetId="22">#REF!</definedName>
    <definedName name="_____________EXC5" localSheetId="23">#REF!</definedName>
    <definedName name="_____________EXC5" localSheetId="24">#REF!</definedName>
    <definedName name="_____________EXC5" localSheetId="25">#REF!</definedName>
    <definedName name="_____________EXC5" localSheetId="26">#REF!</definedName>
    <definedName name="_____________EXC5" localSheetId="27">#REF!</definedName>
    <definedName name="_____________EXC5" localSheetId="28">#REF!</definedName>
    <definedName name="_____________EXC5" localSheetId="29">#REF!</definedName>
    <definedName name="_____________EXC5" localSheetId="31">#REF!</definedName>
    <definedName name="_____________EXC5" localSheetId="7">#REF!</definedName>
    <definedName name="_____________EXC5" localSheetId="8">#REF!</definedName>
    <definedName name="_____________EXC5" localSheetId="9">#REF!</definedName>
    <definedName name="_____________EXC5" localSheetId="10">#REF!</definedName>
    <definedName name="_____________EXC8" localSheetId="11">#REF!</definedName>
    <definedName name="_____________EXC8" localSheetId="12">#REF!</definedName>
    <definedName name="_____________EXC8" localSheetId="13">#REF!</definedName>
    <definedName name="_____________EXC8" localSheetId="14">#REF!</definedName>
    <definedName name="_____________EXC8" localSheetId="15">#REF!</definedName>
    <definedName name="_____________EXC8" localSheetId="16">#REF!</definedName>
    <definedName name="_____________EXC8" localSheetId="17">#REF!</definedName>
    <definedName name="_____________EXC8" localSheetId="18">#REF!</definedName>
    <definedName name="_____________EXC8" localSheetId="19">#REF!</definedName>
    <definedName name="_____________EXC8" localSheetId="20">#REF!</definedName>
    <definedName name="_____________EXC8" localSheetId="21">#REF!</definedName>
    <definedName name="_____________EXC8" localSheetId="22">#REF!</definedName>
    <definedName name="_____________EXC8" localSheetId="23">#REF!</definedName>
    <definedName name="_____________EXC8" localSheetId="24">#REF!</definedName>
    <definedName name="_____________EXC8" localSheetId="25">#REF!</definedName>
    <definedName name="_____________EXC8" localSheetId="26">#REF!</definedName>
    <definedName name="_____________EXC8" localSheetId="27">#REF!</definedName>
    <definedName name="_____________EXC8" localSheetId="28">#REF!</definedName>
    <definedName name="_____________EXC8" localSheetId="29">#REF!</definedName>
    <definedName name="_____________EXC8" localSheetId="31">#REF!</definedName>
    <definedName name="_____________EXC8" localSheetId="7">#REF!</definedName>
    <definedName name="_____________EXC8" localSheetId="8">#REF!</definedName>
    <definedName name="_____________EXC8" localSheetId="9">#REF!</definedName>
    <definedName name="_____________EXC8" localSheetId="10">#REF!</definedName>
    <definedName name="_____________EXC9" localSheetId="11">#REF!</definedName>
    <definedName name="_____________EXC9" localSheetId="12">#REF!</definedName>
    <definedName name="_____________EXC9" localSheetId="13">#REF!</definedName>
    <definedName name="_____________EXC9" localSheetId="14">#REF!</definedName>
    <definedName name="_____________EXC9" localSheetId="15">#REF!</definedName>
    <definedName name="_____________EXC9" localSheetId="16">#REF!</definedName>
    <definedName name="_____________EXC9" localSheetId="17">#REF!</definedName>
    <definedName name="_____________EXC9" localSheetId="18">#REF!</definedName>
    <definedName name="_____________EXC9" localSheetId="19">#REF!</definedName>
    <definedName name="_____________EXC9" localSheetId="20">#REF!</definedName>
    <definedName name="_____________EXC9" localSheetId="21">#REF!</definedName>
    <definedName name="_____________EXC9" localSheetId="22">#REF!</definedName>
    <definedName name="_____________EXC9" localSheetId="23">#REF!</definedName>
    <definedName name="_____________EXC9" localSheetId="24">#REF!</definedName>
    <definedName name="_____________EXC9" localSheetId="25">#REF!</definedName>
    <definedName name="_____________EXC9" localSheetId="26">#REF!</definedName>
    <definedName name="_____________EXC9" localSheetId="27">#REF!</definedName>
    <definedName name="_____________EXC9" localSheetId="28">#REF!</definedName>
    <definedName name="_____________EXC9" localSheetId="29">#REF!</definedName>
    <definedName name="_____________EXC9" localSheetId="31">#REF!</definedName>
    <definedName name="_____________EXC9" localSheetId="7">#REF!</definedName>
    <definedName name="_____________EXC9" localSheetId="8">#REF!</definedName>
    <definedName name="_____________EXC9" localSheetId="9">#REF!</definedName>
    <definedName name="_____________EXC9" localSheetId="10">#REF!</definedName>
    <definedName name="_____________ORO10" localSheetId="11">#REF!</definedName>
    <definedName name="_____________ORO10" localSheetId="12">#REF!</definedName>
    <definedName name="_____________ORO10" localSheetId="13">#REF!</definedName>
    <definedName name="_____________ORO10" localSheetId="14">#REF!</definedName>
    <definedName name="_____________ORO10" localSheetId="15">#REF!</definedName>
    <definedName name="_____________ORO10" localSheetId="16">#REF!</definedName>
    <definedName name="_____________ORO10" localSheetId="17">#REF!</definedName>
    <definedName name="_____________ORO10" localSheetId="18">#REF!</definedName>
    <definedName name="_____________ORO10" localSheetId="19">#REF!</definedName>
    <definedName name="_____________ORO10" localSheetId="20">#REF!</definedName>
    <definedName name="_____________ORO10" localSheetId="21">#REF!</definedName>
    <definedName name="_____________ORO10" localSheetId="22">#REF!</definedName>
    <definedName name="_____________ORO10" localSheetId="23">#REF!</definedName>
    <definedName name="_____________ORO10" localSheetId="24">#REF!</definedName>
    <definedName name="_____________ORO10" localSheetId="25">#REF!</definedName>
    <definedName name="_____________ORO10" localSheetId="26">#REF!</definedName>
    <definedName name="_____________ORO10" localSheetId="27">#REF!</definedName>
    <definedName name="_____________ORO10" localSheetId="28">#REF!</definedName>
    <definedName name="_____________ORO10" localSheetId="29">#REF!</definedName>
    <definedName name="_____________ORO10" localSheetId="31">#REF!</definedName>
    <definedName name="_____________ORO10" localSheetId="7">#REF!</definedName>
    <definedName name="_____________ORO10" localSheetId="8">#REF!</definedName>
    <definedName name="_____________ORO10" localSheetId="9">#REF!</definedName>
    <definedName name="_____________ORO10" localSheetId="10">#REF!</definedName>
    <definedName name="_____________ORO11" localSheetId="11">#REF!</definedName>
    <definedName name="_____________ORO11" localSheetId="12">#REF!</definedName>
    <definedName name="_____________ORO11" localSheetId="13">#REF!</definedName>
    <definedName name="_____________ORO11" localSheetId="14">#REF!</definedName>
    <definedName name="_____________ORO11" localSheetId="15">#REF!</definedName>
    <definedName name="_____________ORO11" localSheetId="16">#REF!</definedName>
    <definedName name="_____________ORO11" localSheetId="17">#REF!</definedName>
    <definedName name="_____________ORO11" localSheetId="18">#REF!</definedName>
    <definedName name="_____________ORO11" localSheetId="19">#REF!</definedName>
    <definedName name="_____________ORO11" localSheetId="20">#REF!</definedName>
    <definedName name="_____________ORO11" localSheetId="21">#REF!</definedName>
    <definedName name="_____________ORO11" localSheetId="22">#REF!</definedName>
    <definedName name="_____________ORO11" localSheetId="23">#REF!</definedName>
    <definedName name="_____________ORO11" localSheetId="24">#REF!</definedName>
    <definedName name="_____________ORO11" localSheetId="25">#REF!</definedName>
    <definedName name="_____________ORO11" localSheetId="26">#REF!</definedName>
    <definedName name="_____________ORO11" localSheetId="27">#REF!</definedName>
    <definedName name="_____________ORO11" localSheetId="28">#REF!</definedName>
    <definedName name="_____________ORO11" localSheetId="29">#REF!</definedName>
    <definedName name="_____________ORO11" localSheetId="31">#REF!</definedName>
    <definedName name="_____________ORO11" localSheetId="7">#REF!</definedName>
    <definedName name="_____________ORO11" localSheetId="8">#REF!</definedName>
    <definedName name="_____________ORO11" localSheetId="9">#REF!</definedName>
    <definedName name="_____________ORO11" localSheetId="10">#REF!</definedName>
    <definedName name="_____________ORO12" localSheetId="11">#REF!</definedName>
    <definedName name="_____________ORO12" localSheetId="12">#REF!</definedName>
    <definedName name="_____________ORO12" localSheetId="13">#REF!</definedName>
    <definedName name="_____________ORO12" localSheetId="14">#REF!</definedName>
    <definedName name="_____________ORO12" localSheetId="15">#REF!</definedName>
    <definedName name="_____________ORO12" localSheetId="16">#REF!</definedName>
    <definedName name="_____________ORO12" localSheetId="17">#REF!</definedName>
    <definedName name="_____________ORO12" localSheetId="18">#REF!</definedName>
    <definedName name="_____________ORO12" localSheetId="19">#REF!</definedName>
    <definedName name="_____________ORO12" localSheetId="20">#REF!</definedName>
    <definedName name="_____________ORO12" localSheetId="21">#REF!</definedName>
    <definedName name="_____________ORO12" localSheetId="22">#REF!</definedName>
    <definedName name="_____________ORO12" localSheetId="23">#REF!</definedName>
    <definedName name="_____________ORO12" localSheetId="24">#REF!</definedName>
    <definedName name="_____________ORO12" localSheetId="25">#REF!</definedName>
    <definedName name="_____________ORO12" localSheetId="26">#REF!</definedName>
    <definedName name="_____________ORO12" localSheetId="27">#REF!</definedName>
    <definedName name="_____________ORO12" localSheetId="28">#REF!</definedName>
    <definedName name="_____________ORO12" localSheetId="29">#REF!</definedName>
    <definedName name="_____________ORO12" localSheetId="31">#REF!</definedName>
    <definedName name="_____________ORO12" localSheetId="7">#REF!</definedName>
    <definedName name="_____________ORO12" localSheetId="8">#REF!</definedName>
    <definedName name="_____________ORO12" localSheetId="9">#REF!</definedName>
    <definedName name="_____________ORO12" localSheetId="10">#REF!</definedName>
    <definedName name="_____________ORO13" localSheetId="11">#REF!</definedName>
    <definedName name="_____________ORO13" localSheetId="12">#REF!</definedName>
    <definedName name="_____________ORO13" localSheetId="13">#REF!</definedName>
    <definedName name="_____________ORO13" localSheetId="14">#REF!</definedName>
    <definedName name="_____________ORO13" localSheetId="15">#REF!</definedName>
    <definedName name="_____________ORO13" localSheetId="16">#REF!</definedName>
    <definedName name="_____________ORO13" localSheetId="17">#REF!</definedName>
    <definedName name="_____________ORO13" localSheetId="18">#REF!</definedName>
    <definedName name="_____________ORO13" localSheetId="19">#REF!</definedName>
    <definedName name="_____________ORO13" localSheetId="20">#REF!</definedName>
    <definedName name="_____________ORO13" localSheetId="21">#REF!</definedName>
    <definedName name="_____________ORO13" localSheetId="22">#REF!</definedName>
    <definedName name="_____________ORO13" localSheetId="23">#REF!</definedName>
    <definedName name="_____________ORO13" localSheetId="24">#REF!</definedName>
    <definedName name="_____________ORO13" localSheetId="25">#REF!</definedName>
    <definedName name="_____________ORO13" localSheetId="26">#REF!</definedName>
    <definedName name="_____________ORO13" localSheetId="27">#REF!</definedName>
    <definedName name="_____________ORO13" localSheetId="28">#REF!</definedName>
    <definedName name="_____________ORO13" localSheetId="29">#REF!</definedName>
    <definedName name="_____________ORO13" localSheetId="31">#REF!</definedName>
    <definedName name="_____________ORO13" localSheetId="7">#REF!</definedName>
    <definedName name="_____________ORO13" localSheetId="8">#REF!</definedName>
    <definedName name="_____________ORO13" localSheetId="9">#REF!</definedName>
    <definedName name="_____________ORO13" localSheetId="10">#REF!</definedName>
    <definedName name="_____________ORO14" localSheetId="11">#REF!</definedName>
    <definedName name="_____________ORO14" localSheetId="12">#REF!</definedName>
    <definedName name="_____________ORO14" localSheetId="13">#REF!</definedName>
    <definedName name="_____________ORO14" localSheetId="14">#REF!</definedName>
    <definedName name="_____________ORO14" localSheetId="15">#REF!</definedName>
    <definedName name="_____________ORO14" localSheetId="16">#REF!</definedName>
    <definedName name="_____________ORO14" localSheetId="17">#REF!</definedName>
    <definedName name="_____________ORO14" localSheetId="18">#REF!</definedName>
    <definedName name="_____________ORO14" localSheetId="19">#REF!</definedName>
    <definedName name="_____________ORO14" localSheetId="20">#REF!</definedName>
    <definedName name="_____________ORO14" localSheetId="21">#REF!</definedName>
    <definedName name="_____________ORO14" localSheetId="22">#REF!</definedName>
    <definedName name="_____________ORO14" localSheetId="23">#REF!</definedName>
    <definedName name="_____________ORO14" localSheetId="24">#REF!</definedName>
    <definedName name="_____________ORO14" localSheetId="25">#REF!</definedName>
    <definedName name="_____________ORO14" localSheetId="26">#REF!</definedName>
    <definedName name="_____________ORO14" localSheetId="27">#REF!</definedName>
    <definedName name="_____________ORO14" localSheetId="28">#REF!</definedName>
    <definedName name="_____________ORO14" localSheetId="29">#REF!</definedName>
    <definedName name="_____________ORO14" localSheetId="31">#REF!</definedName>
    <definedName name="_____________ORO14" localSheetId="7">#REF!</definedName>
    <definedName name="_____________ORO14" localSheetId="8">#REF!</definedName>
    <definedName name="_____________ORO14" localSheetId="9">#REF!</definedName>
    <definedName name="_____________ORO14" localSheetId="10">#REF!</definedName>
    <definedName name="_____________ORO15" localSheetId="11">#REF!</definedName>
    <definedName name="_____________ORO15" localSheetId="12">#REF!</definedName>
    <definedName name="_____________ORO15" localSheetId="13">#REF!</definedName>
    <definedName name="_____________ORO15" localSheetId="14">#REF!</definedName>
    <definedName name="_____________ORO15" localSheetId="15">#REF!</definedName>
    <definedName name="_____________ORO15" localSheetId="16">#REF!</definedName>
    <definedName name="_____________ORO15" localSheetId="17">#REF!</definedName>
    <definedName name="_____________ORO15" localSheetId="18">#REF!</definedName>
    <definedName name="_____________ORO15" localSheetId="19">#REF!</definedName>
    <definedName name="_____________ORO15" localSheetId="20">#REF!</definedName>
    <definedName name="_____________ORO15" localSheetId="21">#REF!</definedName>
    <definedName name="_____________ORO15" localSheetId="22">#REF!</definedName>
    <definedName name="_____________ORO15" localSheetId="23">#REF!</definedName>
    <definedName name="_____________ORO15" localSheetId="24">#REF!</definedName>
    <definedName name="_____________ORO15" localSheetId="25">#REF!</definedName>
    <definedName name="_____________ORO15" localSheetId="26">#REF!</definedName>
    <definedName name="_____________ORO15" localSheetId="27">#REF!</definedName>
    <definedName name="_____________ORO15" localSheetId="28">#REF!</definedName>
    <definedName name="_____________ORO15" localSheetId="29">#REF!</definedName>
    <definedName name="_____________ORO15" localSheetId="31">#REF!</definedName>
    <definedName name="_____________ORO15" localSheetId="7">#REF!</definedName>
    <definedName name="_____________ORO15" localSheetId="8">#REF!</definedName>
    <definedName name="_____________ORO15" localSheetId="9">#REF!</definedName>
    <definedName name="_____________ORO15" localSheetId="10">#REF!</definedName>
    <definedName name="_____________ORO16" localSheetId="11">#REF!</definedName>
    <definedName name="_____________ORO16" localSheetId="12">#REF!</definedName>
    <definedName name="_____________ORO16" localSheetId="13">#REF!</definedName>
    <definedName name="_____________ORO16" localSheetId="14">#REF!</definedName>
    <definedName name="_____________ORO16" localSheetId="15">#REF!</definedName>
    <definedName name="_____________ORO16" localSheetId="16">#REF!</definedName>
    <definedName name="_____________ORO16" localSheetId="17">#REF!</definedName>
    <definedName name="_____________ORO16" localSheetId="18">#REF!</definedName>
    <definedName name="_____________ORO16" localSheetId="19">#REF!</definedName>
    <definedName name="_____________ORO16" localSheetId="20">#REF!</definedName>
    <definedName name="_____________ORO16" localSheetId="21">#REF!</definedName>
    <definedName name="_____________ORO16" localSheetId="22">#REF!</definedName>
    <definedName name="_____________ORO16" localSheetId="23">#REF!</definedName>
    <definedName name="_____________ORO16" localSheetId="24">#REF!</definedName>
    <definedName name="_____________ORO16" localSheetId="25">#REF!</definedName>
    <definedName name="_____________ORO16" localSheetId="26">#REF!</definedName>
    <definedName name="_____________ORO16" localSheetId="27">#REF!</definedName>
    <definedName name="_____________ORO16" localSheetId="28">#REF!</definedName>
    <definedName name="_____________ORO16" localSheetId="29">#REF!</definedName>
    <definedName name="_____________ORO16" localSheetId="31">#REF!</definedName>
    <definedName name="_____________ORO16" localSheetId="7">#REF!</definedName>
    <definedName name="_____________ORO16" localSheetId="8">#REF!</definedName>
    <definedName name="_____________ORO16" localSheetId="9">#REF!</definedName>
    <definedName name="_____________ORO16" localSheetId="10">#REF!</definedName>
    <definedName name="_____________ORO17" localSheetId="11">#REF!</definedName>
    <definedName name="_____________ORO17" localSheetId="12">#REF!</definedName>
    <definedName name="_____________ORO17" localSheetId="13">#REF!</definedName>
    <definedName name="_____________ORO17" localSheetId="14">#REF!</definedName>
    <definedName name="_____________ORO17" localSheetId="15">#REF!</definedName>
    <definedName name="_____________ORO17" localSheetId="16">#REF!</definedName>
    <definedName name="_____________ORO17" localSheetId="17">#REF!</definedName>
    <definedName name="_____________ORO17" localSheetId="18">#REF!</definedName>
    <definedName name="_____________ORO17" localSheetId="19">#REF!</definedName>
    <definedName name="_____________ORO17" localSheetId="20">#REF!</definedName>
    <definedName name="_____________ORO17" localSheetId="21">#REF!</definedName>
    <definedName name="_____________ORO17" localSheetId="22">#REF!</definedName>
    <definedName name="_____________ORO17" localSheetId="23">#REF!</definedName>
    <definedName name="_____________ORO17" localSheetId="24">#REF!</definedName>
    <definedName name="_____________ORO17" localSheetId="25">#REF!</definedName>
    <definedName name="_____________ORO17" localSheetId="26">#REF!</definedName>
    <definedName name="_____________ORO17" localSheetId="27">#REF!</definedName>
    <definedName name="_____________ORO17" localSheetId="28">#REF!</definedName>
    <definedName name="_____________ORO17" localSheetId="29">#REF!</definedName>
    <definedName name="_____________ORO17" localSheetId="31">#REF!</definedName>
    <definedName name="_____________ORO17" localSheetId="7">#REF!</definedName>
    <definedName name="_____________ORO17" localSheetId="8">#REF!</definedName>
    <definedName name="_____________ORO17" localSheetId="9">#REF!</definedName>
    <definedName name="_____________ORO17" localSheetId="10">#REF!</definedName>
    <definedName name="_____________ORO18" localSheetId="11">#REF!</definedName>
    <definedName name="_____________ORO18" localSheetId="12">#REF!</definedName>
    <definedName name="_____________ORO18" localSheetId="13">#REF!</definedName>
    <definedName name="_____________ORO18" localSheetId="14">#REF!</definedName>
    <definedName name="_____________ORO18" localSheetId="15">#REF!</definedName>
    <definedName name="_____________ORO18" localSheetId="16">#REF!</definedName>
    <definedName name="_____________ORO18" localSheetId="17">#REF!</definedName>
    <definedName name="_____________ORO18" localSheetId="18">#REF!</definedName>
    <definedName name="_____________ORO18" localSheetId="19">#REF!</definedName>
    <definedName name="_____________ORO18" localSheetId="20">#REF!</definedName>
    <definedName name="_____________ORO18" localSheetId="21">#REF!</definedName>
    <definedName name="_____________ORO18" localSheetId="22">#REF!</definedName>
    <definedName name="_____________ORO18" localSheetId="23">#REF!</definedName>
    <definedName name="_____________ORO18" localSheetId="24">#REF!</definedName>
    <definedName name="_____________ORO18" localSheetId="25">#REF!</definedName>
    <definedName name="_____________ORO18" localSheetId="26">#REF!</definedName>
    <definedName name="_____________ORO18" localSheetId="27">#REF!</definedName>
    <definedName name="_____________ORO18" localSheetId="28">#REF!</definedName>
    <definedName name="_____________ORO18" localSheetId="29">#REF!</definedName>
    <definedName name="_____________ORO18" localSheetId="31">#REF!</definedName>
    <definedName name="_____________ORO18" localSheetId="7">#REF!</definedName>
    <definedName name="_____________ORO18" localSheetId="8">#REF!</definedName>
    <definedName name="_____________ORO18" localSheetId="9">#REF!</definedName>
    <definedName name="_____________ORO18" localSheetId="10">#REF!</definedName>
    <definedName name="_____________ORO19" localSheetId="11">#REF!</definedName>
    <definedName name="_____________ORO19" localSheetId="12">#REF!</definedName>
    <definedName name="_____________ORO19" localSheetId="13">#REF!</definedName>
    <definedName name="_____________ORO19" localSheetId="14">#REF!</definedName>
    <definedName name="_____________ORO19" localSheetId="15">#REF!</definedName>
    <definedName name="_____________ORO19" localSheetId="16">#REF!</definedName>
    <definedName name="_____________ORO19" localSheetId="17">#REF!</definedName>
    <definedName name="_____________ORO19" localSheetId="18">#REF!</definedName>
    <definedName name="_____________ORO19" localSheetId="19">#REF!</definedName>
    <definedName name="_____________ORO19" localSheetId="20">#REF!</definedName>
    <definedName name="_____________ORO19" localSheetId="21">#REF!</definedName>
    <definedName name="_____________ORO19" localSheetId="22">#REF!</definedName>
    <definedName name="_____________ORO19" localSheetId="23">#REF!</definedName>
    <definedName name="_____________ORO19" localSheetId="24">#REF!</definedName>
    <definedName name="_____________ORO19" localSheetId="25">#REF!</definedName>
    <definedName name="_____________ORO19" localSheetId="26">#REF!</definedName>
    <definedName name="_____________ORO19" localSheetId="27">#REF!</definedName>
    <definedName name="_____________ORO19" localSheetId="28">#REF!</definedName>
    <definedName name="_____________ORO19" localSheetId="29">#REF!</definedName>
    <definedName name="_____________ORO19" localSheetId="31">#REF!</definedName>
    <definedName name="_____________ORO19" localSheetId="7">#REF!</definedName>
    <definedName name="_____________ORO19" localSheetId="8">#REF!</definedName>
    <definedName name="_____________ORO19" localSheetId="9">#REF!</definedName>
    <definedName name="_____________ORO19" localSheetId="10">#REF!</definedName>
    <definedName name="____________apu1" localSheetId="11">[2]INSUMOS!#REF!</definedName>
    <definedName name="____________apu1" localSheetId="12">[2]INSUMOS!#REF!</definedName>
    <definedName name="____________apu1" localSheetId="13">[2]INSUMOS!#REF!</definedName>
    <definedName name="____________apu1" localSheetId="14">[2]INSUMOS!#REF!</definedName>
    <definedName name="____________apu1" localSheetId="15">[2]INSUMOS!#REF!</definedName>
    <definedName name="____________apu1" localSheetId="16">[2]INSUMOS!#REF!</definedName>
    <definedName name="____________apu1" localSheetId="17">[2]INSUMOS!#REF!</definedName>
    <definedName name="____________apu1" localSheetId="18">[2]INSUMOS!#REF!</definedName>
    <definedName name="____________apu1" localSheetId="19">[2]INSUMOS!#REF!</definedName>
    <definedName name="____________apu1" localSheetId="20">[2]INSUMOS!#REF!</definedName>
    <definedName name="____________apu1" localSheetId="21">[2]INSUMOS!#REF!</definedName>
    <definedName name="____________apu1" localSheetId="22">[2]INSUMOS!#REF!</definedName>
    <definedName name="____________apu1" localSheetId="23">[2]INSUMOS!#REF!</definedName>
    <definedName name="____________apu1" localSheetId="24">[2]INSUMOS!#REF!</definedName>
    <definedName name="____________apu1" localSheetId="25">[2]INSUMOS!#REF!</definedName>
    <definedName name="____________apu1" localSheetId="26">[2]INSUMOS!#REF!</definedName>
    <definedName name="____________apu1" localSheetId="27">[2]INSUMOS!#REF!</definedName>
    <definedName name="____________apu1" localSheetId="28">[2]INSUMOS!#REF!</definedName>
    <definedName name="____________apu1" localSheetId="29">[2]INSUMOS!#REF!</definedName>
    <definedName name="____________apu1" localSheetId="31">[2]INSUMOS!#REF!</definedName>
    <definedName name="____________apu1" localSheetId="7">[2]INSUMOS!#REF!</definedName>
    <definedName name="____________apu1" localSheetId="8">[2]INSUMOS!#REF!</definedName>
    <definedName name="____________apu1" localSheetId="9">[2]INSUMOS!#REF!</definedName>
    <definedName name="____________apu1" localSheetId="10">[2]INSUMOS!#REF!</definedName>
    <definedName name="____________EXC6" localSheetId="11">#REF!</definedName>
    <definedName name="____________EXC6" localSheetId="12">#REF!</definedName>
    <definedName name="____________EXC6" localSheetId="13">#REF!</definedName>
    <definedName name="____________EXC6" localSheetId="14">#REF!</definedName>
    <definedName name="____________EXC6" localSheetId="15">#REF!</definedName>
    <definedName name="____________EXC6" localSheetId="16">#REF!</definedName>
    <definedName name="____________EXC6" localSheetId="17">#REF!</definedName>
    <definedName name="____________EXC6" localSheetId="18">#REF!</definedName>
    <definedName name="____________EXC6" localSheetId="19">#REF!</definedName>
    <definedName name="____________EXC6" localSheetId="20">#REF!</definedName>
    <definedName name="____________EXC6" localSheetId="21">#REF!</definedName>
    <definedName name="____________EXC6" localSheetId="22">#REF!</definedName>
    <definedName name="____________EXC6" localSheetId="23">#REF!</definedName>
    <definedName name="____________EXC6" localSheetId="24">#REF!</definedName>
    <definedName name="____________EXC6" localSheetId="25">#REF!</definedName>
    <definedName name="____________EXC6" localSheetId="26">#REF!</definedName>
    <definedName name="____________EXC6" localSheetId="27">#REF!</definedName>
    <definedName name="____________EXC6" localSheetId="28">#REF!</definedName>
    <definedName name="____________EXC6" localSheetId="29">#REF!</definedName>
    <definedName name="____________EXC6" localSheetId="31">#REF!</definedName>
    <definedName name="____________EXC6" localSheetId="7">#REF!</definedName>
    <definedName name="____________EXC6" localSheetId="8">#REF!</definedName>
    <definedName name="____________EXC6" localSheetId="9">#REF!</definedName>
    <definedName name="____________EXC6" localSheetId="10">#REF!</definedName>
    <definedName name="____________EXC7" localSheetId="11">#REF!</definedName>
    <definedName name="____________EXC7" localSheetId="12">#REF!</definedName>
    <definedName name="____________EXC7" localSheetId="13">#REF!</definedName>
    <definedName name="____________EXC7" localSheetId="14">#REF!</definedName>
    <definedName name="____________EXC7" localSheetId="15">#REF!</definedName>
    <definedName name="____________EXC7" localSheetId="16">#REF!</definedName>
    <definedName name="____________EXC7" localSheetId="17">#REF!</definedName>
    <definedName name="____________EXC7" localSheetId="18">#REF!</definedName>
    <definedName name="____________EXC7" localSheetId="19">#REF!</definedName>
    <definedName name="____________EXC7" localSheetId="20">#REF!</definedName>
    <definedName name="____________EXC7" localSheetId="21">#REF!</definedName>
    <definedName name="____________EXC7" localSheetId="22">#REF!</definedName>
    <definedName name="____________EXC7" localSheetId="23">#REF!</definedName>
    <definedName name="____________EXC7" localSheetId="24">#REF!</definedName>
    <definedName name="____________EXC7" localSheetId="25">#REF!</definedName>
    <definedName name="____________EXC7" localSheetId="26">#REF!</definedName>
    <definedName name="____________EXC7" localSheetId="27">#REF!</definedName>
    <definedName name="____________EXC7" localSheetId="28">#REF!</definedName>
    <definedName name="____________EXC7" localSheetId="29">#REF!</definedName>
    <definedName name="____________EXC7" localSheetId="31">#REF!</definedName>
    <definedName name="____________EXC7" localSheetId="7">#REF!</definedName>
    <definedName name="____________EXC7" localSheetId="8">#REF!</definedName>
    <definedName name="____________EXC7" localSheetId="9">#REF!</definedName>
    <definedName name="____________EXC7" localSheetId="10">#REF!</definedName>
    <definedName name="___________apu1" localSheetId="11">[2]INSUMOS!#REF!</definedName>
    <definedName name="___________apu1" localSheetId="12">[2]INSUMOS!#REF!</definedName>
    <definedName name="___________apu1" localSheetId="13">[2]INSUMOS!#REF!</definedName>
    <definedName name="___________apu1" localSheetId="14">[2]INSUMOS!#REF!</definedName>
    <definedName name="___________apu1" localSheetId="15">[2]INSUMOS!#REF!</definedName>
    <definedName name="___________apu1" localSheetId="16">[2]INSUMOS!#REF!</definedName>
    <definedName name="___________apu1" localSheetId="17">[2]INSUMOS!#REF!</definedName>
    <definedName name="___________apu1" localSheetId="18">[2]INSUMOS!#REF!</definedName>
    <definedName name="___________apu1" localSheetId="19">[2]INSUMOS!#REF!</definedName>
    <definedName name="___________apu1" localSheetId="20">[2]INSUMOS!#REF!</definedName>
    <definedName name="___________apu1" localSheetId="21">[2]INSUMOS!#REF!</definedName>
    <definedName name="___________apu1" localSheetId="22">[2]INSUMOS!#REF!</definedName>
    <definedName name="___________apu1" localSheetId="23">[2]INSUMOS!#REF!</definedName>
    <definedName name="___________apu1" localSheetId="24">[2]INSUMOS!#REF!</definedName>
    <definedName name="___________apu1" localSheetId="25">[2]INSUMOS!#REF!</definedName>
    <definedName name="___________apu1" localSheetId="26">[2]INSUMOS!#REF!</definedName>
    <definedName name="___________apu1" localSheetId="27">[2]INSUMOS!#REF!</definedName>
    <definedName name="___________apu1" localSheetId="28">[2]INSUMOS!#REF!</definedName>
    <definedName name="___________apu1" localSheetId="29">[2]INSUMOS!#REF!</definedName>
    <definedName name="___________apu1" localSheetId="31">[2]INSUMOS!#REF!</definedName>
    <definedName name="___________apu1" localSheetId="7">[2]INSUMOS!#REF!</definedName>
    <definedName name="___________apu1" localSheetId="8">[2]INSUMOS!#REF!</definedName>
    <definedName name="___________apu1" localSheetId="9">[2]INSUMOS!#REF!</definedName>
    <definedName name="___________apu1" localSheetId="10">[2]INSUMOS!#REF!</definedName>
    <definedName name="___________tab1" localSheetId="11">#REF!</definedName>
    <definedName name="___________tab1" localSheetId="12">#REF!</definedName>
    <definedName name="___________tab1" localSheetId="13">#REF!</definedName>
    <definedName name="___________tab1" localSheetId="14">#REF!</definedName>
    <definedName name="___________tab1" localSheetId="15">#REF!</definedName>
    <definedName name="___________tab1" localSheetId="16">#REF!</definedName>
    <definedName name="___________tab1" localSheetId="17">#REF!</definedName>
    <definedName name="___________tab1" localSheetId="18">#REF!</definedName>
    <definedName name="___________tab1" localSheetId="19">#REF!</definedName>
    <definedName name="___________tab1" localSheetId="20">#REF!</definedName>
    <definedName name="___________tab1" localSheetId="21">#REF!</definedName>
    <definedName name="___________tab1" localSheetId="22">#REF!</definedName>
    <definedName name="___________tab1" localSheetId="23">#REF!</definedName>
    <definedName name="___________tab1" localSheetId="24">#REF!</definedName>
    <definedName name="___________tab1" localSheetId="25">#REF!</definedName>
    <definedName name="___________tab1" localSheetId="26">#REF!</definedName>
    <definedName name="___________tab1" localSheetId="27">#REF!</definedName>
    <definedName name="___________tab1" localSheetId="28">#REF!</definedName>
    <definedName name="___________tab1" localSheetId="29">#REF!</definedName>
    <definedName name="___________tab1" localSheetId="31">#REF!</definedName>
    <definedName name="___________tab1" localSheetId="7">#REF!</definedName>
    <definedName name="___________tab1" localSheetId="8">#REF!</definedName>
    <definedName name="___________tab1" localSheetId="9">#REF!</definedName>
    <definedName name="___________tab1" localSheetId="10">#REF!</definedName>
    <definedName name="___________tab2" localSheetId="11">#REF!</definedName>
    <definedName name="___________tab2" localSheetId="12">#REF!</definedName>
    <definedName name="___________tab2" localSheetId="13">#REF!</definedName>
    <definedName name="___________tab2" localSheetId="14">#REF!</definedName>
    <definedName name="___________tab2" localSheetId="15">#REF!</definedName>
    <definedName name="___________tab2" localSheetId="16">#REF!</definedName>
    <definedName name="___________tab2" localSheetId="17">#REF!</definedName>
    <definedName name="___________tab2" localSheetId="18">#REF!</definedName>
    <definedName name="___________tab2" localSheetId="19">#REF!</definedName>
    <definedName name="___________tab2" localSheetId="20">#REF!</definedName>
    <definedName name="___________tab2" localSheetId="21">#REF!</definedName>
    <definedName name="___________tab2" localSheetId="22">#REF!</definedName>
    <definedName name="___________tab2" localSheetId="23">#REF!</definedName>
    <definedName name="___________tab2" localSheetId="24">#REF!</definedName>
    <definedName name="___________tab2" localSheetId="25">#REF!</definedName>
    <definedName name="___________tab2" localSheetId="26">#REF!</definedName>
    <definedName name="___________tab2" localSheetId="27">#REF!</definedName>
    <definedName name="___________tab2" localSheetId="28">#REF!</definedName>
    <definedName name="___________tab2" localSheetId="29">#REF!</definedName>
    <definedName name="___________tab2" localSheetId="31">#REF!</definedName>
    <definedName name="___________tab2" localSheetId="7">#REF!</definedName>
    <definedName name="___________tab2" localSheetId="8">#REF!</definedName>
    <definedName name="___________tab2" localSheetId="9">#REF!</definedName>
    <definedName name="___________tab2" localSheetId="10">#REF!</definedName>
    <definedName name="___________tab3" localSheetId="11">#REF!</definedName>
    <definedName name="___________tab3" localSheetId="12">#REF!</definedName>
    <definedName name="___________tab3" localSheetId="13">#REF!</definedName>
    <definedName name="___________tab3" localSheetId="14">#REF!</definedName>
    <definedName name="___________tab3" localSheetId="15">#REF!</definedName>
    <definedName name="___________tab3" localSheetId="16">#REF!</definedName>
    <definedName name="___________tab3" localSheetId="17">#REF!</definedName>
    <definedName name="___________tab3" localSheetId="18">#REF!</definedName>
    <definedName name="___________tab3" localSheetId="19">#REF!</definedName>
    <definedName name="___________tab3" localSheetId="20">#REF!</definedName>
    <definedName name="___________tab3" localSheetId="21">#REF!</definedName>
    <definedName name="___________tab3" localSheetId="22">#REF!</definedName>
    <definedName name="___________tab3" localSheetId="23">#REF!</definedName>
    <definedName name="___________tab3" localSheetId="24">#REF!</definedName>
    <definedName name="___________tab3" localSheetId="25">#REF!</definedName>
    <definedName name="___________tab3" localSheetId="26">#REF!</definedName>
    <definedName name="___________tab3" localSheetId="27">#REF!</definedName>
    <definedName name="___________tab3" localSheetId="28">#REF!</definedName>
    <definedName name="___________tab3" localSheetId="29">#REF!</definedName>
    <definedName name="___________tab3" localSheetId="31">#REF!</definedName>
    <definedName name="___________tab3" localSheetId="7">#REF!</definedName>
    <definedName name="___________tab3" localSheetId="8">#REF!</definedName>
    <definedName name="___________tab3" localSheetId="9">#REF!</definedName>
    <definedName name="___________tab3" localSheetId="10">#REF!</definedName>
    <definedName name="___________TAB4" localSheetId="11">#REF!</definedName>
    <definedName name="___________TAB4" localSheetId="12">#REF!</definedName>
    <definedName name="___________TAB4" localSheetId="13">#REF!</definedName>
    <definedName name="___________TAB4" localSheetId="14">#REF!</definedName>
    <definedName name="___________TAB4" localSheetId="15">#REF!</definedName>
    <definedName name="___________TAB4" localSheetId="16">#REF!</definedName>
    <definedName name="___________TAB4" localSheetId="17">#REF!</definedName>
    <definedName name="___________TAB4" localSheetId="18">#REF!</definedName>
    <definedName name="___________TAB4" localSheetId="19">#REF!</definedName>
    <definedName name="___________TAB4" localSheetId="20">#REF!</definedName>
    <definedName name="___________TAB4" localSheetId="21">#REF!</definedName>
    <definedName name="___________TAB4" localSheetId="22">#REF!</definedName>
    <definedName name="___________TAB4" localSheetId="23">#REF!</definedName>
    <definedName name="___________TAB4" localSheetId="24">#REF!</definedName>
    <definedName name="___________TAB4" localSheetId="25">#REF!</definedName>
    <definedName name="___________TAB4" localSheetId="26">#REF!</definedName>
    <definedName name="___________TAB4" localSheetId="27">#REF!</definedName>
    <definedName name="___________TAB4" localSheetId="28">#REF!</definedName>
    <definedName name="___________TAB4" localSheetId="29">#REF!</definedName>
    <definedName name="___________TAB4" localSheetId="31">#REF!</definedName>
    <definedName name="___________TAB4" localSheetId="7">#REF!</definedName>
    <definedName name="___________TAB4" localSheetId="8">#REF!</definedName>
    <definedName name="___________TAB4" localSheetId="9">#REF!</definedName>
    <definedName name="___________TAB4" localSheetId="10">#REF!</definedName>
    <definedName name="__________apu1" localSheetId="11">[2]INSUMOS!#REF!</definedName>
    <definedName name="__________apu1" localSheetId="12">[2]INSUMOS!#REF!</definedName>
    <definedName name="__________apu1" localSheetId="13">[2]INSUMOS!#REF!</definedName>
    <definedName name="__________apu1" localSheetId="14">[2]INSUMOS!#REF!</definedName>
    <definedName name="__________apu1" localSheetId="15">[2]INSUMOS!#REF!</definedName>
    <definedName name="__________apu1" localSheetId="16">[2]INSUMOS!#REF!</definedName>
    <definedName name="__________apu1" localSheetId="17">[2]INSUMOS!#REF!</definedName>
    <definedName name="__________apu1" localSheetId="18">[2]INSUMOS!#REF!</definedName>
    <definedName name="__________apu1" localSheetId="19">[2]INSUMOS!#REF!</definedName>
    <definedName name="__________apu1" localSheetId="20">[2]INSUMOS!#REF!</definedName>
    <definedName name="__________apu1" localSheetId="21">[2]INSUMOS!#REF!</definedName>
    <definedName name="__________apu1" localSheetId="22">[2]INSUMOS!#REF!</definedName>
    <definedName name="__________apu1" localSheetId="23">[2]INSUMOS!#REF!</definedName>
    <definedName name="__________apu1" localSheetId="24">[2]INSUMOS!#REF!</definedName>
    <definedName name="__________apu1" localSheetId="25">[2]INSUMOS!#REF!</definedName>
    <definedName name="__________apu1" localSheetId="26">[2]INSUMOS!#REF!</definedName>
    <definedName name="__________apu1" localSheetId="27">[2]INSUMOS!#REF!</definedName>
    <definedName name="__________apu1" localSheetId="28">[2]INSUMOS!#REF!</definedName>
    <definedName name="__________apu1" localSheetId="29">[2]INSUMOS!#REF!</definedName>
    <definedName name="__________apu1" localSheetId="31">[2]INSUMOS!#REF!</definedName>
    <definedName name="__________apu1" localSheetId="7">[2]INSUMOS!#REF!</definedName>
    <definedName name="__________apu1" localSheetId="8">[2]INSUMOS!#REF!</definedName>
    <definedName name="__________apu1" localSheetId="9">[2]INSUMOS!#REF!</definedName>
    <definedName name="__________apu1" localSheetId="10">[2]INSUMOS!#REF!</definedName>
    <definedName name="__________ORO10" localSheetId="11">#REF!</definedName>
    <definedName name="__________ORO10" localSheetId="12">#REF!</definedName>
    <definedName name="__________ORO10" localSheetId="13">#REF!</definedName>
    <definedName name="__________ORO10" localSheetId="14">#REF!</definedName>
    <definedName name="__________ORO10" localSheetId="15">#REF!</definedName>
    <definedName name="__________ORO10" localSheetId="16">#REF!</definedName>
    <definedName name="__________ORO10" localSheetId="17">#REF!</definedName>
    <definedName name="__________ORO10" localSheetId="18">#REF!</definedName>
    <definedName name="__________ORO10" localSheetId="19">#REF!</definedName>
    <definedName name="__________ORO10" localSheetId="20">#REF!</definedName>
    <definedName name="__________ORO10" localSheetId="21">#REF!</definedName>
    <definedName name="__________ORO10" localSheetId="22">#REF!</definedName>
    <definedName name="__________ORO10" localSheetId="23">#REF!</definedName>
    <definedName name="__________ORO10" localSheetId="24">#REF!</definedName>
    <definedName name="__________ORO10" localSheetId="25">#REF!</definedName>
    <definedName name="__________ORO10" localSheetId="26">#REF!</definedName>
    <definedName name="__________ORO10" localSheetId="27">#REF!</definedName>
    <definedName name="__________ORO10" localSheetId="28">#REF!</definedName>
    <definedName name="__________ORO10" localSheetId="29">#REF!</definedName>
    <definedName name="__________ORO10" localSheetId="31">#REF!</definedName>
    <definedName name="__________ORO10" localSheetId="7">#REF!</definedName>
    <definedName name="__________ORO10" localSheetId="8">#REF!</definedName>
    <definedName name="__________ORO10" localSheetId="9">#REF!</definedName>
    <definedName name="__________ORO10" localSheetId="10">#REF!</definedName>
    <definedName name="__________ORO11" localSheetId="11">#REF!</definedName>
    <definedName name="__________ORO11" localSheetId="12">#REF!</definedName>
    <definedName name="__________ORO11" localSheetId="13">#REF!</definedName>
    <definedName name="__________ORO11" localSheetId="14">#REF!</definedName>
    <definedName name="__________ORO11" localSheetId="15">#REF!</definedName>
    <definedName name="__________ORO11" localSheetId="16">#REF!</definedName>
    <definedName name="__________ORO11" localSheetId="17">#REF!</definedName>
    <definedName name="__________ORO11" localSheetId="18">#REF!</definedName>
    <definedName name="__________ORO11" localSheetId="19">#REF!</definedName>
    <definedName name="__________ORO11" localSheetId="20">#REF!</definedName>
    <definedName name="__________ORO11" localSheetId="21">#REF!</definedName>
    <definedName name="__________ORO11" localSheetId="22">#REF!</definedName>
    <definedName name="__________ORO11" localSheetId="23">#REF!</definedName>
    <definedName name="__________ORO11" localSheetId="24">#REF!</definedName>
    <definedName name="__________ORO11" localSheetId="25">#REF!</definedName>
    <definedName name="__________ORO11" localSheetId="26">#REF!</definedName>
    <definedName name="__________ORO11" localSheetId="27">#REF!</definedName>
    <definedName name="__________ORO11" localSheetId="28">#REF!</definedName>
    <definedName name="__________ORO11" localSheetId="29">#REF!</definedName>
    <definedName name="__________ORO11" localSheetId="31">#REF!</definedName>
    <definedName name="__________ORO11" localSheetId="7">#REF!</definedName>
    <definedName name="__________ORO11" localSheetId="8">#REF!</definedName>
    <definedName name="__________ORO11" localSheetId="9">#REF!</definedName>
    <definedName name="__________ORO11" localSheetId="10">#REF!</definedName>
    <definedName name="__________ORO12" localSheetId="11">#REF!</definedName>
    <definedName name="__________ORO12" localSheetId="12">#REF!</definedName>
    <definedName name="__________ORO12" localSheetId="13">#REF!</definedName>
    <definedName name="__________ORO12" localSheetId="14">#REF!</definedName>
    <definedName name="__________ORO12" localSheetId="15">#REF!</definedName>
    <definedName name="__________ORO12" localSheetId="16">#REF!</definedName>
    <definedName name="__________ORO12" localSheetId="17">#REF!</definedName>
    <definedName name="__________ORO12" localSheetId="18">#REF!</definedName>
    <definedName name="__________ORO12" localSheetId="19">#REF!</definedName>
    <definedName name="__________ORO12" localSheetId="20">#REF!</definedName>
    <definedName name="__________ORO12" localSheetId="21">#REF!</definedName>
    <definedName name="__________ORO12" localSheetId="22">#REF!</definedName>
    <definedName name="__________ORO12" localSheetId="23">#REF!</definedName>
    <definedName name="__________ORO12" localSheetId="24">#REF!</definedName>
    <definedName name="__________ORO12" localSheetId="25">#REF!</definedName>
    <definedName name="__________ORO12" localSheetId="26">#REF!</definedName>
    <definedName name="__________ORO12" localSheetId="27">#REF!</definedName>
    <definedName name="__________ORO12" localSheetId="28">#REF!</definedName>
    <definedName name="__________ORO12" localSheetId="29">#REF!</definedName>
    <definedName name="__________ORO12" localSheetId="31">#REF!</definedName>
    <definedName name="__________ORO12" localSheetId="7">#REF!</definedName>
    <definedName name="__________ORO12" localSheetId="8">#REF!</definedName>
    <definedName name="__________ORO12" localSheetId="9">#REF!</definedName>
    <definedName name="__________ORO12" localSheetId="10">#REF!</definedName>
    <definedName name="__________ORO13" localSheetId="11">#REF!</definedName>
    <definedName name="__________ORO13" localSheetId="12">#REF!</definedName>
    <definedName name="__________ORO13" localSheetId="13">#REF!</definedName>
    <definedName name="__________ORO13" localSheetId="14">#REF!</definedName>
    <definedName name="__________ORO13" localSheetId="15">#REF!</definedName>
    <definedName name="__________ORO13" localSheetId="16">#REF!</definedName>
    <definedName name="__________ORO13" localSheetId="17">#REF!</definedName>
    <definedName name="__________ORO13" localSheetId="18">#REF!</definedName>
    <definedName name="__________ORO13" localSheetId="19">#REF!</definedName>
    <definedName name="__________ORO13" localSheetId="20">#REF!</definedName>
    <definedName name="__________ORO13" localSheetId="21">#REF!</definedName>
    <definedName name="__________ORO13" localSheetId="22">#REF!</definedName>
    <definedName name="__________ORO13" localSheetId="23">#REF!</definedName>
    <definedName name="__________ORO13" localSheetId="24">#REF!</definedName>
    <definedName name="__________ORO13" localSheetId="25">#REF!</definedName>
    <definedName name="__________ORO13" localSheetId="26">#REF!</definedName>
    <definedName name="__________ORO13" localSheetId="27">#REF!</definedName>
    <definedName name="__________ORO13" localSheetId="28">#REF!</definedName>
    <definedName name="__________ORO13" localSheetId="29">#REF!</definedName>
    <definedName name="__________ORO13" localSheetId="31">#REF!</definedName>
    <definedName name="__________ORO13" localSheetId="7">#REF!</definedName>
    <definedName name="__________ORO13" localSheetId="8">#REF!</definedName>
    <definedName name="__________ORO13" localSheetId="9">#REF!</definedName>
    <definedName name="__________ORO13" localSheetId="10">#REF!</definedName>
    <definedName name="__________ORO14" localSheetId="11">#REF!</definedName>
    <definedName name="__________ORO14" localSheetId="12">#REF!</definedName>
    <definedName name="__________ORO14" localSheetId="13">#REF!</definedName>
    <definedName name="__________ORO14" localSheetId="14">#REF!</definedName>
    <definedName name="__________ORO14" localSheetId="15">#REF!</definedName>
    <definedName name="__________ORO14" localSheetId="16">#REF!</definedName>
    <definedName name="__________ORO14" localSheetId="17">#REF!</definedName>
    <definedName name="__________ORO14" localSheetId="18">#REF!</definedName>
    <definedName name="__________ORO14" localSheetId="19">#REF!</definedName>
    <definedName name="__________ORO14" localSheetId="20">#REF!</definedName>
    <definedName name="__________ORO14" localSheetId="21">#REF!</definedName>
    <definedName name="__________ORO14" localSheetId="22">#REF!</definedName>
    <definedName name="__________ORO14" localSheetId="23">#REF!</definedName>
    <definedName name="__________ORO14" localSheetId="24">#REF!</definedName>
    <definedName name="__________ORO14" localSheetId="25">#REF!</definedName>
    <definedName name="__________ORO14" localSheetId="26">#REF!</definedName>
    <definedName name="__________ORO14" localSheetId="27">#REF!</definedName>
    <definedName name="__________ORO14" localSheetId="28">#REF!</definedName>
    <definedName name="__________ORO14" localSheetId="29">#REF!</definedName>
    <definedName name="__________ORO14" localSheetId="31">#REF!</definedName>
    <definedName name="__________ORO14" localSheetId="7">#REF!</definedName>
    <definedName name="__________ORO14" localSheetId="8">#REF!</definedName>
    <definedName name="__________ORO14" localSheetId="9">#REF!</definedName>
    <definedName name="__________ORO14" localSheetId="10">#REF!</definedName>
    <definedName name="__________ORO15" localSheetId="11">#REF!</definedName>
    <definedName name="__________ORO15" localSheetId="12">#REF!</definedName>
    <definedName name="__________ORO15" localSheetId="13">#REF!</definedName>
    <definedName name="__________ORO15" localSheetId="14">#REF!</definedName>
    <definedName name="__________ORO15" localSheetId="15">#REF!</definedName>
    <definedName name="__________ORO15" localSheetId="16">#REF!</definedName>
    <definedName name="__________ORO15" localSheetId="17">#REF!</definedName>
    <definedName name="__________ORO15" localSheetId="18">#REF!</definedName>
    <definedName name="__________ORO15" localSheetId="19">#REF!</definedName>
    <definedName name="__________ORO15" localSheetId="20">#REF!</definedName>
    <definedName name="__________ORO15" localSheetId="21">#REF!</definedName>
    <definedName name="__________ORO15" localSheetId="22">#REF!</definedName>
    <definedName name="__________ORO15" localSheetId="23">#REF!</definedName>
    <definedName name="__________ORO15" localSheetId="24">#REF!</definedName>
    <definedName name="__________ORO15" localSheetId="25">#REF!</definedName>
    <definedName name="__________ORO15" localSheetId="26">#REF!</definedName>
    <definedName name="__________ORO15" localSheetId="27">#REF!</definedName>
    <definedName name="__________ORO15" localSheetId="28">#REF!</definedName>
    <definedName name="__________ORO15" localSheetId="29">#REF!</definedName>
    <definedName name="__________ORO15" localSheetId="31">#REF!</definedName>
    <definedName name="__________ORO15" localSheetId="7">#REF!</definedName>
    <definedName name="__________ORO15" localSheetId="8">#REF!</definedName>
    <definedName name="__________ORO15" localSheetId="9">#REF!</definedName>
    <definedName name="__________ORO15" localSheetId="10">#REF!</definedName>
    <definedName name="__________ORO16" localSheetId="11">#REF!</definedName>
    <definedName name="__________ORO16" localSheetId="12">#REF!</definedName>
    <definedName name="__________ORO16" localSheetId="13">#REF!</definedName>
    <definedName name="__________ORO16" localSheetId="14">#REF!</definedName>
    <definedName name="__________ORO16" localSheetId="15">#REF!</definedName>
    <definedName name="__________ORO16" localSheetId="16">#REF!</definedName>
    <definedName name="__________ORO16" localSheetId="17">#REF!</definedName>
    <definedName name="__________ORO16" localSheetId="18">#REF!</definedName>
    <definedName name="__________ORO16" localSheetId="19">#REF!</definedName>
    <definedName name="__________ORO16" localSheetId="20">#REF!</definedName>
    <definedName name="__________ORO16" localSheetId="21">#REF!</definedName>
    <definedName name="__________ORO16" localSheetId="22">#REF!</definedName>
    <definedName name="__________ORO16" localSheetId="23">#REF!</definedName>
    <definedName name="__________ORO16" localSheetId="24">#REF!</definedName>
    <definedName name="__________ORO16" localSheetId="25">#REF!</definedName>
    <definedName name="__________ORO16" localSheetId="26">#REF!</definedName>
    <definedName name="__________ORO16" localSheetId="27">#REF!</definedName>
    <definedName name="__________ORO16" localSheetId="28">#REF!</definedName>
    <definedName name="__________ORO16" localSheetId="29">#REF!</definedName>
    <definedName name="__________ORO16" localSheetId="31">#REF!</definedName>
    <definedName name="__________ORO16" localSheetId="7">#REF!</definedName>
    <definedName name="__________ORO16" localSheetId="8">#REF!</definedName>
    <definedName name="__________ORO16" localSheetId="9">#REF!</definedName>
    <definedName name="__________ORO16" localSheetId="10">#REF!</definedName>
    <definedName name="__________ORO17" localSheetId="11">#REF!</definedName>
    <definedName name="__________ORO17" localSheetId="12">#REF!</definedName>
    <definedName name="__________ORO17" localSheetId="13">#REF!</definedName>
    <definedName name="__________ORO17" localSheetId="14">#REF!</definedName>
    <definedName name="__________ORO17" localSheetId="15">#REF!</definedName>
    <definedName name="__________ORO17" localSheetId="16">#REF!</definedName>
    <definedName name="__________ORO17" localSheetId="17">#REF!</definedName>
    <definedName name="__________ORO17" localSheetId="18">#REF!</definedName>
    <definedName name="__________ORO17" localSheetId="19">#REF!</definedName>
    <definedName name="__________ORO17" localSheetId="20">#REF!</definedName>
    <definedName name="__________ORO17" localSheetId="21">#REF!</definedName>
    <definedName name="__________ORO17" localSheetId="22">#REF!</definedName>
    <definedName name="__________ORO17" localSheetId="23">#REF!</definedName>
    <definedName name="__________ORO17" localSheetId="24">#REF!</definedName>
    <definedName name="__________ORO17" localSheetId="25">#REF!</definedName>
    <definedName name="__________ORO17" localSheetId="26">#REF!</definedName>
    <definedName name="__________ORO17" localSheetId="27">#REF!</definedName>
    <definedName name="__________ORO17" localSheetId="28">#REF!</definedName>
    <definedName name="__________ORO17" localSheetId="29">#REF!</definedName>
    <definedName name="__________ORO17" localSheetId="31">#REF!</definedName>
    <definedName name="__________ORO17" localSheetId="7">#REF!</definedName>
    <definedName name="__________ORO17" localSheetId="8">#REF!</definedName>
    <definedName name="__________ORO17" localSheetId="9">#REF!</definedName>
    <definedName name="__________ORO17" localSheetId="10">#REF!</definedName>
    <definedName name="__________ORO18" localSheetId="11">#REF!</definedName>
    <definedName name="__________ORO18" localSheetId="12">#REF!</definedName>
    <definedName name="__________ORO18" localSheetId="13">#REF!</definedName>
    <definedName name="__________ORO18" localSheetId="14">#REF!</definedName>
    <definedName name="__________ORO18" localSheetId="15">#REF!</definedName>
    <definedName name="__________ORO18" localSheetId="16">#REF!</definedName>
    <definedName name="__________ORO18" localSheetId="17">#REF!</definedName>
    <definedName name="__________ORO18" localSheetId="18">#REF!</definedName>
    <definedName name="__________ORO18" localSheetId="19">#REF!</definedName>
    <definedName name="__________ORO18" localSheetId="20">#REF!</definedName>
    <definedName name="__________ORO18" localSheetId="21">#REF!</definedName>
    <definedName name="__________ORO18" localSheetId="22">#REF!</definedName>
    <definedName name="__________ORO18" localSheetId="23">#REF!</definedName>
    <definedName name="__________ORO18" localSheetId="24">#REF!</definedName>
    <definedName name="__________ORO18" localSheetId="25">#REF!</definedName>
    <definedName name="__________ORO18" localSheetId="26">#REF!</definedName>
    <definedName name="__________ORO18" localSheetId="27">#REF!</definedName>
    <definedName name="__________ORO18" localSheetId="28">#REF!</definedName>
    <definedName name="__________ORO18" localSheetId="29">#REF!</definedName>
    <definedName name="__________ORO18" localSheetId="31">#REF!</definedName>
    <definedName name="__________ORO18" localSheetId="7">#REF!</definedName>
    <definedName name="__________ORO18" localSheetId="8">#REF!</definedName>
    <definedName name="__________ORO18" localSheetId="9">#REF!</definedName>
    <definedName name="__________ORO18" localSheetId="10">#REF!</definedName>
    <definedName name="__________ORO19" localSheetId="11">#REF!</definedName>
    <definedName name="__________ORO19" localSheetId="12">#REF!</definedName>
    <definedName name="__________ORO19" localSheetId="13">#REF!</definedName>
    <definedName name="__________ORO19" localSheetId="14">#REF!</definedName>
    <definedName name="__________ORO19" localSheetId="15">#REF!</definedName>
    <definedName name="__________ORO19" localSheetId="16">#REF!</definedName>
    <definedName name="__________ORO19" localSheetId="17">#REF!</definedName>
    <definedName name="__________ORO19" localSheetId="18">#REF!</definedName>
    <definedName name="__________ORO19" localSheetId="19">#REF!</definedName>
    <definedName name="__________ORO19" localSheetId="20">#REF!</definedName>
    <definedName name="__________ORO19" localSheetId="21">#REF!</definedName>
    <definedName name="__________ORO19" localSheetId="22">#REF!</definedName>
    <definedName name="__________ORO19" localSheetId="23">#REF!</definedName>
    <definedName name="__________ORO19" localSheetId="24">#REF!</definedName>
    <definedName name="__________ORO19" localSheetId="25">#REF!</definedName>
    <definedName name="__________ORO19" localSheetId="26">#REF!</definedName>
    <definedName name="__________ORO19" localSheetId="27">#REF!</definedName>
    <definedName name="__________ORO19" localSheetId="28">#REF!</definedName>
    <definedName name="__________ORO19" localSheetId="29">#REF!</definedName>
    <definedName name="__________ORO19" localSheetId="31">#REF!</definedName>
    <definedName name="__________ORO19" localSheetId="7">#REF!</definedName>
    <definedName name="__________ORO19" localSheetId="8">#REF!</definedName>
    <definedName name="__________ORO19" localSheetId="9">#REF!</definedName>
    <definedName name="__________ORO19" localSheetId="10">#REF!</definedName>
    <definedName name="__________tab1" localSheetId="11">#REF!</definedName>
    <definedName name="__________tab1" localSheetId="12">#REF!</definedName>
    <definedName name="__________tab1" localSheetId="13">#REF!</definedName>
    <definedName name="__________tab1" localSheetId="14">#REF!</definedName>
    <definedName name="__________tab1" localSheetId="15">#REF!</definedName>
    <definedName name="__________tab1" localSheetId="16">#REF!</definedName>
    <definedName name="__________tab1" localSheetId="17">#REF!</definedName>
    <definedName name="__________tab1" localSheetId="18">#REF!</definedName>
    <definedName name="__________tab1" localSheetId="19">#REF!</definedName>
    <definedName name="__________tab1" localSheetId="20">#REF!</definedName>
    <definedName name="__________tab1" localSheetId="21">#REF!</definedName>
    <definedName name="__________tab1" localSheetId="22">#REF!</definedName>
    <definedName name="__________tab1" localSheetId="23">#REF!</definedName>
    <definedName name="__________tab1" localSheetId="24">#REF!</definedName>
    <definedName name="__________tab1" localSheetId="25">#REF!</definedName>
    <definedName name="__________tab1" localSheetId="26">#REF!</definedName>
    <definedName name="__________tab1" localSheetId="27">#REF!</definedName>
    <definedName name="__________tab1" localSheetId="28">#REF!</definedName>
    <definedName name="__________tab1" localSheetId="29">#REF!</definedName>
    <definedName name="__________tab1" localSheetId="31">#REF!</definedName>
    <definedName name="__________tab1" localSheetId="7">#REF!</definedName>
    <definedName name="__________tab1" localSheetId="8">#REF!</definedName>
    <definedName name="__________tab1" localSheetId="9">#REF!</definedName>
    <definedName name="__________tab1" localSheetId="10">#REF!</definedName>
    <definedName name="__________tab2" localSheetId="11">#REF!</definedName>
    <definedName name="__________tab2" localSheetId="12">#REF!</definedName>
    <definedName name="__________tab2" localSheetId="13">#REF!</definedName>
    <definedName name="__________tab2" localSheetId="14">#REF!</definedName>
    <definedName name="__________tab2" localSheetId="15">#REF!</definedName>
    <definedName name="__________tab2" localSheetId="16">#REF!</definedName>
    <definedName name="__________tab2" localSheetId="17">#REF!</definedName>
    <definedName name="__________tab2" localSheetId="18">#REF!</definedName>
    <definedName name="__________tab2" localSheetId="19">#REF!</definedName>
    <definedName name="__________tab2" localSheetId="20">#REF!</definedName>
    <definedName name="__________tab2" localSheetId="21">#REF!</definedName>
    <definedName name="__________tab2" localSheetId="22">#REF!</definedName>
    <definedName name="__________tab2" localSheetId="23">#REF!</definedName>
    <definedName name="__________tab2" localSheetId="24">#REF!</definedName>
    <definedName name="__________tab2" localSheetId="25">#REF!</definedName>
    <definedName name="__________tab2" localSheetId="26">#REF!</definedName>
    <definedName name="__________tab2" localSheetId="27">#REF!</definedName>
    <definedName name="__________tab2" localSheetId="28">#REF!</definedName>
    <definedName name="__________tab2" localSheetId="29">#REF!</definedName>
    <definedName name="__________tab2" localSheetId="31">#REF!</definedName>
    <definedName name="__________tab2" localSheetId="7">#REF!</definedName>
    <definedName name="__________tab2" localSheetId="8">#REF!</definedName>
    <definedName name="__________tab2" localSheetId="9">#REF!</definedName>
    <definedName name="__________tab2" localSheetId="10">#REF!</definedName>
    <definedName name="__________tab3" localSheetId="11">#REF!</definedName>
    <definedName name="__________tab3" localSheetId="12">#REF!</definedName>
    <definedName name="__________tab3" localSheetId="13">#REF!</definedName>
    <definedName name="__________tab3" localSheetId="14">#REF!</definedName>
    <definedName name="__________tab3" localSheetId="15">#REF!</definedName>
    <definedName name="__________tab3" localSheetId="16">#REF!</definedName>
    <definedName name="__________tab3" localSheetId="17">#REF!</definedName>
    <definedName name="__________tab3" localSheetId="18">#REF!</definedName>
    <definedName name="__________tab3" localSheetId="19">#REF!</definedName>
    <definedName name="__________tab3" localSheetId="20">#REF!</definedName>
    <definedName name="__________tab3" localSheetId="21">#REF!</definedName>
    <definedName name="__________tab3" localSheetId="22">#REF!</definedName>
    <definedName name="__________tab3" localSheetId="23">#REF!</definedName>
    <definedName name="__________tab3" localSheetId="24">#REF!</definedName>
    <definedName name="__________tab3" localSheetId="25">#REF!</definedName>
    <definedName name="__________tab3" localSheetId="26">#REF!</definedName>
    <definedName name="__________tab3" localSheetId="27">#REF!</definedName>
    <definedName name="__________tab3" localSheetId="28">#REF!</definedName>
    <definedName name="__________tab3" localSheetId="29">#REF!</definedName>
    <definedName name="__________tab3" localSheetId="31">#REF!</definedName>
    <definedName name="__________tab3" localSheetId="7">#REF!</definedName>
    <definedName name="__________tab3" localSheetId="8">#REF!</definedName>
    <definedName name="__________tab3" localSheetId="9">#REF!</definedName>
    <definedName name="__________tab3" localSheetId="10">#REF!</definedName>
    <definedName name="__________TAB4" localSheetId="11">#REF!</definedName>
    <definedName name="__________TAB4" localSheetId="12">#REF!</definedName>
    <definedName name="__________TAB4" localSheetId="13">#REF!</definedName>
    <definedName name="__________TAB4" localSheetId="14">#REF!</definedName>
    <definedName name="__________TAB4" localSheetId="15">#REF!</definedName>
    <definedName name="__________TAB4" localSheetId="16">#REF!</definedName>
    <definedName name="__________TAB4" localSheetId="17">#REF!</definedName>
    <definedName name="__________TAB4" localSheetId="18">#REF!</definedName>
    <definedName name="__________TAB4" localSheetId="19">#REF!</definedName>
    <definedName name="__________TAB4" localSheetId="20">#REF!</definedName>
    <definedName name="__________TAB4" localSheetId="21">#REF!</definedName>
    <definedName name="__________TAB4" localSheetId="22">#REF!</definedName>
    <definedName name="__________TAB4" localSheetId="23">#REF!</definedName>
    <definedName name="__________TAB4" localSheetId="24">#REF!</definedName>
    <definedName name="__________TAB4" localSheetId="25">#REF!</definedName>
    <definedName name="__________TAB4" localSheetId="26">#REF!</definedName>
    <definedName name="__________TAB4" localSheetId="27">#REF!</definedName>
    <definedName name="__________TAB4" localSheetId="28">#REF!</definedName>
    <definedName name="__________TAB4" localSheetId="29">#REF!</definedName>
    <definedName name="__________TAB4" localSheetId="31">#REF!</definedName>
    <definedName name="__________TAB4" localSheetId="7">#REF!</definedName>
    <definedName name="__________TAB4" localSheetId="8">#REF!</definedName>
    <definedName name="__________TAB4" localSheetId="9">#REF!</definedName>
    <definedName name="__________TAB4" localSheetId="10">#REF!</definedName>
    <definedName name="_________apu1" localSheetId="11">[2]INSUMOS!#REF!</definedName>
    <definedName name="_________apu1" localSheetId="12">[2]INSUMOS!#REF!</definedName>
    <definedName name="_________apu1" localSheetId="13">[2]INSUMOS!#REF!</definedName>
    <definedName name="_________apu1" localSheetId="14">[2]INSUMOS!#REF!</definedName>
    <definedName name="_________apu1" localSheetId="15">[2]INSUMOS!#REF!</definedName>
    <definedName name="_________apu1" localSheetId="16">[2]INSUMOS!#REF!</definedName>
    <definedName name="_________apu1" localSheetId="17">[2]INSUMOS!#REF!</definedName>
    <definedName name="_________apu1" localSheetId="18">[2]INSUMOS!#REF!</definedName>
    <definedName name="_________apu1" localSheetId="19">[2]INSUMOS!#REF!</definedName>
    <definedName name="_________apu1" localSheetId="20">[2]INSUMOS!#REF!</definedName>
    <definedName name="_________apu1" localSheetId="21">[2]INSUMOS!#REF!</definedName>
    <definedName name="_________apu1" localSheetId="22">[2]INSUMOS!#REF!</definedName>
    <definedName name="_________apu1" localSheetId="23">[2]INSUMOS!#REF!</definedName>
    <definedName name="_________apu1" localSheetId="24">[2]INSUMOS!#REF!</definedName>
    <definedName name="_________apu1" localSheetId="25">[2]INSUMOS!#REF!</definedName>
    <definedName name="_________apu1" localSheetId="26">[2]INSUMOS!#REF!</definedName>
    <definedName name="_________apu1" localSheetId="27">[2]INSUMOS!#REF!</definedName>
    <definedName name="_________apu1" localSheetId="28">[2]INSUMOS!#REF!</definedName>
    <definedName name="_________apu1" localSheetId="29">[2]INSUMOS!#REF!</definedName>
    <definedName name="_________apu1" localSheetId="31">[2]INSUMOS!#REF!</definedName>
    <definedName name="_________apu1" localSheetId="7">[2]INSUMOS!#REF!</definedName>
    <definedName name="_________apu1" localSheetId="8">[2]INSUMOS!#REF!</definedName>
    <definedName name="_________apu1" localSheetId="9">[2]INSUMOS!#REF!</definedName>
    <definedName name="_________apu1" localSheetId="10">[2]INSUMOS!#REF!</definedName>
    <definedName name="_________PMT5671" localSheetId="11">[3]MEMORIAS!#REF!</definedName>
    <definedName name="_________PMT5671" localSheetId="12">[3]MEMORIAS!#REF!</definedName>
    <definedName name="_________PMT5671" localSheetId="13">[3]MEMORIAS!#REF!</definedName>
    <definedName name="_________PMT5671" localSheetId="14">[3]MEMORIAS!#REF!</definedName>
    <definedName name="_________PMT5671" localSheetId="15">[3]MEMORIAS!#REF!</definedName>
    <definedName name="_________PMT5671" localSheetId="16">[3]MEMORIAS!#REF!</definedName>
    <definedName name="_________PMT5671" localSheetId="17">[3]MEMORIAS!#REF!</definedName>
    <definedName name="_________PMT5671" localSheetId="18">[3]MEMORIAS!#REF!</definedName>
    <definedName name="_________PMT5671" localSheetId="19">[3]MEMORIAS!#REF!</definedName>
    <definedName name="_________PMT5671" localSheetId="20">[3]MEMORIAS!#REF!</definedName>
    <definedName name="_________PMT5671" localSheetId="21">[3]MEMORIAS!#REF!</definedName>
    <definedName name="_________PMT5671" localSheetId="22">[3]MEMORIAS!#REF!</definedName>
    <definedName name="_________PMT5671" localSheetId="23">[3]MEMORIAS!#REF!</definedName>
    <definedName name="_________PMT5671" localSheetId="24">[3]MEMORIAS!#REF!</definedName>
    <definedName name="_________PMT5671" localSheetId="25">[3]MEMORIAS!#REF!</definedName>
    <definedName name="_________PMT5671" localSheetId="26">[3]MEMORIAS!#REF!</definedName>
    <definedName name="_________PMT5671" localSheetId="27">[3]MEMORIAS!#REF!</definedName>
    <definedName name="_________PMT5671" localSheetId="28">[3]MEMORIAS!#REF!</definedName>
    <definedName name="_________PMT5671" localSheetId="29">[3]MEMORIAS!#REF!</definedName>
    <definedName name="_________PMT5671" localSheetId="31">[3]MEMORIAS!#REF!</definedName>
    <definedName name="_________PMT5671" localSheetId="7">[3]MEMORIAS!#REF!</definedName>
    <definedName name="_________PMT5671" localSheetId="8">[3]MEMORIAS!#REF!</definedName>
    <definedName name="_________PMT5671" localSheetId="9">[3]MEMORIAS!#REF!</definedName>
    <definedName name="_________PMT5671" localSheetId="10">[3]MEMORIAS!#REF!</definedName>
    <definedName name="_________PMT5671" localSheetId="6">[3]MEMORIAS!#REF!</definedName>
    <definedName name="_________PMT5805" localSheetId="11">[3]MEMORIAS!#REF!</definedName>
    <definedName name="_________PMT5805" localSheetId="12">[3]MEMORIAS!#REF!</definedName>
    <definedName name="_________PMT5805" localSheetId="13">[3]MEMORIAS!#REF!</definedName>
    <definedName name="_________PMT5805" localSheetId="14">[3]MEMORIAS!#REF!</definedName>
    <definedName name="_________PMT5805" localSheetId="15">[3]MEMORIAS!#REF!</definedName>
    <definedName name="_________PMT5805" localSheetId="16">[3]MEMORIAS!#REF!</definedName>
    <definedName name="_________PMT5805" localSheetId="17">[3]MEMORIAS!#REF!</definedName>
    <definedName name="_________PMT5805" localSheetId="18">[3]MEMORIAS!#REF!</definedName>
    <definedName name="_________PMT5805" localSheetId="19">[3]MEMORIAS!#REF!</definedName>
    <definedName name="_________PMT5805" localSheetId="20">[3]MEMORIAS!#REF!</definedName>
    <definedName name="_________PMT5805" localSheetId="21">[3]MEMORIAS!#REF!</definedName>
    <definedName name="_________PMT5805" localSheetId="22">[3]MEMORIAS!#REF!</definedName>
    <definedName name="_________PMT5805" localSheetId="23">[3]MEMORIAS!#REF!</definedName>
    <definedName name="_________PMT5805" localSheetId="24">[3]MEMORIAS!#REF!</definedName>
    <definedName name="_________PMT5805" localSheetId="25">[3]MEMORIAS!#REF!</definedName>
    <definedName name="_________PMT5805" localSheetId="26">[3]MEMORIAS!#REF!</definedName>
    <definedName name="_________PMT5805" localSheetId="27">[3]MEMORIAS!#REF!</definedName>
    <definedName name="_________PMT5805" localSheetId="28">[3]MEMORIAS!#REF!</definedName>
    <definedName name="_________PMT5805" localSheetId="29">[3]MEMORIAS!#REF!</definedName>
    <definedName name="_________PMT5805" localSheetId="31">[3]MEMORIAS!#REF!</definedName>
    <definedName name="_________PMT5805" localSheetId="7">[3]MEMORIAS!#REF!</definedName>
    <definedName name="_________PMT5805" localSheetId="8">[3]MEMORIAS!#REF!</definedName>
    <definedName name="_________PMT5805" localSheetId="9">[3]MEMORIAS!#REF!</definedName>
    <definedName name="_________PMT5805" localSheetId="10">[3]MEMORIAS!#REF!</definedName>
    <definedName name="_________PMT5805" localSheetId="6">[3]MEMORIAS!#REF!</definedName>
    <definedName name="_________PMT5806" localSheetId="11">[3]MEMORIAS!#REF!</definedName>
    <definedName name="_________PMT5806" localSheetId="12">[3]MEMORIAS!#REF!</definedName>
    <definedName name="_________PMT5806" localSheetId="13">[3]MEMORIAS!#REF!</definedName>
    <definedName name="_________PMT5806" localSheetId="14">[3]MEMORIAS!#REF!</definedName>
    <definedName name="_________PMT5806" localSheetId="15">[3]MEMORIAS!#REF!</definedName>
    <definedName name="_________PMT5806" localSheetId="16">[3]MEMORIAS!#REF!</definedName>
    <definedName name="_________PMT5806" localSheetId="17">[3]MEMORIAS!#REF!</definedName>
    <definedName name="_________PMT5806" localSheetId="18">[3]MEMORIAS!#REF!</definedName>
    <definedName name="_________PMT5806" localSheetId="19">[3]MEMORIAS!#REF!</definedName>
    <definedName name="_________PMT5806" localSheetId="20">[3]MEMORIAS!#REF!</definedName>
    <definedName name="_________PMT5806" localSheetId="21">[3]MEMORIAS!#REF!</definedName>
    <definedName name="_________PMT5806" localSheetId="22">[3]MEMORIAS!#REF!</definedName>
    <definedName name="_________PMT5806" localSheetId="23">[3]MEMORIAS!#REF!</definedName>
    <definedName name="_________PMT5806" localSheetId="24">[3]MEMORIAS!#REF!</definedName>
    <definedName name="_________PMT5806" localSheetId="25">[3]MEMORIAS!#REF!</definedName>
    <definedName name="_________PMT5806" localSheetId="26">[3]MEMORIAS!#REF!</definedName>
    <definedName name="_________PMT5806" localSheetId="27">[3]MEMORIAS!#REF!</definedName>
    <definedName name="_________PMT5806" localSheetId="28">[3]MEMORIAS!#REF!</definedName>
    <definedName name="_________PMT5806" localSheetId="29">[3]MEMORIAS!#REF!</definedName>
    <definedName name="_________PMT5806" localSheetId="31">[3]MEMORIAS!#REF!</definedName>
    <definedName name="_________PMT5806" localSheetId="7">[3]MEMORIAS!#REF!</definedName>
    <definedName name="_________PMT5806" localSheetId="8">[3]MEMORIAS!#REF!</definedName>
    <definedName name="_________PMT5806" localSheetId="9">[3]MEMORIAS!#REF!</definedName>
    <definedName name="_________PMT5806" localSheetId="10">[3]MEMORIAS!#REF!</definedName>
    <definedName name="_________PMT5806" localSheetId="6">[3]MEMORIAS!#REF!</definedName>
    <definedName name="_________PMT5815" localSheetId="11">[3]MEMORIAS!#REF!</definedName>
    <definedName name="_________PMT5815" localSheetId="12">[3]MEMORIAS!#REF!</definedName>
    <definedName name="_________PMT5815" localSheetId="13">[3]MEMORIAS!#REF!</definedName>
    <definedName name="_________PMT5815" localSheetId="14">[3]MEMORIAS!#REF!</definedName>
    <definedName name="_________PMT5815" localSheetId="15">[3]MEMORIAS!#REF!</definedName>
    <definedName name="_________PMT5815" localSheetId="16">[3]MEMORIAS!#REF!</definedName>
    <definedName name="_________PMT5815" localSheetId="17">[3]MEMORIAS!#REF!</definedName>
    <definedName name="_________PMT5815" localSheetId="18">[3]MEMORIAS!#REF!</definedName>
    <definedName name="_________PMT5815" localSheetId="19">[3]MEMORIAS!#REF!</definedName>
    <definedName name="_________PMT5815" localSheetId="20">[3]MEMORIAS!#REF!</definedName>
    <definedName name="_________PMT5815" localSheetId="21">[3]MEMORIAS!#REF!</definedName>
    <definedName name="_________PMT5815" localSheetId="22">[3]MEMORIAS!#REF!</definedName>
    <definedName name="_________PMT5815" localSheetId="23">[3]MEMORIAS!#REF!</definedName>
    <definedName name="_________PMT5815" localSheetId="24">[3]MEMORIAS!#REF!</definedName>
    <definedName name="_________PMT5815" localSheetId="25">[3]MEMORIAS!#REF!</definedName>
    <definedName name="_________PMT5815" localSheetId="26">[3]MEMORIAS!#REF!</definedName>
    <definedName name="_________PMT5815" localSheetId="27">[3]MEMORIAS!#REF!</definedName>
    <definedName name="_________PMT5815" localSheetId="28">[3]MEMORIAS!#REF!</definedName>
    <definedName name="_________PMT5815" localSheetId="29">[3]MEMORIAS!#REF!</definedName>
    <definedName name="_________PMT5815" localSheetId="31">[3]MEMORIAS!#REF!</definedName>
    <definedName name="_________PMT5815" localSheetId="7">[3]MEMORIAS!#REF!</definedName>
    <definedName name="_________PMT5815" localSheetId="8">[3]MEMORIAS!#REF!</definedName>
    <definedName name="_________PMT5815" localSheetId="9">[3]MEMORIAS!#REF!</definedName>
    <definedName name="_________PMT5815" localSheetId="10">[3]MEMORIAS!#REF!</definedName>
    <definedName name="_________PMT5815" localSheetId="6">[3]MEMORIAS!#REF!</definedName>
    <definedName name="_________PMT5820" localSheetId="11">[3]MEMORIAS!#REF!</definedName>
    <definedName name="_________PMT5820" localSheetId="12">[3]MEMORIAS!#REF!</definedName>
    <definedName name="_________PMT5820" localSheetId="13">[3]MEMORIAS!#REF!</definedName>
    <definedName name="_________PMT5820" localSheetId="14">[3]MEMORIAS!#REF!</definedName>
    <definedName name="_________PMT5820" localSheetId="15">[3]MEMORIAS!#REF!</definedName>
    <definedName name="_________PMT5820" localSheetId="16">[3]MEMORIAS!#REF!</definedName>
    <definedName name="_________PMT5820" localSheetId="17">[3]MEMORIAS!#REF!</definedName>
    <definedName name="_________PMT5820" localSheetId="18">[3]MEMORIAS!#REF!</definedName>
    <definedName name="_________PMT5820" localSheetId="19">[3]MEMORIAS!#REF!</definedName>
    <definedName name="_________PMT5820" localSheetId="20">[3]MEMORIAS!#REF!</definedName>
    <definedName name="_________PMT5820" localSheetId="21">[3]MEMORIAS!#REF!</definedName>
    <definedName name="_________PMT5820" localSheetId="22">[3]MEMORIAS!#REF!</definedName>
    <definedName name="_________PMT5820" localSheetId="23">[3]MEMORIAS!#REF!</definedName>
    <definedName name="_________PMT5820" localSheetId="24">[3]MEMORIAS!#REF!</definedName>
    <definedName name="_________PMT5820" localSheetId="25">[3]MEMORIAS!#REF!</definedName>
    <definedName name="_________PMT5820" localSheetId="26">[3]MEMORIAS!#REF!</definedName>
    <definedName name="_________PMT5820" localSheetId="27">[3]MEMORIAS!#REF!</definedName>
    <definedName name="_________PMT5820" localSheetId="28">[3]MEMORIAS!#REF!</definedName>
    <definedName name="_________PMT5820" localSheetId="29">[3]MEMORIAS!#REF!</definedName>
    <definedName name="_________PMT5820" localSheetId="31">[3]MEMORIAS!#REF!</definedName>
    <definedName name="_________PMT5820" localSheetId="7">[3]MEMORIAS!#REF!</definedName>
    <definedName name="_________PMT5820" localSheetId="8">[3]MEMORIAS!#REF!</definedName>
    <definedName name="_________PMT5820" localSheetId="9">[3]MEMORIAS!#REF!</definedName>
    <definedName name="_________PMT5820" localSheetId="10">[3]MEMORIAS!#REF!</definedName>
    <definedName name="_________PMT5820" localSheetId="6">[3]MEMORIAS!#REF!</definedName>
    <definedName name="________apu1" localSheetId="11">[2]INSUMOS!#REF!</definedName>
    <definedName name="________apu1" localSheetId="12">[2]INSUMOS!#REF!</definedName>
    <definedName name="________apu1" localSheetId="13">[2]INSUMOS!#REF!</definedName>
    <definedName name="________apu1" localSheetId="14">[2]INSUMOS!#REF!</definedName>
    <definedName name="________apu1" localSheetId="15">[2]INSUMOS!#REF!</definedName>
    <definedName name="________apu1" localSheetId="16">[2]INSUMOS!#REF!</definedName>
    <definedName name="________apu1" localSheetId="17">[2]INSUMOS!#REF!</definedName>
    <definedName name="________apu1" localSheetId="18">[2]INSUMOS!#REF!</definedName>
    <definedName name="________apu1" localSheetId="19">[2]INSUMOS!#REF!</definedName>
    <definedName name="________apu1" localSheetId="20">[2]INSUMOS!#REF!</definedName>
    <definedName name="________apu1" localSheetId="21">[2]INSUMOS!#REF!</definedName>
    <definedName name="________apu1" localSheetId="22">[2]INSUMOS!#REF!</definedName>
    <definedName name="________apu1" localSheetId="23">[2]INSUMOS!#REF!</definedName>
    <definedName name="________apu1" localSheetId="24">[2]INSUMOS!#REF!</definedName>
    <definedName name="________apu1" localSheetId="25">[2]INSUMOS!#REF!</definedName>
    <definedName name="________apu1" localSheetId="26">[2]INSUMOS!#REF!</definedName>
    <definedName name="________apu1" localSheetId="27">[2]INSUMOS!#REF!</definedName>
    <definedName name="________apu1" localSheetId="28">[2]INSUMOS!#REF!</definedName>
    <definedName name="________apu1" localSheetId="29">[2]INSUMOS!#REF!</definedName>
    <definedName name="________apu1" localSheetId="31">[2]INSUMOS!#REF!</definedName>
    <definedName name="________apu1" localSheetId="7">[2]INSUMOS!#REF!</definedName>
    <definedName name="________apu1" localSheetId="8">[2]INSUMOS!#REF!</definedName>
    <definedName name="________apu1" localSheetId="9">[2]INSUMOS!#REF!</definedName>
    <definedName name="________apu1" localSheetId="10">[2]INSUMOS!#REF!</definedName>
    <definedName name="________EST10" localSheetId="11">#REF!</definedName>
    <definedName name="________EST10" localSheetId="12">#REF!</definedName>
    <definedName name="________EST10" localSheetId="13">#REF!</definedName>
    <definedName name="________EST10" localSheetId="14">#REF!</definedName>
    <definedName name="________EST10" localSheetId="15">#REF!</definedName>
    <definedName name="________EST10" localSheetId="16">#REF!</definedName>
    <definedName name="________EST10" localSheetId="17">#REF!</definedName>
    <definedName name="________EST10" localSheetId="18">#REF!</definedName>
    <definedName name="________EST10" localSheetId="19">#REF!</definedName>
    <definedName name="________EST10" localSheetId="20">#REF!</definedName>
    <definedName name="________EST10" localSheetId="21">#REF!</definedName>
    <definedName name="________EST10" localSheetId="22">#REF!</definedName>
    <definedName name="________EST10" localSheetId="23">#REF!</definedName>
    <definedName name="________EST10" localSheetId="24">#REF!</definedName>
    <definedName name="________EST10" localSheetId="25">#REF!</definedName>
    <definedName name="________EST10" localSheetId="26">#REF!</definedName>
    <definedName name="________EST10" localSheetId="27">#REF!</definedName>
    <definedName name="________EST10" localSheetId="28">#REF!</definedName>
    <definedName name="________EST10" localSheetId="29">#REF!</definedName>
    <definedName name="________EST10" localSheetId="31">#REF!</definedName>
    <definedName name="________EST10" localSheetId="7">#REF!</definedName>
    <definedName name="________EST10" localSheetId="8">#REF!</definedName>
    <definedName name="________EST10" localSheetId="9">#REF!</definedName>
    <definedName name="________EST10" localSheetId="10">#REF!</definedName>
    <definedName name="________EST11" localSheetId="11">#REF!</definedName>
    <definedName name="________EST11" localSheetId="12">#REF!</definedName>
    <definedName name="________EST11" localSheetId="13">#REF!</definedName>
    <definedName name="________EST11" localSheetId="14">#REF!</definedName>
    <definedName name="________EST11" localSheetId="15">#REF!</definedName>
    <definedName name="________EST11" localSheetId="16">#REF!</definedName>
    <definedName name="________EST11" localSheetId="17">#REF!</definedName>
    <definedName name="________EST11" localSheetId="18">#REF!</definedName>
    <definedName name="________EST11" localSheetId="19">#REF!</definedName>
    <definedName name="________EST11" localSheetId="20">#REF!</definedName>
    <definedName name="________EST11" localSheetId="21">#REF!</definedName>
    <definedName name="________EST11" localSheetId="22">#REF!</definedName>
    <definedName name="________EST11" localSheetId="23">#REF!</definedName>
    <definedName name="________EST11" localSheetId="24">#REF!</definedName>
    <definedName name="________EST11" localSheetId="25">#REF!</definedName>
    <definedName name="________EST11" localSheetId="26">#REF!</definedName>
    <definedName name="________EST11" localSheetId="27">#REF!</definedName>
    <definedName name="________EST11" localSheetId="28">#REF!</definedName>
    <definedName name="________EST11" localSheetId="29">#REF!</definedName>
    <definedName name="________EST11" localSheetId="31">#REF!</definedName>
    <definedName name="________EST11" localSheetId="7">#REF!</definedName>
    <definedName name="________EST11" localSheetId="8">#REF!</definedName>
    <definedName name="________EST11" localSheetId="9">#REF!</definedName>
    <definedName name="________EST11" localSheetId="10">#REF!</definedName>
    <definedName name="________EST12" localSheetId="11">#REF!</definedName>
    <definedName name="________EST12" localSheetId="12">#REF!</definedName>
    <definedName name="________EST12" localSheetId="13">#REF!</definedName>
    <definedName name="________EST12" localSheetId="14">#REF!</definedName>
    <definedName name="________EST12" localSheetId="15">#REF!</definedName>
    <definedName name="________EST12" localSheetId="16">#REF!</definedName>
    <definedName name="________EST12" localSheetId="17">#REF!</definedName>
    <definedName name="________EST12" localSheetId="18">#REF!</definedName>
    <definedName name="________EST12" localSheetId="19">#REF!</definedName>
    <definedName name="________EST12" localSheetId="20">#REF!</definedName>
    <definedName name="________EST12" localSheetId="21">#REF!</definedName>
    <definedName name="________EST12" localSheetId="22">#REF!</definedName>
    <definedName name="________EST12" localSheetId="23">#REF!</definedName>
    <definedName name="________EST12" localSheetId="24">#REF!</definedName>
    <definedName name="________EST12" localSheetId="25">#REF!</definedName>
    <definedName name="________EST12" localSheetId="26">#REF!</definedName>
    <definedName name="________EST12" localSheetId="27">#REF!</definedName>
    <definedName name="________EST12" localSheetId="28">#REF!</definedName>
    <definedName name="________EST12" localSheetId="29">#REF!</definedName>
    <definedName name="________EST12" localSheetId="31">#REF!</definedName>
    <definedName name="________EST12" localSheetId="7">#REF!</definedName>
    <definedName name="________EST12" localSheetId="8">#REF!</definedName>
    <definedName name="________EST12" localSheetId="9">#REF!</definedName>
    <definedName name="________EST12" localSheetId="10">#REF!</definedName>
    <definedName name="________EST13" localSheetId="11">#REF!</definedName>
    <definedName name="________EST13" localSheetId="12">#REF!</definedName>
    <definedName name="________EST13" localSheetId="13">#REF!</definedName>
    <definedName name="________EST13" localSheetId="14">#REF!</definedName>
    <definedName name="________EST13" localSheetId="15">#REF!</definedName>
    <definedName name="________EST13" localSheetId="16">#REF!</definedName>
    <definedName name="________EST13" localSheetId="17">#REF!</definedName>
    <definedName name="________EST13" localSheetId="18">#REF!</definedName>
    <definedName name="________EST13" localSheetId="19">#REF!</definedName>
    <definedName name="________EST13" localSheetId="20">#REF!</definedName>
    <definedName name="________EST13" localSheetId="21">#REF!</definedName>
    <definedName name="________EST13" localSheetId="22">#REF!</definedName>
    <definedName name="________EST13" localSheetId="23">#REF!</definedName>
    <definedName name="________EST13" localSheetId="24">#REF!</definedName>
    <definedName name="________EST13" localSheetId="25">#REF!</definedName>
    <definedName name="________EST13" localSheetId="26">#REF!</definedName>
    <definedName name="________EST13" localSheetId="27">#REF!</definedName>
    <definedName name="________EST13" localSheetId="28">#REF!</definedName>
    <definedName name="________EST13" localSheetId="29">#REF!</definedName>
    <definedName name="________EST13" localSheetId="31">#REF!</definedName>
    <definedName name="________EST13" localSheetId="7">#REF!</definedName>
    <definedName name="________EST13" localSheetId="8">#REF!</definedName>
    <definedName name="________EST13" localSheetId="9">#REF!</definedName>
    <definedName name="________EST13" localSheetId="10">#REF!</definedName>
    <definedName name="________EST14" localSheetId="11">#REF!</definedName>
    <definedName name="________EST14" localSheetId="12">#REF!</definedName>
    <definedName name="________EST14" localSheetId="13">#REF!</definedName>
    <definedName name="________EST14" localSheetId="14">#REF!</definedName>
    <definedName name="________EST14" localSheetId="15">#REF!</definedName>
    <definedName name="________EST14" localSheetId="16">#REF!</definedName>
    <definedName name="________EST14" localSheetId="17">#REF!</definedName>
    <definedName name="________EST14" localSheetId="18">#REF!</definedName>
    <definedName name="________EST14" localSheetId="19">#REF!</definedName>
    <definedName name="________EST14" localSheetId="20">#REF!</definedName>
    <definedName name="________EST14" localSheetId="21">#REF!</definedName>
    <definedName name="________EST14" localSheetId="22">#REF!</definedName>
    <definedName name="________EST14" localSheetId="23">#REF!</definedName>
    <definedName name="________EST14" localSheetId="24">#REF!</definedName>
    <definedName name="________EST14" localSheetId="25">#REF!</definedName>
    <definedName name="________EST14" localSheetId="26">#REF!</definedName>
    <definedName name="________EST14" localSheetId="27">#REF!</definedName>
    <definedName name="________EST14" localSheetId="28">#REF!</definedName>
    <definedName name="________EST14" localSheetId="29">#REF!</definedName>
    <definedName name="________EST14" localSheetId="31">#REF!</definedName>
    <definedName name="________EST14" localSheetId="7">#REF!</definedName>
    <definedName name="________EST14" localSheetId="8">#REF!</definedName>
    <definedName name="________EST14" localSheetId="9">#REF!</definedName>
    <definedName name="________EST14" localSheetId="10">#REF!</definedName>
    <definedName name="________EST16" localSheetId="11">#REF!</definedName>
    <definedName name="________EST16" localSheetId="12">#REF!</definedName>
    <definedName name="________EST16" localSheetId="13">#REF!</definedName>
    <definedName name="________EST16" localSheetId="14">#REF!</definedName>
    <definedName name="________EST16" localSheetId="15">#REF!</definedName>
    <definedName name="________EST16" localSheetId="16">#REF!</definedName>
    <definedName name="________EST16" localSheetId="17">#REF!</definedName>
    <definedName name="________EST16" localSheetId="18">#REF!</definedName>
    <definedName name="________EST16" localSheetId="19">#REF!</definedName>
    <definedName name="________EST16" localSheetId="20">#REF!</definedName>
    <definedName name="________EST16" localSheetId="21">#REF!</definedName>
    <definedName name="________EST16" localSheetId="22">#REF!</definedName>
    <definedName name="________EST16" localSheetId="23">#REF!</definedName>
    <definedName name="________EST16" localSheetId="24">#REF!</definedName>
    <definedName name="________EST16" localSheetId="25">#REF!</definedName>
    <definedName name="________EST16" localSheetId="26">#REF!</definedName>
    <definedName name="________EST16" localSheetId="27">#REF!</definedName>
    <definedName name="________EST16" localSheetId="28">#REF!</definedName>
    <definedName name="________EST16" localSheetId="29">#REF!</definedName>
    <definedName name="________EST16" localSheetId="31">#REF!</definedName>
    <definedName name="________EST16" localSheetId="7">#REF!</definedName>
    <definedName name="________EST16" localSheetId="8">#REF!</definedName>
    <definedName name="________EST16" localSheetId="9">#REF!</definedName>
    <definedName name="________EST16" localSheetId="10">#REF!</definedName>
    <definedName name="________EST17" localSheetId="11">#REF!</definedName>
    <definedName name="________EST17" localSheetId="12">#REF!</definedName>
    <definedName name="________EST17" localSheetId="13">#REF!</definedName>
    <definedName name="________EST17" localSheetId="14">#REF!</definedName>
    <definedName name="________EST17" localSheetId="15">#REF!</definedName>
    <definedName name="________EST17" localSheetId="16">#REF!</definedName>
    <definedName name="________EST17" localSheetId="17">#REF!</definedName>
    <definedName name="________EST17" localSheetId="18">#REF!</definedName>
    <definedName name="________EST17" localSheetId="19">#REF!</definedName>
    <definedName name="________EST17" localSheetId="20">#REF!</definedName>
    <definedName name="________EST17" localSheetId="21">#REF!</definedName>
    <definedName name="________EST17" localSheetId="22">#REF!</definedName>
    <definedName name="________EST17" localSheetId="23">#REF!</definedName>
    <definedName name="________EST17" localSheetId="24">#REF!</definedName>
    <definedName name="________EST17" localSheetId="25">#REF!</definedName>
    <definedName name="________EST17" localSheetId="26">#REF!</definedName>
    <definedName name="________EST17" localSheetId="27">#REF!</definedName>
    <definedName name="________EST17" localSheetId="28">#REF!</definedName>
    <definedName name="________EST17" localSheetId="29">#REF!</definedName>
    <definedName name="________EST17" localSheetId="31">#REF!</definedName>
    <definedName name="________EST17" localSheetId="7">#REF!</definedName>
    <definedName name="________EST17" localSheetId="8">#REF!</definedName>
    <definedName name="________EST17" localSheetId="9">#REF!</definedName>
    <definedName name="________EST17" localSheetId="10">#REF!</definedName>
    <definedName name="________EST18" localSheetId="11">#REF!</definedName>
    <definedName name="________EST18" localSheetId="12">#REF!</definedName>
    <definedName name="________EST18" localSheetId="13">#REF!</definedName>
    <definedName name="________EST18" localSheetId="14">#REF!</definedName>
    <definedName name="________EST18" localSheetId="15">#REF!</definedName>
    <definedName name="________EST18" localSheetId="16">#REF!</definedName>
    <definedName name="________EST18" localSheetId="17">#REF!</definedName>
    <definedName name="________EST18" localSheetId="18">#REF!</definedName>
    <definedName name="________EST18" localSheetId="19">#REF!</definedName>
    <definedName name="________EST18" localSheetId="20">#REF!</definedName>
    <definedName name="________EST18" localSheetId="21">#REF!</definedName>
    <definedName name="________EST18" localSheetId="22">#REF!</definedName>
    <definedName name="________EST18" localSheetId="23">#REF!</definedName>
    <definedName name="________EST18" localSheetId="24">#REF!</definedName>
    <definedName name="________EST18" localSheetId="25">#REF!</definedName>
    <definedName name="________EST18" localSheetId="26">#REF!</definedName>
    <definedName name="________EST18" localSheetId="27">#REF!</definedName>
    <definedName name="________EST18" localSheetId="28">#REF!</definedName>
    <definedName name="________EST18" localSheetId="29">#REF!</definedName>
    <definedName name="________EST18" localSheetId="31">#REF!</definedName>
    <definedName name="________EST18" localSheetId="7">#REF!</definedName>
    <definedName name="________EST18" localSheetId="8">#REF!</definedName>
    <definedName name="________EST18" localSheetId="9">#REF!</definedName>
    <definedName name="________EST18" localSheetId="10">#REF!</definedName>
    <definedName name="________EST19" localSheetId="11">#REF!</definedName>
    <definedName name="________EST19" localSheetId="12">#REF!</definedName>
    <definedName name="________EST19" localSheetId="13">#REF!</definedName>
    <definedName name="________EST19" localSheetId="14">#REF!</definedName>
    <definedName name="________EST19" localSheetId="15">#REF!</definedName>
    <definedName name="________EST19" localSheetId="16">#REF!</definedName>
    <definedName name="________EST19" localSheetId="17">#REF!</definedName>
    <definedName name="________EST19" localSheetId="18">#REF!</definedName>
    <definedName name="________EST19" localSheetId="19">#REF!</definedName>
    <definedName name="________EST19" localSheetId="20">#REF!</definedName>
    <definedName name="________EST19" localSheetId="21">#REF!</definedName>
    <definedName name="________EST19" localSheetId="22">#REF!</definedName>
    <definedName name="________EST19" localSheetId="23">#REF!</definedName>
    <definedName name="________EST19" localSheetId="24">#REF!</definedName>
    <definedName name="________EST19" localSheetId="25">#REF!</definedName>
    <definedName name="________EST19" localSheetId="26">#REF!</definedName>
    <definedName name="________EST19" localSheetId="27">#REF!</definedName>
    <definedName name="________EST19" localSheetId="28">#REF!</definedName>
    <definedName name="________EST19" localSheetId="29">#REF!</definedName>
    <definedName name="________EST19" localSheetId="31">#REF!</definedName>
    <definedName name="________EST19" localSheetId="7">#REF!</definedName>
    <definedName name="________EST19" localSheetId="8">#REF!</definedName>
    <definedName name="________EST19" localSheetId="9">#REF!</definedName>
    <definedName name="________EST19" localSheetId="10">#REF!</definedName>
    <definedName name="________EST2" localSheetId="11">#REF!</definedName>
    <definedName name="________EST2" localSheetId="12">#REF!</definedName>
    <definedName name="________EST2" localSheetId="13">#REF!</definedName>
    <definedName name="________EST2" localSheetId="14">#REF!</definedName>
    <definedName name="________EST2" localSheetId="15">#REF!</definedName>
    <definedName name="________EST2" localSheetId="16">#REF!</definedName>
    <definedName name="________EST2" localSheetId="17">#REF!</definedName>
    <definedName name="________EST2" localSheetId="18">#REF!</definedName>
    <definedName name="________EST2" localSheetId="19">#REF!</definedName>
    <definedName name="________EST2" localSheetId="20">#REF!</definedName>
    <definedName name="________EST2" localSheetId="21">#REF!</definedName>
    <definedName name="________EST2" localSheetId="22">#REF!</definedName>
    <definedName name="________EST2" localSheetId="23">#REF!</definedName>
    <definedName name="________EST2" localSheetId="24">#REF!</definedName>
    <definedName name="________EST2" localSheetId="25">#REF!</definedName>
    <definedName name="________EST2" localSheetId="26">#REF!</definedName>
    <definedName name="________EST2" localSheetId="27">#REF!</definedName>
    <definedName name="________EST2" localSheetId="28">#REF!</definedName>
    <definedName name="________EST2" localSheetId="29">#REF!</definedName>
    <definedName name="________EST2" localSheetId="31">#REF!</definedName>
    <definedName name="________EST2" localSheetId="7">#REF!</definedName>
    <definedName name="________EST2" localSheetId="8">#REF!</definedName>
    <definedName name="________EST2" localSheetId="9">#REF!</definedName>
    <definedName name="________EST2" localSheetId="10">#REF!</definedName>
    <definedName name="________EST3" localSheetId="11">#REF!</definedName>
    <definedName name="________EST3" localSheetId="12">#REF!</definedName>
    <definedName name="________EST3" localSheetId="13">#REF!</definedName>
    <definedName name="________EST3" localSheetId="14">#REF!</definedName>
    <definedName name="________EST3" localSheetId="15">#REF!</definedName>
    <definedName name="________EST3" localSheetId="16">#REF!</definedName>
    <definedName name="________EST3" localSheetId="17">#REF!</definedName>
    <definedName name="________EST3" localSheetId="18">#REF!</definedName>
    <definedName name="________EST3" localSheetId="19">#REF!</definedName>
    <definedName name="________EST3" localSheetId="20">#REF!</definedName>
    <definedName name="________EST3" localSheetId="21">#REF!</definedName>
    <definedName name="________EST3" localSheetId="22">#REF!</definedName>
    <definedName name="________EST3" localSheetId="23">#REF!</definedName>
    <definedName name="________EST3" localSheetId="24">#REF!</definedName>
    <definedName name="________EST3" localSheetId="25">#REF!</definedName>
    <definedName name="________EST3" localSheetId="26">#REF!</definedName>
    <definedName name="________EST3" localSheetId="27">#REF!</definedName>
    <definedName name="________EST3" localSheetId="28">#REF!</definedName>
    <definedName name="________EST3" localSheetId="29">#REF!</definedName>
    <definedName name="________EST3" localSheetId="31">#REF!</definedName>
    <definedName name="________EST3" localSheetId="7">#REF!</definedName>
    <definedName name="________EST3" localSheetId="8">#REF!</definedName>
    <definedName name="________EST3" localSheetId="9">#REF!</definedName>
    <definedName name="________EST3" localSheetId="10">#REF!</definedName>
    <definedName name="________EST4" localSheetId="11">#REF!</definedName>
    <definedName name="________EST4" localSheetId="12">#REF!</definedName>
    <definedName name="________EST4" localSheetId="13">#REF!</definedName>
    <definedName name="________EST4" localSheetId="14">#REF!</definedName>
    <definedName name="________EST4" localSheetId="15">#REF!</definedName>
    <definedName name="________EST4" localSheetId="16">#REF!</definedName>
    <definedName name="________EST4" localSheetId="17">#REF!</definedName>
    <definedName name="________EST4" localSheetId="18">#REF!</definedName>
    <definedName name="________EST4" localSheetId="19">#REF!</definedName>
    <definedName name="________EST4" localSheetId="20">#REF!</definedName>
    <definedName name="________EST4" localSheetId="21">#REF!</definedName>
    <definedName name="________EST4" localSheetId="22">#REF!</definedName>
    <definedName name="________EST4" localSheetId="23">#REF!</definedName>
    <definedName name="________EST4" localSheetId="24">#REF!</definedName>
    <definedName name="________EST4" localSheetId="25">#REF!</definedName>
    <definedName name="________EST4" localSheetId="26">#REF!</definedName>
    <definedName name="________EST4" localSheetId="27">#REF!</definedName>
    <definedName name="________EST4" localSheetId="28">#REF!</definedName>
    <definedName name="________EST4" localSheetId="29">#REF!</definedName>
    <definedName name="________EST4" localSheetId="31">#REF!</definedName>
    <definedName name="________EST4" localSheetId="7">#REF!</definedName>
    <definedName name="________EST4" localSheetId="8">#REF!</definedName>
    <definedName name="________EST4" localSheetId="9">#REF!</definedName>
    <definedName name="________EST4" localSheetId="10">#REF!</definedName>
    <definedName name="________EST5" localSheetId="11">#REF!</definedName>
    <definedName name="________EST5" localSheetId="12">#REF!</definedName>
    <definedName name="________EST5" localSheetId="13">#REF!</definedName>
    <definedName name="________EST5" localSheetId="14">#REF!</definedName>
    <definedName name="________EST5" localSheetId="15">#REF!</definedName>
    <definedName name="________EST5" localSheetId="16">#REF!</definedName>
    <definedName name="________EST5" localSheetId="17">#REF!</definedName>
    <definedName name="________EST5" localSheetId="18">#REF!</definedName>
    <definedName name="________EST5" localSheetId="19">#REF!</definedName>
    <definedName name="________EST5" localSheetId="20">#REF!</definedName>
    <definedName name="________EST5" localSheetId="21">#REF!</definedName>
    <definedName name="________EST5" localSheetId="22">#REF!</definedName>
    <definedName name="________EST5" localSheetId="23">#REF!</definedName>
    <definedName name="________EST5" localSheetId="24">#REF!</definedName>
    <definedName name="________EST5" localSheetId="25">#REF!</definedName>
    <definedName name="________EST5" localSheetId="26">#REF!</definedName>
    <definedName name="________EST5" localSheetId="27">#REF!</definedName>
    <definedName name="________EST5" localSheetId="28">#REF!</definedName>
    <definedName name="________EST5" localSheetId="29">#REF!</definedName>
    <definedName name="________EST5" localSheetId="31">#REF!</definedName>
    <definedName name="________EST5" localSheetId="7">#REF!</definedName>
    <definedName name="________EST5" localSheetId="8">#REF!</definedName>
    <definedName name="________EST5" localSheetId="9">#REF!</definedName>
    <definedName name="________EST5" localSheetId="10">#REF!</definedName>
    <definedName name="________EST6" localSheetId="11">#REF!</definedName>
    <definedName name="________EST6" localSheetId="12">#REF!</definedName>
    <definedName name="________EST6" localSheetId="13">#REF!</definedName>
    <definedName name="________EST6" localSheetId="14">#REF!</definedName>
    <definedName name="________EST6" localSheetId="15">#REF!</definedName>
    <definedName name="________EST6" localSheetId="16">#REF!</definedName>
    <definedName name="________EST6" localSheetId="17">#REF!</definedName>
    <definedName name="________EST6" localSheetId="18">#REF!</definedName>
    <definedName name="________EST6" localSheetId="19">#REF!</definedName>
    <definedName name="________EST6" localSheetId="20">#REF!</definedName>
    <definedName name="________EST6" localSheetId="21">#REF!</definedName>
    <definedName name="________EST6" localSheetId="22">#REF!</definedName>
    <definedName name="________EST6" localSheetId="23">#REF!</definedName>
    <definedName name="________EST6" localSheetId="24">#REF!</definedName>
    <definedName name="________EST6" localSheetId="25">#REF!</definedName>
    <definedName name="________EST6" localSheetId="26">#REF!</definedName>
    <definedName name="________EST6" localSheetId="27">#REF!</definedName>
    <definedName name="________EST6" localSheetId="28">#REF!</definedName>
    <definedName name="________EST6" localSheetId="29">#REF!</definedName>
    <definedName name="________EST6" localSheetId="31">#REF!</definedName>
    <definedName name="________EST6" localSheetId="7">#REF!</definedName>
    <definedName name="________EST6" localSheetId="8">#REF!</definedName>
    <definedName name="________EST6" localSheetId="9">#REF!</definedName>
    <definedName name="________EST6" localSheetId="10">#REF!</definedName>
    <definedName name="________EST7" localSheetId="11">#REF!</definedName>
    <definedName name="________EST7" localSheetId="12">#REF!</definedName>
    <definedName name="________EST7" localSheetId="13">#REF!</definedName>
    <definedName name="________EST7" localSheetId="14">#REF!</definedName>
    <definedName name="________EST7" localSheetId="15">#REF!</definedName>
    <definedName name="________EST7" localSheetId="16">#REF!</definedName>
    <definedName name="________EST7" localSheetId="17">#REF!</definedName>
    <definedName name="________EST7" localSheetId="18">#REF!</definedName>
    <definedName name="________EST7" localSheetId="19">#REF!</definedName>
    <definedName name="________EST7" localSheetId="20">#REF!</definedName>
    <definedName name="________EST7" localSheetId="21">#REF!</definedName>
    <definedName name="________EST7" localSheetId="22">#REF!</definedName>
    <definedName name="________EST7" localSheetId="23">#REF!</definedName>
    <definedName name="________EST7" localSheetId="24">#REF!</definedName>
    <definedName name="________EST7" localSheetId="25">#REF!</definedName>
    <definedName name="________EST7" localSheetId="26">#REF!</definedName>
    <definedName name="________EST7" localSheetId="27">#REF!</definedName>
    <definedName name="________EST7" localSheetId="28">#REF!</definedName>
    <definedName name="________EST7" localSheetId="29">#REF!</definedName>
    <definedName name="________EST7" localSheetId="31">#REF!</definedName>
    <definedName name="________EST7" localSheetId="7">#REF!</definedName>
    <definedName name="________EST7" localSheetId="8">#REF!</definedName>
    <definedName name="________EST7" localSheetId="9">#REF!</definedName>
    <definedName name="________EST7" localSheetId="10">#REF!</definedName>
    <definedName name="________EST8" localSheetId="11">#REF!</definedName>
    <definedName name="________EST8" localSheetId="12">#REF!</definedName>
    <definedName name="________EST8" localSheetId="13">#REF!</definedName>
    <definedName name="________EST8" localSheetId="14">#REF!</definedName>
    <definedName name="________EST8" localSheetId="15">#REF!</definedName>
    <definedName name="________EST8" localSheetId="16">#REF!</definedName>
    <definedName name="________EST8" localSheetId="17">#REF!</definedName>
    <definedName name="________EST8" localSheetId="18">#REF!</definedName>
    <definedName name="________EST8" localSheetId="19">#REF!</definedName>
    <definedName name="________EST8" localSheetId="20">#REF!</definedName>
    <definedName name="________EST8" localSheetId="21">#REF!</definedName>
    <definedName name="________EST8" localSheetId="22">#REF!</definedName>
    <definedName name="________EST8" localSheetId="23">#REF!</definedName>
    <definedName name="________EST8" localSheetId="24">#REF!</definedName>
    <definedName name="________EST8" localSheetId="25">#REF!</definedName>
    <definedName name="________EST8" localSheetId="26">#REF!</definedName>
    <definedName name="________EST8" localSheetId="27">#REF!</definedName>
    <definedName name="________EST8" localSheetId="28">#REF!</definedName>
    <definedName name="________EST8" localSheetId="29">#REF!</definedName>
    <definedName name="________EST8" localSheetId="31">#REF!</definedName>
    <definedName name="________EST8" localSheetId="7">#REF!</definedName>
    <definedName name="________EST8" localSheetId="8">#REF!</definedName>
    <definedName name="________EST8" localSheetId="9">#REF!</definedName>
    <definedName name="________EST8" localSheetId="10">#REF!</definedName>
    <definedName name="________EST9" localSheetId="11">#REF!</definedName>
    <definedName name="________EST9" localSheetId="12">#REF!</definedName>
    <definedName name="________EST9" localSheetId="13">#REF!</definedName>
    <definedName name="________EST9" localSheetId="14">#REF!</definedName>
    <definedName name="________EST9" localSheetId="15">#REF!</definedName>
    <definedName name="________EST9" localSheetId="16">#REF!</definedName>
    <definedName name="________EST9" localSheetId="17">#REF!</definedName>
    <definedName name="________EST9" localSheetId="18">#REF!</definedName>
    <definedName name="________EST9" localSheetId="19">#REF!</definedName>
    <definedName name="________EST9" localSheetId="20">#REF!</definedName>
    <definedName name="________EST9" localSheetId="21">#REF!</definedName>
    <definedName name="________EST9" localSheetId="22">#REF!</definedName>
    <definedName name="________EST9" localSheetId="23">#REF!</definedName>
    <definedName name="________EST9" localSheetId="24">#REF!</definedName>
    <definedName name="________EST9" localSheetId="25">#REF!</definedName>
    <definedName name="________EST9" localSheetId="26">#REF!</definedName>
    <definedName name="________EST9" localSheetId="27">#REF!</definedName>
    <definedName name="________EST9" localSheetId="28">#REF!</definedName>
    <definedName name="________EST9" localSheetId="29">#REF!</definedName>
    <definedName name="________EST9" localSheetId="31">#REF!</definedName>
    <definedName name="________EST9" localSheetId="7">#REF!</definedName>
    <definedName name="________EST9" localSheetId="8">#REF!</definedName>
    <definedName name="________EST9" localSheetId="9">#REF!</definedName>
    <definedName name="________EST9" localSheetId="10">#REF!</definedName>
    <definedName name="________EXC1" localSheetId="11">#REF!</definedName>
    <definedName name="________EXC1" localSheetId="12">#REF!</definedName>
    <definedName name="________EXC1" localSheetId="13">#REF!</definedName>
    <definedName name="________EXC1" localSheetId="14">#REF!</definedName>
    <definedName name="________EXC1" localSheetId="15">#REF!</definedName>
    <definedName name="________EXC1" localSheetId="16">#REF!</definedName>
    <definedName name="________EXC1" localSheetId="17">#REF!</definedName>
    <definedName name="________EXC1" localSheetId="18">#REF!</definedName>
    <definedName name="________EXC1" localSheetId="19">#REF!</definedName>
    <definedName name="________EXC1" localSheetId="20">#REF!</definedName>
    <definedName name="________EXC1" localSheetId="21">#REF!</definedName>
    <definedName name="________EXC1" localSheetId="22">#REF!</definedName>
    <definedName name="________EXC1" localSheetId="23">#REF!</definedName>
    <definedName name="________EXC1" localSheetId="24">#REF!</definedName>
    <definedName name="________EXC1" localSheetId="25">#REF!</definedName>
    <definedName name="________EXC1" localSheetId="26">#REF!</definedName>
    <definedName name="________EXC1" localSheetId="27">#REF!</definedName>
    <definedName name="________EXC1" localSheetId="28">#REF!</definedName>
    <definedName name="________EXC1" localSheetId="29">#REF!</definedName>
    <definedName name="________EXC1" localSheetId="31">#REF!</definedName>
    <definedName name="________EXC1" localSheetId="7">#REF!</definedName>
    <definedName name="________EXC1" localSheetId="8">#REF!</definedName>
    <definedName name="________EXC1" localSheetId="9">#REF!</definedName>
    <definedName name="________EXC1" localSheetId="10">#REF!</definedName>
    <definedName name="________EXC10" localSheetId="11">#REF!</definedName>
    <definedName name="________EXC10" localSheetId="12">#REF!</definedName>
    <definedName name="________EXC10" localSheetId="13">#REF!</definedName>
    <definedName name="________EXC10" localSheetId="14">#REF!</definedName>
    <definedName name="________EXC10" localSheetId="15">#REF!</definedName>
    <definedName name="________EXC10" localSheetId="16">#REF!</definedName>
    <definedName name="________EXC10" localSheetId="17">#REF!</definedName>
    <definedName name="________EXC10" localSheetId="18">#REF!</definedName>
    <definedName name="________EXC10" localSheetId="19">#REF!</definedName>
    <definedName name="________EXC10" localSheetId="20">#REF!</definedName>
    <definedName name="________EXC10" localSheetId="21">#REF!</definedName>
    <definedName name="________EXC10" localSheetId="22">#REF!</definedName>
    <definedName name="________EXC10" localSheetId="23">#REF!</definedName>
    <definedName name="________EXC10" localSheetId="24">#REF!</definedName>
    <definedName name="________EXC10" localSheetId="25">#REF!</definedName>
    <definedName name="________EXC10" localSheetId="26">#REF!</definedName>
    <definedName name="________EXC10" localSheetId="27">#REF!</definedName>
    <definedName name="________EXC10" localSheetId="28">#REF!</definedName>
    <definedName name="________EXC10" localSheetId="29">#REF!</definedName>
    <definedName name="________EXC10" localSheetId="31">#REF!</definedName>
    <definedName name="________EXC10" localSheetId="7">#REF!</definedName>
    <definedName name="________EXC10" localSheetId="8">#REF!</definedName>
    <definedName name="________EXC10" localSheetId="9">#REF!</definedName>
    <definedName name="________EXC10" localSheetId="10">#REF!</definedName>
    <definedName name="________EXC11" localSheetId="11">#REF!</definedName>
    <definedName name="________EXC11" localSheetId="12">#REF!</definedName>
    <definedName name="________EXC11" localSheetId="13">#REF!</definedName>
    <definedName name="________EXC11" localSheetId="14">#REF!</definedName>
    <definedName name="________EXC11" localSheetId="15">#REF!</definedName>
    <definedName name="________EXC11" localSheetId="16">#REF!</definedName>
    <definedName name="________EXC11" localSheetId="17">#REF!</definedName>
    <definedName name="________EXC11" localSheetId="18">#REF!</definedName>
    <definedName name="________EXC11" localSheetId="19">#REF!</definedName>
    <definedName name="________EXC11" localSheetId="20">#REF!</definedName>
    <definedName name="________EXC11" localSheetId="21">#REF!</definedName>
    <definedName name="________EXC11" localSheetId="22">#REF!</definedName>
    <definedName name="________EXC11" localSheetId="23">#REF!</definedName>
    <definedName name="________EXC11" localSheetId="24">#REF!</definedName>
    <definedName name="________EXC11" localSheetId="25">#REF!</definedName>
    <definedName name="________EXC11" localSheetId="26">#REF!</definedName>
    <definedName name="________EXC11" localSheetId="27">#REF!</definedName>
    <definedName name="________EXC11" localSheetId="28">#REF!</definedName>
    <definedName name="________EXC11" localSheetId="29">#REF!</definedName>
    <definedName name="________EXC11" localSheetId="31">#REF!</definedName>
    <definedName name="________EXC11" localSheetId="7">#REF!</definedName>
    <definedName name="________EXC11" localSheetId="8">#REF!</definedName>
    <definedName name="________EXC11" localSheetId="9">#REF!</definedName>
    <definedName name="________EXC11" localSheetId="10">#REF!</definedName>
    <definedName name="________EXC12" localSheetId="11">#REF!</definedName>
    <definedName name="________EXC12" localSheetId="12">#REF!</definedName>
    <definedName name="________EXC12" localSheetId="13">#REF!</definedName>
    <definedName name="________EXC12" localSheetId="14">#REF!</definedName>
    <definedName name="________EXC12" localSheetId="15">#REF!</definedName>
    <definedName name="________EXC12" localSheetId="16">#REF!</definedName>
    <definedName name="________EXC12" localSheetId="17">#REF!</definedName>
    <definedName name="________EXC12" localSheetId="18">#REF!</definedName>
    <definedName name="________EXC12" localSheetId="19">#REF!</definedName>
    <definedName name="________EXC12" localSheetId="20">#REF!</definedName>
    <definedName name="________EXC12" localSheetId="21">#REF!</definedName>
    <definedName name="________EXC12" localSheetId="22">#REF!</definedName>
    <definedName name="________EXC12" localSheetId="23">#REF!</definedName>
    <definedName name="________EXC12" localSheetId="24">#REF!</definedName>
    <definedName name="________EXC12" localSheetId="25">#REF!</definedName>
    <definedName name="________EXC12" localSheetId="26">#REF!</definedName>
    <definedName name="________EXC12" localSheetId="27">#REF!</definedName>
    <definedName name="________EXC12" localSheetId="28">#REF!</definedName>
    <definedName name="________EXC12" localSheetId="29">#REF!</definedName>
    <definedName name="________EXC12" localSheetId="31">#REF!</definedName>
    <definedName name="________EXC12" localSheetId="7">#REF!</definedName>
    <definedName name="________EXC12" localSheetId="8">#REF!</definedName>
    <definedName name="________EXC12" localSheetId="9">#REF!</definedName>
    <definedName name="________EXC12" localSheetId="10">#REF!</definedName>
    <definedName name="________EXC2" localSheetId="11">#REF!</definedName>
    <definedName name="________EXC2" localSheetId="12">#REF!</definedName>
    <definedName name="________EXC2" localSheetId="13">#REF!</definedName>
    <definedName name="________EXC2" localSheetId="14">#REF!</definedName>
    <definedName name="________EXC2" localSheetId="15">#REF!</definedName>
    <definedName name="________EXC2" localSheetId="16">#REF!</definedName>
    <definedName name="________EXC2" localSheetId="17">#REF!</definedName>
    <definedName name="________EXC2" localSheetId="18">#REF!</definedName>
    <definedName name="________EXC2" localSheetId="19">#REF!</definedName>
    <definedName name="________EXC2" localSheetId="20">#REF!</definedName>
    <definedName name="________EXC2" localSheetId="21">#REF!</definedName>
    <definedName name="________EXC2" localSheetId="22">#REF!</definedName>
    <definedName name="________EXC2" localSheetId="23">#REF!</definedName>
    <definedName name="________EXC2" localSheetId="24">#REF!</definedName>
    <definedName name="________EXC2" localSheetId="25">#REF!</definedName>
    <definedName name="________EXC2" localSheetId="26">#REF!</definedName>
    <definedName name="________EXC2" localSheetId="27">#REF!</definedName>
    <definedName name="________EXC2" localSheetId="28">#REF!</definedName>
    <definedName name="________EXC2" localSheetId="29">#REF!</definedName>
    <definedName name="________EXC2" localSheetId="31">#REF!</definedName>
    <definedName name="________EXC2" localSheetId="7">#REF!</definedName>
    <definedName name="________EXC2" localSheetId="8">#REF!</definedName>
    <definedName name="________EXC2" localSheetId="9">#REF!</definedName>
    <definedName name="________EXC2" localSheetId="10">#REF!</definedName>
    <definedName name="________EXC3" localSheetId="11">#REF!</definedName>
    <definedName name="________EXC3" localSheetId="12">#REF!</definedName>
    <definedName name="________EXC3" localSheetId="13">#REF!</definedName>
    <definedName name="________EXC3" localSheetId="14">#REF!</definedName>
    <definedName name="________EXC3" localSheetId="15">#REF!</definedName>
    <definedName name="________EXC3" localSheetId="16">#REF!</definedName>
    <definedName name="________EXC3" localSheetId="17">#REF!</definedName>
    <definedName name="________EXC3" localSheetId="18">#REF!</definedName>
    <definedName name="________EXC3" localSheetId="19">#REF!</definedName>
    <definedName name="________EXC3" localSheetId="20">#REF!</definedName>
    <definedName name="________EXC3" localSheetId="21">#REF!</definedName>
    <definedName name="________EXC3" localSheetId="22">#REF!</definedName>
    <definedName name="________EXC3" localSheetId="23">#REF!</definedName>
    <definedName name="________EXC3" localSheetId="24">#REF!</definedName>
    <definedName name="________EXC3" localSheetId="25">#REF!</definedName>
    <definedName name="________EXC3" localSheetId="26">#REF!</definedName>
    <definedName name="________EXC3" localSheetId="27">#REF!</definedName>
    <definedName name="________EXC3" localSheetId="28">#REF!</definedName>
    <definedName name="________EXC3" localSheetId="29">#REF!</definedName>
    <definedName name="________EXC3" localSheetId="31">#REF!</definedName>
    <definedName name="________EXC3" localSheetId="7">#REF!</definedName>
    <definedName name="________EXC3" localSheetId="8">#REF!</definedName>
    <definedName name="________EXC3" localSheetId="9">#REF!</definedName>
    <definedName name="________EXC3" localSheetId="10">#REF!</definedName>
    <definedName name="________EXC4" localSheetId="11">#REF!</definedName>
    <definedName name="________EXC4" localSheetId="12">#REF!</definedName>
    <definedName name="________EXC4" localSheetId="13">#REF!</definedName>
    <definedName name="________EXC4" localSheetId="14">#REF!</definedName>
    <definedName name="________EXC4" localSheetId="15">#REF!</definedName>
    <definedName name="________EXC4" localSheetId="16">#REF!</definedName>
    <definedName name="________EXC4" localSheetId="17">#REF!</definedName>
    <definedName name="________EXC4" localSheetId="18">#REF!</definedName>
    <definedName name="________EXC4" localSheetId="19">#REF!</definedName>
    <definedName name="________EXC4" localSheetId="20">#REF!</definedName>
    <definedName name="________EXC4" localSheetId="21">#REF!</definedName>
    <definedName name="________EXC4" localSheetId="22">#REF!</definedName>
    <definedName name="________EXC4" localSheetId="23">#REF!</definedName>
    <definedName name="________EXC4" localSheetId="24">#REF!</definedName>
    <definedName name="________EXC4" localSheetId="25">#REF!</definedName>
    <definedName name="________EXC4" localSheetId="26">#REF!</definedName>
    <definedName name="________EXC4" localSheetId="27">#REF!</definedName>
    <definedName name="________EXC4" localSheetId="28">#REF!</definedName>
    <definedName name="________EXC4" localSheetId="29">#REF!</definedName>
    <definedName name="________EXC4" localSheetId="31">#REF!</definedName>
    <definedName name="________EXC4" localSheetId="7">#REF!</definedName>
    <definedName name="________EXC4" localSheetId="8">#REF!</definedName>
    <definedName name="________EXC4" localSheetId="9">#REF!</definedName>
    <definedName name="________EXC4" localSheetId="10">#REF!</definedName>
    <definedName name="________EXC5" localSheetId="11">#REF!</definedName>
    <definedName name="________EXC5" localSheetId="12">#REF!</definedName>
    <definedName name="________EXC5" localSheetId="13">#REF!</definedName>
    <definedName name="________EXC5" localSheetId="14">#REF!</definedName>
    <definedName name="________EXC5" localSheetId="15">#REF!</definedName>
    <definedName name="________EXC5" localSheetId="16">#REF!</definedName>
    <definedName name="________EXC5" localSheetId="17">#REF!</definedName>
    <definedName name="________EXC5" localSheetId="18">#REF!</definedName>
    <definedName name="________EXC5" localSheetId="19">#REF!</definedName>
    <definedName name="________EXC5" localSheetId="20">#REF!</definedName>
    <definedName name="________EXC5" localSheetId="21">#REF!</definedName>
    <definedName name="________EXC5" localSheetId="22">#REF!</definedName>
    <definedName name="________EXC5" localSheetId="23">#REF!</definedName>
    <definedName name="________EXC5" localSheetId="24">#REF!</definedName>
    <definedName name="________EXC5" localSheetId="25">#REF!</definedName>
    <definedName name="________EXC5" localSheetId="26">#REF!</definedName>
    <definedName name="________EXC5" localSheetId="27">#REF!</definedName>
    <definedName name="________EXC5" localSheetId="28">#REF!</definedName>
    <definedName name="________EXC5" localSheetId="29">#REF!</definedName>
    <definedName name="________EXC5" localSheetId="31">#REF!</definedName>
    <definedName name="________EXC5" localSheetId="7">#REF!</definedName>
    <definedName name="________EXC5" localSheetId="8">#REF!</definedName>
    <definedName name="________EXC5" localSheetId="9">#REF!</definedName>
    <definedName name="________EXC5" localSheetId="10">#REF!</definedName>
    <definedName name="________EXC8" localSheetId="11">#REF!</definedName>
    <definedName name="________EXC8" localSheetId="12">#REF!</definedName>
    <definedName name="________EXC8" localSheetId="13">#REF!</definedName>
    <definedName name="________EXC8" localSheetId="14">#REF!</definedName>
    <definedName name="________EXC8" localSheetId="15">#REF!</definedName>
    <definedName name="________EXC8" localSheetId="16">#REF!</definedName>
    <definedName name="________EXC8" localSheetId="17">#REF!</definedName>
    <definedName name="________EXC8" localSheetId="18">#REF!</definedName>
    <definedName name="________EXC8" localSheetId="19">#REF!</definedName>
    <definedName name="________EXC8" localSheetId="20">#REF!</definedName>
    <definedName name="________EXC8" localSheetId="21">#REF!</definedName>
    <definedName name="________EXC8" localSheetId="22">#REF!</definedName>
    <definedName name="________EXC8" localSheetId="23">#REF!</definedName>
    <definedName name="________EXC8" localSheetId="24">#REF!</definedName>
    <definedName name="________EXC8" localSheetId="25">#REF!</definedName>
    <definedName name="________EXC8" localSheetId="26">#REF!</definedName>
    <definedName name="________EXC8" localSheetId="27">#REF!</definedName>
    <definedName name="________EXC8" localSheetId="28">#REF!</definedName>
    <definedName name="________EXC8" localSheetId="29">#REF!</definedName>
    <definedName name="________EXC8" localSheetId="31">#REF!</definedName>
    <definedName name="________EXC8" localSheetId="7">#REF!</definedName>
    <definedName name="________EXC8" localSheetId="8">#REF!</definedName>
    <definedName name="________EXC8" localSheetId="9">#REF!</definedName>
    <definedName name="________EXC8" localSheetId="10">#REF!</definedName>
    <definedName name="________EXC9" localSheetId="11">#REF!</definedName>
    <definedName name="________EXC9" localSheetId="12">#REF!</definedName>
    <definedName name="________EXC9" localSheetId="13">#REF!</definedName>
    <definedName name="________EXC9" localSheetId="14">#REF!</definedName>
    <definedName name="________EXC9" localSheetId="15">#REF!</definedName>
    <definedName name="________EXC9" localSheetId="16">#REF!</definedName>
    <definedName name="________EXC9" localSheetId="17">#REF!</definedName>
    <definedName name="________EXC9" localSheetId="18">#REF!</definedName>
    <definedName name="________EXC9" localSheetId="19">#REF!</definedName>
    <definedName name="________EXC9" localSheetId="20">#REF!</definedName>
    <definedName name="________EXC9" localSheetId="21">#REF!</definedName>
    <definedName name="________EXC9" localSheetId="22">#REF!</definedName>
    <definedName name="________EXC9" localSheetId="23">#REF!</definedName>
    <definedName name="________EXC9" localSheetId="24">#REF!</definedName>
    <definedName name="________EXC9" localSheetId="25">#REF!</definedName>
    <definedName name="________EXC9" localSheetId="26">#REF!</definedName>
    <definedName name="________EXC9" localSheetId="27">#REF!</definedName>
    <definedName name="________EXC9" localSheetId="28">#REF!</definedName>
    <definedName name="________EXC9" localSheetId="29">#REF!</definedName>
    <definedName name="________EXC9" localSheetId="31">#REF!</definedName>
    <definedName name="________EXC9" localSheetId="7">#REF!</definedName>
    <definedName name="________EXC9" localSheetId="8">#REF!</definedName>
    <definedName name="________EXC9" localSheetId="9">#REF!</definedName>
    <definedName name="________EXC9" localSheetId="10">#REF!</definedName>
    <definedName name="_______apu1" localSheetId="11">[2]INSUMOS!#REF!</definedName>
    <definedName name="_______apu1" localSheetId="12">[2]INSUMOS!#REF!</definedName>
    <definedName name="_______apu1" localSheetId="13">[2]INSUMOS!#REF!</definedName>
    <definedName name="_______apu1" localSheetId="14">[2]INSUMOS!#REF!</definedName>
    <definedName name="_______apu1" localSheetId="15">[2]INSUMOS!#REF!</definedName>
    <definedName name="_______apu1" localSheetId="16">[2]INSUMOS!#REF!</definedName>
    <definedName name="_______apu1" localSheetId="17">[2]INSUMOS!#REF!</definedName>
    <definedName name="_______apu1" localSheetId="18">[2]INSUMOS!#REF!</definedName>
    <definedName name="_______apu1" localSheetId="19">[2]INSUMOS!#REF!</definedName>
    <definedName name="_______apu1" localSheetId="20">[2]INSUMOS!#REF!</definedName>
    <definedName name="_______apu1" localSheetId="21">[2]INSUMOS!#REF!</definedName>
    <definedName name="_______apu1" localSheetId="22">[2]INSUMOS!#REF!</definedName>
    <definedName name="_______apu1" localSheetId="23">[2]INSUMOS!#REF!</definedName>
    <definedName name="_______apu1" localSheetId="24">[2]INSUMOS!#REF!</definedName>
    <definedName name="_______apu1" localSheetId="25">[2]INSUMOS!#REF!</definedName>
    <definedName name="_______apu1" localSheetId="26">[2]INSUMOS!#REF!</definedName>
    <definedName name="_______apu1" localSheetId="27">[2]INSUMOS!#REF!</definedName>
    <definedName name="_______apu1" localSheetId="28">[2]INSUMOS!#REF!</definedName>
    <definedName name="_______apu1" localSheetId="29">[2]INSUMOS!#REF!</definedName>
    <definedName name="_______apu1" localSheetId="31">[2]INSUMOS!#REF!</definedName>
    <definedName name="_______apu1" localSheetId="7">[2]INSUMOS!#REF!</definedName>
    <definedName name="_______apu1" localSheetId="8">[2]INSUMOS!#REF!</definedName>
    <definedName name="_______apu1" localSheetId="9">[2]INSUMOS!#REF!</definedName>
    <definedName name="_______apu1" localSheetId="10">[2]INSUMOS!#REF!</definedName>
    <definedName name="_______EST1" localSheetId="11">#REF!</definedName>
    <definedName name="_______EST1" localSheetId="12">#REF!</definedName>
    <definedName name="_______EST1" localSheetId="13">#REF!</definedName>
    <definedName name="_______EST1" localSheetId="14">#REF!</definedName>
    <definedName name="_______EST1" localSheetId="15">#REF!</definedName>
    <definedName name="_______EST1" localSheetId="16">#REF!</definedName>
    <definedName name="_______EST1" localSheetId="17">#REF!</definedName>
    <definedName name="_______EST1" localSheetId="18">#REF!</definedName>
    <definedName name="_______EST1" localSheetId="19">#REF!</definedName>
    <definedName name="_______EST1" localSheetId="20">#REF!</definedName>
    <definedName name="_______EST1" localSheetId="21">#REF!</definedName>
    <definedName name="_______EST1" localSheetId="22">#REF!</definedName>
    <definedName name="_______EST1" localSheetId="23">#REF!</definedName>
    <definedName name="_______EST1" localSheetId="24">#REF!</definedName>
    <definedName name="_______EST1" localSheetId="25">#REF!</definedName>
    <definedName name="_______EST1" localSheetId="26">#REF!</definedName>
    <definedName name="_______EST1" localSheetId="27">#REF!</definedName>
    <definedName name="_______EST1" localSheetId="28">#REF!</definedName>
    <definedName name="_______EST1" localSheetId="29">#REF!</definedName>
    <definedName name="_______EST1" localSheetId="31">#REF!</definedName>
    <definedName name="_______EST1" localSheetId="7">#REF!</definedName>
    <definedName name="_______EST1" localSheetId="8">#REF!</definedName>
    <definedName name="_______EST1" localSheetId="9">#REF!</definedName>
    <definedName name="_______EST1" localSheetId="10">#REF!</definedName>
    <definedName name="_______EST10" localSheetId="11">#REF!</definedName>
    <definedName name="_______EST10" localSheetId="12">#REF!</definedName>
    <definedName name="_______EST10" localSheetId="13">#REF!</definedName>
    <definedName name="_______EST10" localSheetId="14">#REF!</definedName>
    <definedName name="_______EST10" localSheetId="15">#REF!</definedName>
    <definedName name="_______EST10" localSheetId="16">#REF!</definedName>
    <definedName name="_______EST10" localSheetId="17">#REF!</definedName>
    <definedName name="_______EST10" localSheetId="18">#REF!</definedName>
    <definedName name="_______EST10" localSheetId="19">#REF!</definedName>
    <definedName name="_______EST10" localSheetId="20">#REF!</definedName>
    <definedName name="_______EST10" localSheetId="21">#REF!</definedName>
    <definedName name="_______EST10" localSheetId="22">#REF!</definedName>
    <definedName name="_______EST10" localSheetId="23">#REF!</definedName>
    <definedName name="_______EST10" localSheetId="24">#REF!</definedName>
    <definedName name="_______EST10" localSheetId="25">#REF!</definedName>
    <definedName name="_______EST10" localSheetId="26">#REF!</definedName>
    <definedName name="_______EST10" localSheetId="27">#REF!</definedName>
    <definedName name="_______EST10" localSheetId="28">#REF!</definedName>
    <definedName name="_______EST10" localSheetId="29">#REF!</definedName>
    <definedName name="_______EST10" localSheetId="31">#REF!</definedName>
    <definedName name="_______EST10" localSheetId="7">#REF!</definedName>
    <definedName name="_______EST10" localSheetId="8">#REF!</definedName>
    <definedName name="_______EST10" localSheetId="9">#REF!</definedName>
    <definedName name="_______EST10" localSheetId="10">#REF!</definedName>
    <definedName name="_______EST11" localSheetId="11">#REF!</definedName>
    <definedName name="_______EST11" localSheetId="12">#REF!</definedName>
    <definedName name="_______EST11" localSheetId="13">#REF!</definedName>
    <definedName name="_______EST11" localSheetId="14">#REF!</definedName>
    <definedName name="_______EST11" localSheetId="15">#REF!</definedName>
    <definedName name="_______EST11" localSheetId="16">#REF!</definedName>
    <definedName name="_______EST11" localSheetId="17">#REF!</definedName>
    <definedName name="_______EST11" localSheetId="18">#REF!</definedName>
    <definedName name="_______EST11" localSheetId="19">#REF!</definedName>
    <definedName name="_______EST11" localSheetId="20">#REF!</definedName>
    <definedName name="_______EST11" localSheetId="21">#REF!</definedName>
    <definedName name="_______EST11" localSheetId="22">#REF!</definedName>
    <definedName name="_______EST11" localSheetId="23">#REF!</definedName>
    <definedName name="_______EST11" localSheetId="24">#REF!</definedName>
    <definedName name="_______EST11" localSheetId="25">#REF!</definedName>
    <definedName name="_______EST11" localSheetId="26">#REF!</definedName>
    <definedName name="_______EST11" localSheetId="27">#REF!</definedName>
    <definedName name="_______EST11" localSheetId="28">#REF!</definedName>
    <definedName name="_______EST11" localSheetId="29">#REF!</definedName>
    <definedName name="_______EST11" localSheetId="31">#REF!</definedName>
    <definedName name="_______EST11" localSheetId="7">#REF!</definedName>
    <definedName name="_______EST11" localSheetId="8">#REF!</definedName>
    <definedName name="_______EST11" localSheetId="9">#REF!</definedName>
    <definedName name="_______EST11" localSheetId="10">#REF!</definedName>
    <definedName name="_______EST12" localSheetId="11">#REF!</definedName>
    <definedName name="_______EST12" localSheetId="12">#REF!</definedName>
    <definedName name="_______EST12" localSheetId="13">#REF!</definedName>
    <definedName name="_______EST12" localSheetId="14">#REF!</definedName>
    <definedName name="_______EST12" localSheetId="15">#REF!</definedName>
    <definedName name="_______EST12" localSheetId="16">#REF!</definedName>
    <definedName name="_______EST12" localSheetId="17">#REF!</definedName>
    <definedName name="_______EST12" localSheetId="18">#REF!</definedName>
    <definedName name="_______EST12" localSheetId="19">#REF!</definedName>
    <definedName name="_______EST12" localSheetId="20">#REF!</definedName>
    <definedName name="_______EST12" localSheetId="21">#REF!</definedName>
    <definedName name="_______EST12" localSheetId="22">#REF!</definedName>
    <definedName name="_______EST12" localSheetId="23">#REF!</definedName>
    <definedName name="_______EST12" localSheetId="24">#REF!</definedName>
    <definedName name="_______EST12" localSheetId="25">#REF!</definedName>
    <definedName name="_______EST12" localSheetId="26">#REF!</definedName>
    <definedName name="_______EST12" localSheetId="27">#REF!</definedName>
    <definedName name="_______EST12" localSheetId="28">#REF!</definedName>
    <definedName name="_______EST12" localSheetId="29">#REF!</definedName>
    <definedName name="_______EST12" localSheetId="31">#REF!</definedName>
    <definedName name="_______EST12" localSheetId="7">#REF!</definedName>
    <definedName name="_______EST12" localSheetId="8">#REF!</definedName>
    <definedName name="_______EST12" localSheetId="9">#REF!</definedName>
    <definedName name="_______EST12" localSheetId="10">#REF!</definedName>
    <definedName name="_______EST13" localSheetId="11">#REF!</definedName>
    <definedName name="_______EST13" localSheetId="12">#REF!</definedName>
    <definedName name="_______EST13" localSheetId="13">#REF!</definedName>
    <definedName name="_______EST13" localSheetId="14">#REF!</definedName>
    <definedName name="_______EST13" localSheetId="15">#REF!</definedName>
    <definedName name="_______EST13" localSheetId="16">#REF!</definedName>
    <definedName name="_______EST13" localSheetId="17">#REF!</definedName>
    <definedName name="_______EST13" localSheetId="18">#REF!</definedName>
    <definedName name="_______EST13" localSheetId="19">#REF!</definedName>
    <definedName name="_______EST13" localSheetId="20">#REF!</definedName>
    <definedName name="_______EST13" localSheetId="21">#REF!</definedName>
    <definedName name="_______EST13" localSheetId="22">#REF!</definedName>
    <definedName name="_______EST13" localSheetId="23">#REF!</definedName>
    <definedName name="_______EST13" localSheetId="24">#REF!</definedName>
    <definedName name="_______EST13" localSheetId="25">#REF!</definedName>
    <definedName name="_______EST13" localSheetId="26">#REF!</definedName>
    <definedName name="_______EST13" localSheetId="27">#REF!</definedName>
    <definedName name="_______EST13" localSheetId="28">#REF!</definedName>
    <definedName name="_______EST13" localSheetId="29">#REF!</definedName>
    <definedName name="_______EST13" localSheetId="31">#REF!</definedName>
    <definedName name="_______EST13" localSheetId="7">#REF!</definedName>
    <definedName name="_______EST13" localSheetId="8">#REF!</definedName>
    <definedName name="_______EST13" localSheetId="9">#REF!</definedName>
    <definedName name="_______EST13" localSheetId="10">#REF!</definedName>
    <definedName name="_______EST14" localSheetId="11">#REF!</definedName>
    <definedName name="_______EST14" localSheetId="12">#REF!</definedName>
    <definedName name="_______EST14" localSheetId="13">#REF!</definedName>
    <definedName name="_______EST14" localSheetId="14">#REF!</definedName>
    <definedName name="_______EST14" localSheetId="15">#REF!</definedName>
    <definedName name="_______EST14" localSheetId="16">#REF!</definedName>
    <definedName name="_______EST14" localSheetId="17">#REF!</definedName>
    <definedName name="_______EST14" localSheetId="18">#REF!</definedName>
    <definedName name="_______EST14" localSheetId="19">#REF!</definedName>
    <definedName name="_______EST14" localSheetId="20">#REF!</definedName>
    <definedName name="_______EST14" localSheetId="21">#REF!</definedName>
    <definedName name="_______EST14" localSheetId="22">#REF!</definedName>
    <definedName name="_______EST14" localSheetId="23">#REF!</definedName>
    <definedName name="_______EST14" localSheetId="24">#REF!</definedName>
    <definedName name="_______EST14" localSheetId="25">#REF!</definedName>
    <definedName name="_______EST14" localSheetId="26">#REF!</definedName>
    <definedName name="_______EST14" localSheetId="27">#REF!</definedName>
    <definedName name="_______EST14" localSheetId="28">#REF!</definedName>
    <definedName name="_______EST14" localSheetId="29">#REF!</definedName>
    <definedName name="_______EST14" localSheetId="31">#REF!</definedName>
    <definedName name="_______EST14" localSheetId="7">#REF!</definedName>
    <definedName name="_______EST14" localSheetId="8">#REF!</definedName>
    <definedName name="_______EST14" localSheetId="9">#REF!</definedName>
    <definedName name="_______EST14" localSheetId="10">#REF!</definedName>
    <definedName name="_______EST15" localSheetId="11">#REF!</definedName>
    <definedName name="_______EST15" localSheetId="12">#REF!</definedName>
    <definedName name="_______EST15" localSheetId="13">#REF!</definedName>
    <definedName name="_______EST15" localSheetId="14">#REF!</definedName>
    <definedName name="_______EST15" localSheetId="15">#REF!</definedName>
    <definedName name="_______EST15" localSheetId="16">#REF!</definedName>
    <definedName name="_______EST15" localSheetId="17">#REF!</definedName>
    <definedName name="_______EST15" localSheetId="18">#REF!</definedName>
    <definedName name="_______EST15" localSheetId="19">#REF!</definedName>
    <definedName name="_______EST15" localSheetId="20">#REF!</definedName>
    <definedName name="_______EST15" localSheetId="21">#REF!</definedName>
    <definedName name="_______EST15" localSheetId="22">#REF!</definedName>
    <definedName name="_______EST15" localSheetId="23">#REF!</definedName>
    <definedName name="_______EST15" localSheetId="24">#REF!</definedName>
    <definedName name="_______EST15" localSheetId="25">#REF!</definedName>
    <definedName name="_______EST15" localSheetId="26">#REF!</definedName>
    <definedName name="_______EST15" localSheetId="27">#REF!</definedName>
    <definedName name="_______EST15" localSheetId="28">#REF!</definedName>
    <definedName name="_______EST15" localSheetId="29">#REF!</definedName>
    <definedName name="_______EST15" localSheetId="31">#REF!</definedName>
    <definedName name="_______EST15" localSheetId="7">#REF!</definedName>
    <definedName name="_______EST15" localSheetId="8">#REF!</definedName>
    <definedName name="_______EST15" localSheetId="9">#REF!</definedName>
    <definedName name="_______EST15" localSheetId="10">#REF!</definedName>
    <definedName name="_______EST16" localSheetId="11">#REF!</definedName>
    <definedName name="_______EST16" localSheetId="12">#REF!</definedName>
    <definedName name="_______EST16" localSheetId="13">#REF!</definedName>
    <definedName name="_______EST16" localSheetId="14">#REF!</definedName>
    <definedName name="_______EST16" localSheetId="15">#REF!</definedName>
    <definedName name="_______EST16" localSheetId="16">#REF!</definedName>
    <definedName name="_______EST16" localSheetId="17">#REF!</definedName>
    <definedName name="_______EST16" localSheetId="18">#REF!</definedName>
    <definedName name="_______EST16" localSheetId="19">#REF!</definedName>
    <definedName name="_______EST16" localSheetId="20">#REF!</definedName>
    <definedName name="_______EST16" localSheetId="21">#REF!</definedName>
    <definedName name="_______EST16" localSheetId="22">#REF!</definedName>
    <definedName name="_______EST16" localSheetId="23">#REF!</definedName>
    <definedName name="_______EST16" localSheetId="24">#REF!</definedName>
    <definedName name="_______EST16" localSheetId="25">#REF!</definedName>
    <definedName name="_______EST16" localSheetId="26">#REF!</definedName>
    <definedName name="_______EST16" localSheetId="27">#REF!</definedName>
    <definedName name="_______EST16" localSheetId="28">#REF!</definedName>
    <definedName name="_______EST16" localSheetId="29">#REF!</definedName>
    <definedName name="_______EST16" localSheetId="31">#REF!</definedName>
    <definedName name="_______EST16" localSheetId="7">#REF!</definedName>
    <definedName name="_______EST16" localSheetId="8">#REF!</definedName>
    <definedName name="_______EST16" localSheetId="9">#REF!</definedName>
    <definedName name="_______EST16" localSheetId="10">#REF!</definedName>
    <definedName name="_______EST17" localSheetId="11">#REF!</definedName>
    <definedName name="_______EST17" localSheetId="12">#REF!</definedName>
    <definedName name="_______EST17" localSheetId="13">#REF!</definedName>
    <definedName name="_______EST17" localSheetId="14">#REF!</definedName>
    <definedName name="_______EST17" localSheetId="15">#REF!</definedName>
    <definedName name="_______EST17" localSheetId="16">#REF!</definedName>
    <definedName name="_______EST17" localSheetId="17">#REF!</definedName>
    <definedName name="_______EST17" localSheetId="18">#REF!</definedName>
    <definedName name="_______EST17" localSheetId="19">#REF!</definedName>
    <definedName name="_______EST17" localSheetId="20">#REF!</definedName>
    <definedName name="_______EST17" localSheetId="21">#REF!</definedName>
    <definedName name="_______EST17" localSheetId="22">#REF!</definedName>
    <definedName name="_______EST17" localSheetId="23">#REF!</definedName>
    <definedName name="_______EST17" localSheetId="24">#REF!</definedName>
    <definedName name="_______EST17" localSheetId="25">#REF!</definedName>
    <definedName name="_______EST17" localSheetId="26">#REF!</definedName>
    <definedName name="_______EST17" localSheetId="27">#REF!</definedName>
    <definedName name="_______EST17" localSheetId="28">#REF!</definedName>
    <definedName name="_______EST17" localSheetId="29">#REF!</definedName>
    <definedName name="_______EST17" localSheetId="31">#REF!</definedName>
    <definedName name="_______EST17" localSheetId="7">#REF!</definedName>
    <definedName name="_______EST17" localSheetId="8">#REF!</definedName>
    <definedName name="_______EST17" localSheetId="9">#REF!</definedName>
    <definedName name="_______EST17" localSheetId="10">#REF!</definedName>
    <definedName name="_______EST18" localSheetId="11">#REF!</definedName>
    <definedName name="_______EST18" localSheetId="12">#REF!</definedName>
    <definedName name="_______EST18" localSheetId="13">#REF!</definedName>
    <definedName name="_______EST18" localSheetId="14">#REF!</definedName>
    <definedName name="_______EST18" localSheetId="15">#REF!</definedName>
    <definedName name="_______EST18" localSheetId="16">#REF!</definedName>
    <definedName name="_______EST18" localSheetId="17">#REF!</definedName>
    <definedName name="_______EST18" localSheetId="18">#REF!</definedName>
    <definedName name="_______EST18" localSheetId="19">#REF!</definedName>
    <definedName name="_______EST18" localSheetId="20">#REF!</definedName>
    <definedName name="_______EST18" localSheetId="21">#REF!</definedName>
    <definedName name="_______EST18" localSheetId="22">#REF!</definedName>
    <definedName name="_______EST18" localSheetId="23">#REF!</definedName>
    <definedName name="_______EST18" localSheetId="24">#REF!</definedName>
    <definedName name="_______EST18" localSheetId="25">#REF!</definedName>
    <definedName name="_______EST18" localSheetId="26">#REF!</definedName>
    <definedName name="_______EST18" localSheetId="27">#REF!</definedName>
    <definedName name="_______EST18" localSheetId="28">#REF!</definedName>
    <definedName name="_______EST18" localSheetId="29">#REF!</definedName>
    <definedName name="_______EST18" localSheetId="31">#REF!</definedName>
    <definedName name="_______EST18" localSheetId="7">#REF!</definedName>
    <definedName name="_______EST18" localSheetId="8">#REF!</definedName>
    <definedName name="_______EST18" localSheetId="9">#REF!</definedName>
    <definedName name="_______EST18" localSheetId="10">#REF!</definedName>
    <definedName name="_______EST19" localSheetId="11">#REF!</definedName>
    <definedName name="_______EST19" localSheetId="12">#REF!</definedName>
    <definedName name="_______EST19" localSheetId="13">#REF!</definedName>
    <definedName name="_______EST19" localSheetId="14">#REF!</definedName>
    <definedName name="_______EST19" localSheetId="15">#REF!</definedName>
    <definedName name="_______EST19" localSheetId="16">#REF!</definedName>
    <definedName name="_______EST19" localSheetId="17">#REF!</definedName>
    <definedName name="_______EST19" localSheetId="18">#REF!</definedName>
    <definedName name="_______EST19" localSheetId="19">#REF!</definedName>
    <definedName name="_______EST19" localSheetId="20">#REF!</definedName>
    <definedName name="_______EST19" localSheetId="21">#REF!</definedName>
    <definedName name="_______EST19" localSheetId="22">#REF!</definedName>
    <definedName name="_______EST19" localSheetId="23">#REF!</definedName>
    <definedName name="_______EST19" localSheetId="24">#REF!</definedName>
    <definedName name="_______EST19" localSheetId="25">#REF!</definedName>
    <definedName name="_______EST19" localSheetId="26">#REF!</definedName>
    <definedName name="_______EST19" localSheetId="27">#REF!</definedName>
    <definedName name="_______EST19" localSheetId="28">#REF!</definedName>
    <definedName name="_______EST19" localSheetId="29">#REF!</definedName>
    <definedName name="_______EST19" localSheetId="31">#REF!</definedName>
    <definedName name="_______EST19" localSheetId="7">#REF!</definedName>
    <definedName name="_______EST19" localSheetId="8">#REF!</definedName>
    <definedName name="_______EST19" localSheetId="9">#REF!</definedName>
    <definedName name="_______EST19" localSheetId="10">#REF!</definedName>
    <definedName name="_______EST2" localSheetId="11">#REF!</definedName>
    <definedName name="_______EST2" localSheetId="12">#REF!</definedName>
    <definedName name="_______EST2" localSheetId="13">#REF!</definedName>
    <definedName name="_______EST2" localSheetId="14">#REF!</definedName>
    <definedName name="_______EST2" localSheetId="15">#REF!</definedName>
    <definedName name="_______EST2" localSheetId="16">#REF!</definedName>
    <definedName name="_______EST2" localSheetId="17">#REF!</definedName>
    <definedName name="_______EST2" localSheetId="18">#REF!</definedName>
    <definedName name="_______EST2" localSheetId="19">#REF!</definedName>
    <definedName name="_______EST2" localSheetId="20">#REF!</definedName>
    <definedName name="_______EST2" localSheetId="21">#REF!</definedName>
    <definedName name="_______EST2" localSheetId="22">#REF!</definedName>
    <definedName name="_______EST2" localSheetId="23">#REF!</definedName>
    <definedName name="_______EST2" localSheetId="24">#REF!</definedName>
    <definedName name="_______EST2" localSheetId="25">#REF!</definedName>
    <definedName name="_______EST2" localSheetId="26">#REF!</definedName>
    <definedName name="_______EST2" localSheetId="27">#REF!</definedName>
    <definedName name="_______EST2" localSheetId="28">#REF!</definedName>
    <definedName name="_______EST2" localSheetId="29">#REF!</definedName>
    <definedName name="_______EST2" localSheetId="31">#REF!</definedName>
    <definedName name="_______EST2" localSheetId="7">#REF!</definedName>
    <definedName name="_______EST2" localSheetId="8">#REF!</definedName>
    <definedName name="_______EST2" localSheetId="9">#REF!</definedName>
    <definedName name="_______EST2" localSheetId="10">#REF!</definedName>
    <definedName name="_______EST3" localSheetId="11">#REF!</definedName>
    <definedName name="_______EST3" localSheetId="12">#REF!</definedName>
    <definedName name="_______EST3" localSheetId="13">#REF!</definedName>
    <definedName name="_______EST3" localSheetId="14">#REF!</definedName>
    <definedName name="_______EST3" localSheetId="15">#REF!</definedName>
    <definedName name="_______EST3" localSheetId="16">#REF!</definedName>
    <definedName name="_______EST3" localSheetId="17">#REF!</definedName>
    <definedName name="_______EST3" localSheetId="18">#REF!</definedName>
    <definedName name="_______EST3" localSheetId="19">#REF!</definedName>
    <definedName name="_______EST3" localSheetId="20">#REF!</definedName>
    <definedName name="_______EST3" localSheetId="21">#REF!</definedName>
    <definedName name="_______EST3" localSheetId="22">#REF!</definedName>
    <definedName name="_______EST3" localSheetId="23">#REF!</definedName>
    <definedName name="_______EST3" localSheetId="24">#REF!</definedName>
    <definedName name="_______EST3" localSheetId="25">#REF!</definedName>
    <definedName name="_______EST3" localSheetId="26">#REF!</definedName>
    <definedName name="_______EST3" localSheetId="27">#REF!</definedName>
    <definedName name="_______EST3" localSheetId="28">#REF!</definedName>
    <definedName name="_______EST3" localSheetId="29">#REF!</definedName>
    <definedName name="_______EST3" localSheetId="31">#REF!</definedName>
    <definedName name="_______EST3" localSheetId="7">#REF!</definedName>
    <definedName name="_______EST3" localSheetId="8">#REF!</definedName>
    <definedName name="_______EST3" localSheetId="9">#REF!</definedName>
    <definedName name="_______EST3" localSheetId="10">#REF!</definedName>
    <definedName name="_______EST4" localSheetId="11">#REF!</definedName>
    <definedName name="_______EST4" localSheetId="12">#REF!</definedName>
    <definedName name="_______EST4" localSheetId="13">#REF!</definedName>
    <definedName name="_______EST4" localSheetId="14">#REF!</definedName>
    <definedName name="_______EST4" localSheetId="15">#REF!</definedName>
    <definedName name="_______EST4" localSheetId="16">#REF!</definedName>
    <definedName name="_______EST4" localSheetId="17">#REF!</definedName>
    <definedName name="_______EST4" localSheetId="18">#REF!</definedName>
    <definedName name="_______EST4" localSheetId="19">#REF!</definedName>
    <definedName name="_______EST4" localSheetId="20">#REF!</definedName>
    <definedName name="_______EST4" localSheetId="21">#REF!</definedName>
    <definedName name="_______EST4" localSheetId="22">#REF!</definedName>
    <definedName name="_______EST4" localSheetId="23">#REF!</definedName>
    <definedName name="_______EST4" localSheetId="24">#REF!</definedName>
    <definedName name="_______EST4" localSheetId="25">#REF!</definedName>
    <definedName name="_______EST4" localSheetId="26">#REF!</definedName>
    <definedName name="_______EST4" localSheetId="27">#REF!</definedName>
    <definedName name="_______EST4" localSheetId="28">#REF!</definedName>
    <definedName name="_______EST4" localSheetId="29">#REF!</definedName>
    <definedName name="_______EST4" localSheetId="31">#REF!</definedName>
    <definedName name="_______EST4" localSheetId="7">#REF!</definedName>
    <definedName name="_______EST4" localSheetId="8">#REF!</definedName>
    <definedName name="_______EST4" localSheetId="9">#REF!</definedName>
    <definedName name="_______EST4" localSheetId="10">#REF!</definedName>
    <definedName name="_______EST5" localSheetId="11">#REF!</definedName>
    <definedName name="_______EST5" localSheetId="12">#REF!</definedName>
    <definedName name="_______EST5" localSheetId="13">#REF!</definedName>
    <definedName name="_______EST5" localSheetId="14">#REF!</definedName>
    <definedName name="_______EST5" localSheetId="15">#REF!</definedName>
    <definedName name="_______EST5" localSheetId="16">#REF!</definedName>
    <definedName name="_______EST5" localSheetId="17">#REF!</definedName>
    <definedName name="_______EST5" localSheetId="18">#REF!</definedName>
    <definedName name="_______EST5" localSheetId="19">#REF!</definedName>
    <definedName name="_______EST5" localSheetId="20">#REF!</definedName>
    <definedName name="_______EST5" localSheetId="21">#REF!</definedName>
    <definedName name="_______EST5" localSheetId="22">#REF!</definedName>
    <definedName name="_______EST5" localSheetId="23">#REF!</definedName>
    <definedName name="_______EST5" localSheetId="24">#REF!</definedName>
    <definedName name="_______EST5" localSheetId="25">#REF!</definedName>
    <definedName name="_______EST5" localSheetId="26">#REF!</definedName>
    <definedName name="_______EST5" localSheetId="27">#REF!</definedName>
    <definedName name="_______EST5" localSheetId="28">#REF!</definedName>
    <definedName name="_______EST5" localSheetId="29">#REF!</definedName>
    <definedName name="_______EST5" localSheetId="31">#REF!</definedName>
    <definedName name="_______EST5" localSheetId="7">#REF!</definedName>
    <definedName name="_______EST5" localSheetId="8">#REF!</definedName>
    <definedName name="_______EST5" localSheetId="9">#REF!</definedName>
    <definedName name="_______EST5" localSheetId="10">#REF!</definedName>
    <definedName name="_______EST6" localSheetId="11">#REF!</definedName>
    <definedName name="_______EST6" localSheetId="12">#REF!</definedName>
    <definedName name="_______EST6" localSheetId="13">#REF!</definedName>
    <definedName name="_______EST6" localSheetId="14">#REF!</definedName>
    <definedName name="_______EST6" localSheetId="15">#REF!</definedName>
    <definedName name="_______EST6" localSheetId="16">#REF!</definedName>
    <definedName name="_______EST6" localSheetId="17">#REF!</definedName>
    <definedName name="_______EST6" localSheetId="18">#REF!</definedName>
    <definedName name="_______EST6" localSheetId="19">#REF!</definedName>
    <definedName name="_______EST6" localSheetId="20">#REF!</definedName>
    <definedName name="_______EST6" localSheetId="21">#REF!</definedName>
    <definedName name="_______EST6" localSheetId="22">#REF!</definedName>
    <definedName name="_______EST6" localSheetId="23">#REF!</definedName>
    <definedName name="_______EST6" localSheetId="24">#REF!</definedName>
    <definedName name="_______EST6" localSheetId="25">#REF!</definedName>
    <definedName name="_______EST6" localSheetId="26">#REF!</definedName>
    <definedName name="_______EST6" localSheetId="27">#REF!</definedName>
    <definedName name="_______EST6" localSheetId="28">#REF!</definedName>
    <definedName name="_______EST6" localSheetId="29">#REF!</definedName>
    <definedName name="_______EST6" localSheetId="31">#REF!</definedName>
    <definedName name="_______EST6" localSheetId="7">#REF!</definedName>
    <definedName name="_______EST6" localSheetId="8">#REF!</definedName>
    <definedName name="_______EST6" localSheetId="9">#REF!</definedName>
    <definedName name="_______EST6" localSheetId="10">#REF!</definedName>
    <definedName name="_______EST7" localSheetId="11">#REF!</definedName>
    <definedName name="_______EST7" localSheetId="12">#REF!</definedName>
    <definedName name="_______EST7" localSheetId="13">#REF!</definedName>
    <definedName name="_______EST7" localSheetId="14">#REF!</definedName>
    <definedName name="_______EST7" localSheetId="15">#REF!</definedName>
    <definedName name="_______EST7" localSheetId="16">#REF!</definedName>
    <definedName name="_______EST7" localSheetId="17">#REF!</definedName>
    <definedName name="_______EST7" localSheetId="18">#REF!</definedName>
    <definedName name="_______EST7" localSheetId="19">#REF!</definedName>
    <definedName name="_______EST7" localSheetId="20">#REF!</definedName>
    <definedName name="_______EST7" localSheetId="21">#REF!</definedName>
    <definedName name="_______EST7" localSheetId="22">#REF!</definedName>
    <definedName name="_______EST7" localSheetId="23">#REF!</definedName>
    <definedName name="_______EST7" localSheetId="24">#REF!</definedName>
    <definedName name="_______EST7" localSheetId="25">#REF!</definedName>
    <definedName name="_______EST7" localSheetId="26">#REF!</definedName>
    <definedName name="_______EST7" localSheetId="27">#REF!</definedName>
    <definedName name="_______EST7" localSheetId="28">#REF!</definedName>
    <definedName name="_______EST7" localSheetId="29">#REF!</definedName>
    <definedName name="_______EST7" localSheetId="31">#REF!</definedName>
    <definedName name="_______EST7" localSheetId="7">#REF!</definedName>
    <definedName name="_______EST7" localSheetId="8">#REF!</definedName>
    <definedName name="_______EST7" localSheetId="9">#REF!</definedName>
    <definedName name="_______EST7" localSheetId="10">#REF!</definedName>
    <definedName name="_______EST8" localSheetId="11">#REF!</definedName>
    <definedName name="_______EST8" localSheetId="12">#REF!</definedName>
    <definedName name="_______EST8" localSheetId="13">#REF!</definedName>
    <definedName name="_______EST8" localSheetId="14">#REF!</definedName>
    <definedName name="_______EST8" localSheetId="15">#REF!</definedName>
    <definedName name="_______EST8" localSheetId="16">#REF!</definedName>
    <definedName name="_______EST8" localSheetId="17">#REF!</definedName>
    <definedName name="_______EST8" localSheetId="18">#REF!</definedName>
    <definedName name="_______EST8" localSheetId="19">#REF!</definedName>
    <definedName name="_______EST8" localSheetId="20">#REF!</definedName>
    <definedName name="_______EST8" localSheetId="21">#REF!</definedName>
    <definedName name="_______EST8" localSheetId="22">#REF!</definedName>
    <definedName name="_______EST8" localSheetId="23">#REF!</definedName>
    <definedName name="_______EST8" localSheetId="24">#REF!</definedName>
    <definedName name="_______EST8" localSheetId="25">#REF!</definedName>
    <definedName name="_______EST8" localSheetId="26">#REF!</definedName>
    <definedName name="_______EST8" localSheetId="27">#REF!</definedName>
    <definedName name="_______EST8" localSheetId="28">#REF!</definedName>
    <definedName name="_______EST8" localSheetId="29">#REF!</definedName>
    <definedName name="_______EST8" localSheetId="31">#REF!</definedName>
    <definedName name="_______EST8" localSheetId="7">#REF!</definedName>
    <definedName name="_______EST8" localSheetId="8">#REF!</definedName>
    <definedName name="_______EST8" localSheetId="9">#REF!</definedName>
    <definedName name="_______EST8" localSheetId="10">#REF!</definedName>
    <definedName name="_______EST9" localSheetId="11">#REF!</definedName>
    <definedName name="_______EST9" localSheetId="12">#REF!</definedName>
    <definedName name="_______EST9" localSheetId="13">#REF!</definedName>
    <definedName name="_______EST9" localSheetId="14">#REF!</definedName>
    <definedName name="_______EST9" localSheetId="15">#REF!</definedName>
    <definedName name="_______EST9" localSheetId="16">#REF!</definedName>
    <definedName name="_______EST9" localSheetId="17">#REF!</definedName>
    <definedName name="_______EST9" localSheetId="18">#REF!</definedName>
    <definedName name="_______EST9" localSheetId="19">#REF!</definedName>
    <definedName name="_______EST9" localSheetId="20">#REF!</definedName>
    <definedName name="_______EST9" localSheetId="21">#REF!</definedName>
    <definedName name="_______EST9" localSheetId="22">#REF!</definedName>
    <definedName name="_______EST9" localSheetId="23">#REF!</definedName>
    <definedName name="_______EST9" localSheetId="24">#REF!</definedName>
    <definedName name="_______EST9" localSheetId="25">#REF!</definedName>
    <definedName name="_______EST9" localSheetId="26">#REF!</definedName>
    <definedName name="_______EST9" localSheetId="27">#REF!</definedName>
    <definedName name="_______EST9" localSheetId="28">#REF!</definedName>
    <definedName name="_______EST9" localSheetId="29">#REF!</definedName>
    <definedName name="_______EST9" localSheetId="31">#REF!</definedName>
    <definedName name="_______EST9" localSheetId="7">#REF!</definedName>
    <definedName name="_______EST9" localSheetId="8">#REF!</definedName>
    <definedName name="_______EST9" localSheetId="9">#REF!</definedName>
    <definedName name="_______EST9" localSheetId="10">#REF!</definedName>
    <definedName name="_______EXC1" localSheetId="11">#REF!</definedName>
    <definedName name="_______EXC1" localSheetId="12">#REF!</definedName>
    <definedName name="_______EXC1" localSheetId="13">#REF!</definedName>
    <definedName name="_______EXC1" localSheetId="14">#REF!</definedName>
    <definedName name="_______EXC1" localSheetId="15">#REF!</definedName>
    <definedName name="_______EXC1" localSheetId="16">#REF!</definedName>
    <definedName name="_______EXC1" localSheetId="17">#REF!</definedName>
    <definedName name="_______EXC1" localSheetId="18">#REF!</definedName>
    <definedName name="_______EXC1" localSheetId="19">#REF!</definedName>
    <definedName name="_______EXC1" localSheetId="20">#REF!</definedName>
    <definedName name="_______EXC1" localSheetId="21">#REF!</definedName>
    <definedName name="_______EXC1" localSheetId="22">#REF!</definedName>
    <definedName name="_______EXC1" localSheetId="23">#REF!</definedName>
    <definedName name="_______EXC1" localSheetId="24">#REF!</definedName>
    <definedName name="_______EXC1" localSheetId="25">#REF!</definedName>
    <definedName name="_______EXC1" localSheetId="26">#REF!</definedName>
    <definedName name="_______EXC1" localSheetId="27">#REF!</definedName>
    <definedName name="_______EXC1" localSheetId="28">#REF!</definedName>
    <definedName name="_______EXC1" localSheetId="29">#REF!</definedName>
    <definedName name="_______EXC1" localSheetId="31">#REF!</definedName>
    <definedName name="_______EXC1" localSheetId="7">#REF!</definedName>
    <definedName name="_______EXC1" localSheetId="8">#REF!</definedName>
    <definedName name="_______EXC1" localSheetId="9">#REF!</definedName>
    <definedName name="_______EXC1" localSheetId="10">#REF!</definedName>
    <definedName name="_______EXC10" localSheetId="11">#REF!</definedName>
    <definedName name="_______EXC10" localSheetId="12">#REF!</definedName>
    <definedName name="_______EXC10" localSheetId="13">#REF!</definedName>
    <definedName name="_______EXC10" localSheetId="14">#REF!</definedName>
    <definedName name="_______EXC10" localSheetId="15">#REF!</definedName>
    <definedName name="_______EXC10" localSheetId="16">#REF!</definedName>
    <definedName name="_______EXC10" localSheetId="17">#REF!</definedName>
    <definedName name="_______EXC10" localSheetId="18">#REF!</definedName>
    <definedName name="_______EXC10" localSheetId="19">#REF!</definedName>
    <definedName name="_______EXC10" localSheetId="20">#REF!</definedName>
    <definedName name="_______EXC10" localSheetId="21">#REF!</definedName>
    <definedName name="_______EXC10" localSheetId="22">#REF!</definedName>
    <definedName name="_______EXC10" localSheetId="23">#REF!</definedName>
    <definedName name="_______EXC10" localSheetId="24">#REF!</definedName>
    <definedName name="_______EXC10" localSheetId="25">#REF!</definedName>
    <definedName name="_______EXC10" localSheetId="26">#REF!</definedName>
    <definedName name="_______EXC10" localSheetId="27">#REF!</definedName>
    <definedName name="_______EXC10" localSheetId="28">#REF!</definedName>
    <definedName name="_______EXC10" localSheetId="29">#REF!</definedName>
    <definedName name="_______EXC10" localSheetId="31">#REF!</definedName>
    <definedName name="_______EXC10" localSheetId="7">#REF!</definedName>
    <definedName name="_______EXC10" localSheetId="8">#REF!</definedName>
    <definedName name="_______EXC10" localSheetId="9">#REF!</definedName>
    <definedName name="_______EXC10" localSheetId="10">#REF!</definedName>
    <definedName name="_______EXC11" localSheetId="11">#REF!</definedName>
    <definedName name="_______EXC11" localSheetId="12">#REF!</definedName>
    <definedName name="_______EXC11" localSheetId="13">#REF!</definedName>
    <definedName name="_______EXC11" localSheetId="14">#REF!</definedName>
    <definedName name="_______EXC11" localSheetId="15">#REF!</definedName>
    <definedName name="_______EXC11" localSheetId="16">#REF!</definedName>
    <definedName name="_______EXC11" localSheetId="17">#REF!</definedName>
    <definedName name="_______EXC11" localSheetId="18">#REF!</definedName>
    <definedName name="_______EXC11" localSheetId="19">#REF!</definedName>
    <definedName name="_______EXC11" localSheetId="20">#REF!</definedName>
    <definedName name="_______EXC11" localSheetId="21">#REF!</definedName>
    <definedName name="_______EXC11" localSheetId="22">#REF!</definedName>
    <definedName name="_______EXC11" localSheetId="23">#REF!</definedName>
    <definedName name="_______EXC11" localSheetId="24">#REF!</definedName>
    <definedName name="_______EXC11" localSheetId="25">#REF!</definedName>
    <definedName name="_______EXC11" localSheetId="26">#REF!</definedName>
    <definedName name="_______EXC11" localSheetId="27">#REF!</definedName>
    <definedName name="_______EXC11" localSheetId="28">#REF!</definedName>
    <definedName name="_______EXC11" localSheetId="29">#REF!</definedName>
    <definedName name="_______EXC11" localSheetId="31">#REF!</definedName>
    <definedName name="_______EXC11" localSheetId="7">#REF!</definedName>
    <definedName name="_______EXC11" localSheetId="8">#REF!</definedName>
    <definedName name="_______EXC11" localSheetId="9">#REF!</definedName>
    <definedName name="_______EXC11" localSheetId="10">#REF!</definedName>
    <definedName name="_______EXC12" localSheetId="11">#REF!</definedName>
    <definedName name="_______EXC12" localSheetId="12">#REF!</definedName>
    <definedName name="_______EXC12" localSheetId="13">#REF!</definedName>
    <definedName name="_______EXC12" localSheetId="14">#REF!</definedName>
    <definedName name="_______EXC12" localSheetId="15">#REF!</definedName>
    <definedName name="_______EXC12" localSheetId="16">#REF!</definedName>
    <definedName name="_______EXC12" localSheetId="17">#REF!</definedName>
    <definedName name="_______EXC12" localSheetId="18">#REF!</definedName>
    <definedName name="_______EXC12" localSheetId="19">#REF!</definedName>
    <definedName name="_______EXC12" localSheetId="20">#REF!</definedName>
    <definedName name="_______EXC12" localSheetId="21">#REF!</definedName>
    <definedName name="_______EXC12" localSheetId="22">#REF!</definedName>
    <definedName name="_______EXC12" localSheetId="23">#REF!</definedName>
    <definedName name="_______EXC12" localSheetId="24">#REF!</definedName>
    <definedName name="_______EXC12" localSheetId="25">#REF!</definedName>
    <definedName name="_______EXC12" localSheetId="26">#REF!</definedName>
    <definedName name="_______EXC12" localSheetId="27">#REF!</definedName>
    <definedName name="_______EXC12" localSheetId="28">#REF!</definedName>
    <definedName name="_______EXC12" localSheetId="29">#REF!</definedName>
    <definedName name="_______EXC12" localSheetId="31">#REF!</definedName>
    <definedName name="_______EXC12" localSheetId="7">#REF!</definedName>
    <definedName name="_______EXC12" localSheetId="8">#REF!</definedName>
    <definedName name="_______EXC12" localSheetId="9">#REF!</definedName>
    <definedName name="_______EXC12" localSheetId="10">#REF!</definedName>
    <definedName name="_______EXC2" localSheetId="11">#REF!</definedName>
    <definedName name="_______EXC2" localSheetId="12">#REF!</definedName>
    <definedName name="_______EXC2" localSheetId="13">#REF!</definedName>
    <definedName name="_______EXC2" localSheetId="14">#REF!</definedName>
    <definedName name="_______EXC2" localSheetId="15">#REF!</definedName>
    <definedName name="_______EXC2" localSheetId="16">#REF!</definedName>
    <definedName name="_______EXC2" localSheetId="17">#REF!</definedName>
    <definedName name="_______EXC2" localSheetId="18">#REF!</definedName>
    <definedName name="_______EXC2" localSheetId="19">#REF!</definedName>
    <definedName name="_______EXC2" localSheetId="20">#REF!</definedName>
    <definedName name="_______EXC2" localSheetId="21">#REF!</definedName>
    <definedName name="_______EXC2" localSheetId="22">#REF!</definedName>
    <definedName name="_______EXC2" localSheetId="23">#REF!</definedName>
    <definedName name="_______EXC2" localSheetId="24">#REF!</definedName>
    <definedName name="_______EXC2" localSheetId="25">#REF!</definedName>
    <definedName name="_______EXC2" localSheetId="26">#REF!</definedName>
    <definedName name="_______EXC2" localSheetId="27">#REF!</definedName>
    <definedName name="_______EXC2" localSheetId="28">#REF!</definedName>
    <definedName name="_______EXC2" localSheetId="29">#REF!</definedName>
    <definedName name="_______EXC2" localSheetId="31">#REF!</definedName>
    <definedName name="_______EXC2" localSheetId="7">#REF!</definedName>
    <definedName name="_______EXC2" localSheetId="8">#REF!</definedName>
    <definedName name="_______EXC2" localSheetId="9">#REF!</definedName>
    <definedName name="_______EXC2" localSheetId="10">#REF!</definedName>
    <definedName name="_______EXC3" localSheetId="11">#REF!</definedName>
    <definedName name="_______EXC3" localSheetId="12">#REF!</definedName>
    <definedName name="_______EXC3" localSheetId="13">#REF!</definedName>
    <definedName name="_______EXC3" localSheetId="14">#REF!</definedName>
    <definedName name="_______EXC3" localSheetId="15">#REF!</definedName>
    <definedName name="_______EXC3" localSheetId="16">#REF!</definedName>
    <definedName name="_______EXC3" localSheetId="17">#REF!</definedName>
    <definedName name="_______EXC3" localSheetId="18">#REF!</definedName>
    <definedName name="_______EXC3" localSheetId="19">#REF!</definedName>
    <definedName name="_______EXC3" localSheetId="20">#REF!</definedName>
    <definedName name="_______EXC3" localSheetId="21">#REF!</definedName>
    <definedName name="_______EXC3" localSheetId="22">#REF!</definedName>
    <definedName name="_______EXC3" localSheetId="23">#REF!</definedName>
    <definedName name="_______EXC3" localSheetId="24">#REF!</definedName>
    <definedName name="_______EXC3" localSheetId="25">#REF!</definedName>
    <definedName name="_______EXC3" localSheetId="26">#REF!</definedName>
    <definedName name="_______EXC3" localSheetId="27">#REF!</definedName>
    <definedName name="_______EXC3" localSheetId="28">#REF!</definedName>
    <definedName name="_______EXC3" localSheetId="29">#REF!</definedName>
    <definedName name="_______EXC3" localSheetId="31">#REF!</definedName>
    <definedName name="_______EXC3" localSheetId="7">#REF!</definedName>
    <definedName name="_______EXC3" localSheetId="8">#REF!</definedName>
    <definedName name="_______EXC3" localSheetId="9">#REF!</definedName>
    <definedName name="_______EXC3" localSheetId="10">#REF!</definedName>
    <definedName name="_______EXC4" localSheetId="11">#REF!</definedName>
    <definedName name="_______EXC4" localSheetId="12">#REF!</definedName>
    <definedName name="_______EXC4" localSheetId="13">#REF!</definedName>
    <definedName name="_______EXC4" localSheetId="14">#REF!</definedName>
    <definedName name="_______EXC4" localSheetId="15">#REF!</definedName>
    <definedName name="_______EXC4" localSheetId="16">#REF!</definedName>
    <definedName name="_______EXC4" localSheetId="17">#REF!</definedName>
    <definedName name="_______EXC4" localSheetId="18">#REF!</definedName>
    <definedName name="_______EXC4" localSheetId="19">#REF!</definedName>
    <definedName name="_______EXC4" localSheetId="20">#REF!</definedName>
    <definedName name="_______EXC4" localSheetId="21">#REF!</definedName>
    <definedName name="_______EXC4" localSheetId="22">#REF!</definedName>
    <definedName name="_______EXC4" localSheetId="23">#REF!</definedName>
    <definedName name="_______EXC4" localSheetId="24">#REF!</definedName>
    <definedName name="_______EXC4" localSheetId="25">#REF!</definedName>
    <definedName name="_______EXC4" localSheetId="26">#REF!</definedName>
    <definedName name="_______EXC4" localSheetId="27">#REF!</definedName>
    <definedName name="_______EXC4" localSheetId="28">#REF!</definedName>
    <definedName name="_______EXC4" localSheetId="29">#REF!</definedName>
    <definedName name="_______EXC4" localSheetId="31">#REF!</definedName>
    <definedName name="_______EXC4" localSheetId="7">#REF!</definedName>
    <definedName name="_______EXC4" localSheetId="8">#REF!</definedName>
    <definedName name="_______EXC4" localSheetId="9">#REF!</definedName>
    <definedName name="_______EXC4" localSheetId="10">#REF!</definedName>
    <definedName name="_______EXC5" localSheetId="11">#REF!</definedName>
    <definedName name="_______EXC5" localSheetId="12">#REF!</definedName>
    <definedName name="_______EXC5" localSheetId="13">#REF!</definedName>
    <definedName name="_______EXC5" localSheetId="14">#REF!</definedName>
    <definedName name="_______EXC5" localSheetId="15">#REF!</definedName>
    <definedName name="_______EXC5" localSheetId="16">#REF!</definedName>
    <definedName name="_______EXC5" localSheetId="17">#REF!</definedName>
    <definedName name="_______EXC5" localSheetId="18">#REF!</definedName>
    <definedName name="_______EXC5" localSheetId="19">#REF!</definedName>
    <definedName name="_______EXC5" localSheetId="20">#REF!</definedName>
    <definedName name="_______EXC5" localSheetId="21">#REF!</definedName>
    <definedName name="_______EXC5" localSheetId="22">#REF!</definedName>
    <definedName name="_______EXC5" localSheetId="23">#REF!</definedName>
    <definedName name="_______EXC5" localSheetId="24">#REF!</definedName>
    <definedName name="_______EXC5" localSheetId="25">#REF!</definedName>
    <definedName name="_______EXC5" localSheetId="26">#REF!</definedName>
    <definedName name="_______EXC5" localSheetId="27">#REF!</definedName>
    <definedName name="_______EXC5" localSheetId="28">#REF!</definedName>
    <definedName name="_______EXC5" localSheetId="29">#REF!</definedName>
    <definedName name="_______EXC5" localSheetId="31">#REF!</definedName>
    <definedName name="_______EXC5" localSheetId="7">#REF!</definedName>
    <definedName name="_______EXC5" localSheetId="8">#REF!</definedName>
    <definedName name="_______EXC5" localSheetId="9">#REF!</definedName>
    <definedName name="_______EXC5" localSheetId="10">#REF!</definedName>
    <definedName name="_______EXC6" localSheetId="11">#REF!</definedName>
    <definedName name="_______EXC6" localSheetId="12">#REF!</definedName>
    <definedName name="_______EXC6" localSheetId="13">#REF!</definedName>
    <definedName name="_______EXC6" localSheetId="14">#REF!</definedName>
    <definedName name="_______EXC6" localSheetId="15">#REF!</definedName>
    <definedName name="_______EXC6" localSheetId="16">#REF!</definedName>
    <definedName name="_______EXC6" localSheetId="17">#REF!</definedName>
    <definedName name="_______EXC6" localSheetId="18">#REF!</definedName>
    <definedName name="_______EXC6" localSheetId="19">#REF!</definedName>
    <definedName name="_______EXC6" localSheetId="20">#REF!</definedName>
    <definedName name="_______EXC6" localSheetId="21">#REF!</definedName>
    <definedName name="_______EXC6" localSheetId="22">#REF!</definedName>
    <definedName name="_______EXC6" localSheetId="23">#REF!</definedName>
    <definedName name="_______EXC6" localSheetId="24">#REF!</definedName>
    <definedName name="_______EXC6" localSheetId="25">#REF!</definedName>
    <definedName name="_______EXC6" localSheetId="26">#REF!</definedName>
    <definedName name="_______EXC6" localSheetId="27">#REF!</definedName>
    <definedName name="_______EXC6" localSheetId="28">#REF!</definedName>
    <definedName name="_______EXC6" localSheetId="29">#REF!</definedName>
    <definedName name="_______EXC6" localSheetId="31">#REF!</definedName>
    <definedName name="_______EXC6" localSheetId="7">#REF!</definedName>
    <definedName name="_______EXC6" localSheetId="8">#REF!</definedName>
    <definedName name="_______EXC6" localSheetId="9">#REF!</definedName>
    <definedName name="_______EXC6" localSheetId="10">#REF!</definedName>
    <definedName name="_______EXC7" localSheetId="11">#REF!</definedName>
    <definedName name="_______EXC7" localSheetId="12">#REF!</definedName>
    <definedName name="_______EXC7" localSheetId="13">#REF!</definedName>
    <definedName name="_______EXC7" localSheetId="14">#REF!</definedName>
    <definedName name="_______EXC7" localSheetId="15">#REF!</definedName>
    <definedName name="_______EXC7" localSheetId="16">#REF!</definedName>
    <definedName name="_______EXC7" localSheetId="17">#REF!</definedName>
    <definedName name="_______EXC7" localSheetId="18">#REF!</definedName>
    <definedName name="_______EXC7" localSheetId="19">#REF!</definedName>
    <definedName name="_______EXC7" localSheetId="20">#REF!</definedName>
    <definedName name="_______EXC7" localSheetId="21">#REF!</definedName>
    <definedName name="_______EXC7" localSheetId="22">#REF!</definedName>
    <definedName name="_______EXC7" localSheetId="23">#REF!</definedName>
    <definedName name="_______EXC7" localSheetId="24">#REF!</definedName>
    <definedName name="_______EXC7" localSheetId="25">#REF!</definedName>
    <definedName name="_______EXC7" localSheetId="26">#REF!</definedName>
    <definedName name="_______EXC7" localSheetId="27">#REF!</definedName>
    <definedName name="_______EXC7" localSheetId="28">#REF!</definedName>
    <definedName name="_______EXC7" localSheetId="29">#REF!</definedName>
    <definedName name="_______EXC7" localSheetId="31">#REF!</definedName>
    <definedName name="_______EXC7" localSheetId="7">#REF!</definedName>
    <definedName name="_______EXC7" localSheetId="8">#REF!</definedName>
    <definedName name="_______EXC7" localSheetId="9">#REF!</definedName>
    <definedName name="_______EXC7" localSheetId="10">#REF!</definedName>
    <definedName name="_______EXC8" localSheetId="11">#REF!</definedName>
    <definedName name="_______EXC8" localSheetId="12">#REF!</definedName>
    <definedName name="_______EXC8" localSheetId="13">#REF!</definedName>
    <definedName name="_______EXC8" localSheetId="14">#REF!</definedName>
    <definedName name="_______EXC8" localSheetId="15">#REF!</definedName>
    <definedName name="_______EXC8" localSheetId="16">#REF!</definedName>
    <definedName name="_______EXC8" localSheetId="17">#REF!</definedName>
    <definedName name="_______EXC8" localSheetId="18">#REF!</definedName>
    <definedName name="_______EXC8" localSheetId="19">#REF!</definedName>
    <definedName name="_______EXC8" localSheetId="20">#REF!</definedName>
    <definedName name="_______EXC8" localSheetId="21">#REF!</definedName>
    <definedName name="_______EXC8" localSheetId="22">#REF!</definedName>
    <definedName name="_______EXC8" localSheetId="23">#REF!</definedName>
    <definedName name="_______EXC8" localSheetId="24">#REF!</definedName>
    <definedName name="_______EXC8" localSheetId="25">#REF!</definedName>
    <definedName name="_______EXC8" localSheetId="26">#REF!</definedName>
    <definedName name="_______EXC8" localSheetId="27">#REF!</definedName>
    <definedName name="_______EXC8" localSheetId="28">#REF!</definedName>
    <definedName name="_______EXC8" localSheetId="29">#REF!</definedName>
    <definedName name="_______EXC8" localSheetId="31">#REF!</definedName>
    <definedName name="_______EXC8" localSheetId="7">#REF!</definedName>
    <definedName name="_______EXC8" localSheetId="8">#REF!</definedName>
    <definedName name="_______EXC8" localSheetId="9">#REF!</definedName>
    <definedName name="_______EXC8" localSheetId="10">#REF!</definedName>
    <definedName name="_______EXC9" localSheetId="11">#REF!</definedName>
    <definedName name="_______EXC9" localSheetId="12">#REF!</definedName>
    <definedName name="_______EXC9" localSheetId="13">#REF!</definedName>
    <definedName name="_______EXC9" localSheetId="14">#REF!</definedName>
    <definedName name="_______EXC9" localSheetId="15">#REF!</definedName>
    <definedName name="_______EXC9" localSheetId="16">#REF!</definedName>
    <definedName name="_______EXC9" localSheetId="17">#REF!</definedName>
    <definedName name="_______EXC9" localSheetId="18">#REF!</definedName>
    <definedName name="_______EXC9" localSheetId="19">#REF!</definedName>
    <definedName name="_______EXC9" localSheetId="20">#REF!</definedName>
    <definedName name="_______EXC9" localSheetId="21">#REF!</definedName>
    <definedName name="_______EXC9" localSheetId="22">#REF!</definedName>
    <definedName name="_______EXC9" localSheetId="23">#REF!</definedName>
    <definedName name="_______EXC9" localSheetId="24">#REF!</definedName>
    <definedName name="_______EXC9" localSheetId="25">#REF!</definedName>
    <definedName name="_______EXC9" localSheetId="26">#REF!</definedName>
    <definedName name="_______EXC9" localSheetId="27">#REF!</definedName>
    <definedName name="_______EXC9" localSheetId="28">#REF!</definedName>
    <definedName name="_______EXC9" localSheetId="29">#REF!</definedName>
    <definedName name="_______EXC9" localSheetId="31">#REF!</definedName>
    <definedName name="_______EXC9" localSheetId="7">#REF!</definedName>
    <definedName name="_______EXC9" localSheetId="8">#REF!</definedName>
    <definedName name="_______EXC9" localSheetId="9">#REF!</definedName>
    <definedName name="_______EXC9" localSheetId="10">#REF!</definedName>
    <definedName name="______apu1" localSheetId="11">[2]INSUMOS!#REF!</definedName>
    <definedName name="______apu1" localSheetId="12">[2]INSUMOS!#REF!</definedName>
    <definedName name="______apu1" localSheetId="13">[2]INSUMOS!#REF!</definedName>
    <definedName name="______apu1" localSheetId="14">[2]INSUMOS!#REF!</definedName>
    <definedName name="______apu1" localSheetId="15">[2]INSUMOS!#REF!</definedName>
    <definedName name="______apu1" localSheetId="16">[2]INSUMOS!#REF!</definedName>
    <definedName name="______apu1" localSheetId="17">[2]INSUMOS!#REF!</definedName>
    <definedName name="______apu1" localSheetId="18">[2]INSUMOS!#REF!</definedName>
    <definedName name="______apu1" localSheetId="19">[2]INSUMOS!#REF!</definedName>
    <definedName name="______apu1" localSheetId="20">[2]INSUMOS!#REF!</definedName>
    <definedName name="______apu1" localSheetId="21">[2]INSUMOS!#REF!</definedName>
    <definedName name="______apu1" localSheetId="22">[2]INSUMOS!#REF!</definedName>
    <definedName name="______apu1" localSheetId="23">[2]INSUMOS!#REF!</definedName>
    <definedName name="______apu1" localSheetId="24">[2]INSUMOS!#REF!</definedName>
    <definedName name="______apu1" localSheetId="25">[2]INSUMOS!#REF!</definedName>
    <definedName name="______apu1" localSheetId="26">[2]INSUMOS!#REF!</definedName>
    <definedName name="______apu1" localSheetId="27">[2]INSUMOS!#REF!</definedName>
    <definedName name="______apu1" localSheetId="28">[2]INSUMOS!#REF!</definedName>
    <definedName name="______apu1" localSheetId="29">[2]INSUMOS!#REF!</definedName>
    <definedName name="______apu1" localSheetId="31">[2]INSUMOS!#REF!</definedName>
    <definedName name="______apu1" localSheetId="7">[2]INSUMOS!#REF!</definedName>
    <definedName name="______apu1" localSheetId="8">[2]INSUMOS!#REF!</definedName>
    <definedName name="______apu1" localSheetId="9">[2]INSUMOS!#REF!</definedName>
    <definedName name="______apu1" localSheetId="10">[2]INSUMOS!#REF!</definedName>
    <definedName name="______EST1" localSheetId="11">#REF!</definedName>
    <definedName name="______EST1" localSheetId="12">#REF!</definedName>
    <definedName name="______EST1" localSheetId="13">#REF!</definedName>
    <definedName name="______EST1" localSheetId="14">#REF!</definedName>
    <definedName name="______EST1" localSheetId="15">#REF!</definedName>
    <definedName name="______EST1" localSheetId="16">#REF!</definedName>
    <definedName name="______EST1" localSheetId="17">#REF!</definedName>
    <definedName name="______EST1" localSheetId="18">#REF!</definedName>
    <definedName name="______EST1" localSheetId="19">#REF!</definedName>
    <definedName name="______EST1" localSheetId="20">#REF!</definedName>
    <definedName name="______EST1" localSheetId="21">#REF!</definedName>
    <definedName name="______EST1" localSheetId="22">#REF!</definedName>
    <definedName name="______EST1" localSheetId="23">#REF!</definedName>
    <definedName name="______EST1" localSheetId="24">#REF!</definedName>
    <definedName name="______EST1" localSheetId="25">#REF!</definedName>
    <definedName name="______EST1" localSheetId="26">#REF!</definedName>
    <definedName name="______EST1" localSheetId="27">#REF!</definedName>
    <definedName name="______EST1" localSheetId="28">#REF!</definedName>
    <definedName name="______EST1" localSheetId="29">#REF!</definedName>
    <definedName name="______EST1" localSheetId="31">#REF!</definedName>
    <definedName name="______EST1" localSheetId="7">#REF!</definedName>
    <definedName name="______EST1" localSheetId="8">#REF!</definedName>
    <definedName name="______EST1" localSheetId="9">#REF!</definedName>
    <definedName name="______EST1" localSheetId="10">#REF!</definedName>
    <definedName name="______EST10" localSheetId="11">#REF!</definedName>
    <definedName name="______EST10" localSheetId="12">#REF!</definedName>
    <definedName name="______EST10" localSheetId="13">#REF!</definedName>
    <definedName name="______EST10" localSheetId="14">#REF!</definedName>
    <definedName name="______EST10" localSheetId="15">#REF!</definedName>
    <definedName name="______EST10" localSheetId="16">#REF!</definedName>
    <definedName name="______EST10" localSheetId="17">#REF!</definedName>
    <definedName name="______EST10" localSheetId="18">#REF!</definedName>
    <definedName name="______EST10" localSheetId="19">#REF!</definedName>
    <definedName name="______EST10" localSheetId="20">#REF!</definedName>
    <definedName name="______EST10" localSheetId="21">#REF!</definedName>
    <definedName name="______EST10" localSheetId="22">#REF!</definedName>
    <definedName name="______EST10" localSheetId="23">#REF!</definedName>
    <definedName name="______EST10" localSheetId="24">#REF!</definedName>
    <definedName name="______EST10" localSheetId="25">#REF!</definedName>
    <definedName name="______EST10" localSheetId="26">#REF!</definedName>
    <definedName name="______EST10" localSheetId="27">#REF!</definedName>
    <definedName name="______EST10" localSheetId="28">#REF!</definedName>
    <definedName name="______EST10" localSheetId="29">#REF!</definedName>
    <definedName name="______EST10" localSheetId="31">#REF!</definedName>
    <definedName name="______EST10" localSheetId="7">#REF!</definedName>
    <definedName name="______EST10" localSheetId="8">#REF!</definedName>
    <definedName name="______EST10" localSheetId="9">#REF!</definedName>
    <definedName name="______EST10" localSheetId="10">#REF!</definedName>
    <definedName name="______EST11" localSheetId="11">#REF!</definedName>
    <definedName name="______EST11" localSheetId="12">#REF!</definedName>
    <definedName name="______EST11" localSheetId="13">#REF!</definedName>
    <definedName name="______EST11" localSheetId="14">#REF!</definedName>
    <definedName name="______EST11" localSheetId="15">#REF!</definedName>
    <definedName name="______EST11" localSheetId="16">#REF!</definedName>
    <definedName name="______EST11" localSheetId="17">#REF!</definedName>
    <definedName name="______EST11" localSheetId="18">#REF!</definedName>
    <definedName name="______EST11" localSheetId="19">#REF!</definedName>
    <definedName name="______EST11" localSheetId="20">#REF!</definedName>
    <definedName name="______EST11" localSheetId="21">#REF!</definedName>
    <definedName name="______EST11" localSheetId="22">#REF!</definedName>
    <definedName name="______EST11" localSheetId="23">#REF!</definedName>
    <definedName name="______EST11" localSheetId="24">#REF!</definedName>
    <definedName name="______EST11" localSheetId="25">#REF!</definedName>
    <definedName name="______EST11" localSheetId="26">#REF!</definedName>
    <definedName name="______EST11" localSheetId="27">#REF!</definedName>
    <definedName name="______EST11" localSheetId="28">#REF!</definedName>
    <definedName name="______EST11" localSheetId="29">#REF!</definedName>
    <definedName name="______EST11" localSheetId="31">#REF!</definedName>
    <definedName name="______EST11" localSheetId="7">#REF!</definedName>
    <definedName name="______EST11" localSheetId="8">#REF!</definedName>
    <definedName name="______EST11" localSheetId="9">#REF!</definedName>
    <definedName name="______EST11" localSheetId="10">#REF!</definedName>
    <definedName name="______EST12" localSheetId="11">#REF!</definedName>
    <definedName name="______EST12" localSheetId="12">#REF!</definedName>
    <definedName name="______EST12" localSheetId="13">#REF!</definedName>
    <definedName name="______EST12" localSheetId="14">#REF!</definedName>
    <definedName name="______EST12" localSheetId="15">#REF!</definedName>
    <definedName name="______EST12" localSheetId="16">#REF!</definedName>
    <definedName name="______EST12" localSheetId="17">#REF!</definedName>
    <definedName name="______EST12" localSheetId="18">#REF!</definedName>
    <definedName name="______EST12" localSheetId="19">#REF!</definedName>
    <definedName name="______EST12" localSheetId="20">#REF!</definedName>
    <definedName name="______EST12" localSheetId="21">#REF!</definedName>
    <definedName name="______EST12" localSheetId="22">#REF!</definedName>
    <definedName name="______EST12" localSheetId="23">#REF!</definedName>
    <definedName name="______EST12" localSheetId="24">#REF!</definedName>
    <definedName name="______EST12" localSheetId="25">#REF!</definedName>
    <definedName name="______EST12" localSheetId="26">#REF!</definedName>
    <definedName name="______EST12" localSheetId="27">#REF!</definedName>
    <definedName name="______EST12" localSheetId="28">#REF!</definedName>
    <definedName name="______EST12" localSheetId="29">#REF!</definedName>
    <definedName name="______EST12" localSheetId="31">#REF!</definedName>
    <definedName name="______EST12" localSheetId="7">#REF!</definedName>
    <definedName name="______EST12" localSheetId="8">#REF!</definedName>
    <definedName name="______EST12" localSheetId="9">#REF!</definedName>
    <definedName name="______EST12" localSheetId="10">#REF!</definedName>
    <definedName name="______EST13" localSheetId="11">#REF!</definedName>
    <definedName name="______EST13" localSheetId="12">#REF!</definedName>
    <definedName name="______EST13" localSheetId="13">#REF!</definedName>
    <definedName name="______EST13" localSheetId="14">#REF!</definedName>
    <definedName name="______EST13" localSheetId="15">#REF!</definedName>
    <definedName name="______EST13" localSheetId="16">#REF!</definedName>
    <definedName name="______EST13" localSheetId="17">#REF!</definedName>
    <definedName name="______EST13" localSheetId="18">#REF!</definedName>
    <definedName name="______EST13" localSheetId="19">#REF!</definedName>
    <definedName name="______EST13" localSheetId="20">#REF!</definedName>
    <definedName name="______EST13" localSheetId="21">#REF!</definedName>
    <definedName name="______EST13" localSheetId="22">#REF!</definedName>
    <definedName name="______EST13" localSheetId="23">#REF!</definedName>
    <definedName name="______EST13" localSheetId="24">#REF!</definedName>
    <definedName name="______EST13" localSheetId="25">#REF!</definedName>
    <definedName name="______EST13" localSheetId="26">#REF!</definedName>
    <definedName name="______EST13" localSheetId="27">#REF!</definedName>
    <definedName name="______EST13" localSheetId="28">#REF!</definedName>
    <definedName name="______EST13" localSheetId="29">#REF!</definedName>
    <definedName name="______EST13" localSheetId="31">#REF!</definedName>
    <definedName name="______EST13" localSheetId="7">#REF!</definedName>
    <definedName name="______EST13" localSheetId="8">#REF!</definedName>
    <definedName name="______EST13" localSheetId="9">#REF!</definedName>
    <definedName name="______EST13" localSheetId="10">#REF!</definedName>
    <definedName name="______EST14" localSheetId="11">#REF!</definedName>
    <definedName name="______EST14" localSheetId="12">#REF!</definedName>
    <definedName name="______EST14" localSheetId="13">#REF!</definedName>
    <definedName name="______EST14" localSheetId="14">#REF!</definedName>
    <definedName name="______EST14" localSheetId="15">#REF!</definedName>
    <definedName name="______EST14" localSheetId="16">#REF!</definedName>
    <definedName name="______EST14" localSheetId="17">#REF!</definedName>
    <definedName name="______EST14" localSheetId="18">#REF!</definedName>
    <definedName name="______EST14" localSheetId="19">#REF!</definedName>
    <definedName name="______EST14" localSheetId="20">#REF!</definedName>
    <definedName name="______EST14" localSheetId="21">#REF!</definedName>
    <definedName name="______EST14" localSheetId="22">#REF!</definedName>
    <definedName name="______EST14" localSheetId="23">#REF!</definedName>
    <definedName name="______EST14" localSheetId="24">#REF!</definedName>
    <definedName name="______EST14" localSheetId="25">#REF!</definedName>
    <definedName name="______EST14" localSheetId="26">#REF!</definedName>
    <definedName name="______EST14" localSheetId="27">#REF!</definedName>
    <definedName name="______EST14" localSheetId="28">#REF!</definedName>
    <definedName name="______EST14" localSheetId="29">#REF!</definedName>
    <definedName name="______EST14" localSheetId="31">#REF!</definedName>
    <definedName name="______EST14" localSheetId="7">#REF!</definedName>
    <definedName name="______EST14" localSheetId="8">#REF!</definedName>
    <definedName name="______EST14" localSheetId="9">#REF!</definedName>
    <definedName name="______EST14" localSheetId="10">#REF!</definedName>
    <definedName name="______EST15" localSheetId="11">#REF!</definedName>
    <definedName name="______EST15" localSheetId="12">#REF!</definedName>
    <definedName name="______EST15" localSheetId="13">#REF!</definedName>
    <definedName name="______EST15" localSheetId="14">#REF!</definedName>
    <definedName name="______EST15" localSheetId="15">#REF!</definedName>
    <definedName name="______EST15" localSheetId="16">#REF!</definedName>
    <definedName name="______EST15" localSheetId="17">#REF!</definedName>
    <definedName name="______EST15" localSheetId="18">#REF!</definedName>
    <definedName name="______EST15" localSheetId="19">#REF!</definedName>
    <definedName name="______EST15" localSheetId="20">#REF!</definedName>
    <definedName name="______EST15" localSheetId="21">#REF!</definedName>
    <definedName name="______EST15" localSheetId="22">#REF!</definedName>
    <definedName name="______EST15" localSheetId="23">#REF!</definedName>
    <definedName name="______EST15" localSheetId="24">#REF!</definedName>
    <definedName name="______EST15" localSheetId="25">#REF!</definedName>
    <definedName name="______EST15" localSheetId="26">#REF!</definedName>
    <definedName name="______EST15" localSheetId="27">#REF!</definedName>
    <definedName name="______EST15" localSheetId="28">#REF!</definedName>
    <definedName name="______EST15" localSheetId="29">#REF!</definedName>
    <definedName name="______EST15" localSheetId="31">#REF!</definedName>
    <definedName name="______EST15" localSheetId="7">#REF!</definedName>
    <definedName name="______EST15" localSheetId="8">#REF!</definedName>
    <definedName name="______EST15" localSheetId="9">#REF!</definedName>
    <definedName name="______EST15" localSheetId="10">#REF!</definedName>
    <definedName name="______EST16" localSheetId="11">#REF!</definedName>
    <definedName name="______EST16" localSheetId="12">#REF!</definedName>
    <definedName name="______EST16" localSheetId="13">#REF!</definedName>
    <definedName name="______EST16" localSheetId="14">#REF!</definedName>
    <definedName name="______EST16" localSheetId="15">#REF!</definedName>
    <definedName name="______EST16" localSheetId="16">#REF!</definedName>
    <definedName name="______EST16" localSheetId="17">#REF!</definedName>
    <definedName name="______EST16" localSheetId="18">#REF!</definedName>
    <definedName name="______EST16" localSheetId="19">#REF!</definedName>
    <definedName name="______EST16" localSheetId="20">#REF!</definedName>
    <definedName name="______EST16" localSheetId="21">#REF!</definedName>
    <definedName name="______EST16" localSheetId="22">#REF!</definedName>
    <definedName name="______EST16" localSheetId="23">#REF!</definedName>
    <definedName name="______EST16" localSheetId="24">#REF!</definedName>
    <definedName name="______EST16" localSheetId="25">#REF!</definedName>
    <definedName name="______EST16" localSheetId="26">#REF!</definedName>
    <definedName name="______EST16" localSheetId="27">#REF!</definedName>
    <definedName name="______EST16" localSheetId="28">#REF!</definedName>
    <definedName name="______EST16" localSheetId="29">#REF!</definedName>
    <definedName name="______EST16" localSheetId="31">#REF!</definedName>
    <definedName name="______EST16" localSheetId="7">#REF!</definedName>
    <definedName name="______EST16" localSheetId="8">#REF!</definedName>
    <definedName name="______EST16" localSheetId="9">#REF!</definedName>
    <definedName name="______EST16" localSheetId="10">#REF!</definedName>
    <definedName name="______EST17" localSheetId="11">#REF!</definedName>
    <definedName name="______EST17" localSheetId="12">#REF!</definedName>
    <definedName name="______EST17" localSheetId="13">#REF!</definedName>
    <definedName name="______EST17" localSheetId="14">#REF!</definedName>
    <definedName name="______EST17" localSheetId="15">#REF!</definedName>
    <definedName name="______EST17" localSheetId="16">#REF!</definedName>
    <definedName name="______EST17" localSheetId="17">#REF!</definedName>
    <definedName name="______EST17" localSheetId="18">#REF!</definedName>
    <definedName name="______EST17" localSheetId="19">#REF!</definedName>
    <definedName name="______EST17" localSheetId="20">#REF!</definedName>
    <definedName name="______EST17" localSheetId="21">#REF!</definedName>
    <definedName name="______EST17" localSheetId="22">#REF!</definedName>
    <definedName name="______EST17" localSheetId="23">#REF!</definedName>
    <definedName name="______EST17" localSheetId="24">#REF!</definedName>
    <definedName name="______EST17" localSheetId="25">#REF!</definedName>
    <definedName name="______EST17" localSheetId="26">#REF!</definedName>
    <definedName name="______EST17" localSheetId="27">#REF!</definedName>
    <definedName name="______EST17" localSheetId="28">#REF!</definedName>
    <definedName name="______EST17" localSheetId="29">#REF!</definedName>
    <definedName name="______EST17" localSheetId="31">#REF!</definedName>
    <definedName name="______EST17" localSheetId="7">#REF!</definedName>
    <definedName name="______EST17" localSheetId="8">#REF!</definedName>
    <definedName name="______EST17" localSheetId="9">#REF!</definedName>
    <definedName name="______EST17" localSheetId="10">#REF!</definedName>
    <definedName name="______EST18" localSheetId="11">#REF!</definedName>
    <definedName name="______EST18" localSheetId="12">#REF!</definedName>
    <definedName name="______EST18" localSheetId="13">#REF!</definedName>
    <definedName name="______EST18" localSheetId="14">#REF!</definedName>
    <definedName name="______EST18" localSheetId="15">#REF!</definedName>
    <definedName name="______EST18" localSheetId="16">#REF!</definedName>
    <definedName name="______EST18" localSheetId="17">#REF!</definedName>
    <definedName name="______EST18" localSheetId="18">#REF!</definedName>
    <definedName name="______EST18" localSheetId="19">#REF!</definedName>
    <definedName name="______EST18" localSheetId="20">#REF!</definedName>
    <definedName name="______EST18" localSheetId="21">#REF!</definedName>
    <definedName name="______EST18" localSheetId="22">#REF!</definedName>
    <definedName name="______EST18" localSheetId="23">#REF!</definedName>
    <definedName name="______EST18" localSheetId="24">#REF!</definedName>
    <definedName name="______EST18" localSheetId="25">#REF!</definedName>
    <definedName name="______EST18" localSheetId="26">#REF!</definedName>
    <definedName name="______EST18" localSheetId="27">#REF!</definedName>
    <definedName name="______EST18" localSheetId="28">#REF!</definedName>
    <definedName name="______EST18" localSheetId="29">#REF!</definedName>
    <definedName name="______EST18" localSheetId="31">#REF!</definedName>
    <definedName name="______EST18" localSheetId="7">#REF!</definedName>
    <definedName name="______EST18" localSheetId="8">#REF!</definedName>
    <definedName name="______EST18" localSheetId="9">#REF!</definedName>
    <definedName name="______EST18" localSheetId="10">#REF!</definedName>
    <definedName name="______EST19" localSheetId="11">#REF!</definedName>
    <definedName name="______EST19" localSheetId="12">#REF!</definedName>
    <definedName name="______EST19" localSheetId="13">#REF!</definedName>
    <definedName name="______EST19" localSheetId="14">#REF!</definedName>
    <definedName name="______EST19" localSheetId="15">#REF!</definedName>
    <definedName name="______EST19" localSheetId="16">#REF!</definedName>
    <definedName name="______EST19" localSheetId="17">#REF!</definedName>
    <definedName name="______EST19" localSheetId="18">#REF!</definedName>
    <definedName name="______EST19" localSheetId="19">#REF!</definedName>
    <definedName name="______EST19" localSheetId="20">#REF!</definedName>
    <definedName name="______EST19" localSheetId="21">#REF!</definedName>
    <definedName name="______EST19" localSheetId="22">#REF!</definedName>
    <definedName name="______EST19" localSheetId="23">#REF!</definedName>
    <definedName name="______EST19" localSheetId="24">#REF!</definedName>
    <definedName name="______EST19" localSheetId="25">#REF!</definedName>
    <definedName name="______EST19" localSheetId="26">#REF!</definedName>
    <definedName name="______EST19" localSheetId="27">#REF!</definedName>
    <definedName name="______EST19" localSheetId="28">#REF!</definedName>
    <definedName name="______EST19" localSheetId="29">#REF!</definedName>
    <definedName name="______EST19" localSheetId="31">#REF!</definedName>
    <definedName name="______EST19" localSheetId="7">#REF!</definedName>
    <definedName name="______EST19" localSheetId="8">#REF!</definedName>
    <definedName name="______EST19" localSheetId="9">#REF!</definedName>
    <definedName name="______EST19" localSheetId="10">#REF!</definedName>
    <definedName name="______EST2" localSheetId="11">#REF!</definedName>
    <definedName name="______EST2" localSheetId="12">#REF!</definedName>
    <definedName name="______EST2" localSheetId="13">#REF!</definedName>
    <definedName name="______EST2" localSheetId="14">#REF!</definedName>
    <definedName name="______EST2" localSheetId="15">#REF!</definedName>
    <definedName name="______EST2" localSheetId="16">#REF!</definedName>
    <definedName name="______EST2" localSheetId="17">#REF!</definedName>
    <definedName name="______EST2" localSheetId="18">#REF!</definedName>
    <definedName name="______EST2" localSheetId="19">#REF!</definedName>
    <definedName name="______EST2" localSheetId="20">#REF!</definedName>
    <definedName name="______EST2" localSheetId="21">#REF!</definedName>
    <definedName name="______EST2" localSheetId="22">#REF!</definedName>
    <definedName name="______EST2" localSheetId="23">#REF!</definedName>
    <definedName name="______EST2" localSheetId="24">#REF!</definedName>
    <definedName name="______EST2" localSheetId="25">#REF!</definedName>
    <definedName name="______EST2" localSheetId="26">#REF!</definedName>
    <definedName name="______EST2" localSheetId="27">#REF!</definedName>
    <definedName name="______EST2" localSheetId="28">#REF!</definedName>
    <definedName name="______EST2" localSheetId="29">#REF!</definedName>
    <definedName name="______EST2" localSheetId="31">#REF!</definedName>
    <definedName name="______EST2" localSheetId="7">#REF!</definedName>
    <definedName name="______EST2" localSheetId="8">#REF!</definedName>
    <definedName name="______EST2" localSheetId="9">#REF!</definedName>
    <definedName name="______EST2" localSheetId="10">#REF!</definedName>
    <definedName name="______EST3" localSheetId="11">#REF!</definedName>
    <definedName name="______EST3" localSheetId="12">#REF!</definedName>
    <definedName name="______EST3" localSheetId="13">#REF!</definedName>
    <definedName name="______EST3" localSheetId="14">#REF!</definedName>
    <definedName name="______EST3" localSheetId="15">#REF!</definedName>
    <definedName name="______EST3" localSheetId="16">#REF!</definedName>
    <definedName name="______EST3" localSheetId="17">#REF!</definedName>
    <definedName name="______EST3" localSheetId="18">#REF!</definedName>
    <definedName name="______EST3" localSheetId="19">#REF!</definedName>
    <definedName name="______EST3" localSheetId="20">#REF!</definedName>
    <definedName name="______EST3" localSheetId="21">#REF!</definedName>
    <definedName name="______EST3" localSheetId="22">#REF!</definedName>
    <definedName name="______EST3" localSheetId="23">#REF!</definedName>
    <definedName name="______EST3" localSheetId="24">#REF!</definedName>
    <definedName name="______EST3" localSheetId="25">#REF!</definedName>
    <definedName name="______EST3" localSheetId="26">#REF!</definedName>
    <definedName name="______EST3" localSheetId="27">#REF!</definedName>
    <definedName name="______EST3" localSheetId="28">#REF!</definedName>
    <definedName name="______EST3" localSheetId="29">#REF!</definedName>
    <definedName name="______EST3" localSheetId="31">#REF!</definedName>
    <definedName name="______EST3" localSheetId="7">#REF!</definedName>
    <definedName name="______EST3" localSheetId="8">#REF!</definedName>
    <definedName name="______EST3" localSheetId="9">#REF!</definedName>
    <definedName name="______EST3" localSheetId="10">#REF!</definedName>
    <definedName name="______EST4" localSheetId="11">#REF!</definedName>
    <definedName name="______EST4" localSheetId="12">#REF!</definedName>
    <definedName name="______EST4" localSheetId="13">#REF!</definedName>
    <definedName name="______EST4" localSheetId="14">#REF!</definedName>
    <definedName name="______EST4" localSheetId="15">#REF!</definedName>
    <definedName name="______EST4" localSheetId="16">#REF!</definedName>
    <definedName name="______EST4" localSheetId="17">#REF!</definedName>
    <definedName name="______EST4" localSheetId="18">#REF!</definedName>
    <definedName name="______EST4" localSheetId="19">#REF!</definedName>
    <definedName name="______EST4" localSheetId="20">#REF!</definedName>
    <definedName name="______EST4" localSheetId="21">#REF!</definedName>
    <definedName name="______EST4" localSheetId="22">#REF!</definedName>
    <definedName name="______EST4" localSheetId="23">#REF!</definedName>
    <definedName name="______EST4" localSheetId="24">#REF!</definedName>
    <definedName name="______EST4" localSheetId="25">#REF!</definedName>
    <definedName name="______EST4" localSheetId="26">#REF!</definedName>
    <definedName name="______EST4" localSheetId="27">#REF!</definedName>
    <definedName name="______EST4" localSheetId="28">#REF!</definedName>
    <definedName name="______EST4" localSheetId="29">#REF!</definedName>
    <definedName name="______EST4" localSheetId="31">#REF!</definedName>
    <definedName name="______EST4" localSheetId="7">#REF!</definedName>
    <definedName name="______EST4" localSheetId="8">#REF!</definedName>
    <definedName name="______EST4" localSheetId="9">#REF!</definedName>
    <definedName name="______EST4" localSheetId="10">#REF!</definedName>
    <definedName name="______EST5" localSheetId="11">#REF!</definedName>
    <definedName name="______EST5" localSheetId="12">#REF!</definedName>
    <definedName name="______EST5" localSheetId="13">#REF!</definedName>
    <definedName name="______EST5" localSheetId="14">#REF!</definedName>
    <definedName name="______EST5" localSheetId="15">#REF!</definedName>
    <definedName name="______EST5" localSheetId="16">#REF!</definedName>
    <definedName name="______EST5" localSheetId="17">#REF!</definedName>
    <definedName name="______EST5" localSheetId="18">#REF!</definedName>
    <definedName name="______EST5" localSheetId="19">#REF!</definedName>
    <definedName name="______EST5" localSheetId="20">#REF!</definedName>
    <definedName name="______EST5" localSheetId="21">#REF!</definedName>
    <definedName name="______EST5" localSheetId="22">#REF!</definedName>
    <definedName name="______EST5" localSheetId="23">#REF!</definedName>
    <definedName name="______EST5" localSheetId="24">#REF!</definedName>
    <definedName name="______EST5" localSheetId="25">#REF!</definedName>
    <definedName name="______EST5" localSheetId="26">#REF!</definedName>
    <definedName name="______EST5" localSheetId="27">#REF!</definedName>
    <definedName name="______EST5" localSheetId="28">#REF!</definedName>
    <definedName name="______EST5" localSheetId="29">#REF!</definedName>
    <definedName name="______EST5" localSheetId="31">#REF!</definedName>
    <definedName name="______EST5" localSheetId="7">#REF!</definedName>
    <definedName name="______EST5" localSheetId="8">#REF!</definedName>
    <definedName name="______EST5" localSheetId="9">#REF!</definedName>
    <definedName name="______EST5" localSheetId="10">#REF!</definedName>
    <definedName name="______EST6" localSheetId="11">#REF!</definedName>
    <definedName name="______EST6" localSheetId="12">#REF!</definedName>
    <definedName name="______EST6" localSheetId="13">#REF!</definedName>
    <definedName name="______EST6" localSheetId="14">#REF!</definedName>
    <definedName name="______EST6" localSheetId="15">#REF!</definedName>
    <definedName name="______EST6" localSheetId="16">#REF!</definedName>
    <definedName name="______EST6" localSheetId="17">#REF!</definedName>
    <definedName name="______EST6" localSheetId="18">#REF!</definedName>
    <definedName name="______EST6" localSheetId="19">#REF!</definedName>
    <definedName name="______EST6" localSheetId="20">#REF!</definedName>
    <definedName name="______EST6" localSheetId="21">#REF!</definedName>
    <definedName name="______EST6" localSheetId="22">#REF!</definedName>
    <definedName name="______EST6" localSheetId="23">#REF!</definedName>
    <definedName name="______EST6" localSheetId="24">#REF!</definedName>
    <definedName name="______EST6" localSheetId="25">#REF!</definedName>
    <definedName name="______EST6" localSheetId="26">#REF!</definedName>
    <definedName name="______EST6" localSheetId="27">#REF!</definedName>
    <definedName name="______EST6" localSheetId="28">#REF!</definedName>
    <definedName name="______EST6" localSheetId="29">#REF!</definedName>
    <definedName name="______EST6" localSheetId="31">#REF!</definedName>
    <definedName name="______EST6" localSheetId="7">#REF!</definedName>
    <definedName name="______EST6" localSheetId="8">#REF!</definedName>
    <definedName name="______EST6" localSheetId="9">#REF!</definedName>
    <definedName name="______EST6" localSheetId="10">#REF!</definedName>
    <definedName name="______EST7" localSheetId="11">#REF!</definedName>
    <definedName name="______EST7" localSheetId="12">#REF!</definedName>
    <definedName name="______EST7" localSheetId="13">#REF!</definedName>
    <definedName name="______EST7" localSheetId="14">#REF!</definedName>
    <definedName name="______EST7" localSheetId="15">#REF!</definedName>
    <definedName name="______EST7" localSheetId="16">#REF!</definedName>
    <definedName name="______EST7" localSheetId="17">#REF!</definedName>
    <definedName name="______EST7" localSheetId="18">#REF!</definedName>
    <definedName name="______EST7" localSheetId="19">#REF!</definedName>
    <definedName name="______EST7" localSheetId="20">#REF!</definedName>
    <definedName name="______EST7" localSheetId="21">#REF!</definedName>
    <definedName name="______EST7" localSheetId="22">#REF!</definedName>
    <definedName name="______EST7" localSheetId="23">#REF!</definedName>
    <definedName name="______EST7" localSheetId="24">#REF!</definedName>
    <definedName name="______EST7" localSheetId="25">#REF!</definedName>
    <definedName name="______EST7" localSheetId="26">#REF!</definedName>
    <definedName name="______EST7" localSheetId="27">#REF!</definedName>
    <definedName name="______EST7" localSheetId="28">#REF!</definedName>
    <definedName name="______EST7" localSheetId="29">#REF!</definedName>
    <definedName name="______EST7" localSheetId="31">#REF!</definedName>
    <definedName name="______EST7" localSheetId="7">#REF!</definedName>
    <definedName name="______EST7" localSheetId="8">#REF!</definedName>
    <definedName name="______EST7" localSheetId="9">#REF!</definedName>
    <definedName name="______EST7" localSheetId="10">#REF!</definedName>
    <definedName name="______EST8" localSheetId="11">#REF!</definedName>
    <definedName name="______EST8" localSheetId="12">#REF!</definedName>
    <definedName name="______EST8" localSheetId="13">#REF!</definedName>
    <definedName name="______EST8" localSheetId="14">#REF!</definedName>
    <definedName name="______EST8" localSheetId="15">#REF!</definedName>
    <definedName name="______EST8" localSheetId="16">#REF!</definedName>
    <definedName name="______EST8" localSheetId="17">#REF!</definedName>
    <definedName name="______EST8" localSheetId="18">#REF!</definedName>
    <definedName name="______EST8" localSheetId="19">#REF!</definedName>
    <definedName name="______EST8" localSheetId="20">#REF!</definedName>
    <definedName name="______EST8" localSheetId="21">#REF!</definedName>
    <definedName name="______EST8" localSheetId="22">#REF!</definedName>
    <definedName name="______EST8" localSheetId="23">#REF!</definedName>
    <definedName name="______EST8" localSheetId="24">#REF!</definedName>
    <definedName name="______EST8" localSheetId="25">#REF!</definedName>
    <definedName name="______EST8" localSheetId="26">#REF!</definedName>
    <definedName name="______EST8" localSheetId="27">#REF!</definedName>
    <definedName name="______EST8" localSheetId="28">#REF!</definedName>
    <definedName name="______EST8" localSheetId="29">#REF!</definedName>
    <definedName name="______EST8" localSheetId="31">#REF!</definedName>
    <definedName name="______EST8" localSheetId="7">#REF!</definedName>
    <definedName name="______EST8" localSheetId="8">#REF!</definedName>
    <definedName name="______EST8" localSheetId="9">#REF!</definedName>
    <definedName name="______EST8" localSheetId="10">#REF!</definedName>
    <definedName name="______EST9" localSheetId="11">#REF!</definedName>
    <definedName name="______EST9" localSheetId="12">#REF!</definedName>
    <definedName name="______EST9" localSheetId="13">#REF!</definedName>
    <definedName name="______EST9" localSheetId="14">#REF!</definedName>
    <definedName name="______EST9" localSheetId="15">#REF!</definedName>
    <definedName name="______EST9" localSheetId="16">#REF!</definedName>
    <definedName name="______EST9" localSheetId="17">#REF!</definedName>
    <definedName name="______EST9" localSheetId="18">#REF!</definedName>
    <definedName name="______EST9" localSheetId="19">#REF!</definedName>
    <definedName name="______EST9" localSheetId="20">#REF!</definedName>
    <definedName name="______EST9" localSheetId="21">#REF!</definedName>
    <definedName name="______EST9" localSheetId="22">#REF!</definedName>
    <definedName name="______EST9" localSheetId="23">#REF!</definedName>
    <definedName name="______EST9" localSheetId="24">#REF!</definedName>
    <definedName name="______EST9" localSheetId="25">#REF!</definedName>
    <definedName name="______EST9" localSheetId="26">#REF!</definedName>
    <definedName name="______EST9" localSheetId="27">#REF!</definedName>
    <definedName name="______EST9" localSheetId="28">#REF!</definedName>
    <definedName name="______EST9" localSheetId="29">#REF!</definedName>
    <definedName name="______EST9" localSheetId="31">#REF!</definedName>
    <definedName name="______EST9" localSheetId="7">#REF!</definedName>
    <definedName name="______EST9" localSheetId="8">#REF!</definedName>
    <definedName name="______EST9" localSheetId="9">#REF!</definedName>
    <definedName name="______EST9" localSheetId="10">#REF!</definedName>
    <definedName name="______EXC1" localSheetId="11">#REF!</definedName>
    <definedName name="______EXC1" localSheetId="12">#REF!</definedName>
    <definedName name="______EXC1" localSheetId="13">#REF!</definedName>
    <definedName name="______EXC1" localSheetId="14">#REF!</definedName>
    <definedName name="______EXC1" localSheetId="15">#REF!</definedName>
    <definedName name="______EXC1" localSheetId="16">#REF!</definedName>
    <definedName name="______EXC1" localSheetId="17">#REF!</definedName>
    <definedName name="______EXC1" localSheetId="18">#REF!</definedName>
    <definedName name="______EXC1" localSheetId="19">#REF!</definedName>
    <definedName name="______EXC1" localSheetId="20">#REF!</definedName>
    <definedName name="______EXC1" localSheetId="21">#REF!</definedName>
    <definedName name="______EXC1" localSheetId="22">#REF!</definedName>
    <definedName name="______EXC1" localSheetId="23">#REF!</definedName>
    <definedName name="______EXC1" localSheetId="24">#REF!</definedName>
    <definedName name="______EXC1" localSheetId="25">#REF!</definedName>
    <definedName name="______EXC1" localSheetId="26">#REF!</definedName>
    <definedName name="______EXC1" localSheetId="27">#REF!</definedName>
    <definedName name="______EXC1" localSheetId="28">#REF!</definedName>
    <definedName name="______EXC1" localSheetId="29">#REF!</definedName>
    <definedName name="______EXC1" localSheetId="31">#REF!</definedName>
    <definedName name="______EXC1" localSheetId="7">#REF!</definedName>
    <definedName name="______EXC1" localSheetId="8">#REF!</definedName>
    <definedName name="______EXC1" localSheetId="9">#REF!</definedName>
    <definedName name="______EXC1" localSheetId="10">#REF!</definedName>
    <definedName name="______EXC10" localSheetId="11">#REF!</definedName>
    <definedName name="______EXC10" localSheetId="12">#REF!</definedName>
    <definedName name="______EXC10" localSheetId="13">#REF!</definedName>
    <definedName name="______EXC10" localSheetId="14">#REF!</definedName>
    <definedName name="______EXC10" localSheetId="15">#REF!</definedName>
    <definedName name="______EXC10" localSheetId="16">#REF!</definedName>
    <definedName name="______EXC10" localSheetId="17">#REF!</definedName>
    <definedName name="______EXC10" localSheetId="18">#REF!</definedName>
    <definedName name="______EXC10" localSheetId="19">#REF!</definedName>
    <definedName name="______EXC10" localSheetId="20">#REF!</definedName>
    <definedName name="______EXC10" localSheetId="21">#REF!</definedName>
    <definedName name="______EXC10" localSheetId="22">#REF!</definedName>
    <definedName name="______EXC10" localSheetId="23">#REF!</definedName>
    <definedName name="______EXC10" localSheetId="24">#REF!</definedName>
    <definedName name="______EXC10" localSheetId="25">#REF!</definedName>
    <definedName name="______EXC10" localSheetId="26">#REF!</definedName>
    <definedName name="______EXC10" localSheetId="27">#REF!</definedName>
    <definedName name="______EXC10" localSheetId="28">#REF!</definedName>
    <definedName name="______EXC10" localSheetId="29">#REF!</definedName>
    <definedName name="______EXC10" localSheetId="31">#REF!</definedName>
    <definedName name="______EXC10" localSheetId="7">#REF!</definedName>
    <definedName name="______EXC10" localSheetId="8">#REF!</definedName>
    <definedName name="______EXC10" localSheetId="9">#REF!</definedName>
    <definedName name="______EXC10" localSheetId="10">#REF!</definedName>
    <definedName name="______EXC11" localSheetId="11">#REF!</definedName>
    <definedName name="______EXC11" localSheetId="12">#REF!</definedName>
    <definedName name="______EXC11" localSheetId="13">#REF!</definedName>
    <definedName name="______EXC11" localSheetId="14">#REF!</definedName>
    <definedName name="______EXC11" localSheetId="15">#REF!</definedName>
    <definedName name="______EXC11" localSheetId="16">#REF!</definedName>
    <definedName name="______EXC11" localSheetId="17">#REF!</definedName>
    <definedName name="______EXC11" localSheetId="18">#REF!</definedName>
    <definedName name="______EXC11" localSheetId="19">#REF!</definedName>
    <definedName name="______EXC11" localSheetId="20">#REF!</definedName>
    <definedName name="______EXC11" localSheetId="21">#REF!</definedName>
    <definedName name="______EXC11" localSheetId="22">#REF!</definedName>
    <definedName name="______EXC11" localSheetId="23">#REF!</definedName>
    <definedName name="______EXC11" localSheetId="24">#REF!</definedName>
    <definedName name="______EXC11" localSheetId="25">#REF!</definedName>
    <definedName name="______EXC11" localSheetId="26">#REF!</definedName>
    <definedName name="______EXC11" localSheetId="27">#REF!</definedName>
    <definedName name="______EXC11" localSheetId="28">#REF!</definedName>
    <definedName name="______EXC11" localSheetId="29">#REF!</definedName>
    <definedName name="______EXC11" localSheetId="31">#REF!</definedName>
    <definedName name="______EXC11" localSheetId="7">#REF!</definedName>
    <definedName name="______EXC11" localSheetId="8">#REF!</definedName>
    <definedName name="______EXC11" localSheetId="9">#REF!</definedName>
    <definedName name="______EXC11" localSheetId="10">#REF!</definedName>
    <definedName name="______EXC12" localSheetId="11">#REF!</definedName>
    <definedName name="______EXC12" localSheetId="12">#REF!</definedName>
    <definedName name="______EXC12" localSheetId="13">#REF!</definedName>
    <definedName name="______EXC12" localSheetId="14">#REF!</definedName>
    <definedName name="______EXC12" localSheetId="15">#REF!</definedName>
    <definedName name="______EXC12" localSheetId="16">#REF!</definedName>
    <definedName name="______EXC12" localSheetId="17">#REF!</definedName>
    <definedName name="______EXC12" localSheetId="18">#REF!</definedName>
    <definedName name="______EXC12" localSheetId="19">#REF!</definedName>
    <definedName name="______EXC12" localSheetId="20">#REF!</definedName>
    <definedName name="______EXC12" localSheetId="21">#REF!</definedName>
    <definedName name="______EXC12" localSheetId="22">#REF!</definedName>
    <definedName name="______EXC12" localSheetId="23">#REF!</definedName>
    <definedName name="______EXC12" localSheetId="24">#REF!</definedName>
    <definedName name="______EXC12" localSheetId="25">#REF!</definedName>
    <definedName name="______EXC12" localSheetId="26">#REF!</definedName>
    <definedName name="______EXC12" localSheetId="27">#REF!</definedName>
    <definedName name="______EXC12" localSheetId="28">#REF!</definedName>
    <definedName name="______EXC12" localSheetId="29">#REF!</definedName>
    <definedName name="______EXC12" localSheetId="31">#REF!</definedName>
    <definedName name="______EXC12" localSheetId="7">#REF!</definedName>
    <definedName name="______EXC12" localSheetId="8">#REF!</definedName>
    <definedName name="______EXC12" localSheetId="9">#REF!</definedName>
    <definedName name="______EXC12" localSheetId="10">#REF!</definedName>
    <definedName name="______EXC2" localSheetId="11">#REF!</definedName>
    <definedName name="______EXC2" localSheetId="12">#REF!</definedName>
    <definedName name="______EXC2" localSheetId="13">#REF!</definedName>
    <definedName name="______EXC2" localSheetId="14">#REF!</definedName>
    <definedName name="______EXC2" localSheetId="15">#REF!</definedName>
    <definedName name="______EXC2" localSheetId="16">#REF!</definedName>
    <definedName name="______EXC2" localSheetId="17">#REF!</definedName>
    <definedName name="______EXC2" localSheetId="18">#REF!</definedName>
    <definedName name="______EXC2" localSheetId="19">#REF!</definedName>
    <definedName name="______EXC2" localSheetId="20">#REF!</definedName>
    <definedName name="______EXC2" localSheetId="21">#REF!</definedName>
    <definedName name="______EXC2" localSheetId="22">#REF!</definedName>
    <definedName name="______EXC2" localSheetId="23">#REF!</definedName>
    <definedName name="______EXC2" localSheetId="24">#REF!</definedName>
    <definedName name="______EXC2" localSheetId="25">#REF!</definedName>
    <definedName name="______EXC2" localSheetId="26">#REF!</definedName>
    <definedName name="______EXC2" localSheetId="27">#REF!</definedName>
    <definedName name="______EXC2" localSheetId="28">#REF!</definedName>
    <definedName name="______EXC2" localSheetId="29">#REF!</definedName>
    <definedName name="______EXC2" localSheetId="31">#REF!</definedName>
    <definedName name="______EXC2" localSheetId="7">#REF!</definedName>
    <definedName name="______EXC2" localSheetId="8">#REF!</definedName>
    <definedName name="______EXC2" localSheetId="9">#REF!</definedName>
    <definedName name="______EXC2" localSheetId="10">#REF!</definedName>
    <definedName name="______EXC3" localSheetId="11">#REF!</definedName>
    <definedName name="______EXC3" localSheetId="12">#REF!</definedName>
    <definedName name="______EXC3" localSheetId="13">#REF!</definedName>
    <definedName name="______EXC3" localSheetId="14">#REF!</definedName>
    <definedName name="______EXC3" localSheetId="15">#REF!</definedName>
    <definedName name="______EXC3" localSheetId="16">#REF!</definedName>
    <definedName name="______EXC3" localSheetId="17">#REF!</definedName>
    <definedName name="______EXC3" localSheetId="18">#REF!</definedName>
    <definedName name="______EXC3" localSheetId="19">#REF!</definedName>
    <definedName name="______EXC3" localSheetId="20">#REF!</definedName>
    <definedName name="______EXC3" localSheetId="21">#REF!</definedName>
    <definedName name="______EXC3" localSheetId="22">#REF!</definedName>
    <definedName name="______EXC3" localSheetId="23">#REF!</definedName>
    <definedName name="______EXC3" localSheetId="24">#REF!</definedName>
    <definedName name="______EXC3" localSheetId="25">#REF!</definedName>
    <definedName name="______EXC3" localSheetId="26">#REF!</definedName>
    <definedName name="______EXC3" localSheetId="27">#REF!</definedName>
    <definedName name="______EXC3" localSheetId="28">#REF!</definedName>
    <definedName name="______EXC3" localSheetId="29">#REF!</definedName>
    <definedName name="______EXC3" localSheetId="31">#REF!</definedName>
    <definedName name="______EXC3" localSheetId="7">#REF!</definedName>
    <definedName name="______EXC3" localSheetId="8">#REF!</definedName>
    <definedName name="______EXC3" localSheetId="9">#REF!</definedName>
    <definedName name="______EXC3" localSheetId="10">#REF!</definedName>
    <definedName name="______EXC4" localSheetId="11">#REF!</definedName>
    <definedName name="______EXC4" localSheetId="12">#REF!</definedName>
    <definedName name="______EXC4" localSheetId="13">#REF!</definedName>
    <definedName name="______EXC4" localSheetId="14">#REF!</definedName>
    <definedName name="______EXC4" localSheetId="15">#REF!</definedName>
    <definedName name="______EXC4" localSheetId="16">#REF!</definedName>
    <definedName name="______EXC4" localSheetId="17">#REF!</definedName>
    <definedName name="______EXC4" localSheetId="18">#REF!</definedName>
    <definedName name="______EXC4" localSheetId="19">#REF!</definedName>
    <definedName name="______EXC4" localSheetId="20">#REF!</definedName>
    <definedName name="______EXC4" localSheetId="21">#REF!</definedName>
    <definedName name="______EXC4" localSheetId="22">#REF!</definedName>
    <definedName name="______EXC4" localSheetId="23">#REF!</definedName>
    <definedName name="______EXC4" localSheetId="24">#REF!</definedName>
    <definedName name="______EXC4" localSheetId="25">#REF!</definedName>
    <definedName name="______EXC4" localSheetId="26">#REF!</definedName>
    <definedName name="______EXC4" localSheetId="27">#REF!</definedName>
    <definedName name="______EXC4" localSheetId="28">#REF!</definedName>
    <definedName name="______EXC4" localSheetId="29">#REF!</definedName>
    <definedName name="______EXC4" localSheetId="31">#REF!</definedName>
    <definedName name="______EXC4" localSheetId="7">#REF!</definedName>
    <definedName name="______EXC4" localSheetId="8">#REF!</definedName>
    <definedName name="______EXC4" localSheetId="9">#REF!</definedName>
    <definedName name="______EXC4" localSheetId="10">#REF!</definedName>
    <definedName name="______EXC5" localSheetId="11">#REF!</definedName>
    <definedName name="______EXC5" localSheetId="12">#REF!</definedName>
    <definedName name="______EXC5" localSheetId="13">#REF!</definedName>
    <definedName name="______EXC5" localSheetId="14">#REF!</definedName>
    <definedName name="______EXC5" localSheetId="15">#REF!</definedName>
    <definedName name="______EXC5" localSheetId="16">#REF!</definedName>
    <definedName name="______EXC5" localSheetId="17">#REF!</definedName>
    <definedName name="______EXC5" localSheetId="18">#REF!</definedName>
    <definedName name="______EXC5" localSheetId="19">#REF!</definedName>
    <definedName name="______EXC5" localSheetId="20">#REF!</definedName>
    <definedName name="______EXC5" localSheetId="21">#REF!</definedName>
    <definedName name="______EXC5" localSheetId="22">#REF!</definedName>
    <definedName name="______EXC5" localSheetId="23">#REF!</definedName>
    <definedName name="______EXC5" localSheetId="24">#REF!</definedName>
    <definedName name="______EXC5" localSheetId="25">#REF!</definedName>
    <definedName name="______EXC5" localSheetId="26">#REF!</definedName>
    <definedName name="______EXC5" localSheetId="27">#REF!</definedName>
    <definedName name="______EXC5" localSheetId="28">#REF!</definedName>
    <definedName name="______EXC5" localSheetId="29">#REF!</definedName>
    <definedName name="______EXC5" localSheetId="31">#REF!</definedName>
    <definedName name="______EXC5" localSheetId="7">#REF!</definedName>
    <definedName name="______EXC5" localSheetId="8">#REF!</definedName>
    <definedName name="______EXC5" localSheetId="9">#REF!</definedName>
    <definedName name="______EXC5" localSheetId="10">#REF!</definedName>
    <definedName name="______EXC6" localSheetId="11">#REF!</definedName>
    <definedName name="______EXC6" localSheetId="12">#REF!</definedName>
    <definedName name="______EXC6" localSheetId="13">#REF!</definedName>
    <definedName name="______EXC6" localSheetId="14">#REF!</definedName>
    <definedName name="______EXC6" localSheetId="15">#REF!</definedName>
    <definedName name="______EXC6" localSheetId="16">#REF!</definedName>
    <definedName name="______EXC6" localSheetId="17">#REF!</definedName>
    <definedName name="______EXC6" localSheetId="18">#REF!</definedName>
    <definedName name="______EXC6" localSheetId="19">#REF!</definedName>
    <definedName name="______EXC6" localSheetId="20">#REF!</definedName>
    <definedName name="______EXC6" localSheetId="21">#REF!</definedName>
    <definedName name="______EXC6" localSheetId="22">#REF!</definedName>
    <definedName name="______EXC6" localSheetId="23">#REF!</definedName>
    <definedName name="______EXC6" localSheetId="24">#REF!</definedName>
    <definedName name="______EXC6" localSheetId="25">#REF!</definedName>
    <definedName name="______EXC6" localSheetId="26">#REF!</definedName>
    <definedName name="______EXC6" localSheetId="27">#REF!</definedName>
    <definedName name="______EXC6" localSheetId="28">#REF!</definedName>
    <definedName name="______EXC6" localSheetId="29">#REF!</definedName>
    <definedName name="______EXC6" localSheetId="31">#REF!</definedName>
    <definedName name="______EXC6" localSheetId="7">#REF!</definedName>
    <definedName name="______EXC6" localSheetId="8">#REF!</definedName>
    <definedName name="______EXC6" localSheetId="9">#REF!</definedName>
    <definedName name="______EXC6" localSheetId="10">#REF!</definedName>
    <definedName name="______EXC7" localSheetId="11">#REF!</definedName>
    <definedName name="______EXC7" localSheetId="12">#REF!</definedName>
    <definedName name="______EXC7" localSheetId="13">#REF!</definedName>
    <definedName name="______EXC7" localSheetId="14">#REF!</definedName>
    <definedName name="______EXC7" localSheetId="15">#REF!</definedName>
    <definedName name="______EXC7" localSheetId="16">#REF!</definedName>
    <definedName name="______EXC7" localSheetId="17">#REF!</definedName>
    <definedName name="______EXC7" localSheetId="18">#REF!</definedName>
    <definedName name="______EXC7" localSheetId="19">#REF!</definedName>
    <definedName name="______EXC7" localSheetId="20">#REF!</definedName>
    <definedName name="______EXC7" localSheetId="21">#REF!</definedName>
    <definedName name="______EXC7" localSheetId="22">#REF!</definedName>
    <definedName name="______EXC7" localSheetId="23">#REF!</definedName>
    <definedName name="______EXC7" localSheetId="24">#REF!</definedName>
    <definedName name="______EXC7" localSheetId="25">#REF!</definedName>
    <definedName name="______EXC7" localSheetId="26">#REF!</definedName>
    <definedName name="______EXC7" localSheetId="27">#REF!</definedName>
    <definedName name="______EXC7" localSheetId="28">#REF!</definedName>
    <definedName name="______EXC7" localSheetId="29">#REF!</definedName>
    <definedName name="______EXC7" localSheetId="31">#REF!</definedName>
    <definedName name="______EXC7" localSheetId="7">#REF!</definedName>
    <definedName name="______EXC7" localSheetId="8">#REF!</definedName>
    <definedName name="______EXC7" localSheetId="9">#REF!</definedName>
    <definedName name="______EXC7" localSheetId="10">#REF!</definedName>
    <definedName name="______EXC8" localSheetId="11">#REF!</definedName>
    <definedName name="______EXC8" localSheetId="12">#REF!</definedName>
    <definedName name="______EXC8" localSheetId="13">#REF!</definedName>
    <definedName name="______EXC8" localSheetId="14">#REF!</definedName>
    <definedName name="______EXC8" localSheetId="15">#REF!</definedName>
    <definedName name="______EXC8" localSheetId="16">#REF!</definedName>
    <definedName name="______EXC8" localSheetId="17">#REF!</definedName>
    <definedName name="______EXC8" localSheetId="18">#REF!</definedName>
    <definedName name="______EXC8" localSheetId="19">#REF!</definedName>
    <definedName name="______EXC8" localSheetId="20">#REF!</definedName>
    <definedName name="______EXC8" localSheetId="21">#REF!</definedName>
    <definedName name="______EXC8" localSheetId="22">#REF!</definedName>
    <definedName name="______EXC8" localSheetId="23">#REF!</definedName>
    <definedName name="______EXC8" localSheetId="24">#REF!</definedName>
    <definedName name="______EXC8" localSheetId="25">#REF!</definedName>
    <definedName name="______EXC8" localSheetId="26">#REF!</definedName>
    <definedName name="______EXC8" localSheetId="27">#REF!</definedName>
    <definedName name="______EXC8" localSheetId="28">#REF!</definedName>
    <definedName name="______EXC8" localSheetId="29">#REF!</definedName>
    <definedName name="______EXC8" localSheetId="31">#REF!</definedName>
    <definedName name="______EXC8" localSheetId="7">#REF!</definedName>
    <definedName name="______EXC8" localSheetId="8">#REF!</definedName>
    <definedName name="______EXC8" localSheetId="9">#REF!</definedName>
    <definedName name="______EXC8" localSheetId="10">#REF!</definedName>
    <definedName name="______EXC9" localSheetId="11">#REF!</definedName>
    <definedName name="______EXC9" localSheetId="12">#REF!</definedName>
    <definedName name="______EXC9" localSheetId="13">#REF!</definedName>
    <definedName name="______EXC9" localSheetId="14">#REF!</definedName>
    <definedName name="______EXC9" localSheetId="15">#REF!</definedName>
    <definedName name="______EXC9" localSheetId="16">#REF!</definedName>
    <definedName name="______EXC9" localSheetId="17">#REF!</definedName>
    <definedName name="______EXC9" localSheetId="18">#REF!</definedName>
    <definedName name="______EXC9" localSheetId="19">#REF!</definedName>
    <definedName name="______EXC9" localSheetId="20">#REF!</definedName>
    <definedName name="______EXC9" localSheetId="21">#REF!</definedName>
    <definedName name="______EXC9" localSheetId="22">#REF!</definedName>
    <definedName name="______EXC9" localSheetId="23">#REF!</definedName>
    <definedName name="______EXC9" localSheetId="24">#REF!</definedName>
    <definedName name="______EXC9" localSheetId="25">#REF!</definedName>
    <definedName name="______EXC9" localSheetId="26">#REF!</definedName>
    <definedName name="______EXC9" localSheetId="27">#REF!</definedName>
    <definedName name="______EXC9" localSheetId="28">#REF!</definedName>
    <definedName name="______EXC9" localSheetId="29">#REF!</definedName>
    <definedName name="______EXC9" localSheetId="31">#REF!</definedName>
    <definedName name="______EXC9" localSheetId="7">#REF!</definedName>
    <definedName name="______EXC9" localSheetId="8">#REF!</definedName>
    <definedName name="______EXC9" localSheetId="9">#REF!</definedName>
    <definedName name="______EXC9" localSheetId="10">#REF!</definedName>
    <definedName name="_____apu1" localSheetId="11">[2]INSUMOS!#REF!</definedName>
    <definedName name="_____apu1" localSheetId="12">[2]INSUMOS!#REF!</definedName>
    <definedName name="_____apu1" localSheetId="13">[2]INSUMOS!#REF!</definedName>
    <definedName name="_____apu1" localSheetId="14">[2]INSUMOS!#REF!</definedName>
    <definedName name="_____apu1" localSheetId="15">[2]INSUMOS!#REF!</definedName>
    <definedName name="_____apu1" localSheetId="16">[2]INSUMOS!#REF!</definedName>
    <definedName name="_____apu1" localSheetId="17">[2]INSUMOS!#REF!</definedName>
    <definedName name="_____apu1" localSheetId="18">[2]INSUMOS!#REF!</definedName>
    <definedName name="_____apu1" localSheetId="19">[2]INSUMOS!#REF!</definedName>
    <definedName name="_____apu1" localSheetId="20">[2]INSUMOS!#REF!</definedName>
    <definedName name="_____apu1" localSheetId="21">[2]INSUMOS!#REF!</definedName>
    <definedName name="_____apu1" localSheetId="22">[2]INSUMOS!#REF!</definedName>
    <definedName name="_____apu1" localSheetId="23">[2]INSUMOS!#REF!</definedName>
    <definedName name="_____apu1" localSheetId="24">[2]INSUMOS!#REF!</definedName>
    <definedName name="_____apu1" localSheetId="25">[2]INSUMOS!#REF!</definedName>
    <definedName name="_____apu1" localSheetId="26">[2]INSUMOS!#REF!</definedName>
    <definedName name="_____apu1" localSheetId="27">[2]INSUMOS!#REF!</definedName>
    <definedName name="_____apu1" localSheetId="28">[2]INSUMOS!#REF!</definedName>
    <definedName name="_____apu1" localSheetId="29">[2]INSUMOS!#REF!</definedName>
    <definedName name="_____apu1" localSheetId="31">[2]INSUMOS!#REF!</definedName>
    <definedName name="_____apu1" localSheetId="7">[2]INSUMOS!#REF!</definedName>
    <definedName name="_____apu1" localSheetId="8">[2]INSUMOS!#REF!</definedName>
    <definedName name="_____apu1" localSheetId="9">[2]INSUMOS!#REF!</definedName>
    <definedName name="_____apu1" localSheetId="10">[2]INSUMOS!#REF!</definedName>
    <definedName name="_____EST1" localSheetId="11">#REF!</definedName>
    <definedName name="_____EST1" localSheetId="12">#REF!</definedName>
    <definedName name="_____EST1" localSheetId="13">#REF!</definedName>
    <definedName name="_____EST1" localSheetId="14">#REF!</definedName>
    <definedName name="_____EST1" localSheetId="15">#REF!</definedName>
    <definedName name="_____EST1" localSheetId="16">#REF!</definedName>
    <definedName name="_____EST1" localSheetId="17">#REF!</definedName>
    <definedName name="_____EST1" localSheetId="18">#REF!</definedName>
    <definedName name="_____EST1" localSheetId="19">#REF!</definedName>
    <definedName name="_____EST1" localSheetId="20">#REF!</definedName>
    <definedName name="_____EST1" localSheetId="21">#REF!</definedName>
    <definedName name="_____EST1" localSheetId="22">#REF!</definedName>
    <definedName name="_____EST1" localSheetId="23">#REF!</definedName>
    <definedName name="_____EST1" localSheetId="24">#REF!</definedName>
    <definedName name="_____EST1" localSheetId="25">#REF!</definedName>
    <definedName name="_____EST1" localSheetId="26">#REF!</definedName>
    <definedName name="_____EST1" localSheetId="27">#REF!</definedName>
    <definedName name="_____EST1" localSheetId="28">#REF!</definedName>
    <definedName name="_____EST1" localSheetId="29">#REF!</definedName>
    <definedName name="_____EST1" localSheetId="31">#REF!</definedName>
    <definedName name="_____EST1" localSheetId="7">#REF!</definedName>
    <definedName name="_____EST1" localSheetId="8">#REF!</definedName>
    <definedName name="_____EST1" localSheetId="9">#REF!</definedName>
    <definedName name="_____EST1" localSheetId="10">#REF!</definedName>
    <definedName name="_____EST10" localSheetId="11">#REF!</definedName>
    <definedName name="_____EST10" localSheetId="12">#REF!</definedName>
    <definedName name="_____EST10" localSheetId="13">#REF!</definedName>
    <definedName name="_____EST10" localSheetId="14">#REF!</definedName>
    <definedName name="_____EST10" localSheetId="15">#REF!</definedName>
    <definedName name="_____EST10" localSheetId="16">#REF!</definedName>
    <definedName name="_____EST10" localSheetId="17">#REF!</definedName>
    <definedName name="_____EST10" localSheetId="18">#REF!</definedName>
    <definedName name="_____EST10" localSheetId="19">#REF!</definedName>
    <definedName name="_____EST10" localSheetId="20">#REF!</definedName>
    <definedName name="_____EST10" localSheetId="21">#REF!</definedName>
    <definedName name="_____EST10" localSheetId="22">#REF!</definedName>
    <definedName name="_____EST10" localSheetId="23">#REF!</definedName>
    <definedName name="_____EST10" localSheetId="24">#REF!</definedName>
    <definedName name="_____EST10" localSheetId="25">#REF!</definedName>
    <definedName name="_____EST10" localSheetId="26">#REF!</definedName>
    <definedName name="_____EST10" localSheetId="27">#REF!</definedName>
    <definedName name="_____EST10" localSheetId="28">#REF!</definedName>
    <definedName name="_____EST10" localSheetId="29">#REF!</definedName>
    <definedName name="_____EST10" localSheetId="31">#REF!</definedName>
    <definedName name="_____EST10" localSheetId="7">#REF!</definedName>
    <definedName name="_____EST10" localSheetId="8">#REF!</definedName>
    <definedName name="_____EST10" localSheetId="9">#REF!</definedName>
    <definedName name="_____EST10" localSheetId="10">#REF!</definedName>
    <definedName name="_____EST11" localSheetId="11">#REF!</definedName>
    <definedName name="_____EST11" localSheetId="12">#REF!</definedName>
    <definedName name="_____EST11" localSheetId="13">#REF!</definedName>
    <definedName name="_____EST11" localSheetId="14">#REF!</definedName>
    <definedName name="_____EST11" localSheetId="15">#REF!</definedName>
    <definedName name="_____EST11" localSheetId="16">#REF!</definedName>
    <definedName name="_____EST11" localSheetId="17">#REF!</definedName>
    <definedName name="_____EST11" localSheetId="18">#REF!</definedName>
    <definedName name="_____EST11" localSheetId="19">#REF!</definedName>
    <definedName name="_____EST11" localSheetId="20">#REF!</definedName>
    <definedName name="_____EST11" localSheetId="21">#REF!</definedName>
    <definedName name="_____EST11" localSheetId="22">#REF!</definedName>
    <definedName name="_____EST11" localSheetId="23">#REF!</definedName>
    <definedName name="_____EST11" localSheetId="24">#REF!</definedName>
    <definedName name="_____EST11" localSheetId="25">#REF!</definedName>
    <definedName name="_____EST11" localSheetId="26">#REF!</definedName>
    <definedName name="_____EST11" localSheetId="27">#REF!</definedName>
    <definedName name="_____EST11" localSheetId="28">#REF!</definedName>
    <definedName name="_____EST11" localSheetId="29">#REF!</definedName>
    <definedName name="_____EST11" localSheetId="31">#REF!</definedName>
    <definedName name="_____EST11" localSheetId="7">#REF!</definedName>
    <definedName name="_____EST11" localSheetId="8">#REF!</definedName>
    <definedName name="_____EST11" localSheetId="9">#REF!</definedName>
    <definedName name="_____EST11" localSheetId="10">#REF!</definedName>
    <definedName name="_____EST12" localSheetId="11">#REF!</definedName>
    <definedName name="_____EST12" localSheetId="12">#REF!</definedName>
    <definedName name="_____EST12" localSheetId="13">#REF!</definedName>
    <definedName name="_____EST12" localSheetId="14">#REF!</definedName>
    <definedName name="_____EST12" localSheetId="15">#REF!</definedName>
    <definedName name="_____EST12" localSheetId="16">#REF!</definedName>
    <definedName name="_____EST12" localSheetId="17">#REF!</definedName>
    <definedName name="_____EST12" localSheetId="18">#REF!</definedName>
    <definedName name="_____EST12" localSheetId="19">#REF!</definedName>
    <definedName name="_____EST12" localSheetId="20">#REF!</definedName>
    <definedName name="_____EST12" localSheetId="21">#REF!</definedName>
    <definedName name="_____EST12" localSheetId="22">#REF!</definedName>
    <definedName name="_____EST12" localSheetId="23">#REF!</definedName>
    <definedName name="_____EST12" localSheetId="24">#REF!</definedName>
    <definedName name="_____EST12" localSheetId="25">#REF!</definedName>
    <definedName name="_____EST12" localSheetId="26">#REF!</definedName>
    <definedName name="_____EST12" localSheetId="27">#REF!</definedName>
    <definedName name="_____EST12" localSheetId="28">#REF!</definedName>
    <definedName name="_____EST12" localSheetId="29">#REF!</definedName>
    <definedName name="_____EST12" localSheetId="31">#REF!</definedName>
    <definedName name="_____EST12" localSheetId="7">#REF!</definedName>
    <definedName name="_____EST12" localSheetId="8">#REF!</definedName>
    <definedName name="_____EST12" localSheetId="9">#REF!</definedName>
    <definedName name="_____EST12" localSheetId="10">#REF!</definedName>
    <definedName name="_____EST13" localSheetId="11">#REF!</definedName>
    <definedName name="_____EST13" localSheetId="12">#REF!</definedName>
    <definedName name="_____EST13" localSheetId="13">#REF!</definedName>
    <definedName name="_____EST13" localSheetId="14">#REF!</definedName>
    <definedName name="_____EST13" localSheetId="15">#REF!</definedName>
    <definedName name="_____EST13" localSheetId="16">#REF!</definedName>
    <definedName name="_____EST13" localSheetId="17">#REF!</definedName>
    <definedName name="_____EST13" localSheetId="18">#REF!</definedName>
    <definedName name="_____EST13" localSheetId="19">#REF!</definedName>
    <definedName name="_____EST13" localSheetId="20">#REF!</definedName>
    <definedName name="_____EST13" localSheetId="21">#REF!</definedName>
    <definedName name="_____EST13" localSheetId="22">#REF!</definedName>
    <definedName name="_____EST13" localSheetId="23">#REF!</definedName>
    <definedName name="_____EST13" localSheetId="24">#REF!</definedName>
    <definedName name="_____EST13" localSheetId="25">#REF!</definedName>
    <definedName name="_____EST13" localSheetId="26">#REF!</definedName>
    <definedName name="_____EST13" localSheetId="27">#REF!</definedName>
    <definedName name="_____EST13" localSheetId="28">#REF!</definedName>
    <definedName name="_____EST13" localSheetId="29">#REF!</definedName>
    <definedName name="_____EST13" localSheetId="31">#REF!</definedName>
    <definedName name="_____EST13" localSheetId="7">#REF!</definedName>
    <definedName name="_____EST13" localSheetId="8">#REF!</definedName>
    <definedName name="_____EST13" localSheetId="9">#REF!</definedName>
    <definedName name="_____EST13" localSheetId="10">#REF!</definedName>
    <definedName name="_____EST14" localSheetId="11">#REF!</definedName>
    <definedName name="_____EST14" localSheetId="12">#REF!</definedName>
    <definedName name="_____EST14" localSheetId="13">#REF!</definedName>
    <definedName name="_____EST14" localSheetId="14">#REF!</definedName>
    <definedName name="_____EST14" localSheetId="15">#REF!</definedName>
    <definedName name="_____EST14" localSheetId="16">#REF!</definedName>
    <definedName name="_____EST14" localSheetId="17">#REF!</definedName>
    <definedName name="_____EST14" localSheetId="18">#REF!</definedName>
    <definedName name="_____EST14" localSheetId="19">#REF!</definedName>
    <definedName name="_____EST14" localSheetId="20">#REF!</definedName>
    <definedName name="_____EST14" localSheetId="21">#REF!</definedName>
    <definedName name="_____EST14" localSheetId="22">#REF!</definedName>
    <definedName name="_____EST14" localSheetId="23">#REF!</definedName>
    <definedName name="_____EST14" localSheetId="24">#REF!</definedName>
    <definedName name="_____EST14" localSheetId="25">#REF!</definedName>
    <definedName name="_____EST14" localSheetId="26">#REF!</definedName>
    <definedName name="_____EST14" localSheetId="27">#REF!</definedName>
    <definedName name="_____EST14" localSheetId="28">#REF!</definedName>
    <definedName name="_____EST14" localSheetId="29">#REF!</definedName>
    <definedName name="_____EST14" localSheetId="31">#REF!</definedName>
    <definedName name="_____EST14" localSheetId="7">#REF!</definedName>
    <definedName name="_____EST14" localSheetId="8">#REF!</definedName>
    <definedName name="_____EST14" localSheetId="9">#REF!</definedName>
    <definedName name="_____EST14" localSheetId="10">#REF!</definedName>
    <definedName name="_____EST15" localSheetId="11">#REF!</definedName>
    <definedName name="_____EST15" localSheetId="12">#REF!</definedName>
    <definedName name="_____EST15" localSheetId="13">#REF!</definedName>
    <definedName name="_____EST15" localSheetId="14">#REF!</definedName>
    <definedName name="_____EST15" localSheetId="15">#REF!</definedName>
    <definedName name="_____EST15" localSheetId="16">#REF!</definedName>
    <definedName name="_____EST15" localSheetId="17">#REF!</definedName>
    <definedName name="_____EST15" localSheetId="18">#REF!</definedName>
    <definedName name="_____EST15" localSheetId="19">#REF!</definedName>
    <definedName name="_____EST15" localSheetId="20">#REF!</definedName>
    <definedName name="_____EST15" localSheetId="21">#REF!</definedName>
    <definedName name="_____EST15" localSheetId="22">#REF!</definedName>
    <definedName name="_____EST15" localSheetId="23">#REF!</definedName>
    <definedName name="_____EST15" localSheetId="24">#REF!</definedName>
    <definedName name="_____EST15" localSheetId="25">#REF!</definedName>
    <definedName name="_____EST15" localSheetId="26">#REF!</definedName>
    <definedName name="_____EST15" localSheetId="27">#REF!</definedName>
    <definedName name="_____EST15" localSheetId="28">#REF!</definedName>
    <definedName name="_____EST15" localSheetId="29">#REF!</definedName>
    <definedName name="_____EST15" localSheetId="31">#REF!</definedName>
    <definedName name="_____EST15" localSheetId="7">#REF!</definedName>
    <definedName name="_____EST15" localSheetId="8">#REF!</definedName>
    <definedName name="_____EST15" localSheetId="9">#REF!</definedName>
    <definedName name="_____EST15" localSheetId="10">#REF!</definedName>
    <definedName name="_____EST16" localSheetId="11">#REF!</definedName>
    <definedName name="_____EST16" localSheetId="12">#REF!</definedName>
    <definedName name="_____EST16" localSheetId="13">#REF!</definedName>
    <definedName name="_____EST16" localSheetId="14">#REF!</definedName>
    <definedName name="_____EST16" localSheetId="15">#REF!</definedName>
    <definedName name="_____EST16" localSheetId="16">#REF!</definedName>
    <definedName name="_____EST16" localSheetId="17">#REF!</definedName>
    <definedName name="_____EST16" localSheetId="18">#REF!</definedName>
    <definedName name="_____EST16" localSheetId="19">#REF!</definedName>
    <definedName name="_____EST16" localSheetId="20">#REF!</definedName>
    <definedName name="_____EST16" localSheetId="21">#REF!</definedName>
    <definedName name="_____EST16" localSheetId="22">#REF!</definedName>
    <definedName name="_____EST16" localSheetId="23">#REF!</definedName>
    <definedName name="_____EST16" localSheetId="24">#REF!</definedName>
    <definedName name="_____EST16" localSheetId="25">#REF!</definedName>
    <definedName name="_____EST16" localSheetId="26">#REF!</definedName>
    <definedName name="_____EST16" localSheetId="27">#REF!</definedName>
    <definedName name="_____EST16" localSheetId="28">#REF!</definedName>
    <definedName name="_____EST16" localSheetId="29">#REF!</definedName>
    <definedName name="_____EST16" localSheetId="31">#REF!</definedName>
    <definedName name="_____EST16" localSheetId="7">#REF!</definedName>
    <definedName name="_____EST16" localSheetId="8">#REF!</definedName>
    <definedName name="_____EST16" localSheetId="9">#REF!</definedName>
    <definedName name="_____EST16" localSheetId="10">#REF!</definedName>
    <definedName name="_____EST17" localSheetId="11">#REF!</definedName>
    <definedName name="_____EST17" localSheetId="12">#REF!</definedName>
    <definedName name="_____EST17" localSheetId="13">#REF!</definedName>
    <definedName name="_____EST17" localSheetId="14">#REF!</definedName>
    <definedName name="_____EST17" localSheetId="15">#REF!</definedName>
    <definedName name="_____EST17" localSheetId="16">#REF!</definedName>
    <definedName name="_____EST17" localSheetId="17">#REF!</definedName>
    <definedName name="_____EST17" localSheetId="18">#REF!</definedName>
    <definedName name="_____EST17" localSheetId="19">#REF!</definedName>
    <definedName name="_____EST17" localSheetId="20">#REF!</definedName>
    <definedName name="_____EST17" localSheetId="21">#REF!</definedName>
    <definedName name="_____EST17" localSheetId="22">#REF!</definedName>
    <definedName name="_____EST17" localSheetId="23">#REF!</definedName>
    <definedName name="_____EST17" localSheetId="24">#REF!</definedName>
    <definedName name="_____EST17" localSheetId="25">#REF!</definedName>
    <definedName name="_____EST17" localSheetId="26">#REF!</definedName>
    <definedName name="_____EST17" localSheetId="27">#REF!</definedName>
    <definedName name="_____EST17" localSheetId="28">#REF!</definedName>
    <definedName name="_____EST17" localSheetId="29">#REF!</definedName>
    <definedName name="_____EST17" localSheetId="31">#REF!</definedName>
    <definedName name="_____EST17" localSheetId="7">#REF!</definedName>
    <definedName name="_____EST17" localSheetId="8">#REF!</definedName>
    <definedName name="_____EST17" localSheetId="9">#REF!</definedName>
    <definedName name="_____EST17" localSheetId="10">#REF!</definedName>
    <definedName name="_____EST18" localSheetId="11">#REF!</definedName>
    <definedName name="_____EST18" localSheetId="12">#REF!</definedName>
    <definedName name="_____EST18" localSheetId="13">#REF!</definedName>
    <definedName name="_____EST18" localSheetId="14">#REF!</definedName>
    <definedName name="_____EST18" localSheetId="15">#REF!</definedName>
    <definedName name="_____EST18" localSheetId="16">#REF!</definedName>
    <definedName name="_____EST18" localSheetId="17">#REF!</definedName>
    <definedName name="_____EST18" localSheetId="18">#REF!</definedName>
    <definedName name="_____EST18" localSheetId="19">#REF!</definedName>
    <definedName name="_____EST18" localSheetId="20">#REF!</definedName>
    <definedName name="_____EST18" localSheetId="21">#REF!</definedName>
    <definedName name="_____EST18" localSheetId="22">#REF!</definedName>
    <definedName name="_____EST18" localSheetId="23">#REF!</definedName>
    <definedName name="_____EST18" localSheetId="24">#REF!</definedName>
    <definedName name="_____EST18" localSheetId="25">#REF!</definedName>
    <definedName name="_____EST18" localSheetId="26">#REF!</definedName>
    <definedName name="_____EST18" localSheetId="27">#REF!</definedName>
    <definedName name="_____EST18" localSheetId="28">#REF!</definedName>
    <definedName name="_____EST18" localSheetId="29">#REF!</definedName>
    <definedName name="_____EST18" localSheetId="31">#REF!</definedName>
    <definedName name="_____EST18" localSheetId="7">#REF!</definedName>
    <definedName name="_____EST18" localSheetId="8">#REF!</definedName>
    <definedName name="_____EST18" localSheetId="9">#REF!</definedName>
    <definedName name="_____EST18" localSheetId="10">#REF!</definedName>
    <definedName name="_____EST19" localSheetId="11">#REF!</definedName>
    <definedName name="_____EST19" localSheetId="12">#REF!</definedName>
    <definedName name="_____EST19" localSheetId="13">#REF!</definedName>
    <definedName name="_____EST19" localSheetId="14">#REF!</definedName>
    <definedName name="_____EST19" localSheetId="15">#REF!</definedName>
    <definedName name="_____EST19" localSheetId="16">#REF!</definedName>
    <definedName name="_____EST19" localSheetId="17">#REF!</definedName>
    <definedName name="_____EST19" localSheetId="18">#REF!</definedName>
    <definedName name="_____EST19" localSheetId="19">#REF!</definedName>
    <definedName name="_____EST19" localSheetId="20">#REF!</definedName>
    <definedName name="_____EST19" localSheetId="21">#REF!</definedName>
    <definedName name="_____EST19" localSheetId="22">#REF!</definedName>
    <definedName name="_____EST19" localSheetId="23">#REF!</definedName>
    <definedName name="_____EST19" localSheetId="24">#REF!</definedName>
    <definedName name="_____EST19" localSheetId="25">#REF!</definedName>
    <definedName name="_____EST19" localSheetId="26">#REF!</definedName>
    <definedName name="_____EST19" localSheetId="27">#REF!</definedName>
    <definedName name="_____EST19" localSheetId="28">#REF!</definedName>
    <definedName name="_____EST19" localSheetId="29">#REF!</definedName>
    <definedName name="_____EST19" localSheetId="31">#REF!</definedName>
    <definedName name="_____EST19" localSheetId="7">#REF!</definedName>
    <definedName name="_____EST19" localSheetId="8">#REF!</definedName>
    <definedName name="_____EST19" localSheetId="9">#REF!</definedName>
    <definedName name="_____EST19" localSheetId="10">#REF!</definedName>
    <definedName name="_____EST2" localSheetId="11">#REF!</definedName>
    <definedName name="_____EST2" localSheetId="12">#REF!</definedName>
    <definedName name="_____EST2" localSheetId="13">#REF!</definedName>
    <definedName name="_____EST2" localSheetId="14">#REF!</definedName>
    <definedName name="_____EST2" localSheetId="15">#REF!</definedName>
    <definedName name="_____EST2" localSheetId="16">#REF!</definedName>
    <definedName name="_____EST2" localSheetId="17">#REF!</definedName>
    <definedName name="_____EST2" localSheetId="18">#REF!</definedName>
    <definedName name="_____EST2" localSheetId="19">#REF!</definedName>
    <definedName name="_____EST2" localSheetId="20">#REF!</definedName>
    <definedName name="_____EST2" localSheetId="21">#REF!</definedName>
    <definedName name="_____EST2" localSheetId="22">#REF!</definedName>
    <definedName name="_____EST2" localSheetId="23">#REF!</definedName>
    <definedName name="_____EST2" localSheetId="24">#REF!</definedName>
    <definedName name="_____EST2" localSheetId="25">#REF!</definedName>
    <definedName name="_____EST2" localSheetId="26">#REF!</definedName>
    <definedName name="_____EST2" localSheetId="27">#REF!</definedName>
    <definedName name="_____EST2" localSheetId="28">#REF!</definedName>
    <definedName name="_____EST2" localSheetId="29">#REF!</definedName>
    <definedName name="_____EST2" localSheetId="31">#REF!</definedName>
    <definedName name="_____EST2" localSheetId="7">#REF!</definedName>
    <definedName name="_____EST2" localSheetId="8">#REF!</definedName>
    <definedName name="_____EST2" localSheetId="9">#REF!</definedName>
    <definedName name="_____EST2" localSheetId="10">#REF!</definedName>
    <definedName name="_____EST3" localSheetId="11">#REF!</definedName>
    <definedName name="_____EST3" localSheetId="12">#REF!</definedName>
    <definedName name="_____EST3" localSheetId="13">#REF!</definedName>
    <definedName name="_____EST3" localSheetId="14">#REF!</definedName>
    <definedName name="_____EST3" localSheetId="15">#REF!</definedName>
    <definedName name="_____EST3" localSheetId="16">#REF!</definedName>
    <definedName name="_____EST3" localSheetId="17">#REF!</definedName>
    <definedName name="_____EST3" localSheetId="18">#REF!</definedName>
    <definedName name="_____EST3" localSheetId="19">#REF!</definedName>
    <definedName name="_____EST3" localSheetId="20">#REF!</definedName>
    <definedName name="_____EST3" localSheetId="21">#REF!</definedName>
    <definedName name="_____EST3" localSheetId="22">#REF!</definedName>
    <definedName name="_____EST3" localSheetId="23">#REF!</definedName>
    <definedName name="_____EST3" localSheetId="24">#REF!</definedName>
    <definedName name="_____EST3" localSheetId="25">#REF!</definedName>
    <definedName name="_____EST3" localSheetId="26">#REF!</definedName>
    <definedName name="_____EST3" localSheetId="27">#REF!</definedName>
    <definedName name="_____EST3" localSheetId="28">#REF!</definedName>
    <definedName name="_____EST3" localSheetId="29">#REF!</definedName>
    <definedName name="_____EST3" localSheetId="31">#REF!</definedName>
    <definedName name="_____EST3" localSheetId="7">#REF!</definedName>
    <definedName name="_____EST3" localSheetId="8">#REF!</definedName>
    <definedName name="_____EST3" localSheetId="9">#REF!</definedName>
    <definedName name="_____EST3" localSheetId="10">#REF!</definedName>
    <definedName name="_____EST4" localSheetId="11">#REF!</definedName>
    <definedName name="_____EST4" localSheetId="12">#REF!</definedName>
    <definedName name="_____EST4" localSheetId="13">#REF!</definedName>
    <definedName name="_____EST4" localSheetId="14">#REF!</definedName>
    <definedName name="_____EST4" localSheetId="15">#REF!</definedName>
    <definedName name="_____EST4" localSheetId="16">#REF!</definedName>
    <definedName name="_____EST4" localSheetId="17">#REF!</definedName>
    <definedName name="_____EST4" localSheetId="18">#REF!</definedName>
    <definedName name="_____EST4" localSheetId="19">#REF!</definedName>
    <definedName name="_____EST4" localSheetId="20">#REF!</definedName>
    <definedName name="_____EST4" localSheetId="21">#REF!</definedName>
    <definedName name="_____EST4" localSheetId="22">#REF!</definedName>
    <definedName name="_____EST4" localSheetId="23">#REF!</definedName>
    <definedName name="_____EST4" localSheetId="24">#REF!</definedName>
    <definedName name="_____EST4" localSheetId="25">#REF!</definedName>
    <definedName name="_____EST4" localSheetId="26">#REF!</definedName>
    <definedName name="_____EST4" localSheetId="27">#REF!</definedName>
    <definedName name="_____EST4" localSheetId="28">#REF!</definedName>
    <definedName name="_____EST4" localSheetId="29">#REF!</definedName>
    <definedName name="_____EST4" localSheetId="31">#REF!</definedName>
    <definedName name="_____EST4" localSheetId="7">#REF!</definedName>
    <definedName name="_____EST4" localSheetId="8">#REF!</definedName>
    <definedName name="_____EST4" localSheetId="9">#REF!</definedName>
    <definedName name="_____EST4" localSheetId="10">#REF!</definedName>
    <definedName name="_____EST5" localSheetId="11">#REF!</definedName>
    <definedName name="_____EST5" localSheetId="12">#REF!</definedName>
    <definedName name="_____EST5" localSheetId="13">#REF!</definedName>
    <definedName name="_____EST5" localSheetId="14">#REF!</definedName>
    <definedName name="_____EST5" localSheetId="15">#REF!</definedName>
    <definedName name="_____EST5" localSheetId="16">#REF!</definedName>
    <definedName name="_____EST5" localSheetId="17">#REF!</definedName>
    <definedName name="_____EST5" localSheetId="18">#REF!</definedName>
    <definedName name="_____EST5" localSheetId="19">#REF!</definedName>
    <definedName name="_____EST5" localSheetId="20">#REF!</definedName>
    <definedName name="_____EST5" localSheetId="21">#REF!</definedName>
    <definedName name="_____EST5" localSheetId="22">#REF!</definedName>
    <definedName name="_____EST5" localSheetId="23">#REF!</definedName>
    <definedName name="_____EST5" localSheetId="24">#REF!</definedName>
    <definedName name="_____EST5" localSheetId="25">#REF!</definedName>
    <definedName name="_____EST5" localSheetId="26">#REF!</definedName>
    <definedName name="_____EST5" localSheetId="27">#REF!</definedName>
    <definedName name="_____EST5" localSheetId="28">#REF!</definedName>
    <definedName name="_____EST5" localSheetId="29">#REF!</definedName>
    <definedName name="_____EST5" localSheetId="31">#REF!</definedName>
    <definedName name="_____EST5" localSheetId="7">#REF!</definedName>
    <definedName name="_____EST5" localSheetId="8">#REF!</definedName>
    <definedName name="_____EST5" localSheetId="9">#REF!</definedName>
    <definedName name="_____EST5" localSheetId="10">#REF!</definedName>
    <definedName name="_____EST6" localSheetId="11">#REF!</definedName>
    <definedName name="_____EST6" localSheetId="12">#REF!</definedName>
    <definedName name="_____EST6" localSheetId="13">#REF!</definedName>
    <definedName name="_____EST6" localSheetId="14">#REF!</definedName>
    <definedName name="_____EST6" localSheetId="15">#REF!</definedName>
    <definedName name="_____EST6" localSheetId="16">#REF!</definedName>
    <definedName name="_____EST6" localSheetId="17">#REF!</definedName>
    <definedName name="_____EST6" localSheetId="18">#REF!</definedName>
    <definedName name="_____EST6" localSheetId="19">#REF!</definedName>
    <definedName name="_____EST6" localSheetId="20">#REF!</definedName>
    <definedName name="_____EST6" localSheetId="21">#REF!</definedName>
    <definedName name="_____EST6" localSheetId="22">#REF!</definedName>
    <definedName name="_____EST6" localSheetId="23">#REF!</definedName>
    <definedName name="_____EST6" localSheetId="24">#REF!</definedName>
    <definedName name="_____EST6" localSheetId="25">#REF!</definedName>
    <definedName name="_____EST6" localSheetId="26">#REF!</definedName>
    <definedName name="_____EST6" localSheetId="27">#REF!</definedName>
    <definedName name="_____EST6" localSheetId="28">#REF!</definedName>
    <definedName name="_____EST6" localSheetId="29">#REF!</definedName>
    <definedName name="_____EST6" localSheetId="31">#REF!</definedName>
    <definedName name="_____EST6" localSheetId="7">#REF!</definedName>
    <definedName name="_____EST6" localSheetId="8">#REF!</definedName>
    <definedName name="_____EST6" localSheetId="9">#REF!</definedName>
    <definedName name="_____EST6" localSheetId="10">#REF!</definedName>
    <definedName name="_____EST7" localSheetId="11">#REF!</definedName>
    <definedName name="_____EST7" localSheetId="12">#REF!</definedName>
    <definedName name="_____EST7" localSheetId="13">#REF!</definedName>
    <definedName name="_____EST7" localSheetId="14">#REF!</definedName>
    <definedName name="_____EST7" localSheetId="15">#REF!</definedName>
    <definedName name="_____EST7" localSheetId="16">#REF!</definedName>
    <definedName name="_____EST7" localSheetId="17">#REF!</definedName>
    <definedName name="_____EST7" localSheetId="18">#REF!</definedName>
    <definedName name="_____EST7" localSheetId="19">#REF!</definedName>
    <definedName name="_____EST7" localSheetId="20">#REF!</definedName>
    <definedName name="_____EST7" localSheetId="21">#REF!</definedName>
    <definedName name="_____EST7" localSheetId="22">#REF!</definedName>
    <definedName name="_____EST7" localSheetId="23">#REF!</definedName>
    <definedName name="_____EST7" localSheetId="24">#REF!</definedName>
    <definedName name="_____EST7" localSheetId="25">#REF!</definedName>
    <definedName name="_____EST7" localSheetId="26">#REF!</definedName>
    <definedName name="_____EST7" localSheetId="27">#REF!</definedName>
    <definedName name="_____EST7" localSheetId="28">#REF!</definedName>
    <definedName name="_____EST7" localSheetId="29">#REF!</definedName>
    <definedName name="_____EST7" localSheetId="31">#REF!</definedName>
    <definedName name="_____EST7" localSheetId="7">#REF!</definedName>
    <definedName name="_____EST7" localSheetId="8">#REF!</definedName>
    <definedName name="_____EST7" localSheetId="9">#REF!</definedName>
    <definedName name="_____EST7" localSheetId="10">#REF!</definedName>
    <definedName name="_____EST8" localSheetId="11">#REF!</definedName>
    <definedName name="_____EST8" localSheetId="12">#REF!</definedName>
    <definedName name="_____EST8" localSheetId="13">#REF!</definedName>
    <definedName name="_____EST8" localSheetId="14">#REF!</definedName>
    <definedName name="_____EST8" localSheetId="15">#REF!</definedName>
    <definedName name="_____EST8" localSheetId="16">#REF!</definedName>
    <definedName name="_____EST8" localSheetId="17">#REF!</definedName>
    <definedName name="_____EST8" localSheetId="18">#REF!</definedName>
    <definedName name="_____EST8" localSheetId="19">#REF!</definedName>
    <definedName name="_____EST8" localSheetId="20">#REF!</definedName>
    <definedName name="_____EST8" localSheetId="21">#REF!</definedName>
    <definedName name="_____EST8" localSheetId="22">#REF!</definedName>
    <definedName name="_____EST8" localSheetId="23">#REF!</definedName>
    <definedName name="_____EST8" localSheetId="24">#REF!</definedName>
    <definedName name="_____EST8" localSheetId="25">#REF!</definedName>
    <definedName name="_____EST8" localSheetId="26">#REF!</definedName>
    <definedName name="_____EST8" localSheetId="27">#REF!</definedName>
    <definedName name="_____EST8" localSheetId="28">#REF!</definedName>
    <definedName name="_____EST8" localSheetId="29">#REF!</definedName>
    <definedName name="_____EST8" localSheetId="31">#REF!</definedName>
    <definedName name="_____EST8" localSheetId="7">#REF!</definedName>
    <definedName name="_____EST8" localSheetId="8">#REF!</definedName>
    <definedName name="_____EST8" localSheetId="9">#REF!</definedName>
    <definedName name="_____EST8" localSheetId="10">#REF!</definedName>
    <definedName name="_____EST9" localSheetId="11">#REF!</definedName>
    <definedName name="_____EST9" localSheetId="12">#REF!</definedName>
    <definedName name="_____EST9" localSheetId="13">#REF!</definedName>
    <definedName name="_____EST9" localSheetId="14">#REF!</definedName>
    <definedName name="_____EST9" localSheetId="15">#REF!</definedName>
    <definedName name="_____EST9" localSheetId="16">#REF!</definedName>
    <definedName name="_____EST9" localSheetId="17">#REF!</definedName>
    <definedName name="_____EST9" localSheetId="18">#REF!</definedName>
    <definedName name="_____EST9" localSheetId="19">#REF!</definedName>
    <definedName name="_____EST9" localSheetId="20">#REF!</definedName>
    <definedName name="_____EST9" localSheetId="21">#REF!</definedName>
    <definedName name="_____EST9" localSheetId="22">#REF!</definedName>
    <definedName name="_____EST9" localSheetId="23">#REF!</definedName>
    <definedName name="_____EST9" localSheetId="24">#REF!</definedName>
    <definedName name="_____EST9" localSheetId="25">#REF!</definedName>
    <definedName name="_____EST9" localSheetId="26">#REF!</definedName>
    <definedName name="_____EST9" localSheetId="27">#REF!</definedName>
    <definedName name="_____EST9" localSheetId="28">#REF!</definedName>
    <definedName name="_____EST9" localSheetId="29">#REF!</definedName>
    <definedName name="_____EST9" localSheetId="31">#REF!</definedName>
    <definedName name="_____EST9" localSheetId="7">#REF!</definedName>
    <definedName name="_____EST9" localSheetId="8">#REF!</definedName>
    <definedName name="_____EST9" localSheetId="9">#REF!</definedName>
    <definedName name="_____EST9" localSheetId="10">#REF!</definedName>
    <definedName name="_____EXC1" localSheetId="11">#REF!</definedName>
    <definedName name="_____EXC1" localSheetId="12">#REF!</definedName>
    <definedName name="_____EXC1" localSheetId="13">#REF!</definedName>
    <definedName name="_____EXC1" localSheetId="14">#REF!</definedName>
    <definedName name="_____EXC1" localSheetId="15">#REF!</definedName>
    <definedName name="_____EXC1" localSheetId="16">#REF!</definedName>
    <definedName name="_____EXC1" localSheetId="17">#REF!</definedName>
    <definedName name="_____EXC1" localSheetId="18">#REF!</definedName>
    <definedName name="_____EXC1" localSheetId="19">#REF!</definedName>
    <definedName name="_____EXC1" localSheetId="20">#REF!</definedName>
    <definedName name="_____EXC1" localSheetId="21">#REF!</definedName>
    <definedName name="_____EXC1" localSheetId="22">#REF!</definedName>
    <definedName name="_____EXC1" localSheetId="23">#REF!</definedName>
    <definedName name="_____EXC1" localSheetId="24">#REF!</definedName>
    <definedName name="_____EXC1" localSheetId="25">#REF!</definedName>
    <definedName name="_____EXC1" localSheetId="26">#REF!</definedName>
    <definedName name="_____EXC1" localSheetId="27">#REF!</definedName>
    <definedName name="_____EXC1" localSheetId="28">#REF!</definedName>
    <definedName name="_____EXC1" localSheetId="29">#REF!</definedName>
    <definedName name="_____EXC1" localSheetId="31">#REF!</definedName>
    <definedName name="_____EXC1" localSheetId="7">#REF!</definedName>
    <definedName name="_____EXC1" localSheetId="8">#REF!</definedName>
    <definedName name="_____EXC1" localSheetId="9">#REF!</definedName>
    <definedName name="_____EXC1" localSheetId="10">#REF!</definedName>
    <definedName name="_____EXC10" localSheetId="11">#REF!</definedName>
    <definedName name="_____EXC10" localSheetId="12">#REF!</definedName>
    <definedName name="_____EXC10" localSheetId="13">#REF!</definedName>
    <definedName name="_____EXC10" localSheetId="14">#REF!</definedName>
    <definedName name="_____EXC10" localSheetId="15">#REF!</definedName>
    <definedName name="_____EXC10" localSheetId="16">#REF!</definedName>
    <definedName name="_____EXC10" localSheetId="17">#REF!</definedName>
    <definedName name="_____EXC10" localSheetId="18">#REF!</definedName>
    <definedName name="_____EXC10" localSheetId="19">#REF!</definedName>
    <definedName name="_____EXC10" localSheetId="20">#REF!</definedName>
    <definedName name="_____EXC10" localSheetId="21">#REF!</definedName>
    <definedName name="_____EXC10" localSheetId="22">#REF!</definedName>
    <definedName name="_____EXC10" localSheetId="23">#REF!</definedName>
    <definedName name="_____EXC10" localSheetId="24">#REF!</definedName>
    <definedName name="_____EXC10" localSheetId="25">#REF!</definedName>
    <definedName name="_____EXC10" localSheetId="26">#REF!</definedName>
    <definedName name="_____EXC10" localSheetId="27">#REF!</definedName>
    <definedName name="_____EXC10" localSheetId="28">#REF!</definedName>
    <definedName name="_____EXC10" localSheetId="29">#REF!</definedName>
    <definedName name="_____EXC10" localSheetId="31">#REF!</definedName>
    <definedName name="_____EXC10" localSheetId="7">#REF!</definedName>
    <definedName name="_____EXC10" localSheetId="8">#REF!</definedName>
    <definedName name="_____EXC10" localSheetId="9">#REF!</definedName>
    <definedName name="_____EXC10" localSheetId="10">#REF!</definedName>
    <definedName name="_____EXC11" localSheetId="11">#REF!</definedName>
    <definedName name="_____EXC11" localSheetId="12">#REF!</definedName>
    <definedName name="_____EXC11" localSheetId="13">#REF!</definedName>
    <definedName name="_____EXC11" localSheetId="14">#REF!</definedName>
    <definedName name="_____EXC11" localSheetId="15">#REF!</definedName>
    <definedName name="_____EXC11" localSheetId="16">#REF!</definedName>
    <definedName name="_____EXC11" localSheetId="17">#REF!</definedName>
    <definedName name="_____EXC11" localSheetId="18">#REF!</definedName>
    <definedName name="_____EXC11" localSheetId="19">#REF!</definedName>
    <definedName name="_____EXC11" localSheetId="20">#REF!</definedName>
    <definedName name="_____EXC11" localSheetId="21">#REF!</definedName>
    <definedName name="_____EXC11" localSheetId="22">#REF!</definedName>
    <definedName name="_____EXC11" localSheetId="23">#REF!</definedName>
    <definedName name="_____EXC11" localSheetId="24">#REF!</definedName>
    <definedName name="_____EXC11" localSheetId="25">#REF!</definedName>
    <definedName name="_____EXC11" localSheetId="26">#REF!</definedName>
    <definedName name="_____EXC11" localSheetId="27">#REF!</definedName>
    <definedName name="_____EXC11" localSheetId="28">#REF!</definedName>
    <definedName name="_____EXC11" localSheetId="29">#REF!</definedName>
    <definedName name="_____EXC11" localSheetId="31">#REF!</definedName>
    <definedName name="_____EXC11" localSheetId="7">#REF!</definedName>
    <definedName name="_____EXC11" localSheetId="8">#REF!</definedName>
    <definedName name="_____EXC11" localSheetId="9">#REF!</definedName>
    <definedName name="_____EXC11" localSheetId="10">#REF!</definedName>
    <definedName name="_____EXC12" localSheetId="11">#REF!</definedName>
    <definedName name="_____EXC12" localSheetId="12">#REF!</definedName>
    <definedName name="_____EXC12" localSheetId="13">#REF!</definedName>
    <definedName name="_____EXC12" localSheetId="14">#REF!</definedName>
    <definedName name="_____EXC12" localSheetId="15">#REF!</definedName>
    <definedName name="_____EXC12" localSheetId="16">#REF!</definedName>
    <definedName name="_____EXC12" localSheetId="17">#REF!</definedName>
    <definedName name="_____EXC12" localSheetId="18">#REF!</definedName>
    <definedName name="_____EXC12" localSheetId="19">#REF!</definedName>
    <definedName name="_____EXC12" localSheetId="20">#REF!</definedName>
    <definedName name="_____EXC12" localSheetId="21">#REF!</definedName>
    <definedName name="_____EXC12" localSheetId="22">#REF!</definedName>
    <definedName name="_____EXC12" localSheetId="23">#REF!</definedName>
    <definedName name="_____EXC12" localSheetId="24">#REF!</definedName>
    <definedName name="_____EXC12" localSheetId="25">#REF!</definedName>
    <definedName name="_____EXC12" localSheetId="26">#REF!</definedName>
    <definedName name="_____EXC12" localSheetId="27">#REF!</definedName>
    <definedName name="_____EXC12" localSheetId="28">#REF!</definedName>
    <definedName name="_____EXC12" localSheetId="29">#REF!</definedName>
    <definedName name="_____EXC12" localSheetId="31">#REF!</definedName>
    <definedName name="_____EXC12" localSheetId="7">#REF!</definedName>
    <definedName name="_____EXC12" localSheetId="8">#REF!</definedName>
    <definedName name="_____EXC12" localSheetId="9">#REF!</definedName>
    <definedName name="_____EXC12" localSheetId="10">#REF!</definedName>
    <definedName name="_____EXC2" localSheetId="11">#REF!</definedName>
    <definedName name="_____EXC2" localSheetId="12">#REF!</definedName>
    <definedName name="_____EXC2" localSheetId="13">#REF!</definedName>
    <definedName name="_____EXC2" localSheetId="14">#REF!</definedName>
    <definedName name="_____EXC2" localSheetId="15">#REF!</definedName>
    <definedName name="_____EXC2" localSheetId="16">#REF!</definedName>
    <definedName name="_____EXC2" localSheetId="17">#REF!</definedName>
    <definedName name="_____EXC2" localSheetId="18">#REF!</definedName>
    <definedName name="_____EXC2" localSheetId="19">#REF!</definedName>
    <definedName name="_____EXC2" localSheetId="20">#REF!</definedName>
    <definedName name="_____EXC2" localSheetId="21">#REF!</definedName>
    <definedName name="_____EXC2" localSheetId="22">#REF!</definedName>
    <definedName name="_____EXC2" localSheetId="23">#REF!</definedName>
    <definedName name="_____EXC2" localSheetId="24">#REF!</definedName>
    <definedName name="_____EXC2" localSheetId="25">#REF!</definedName>
    <definedName name="_____EXC2" localSheetId="26">#REF!</definedName>
    <definedName name="_____EXC2" localSheetId="27">#REF!</definedName>
    <definedName name="_____EXC2" localSheetId="28">#REF!</definedName>
    <definedName name="_____EXC2" localSheetId="29">#REF!</definedName>
    <definedName name="_____EXC2" localSheetId="31">#REF!</definedName>
    <definedName name="_____EXC2" localSheetId="7">#REF!</definedName>
    <definedName name="_____EXC2" localSheetId="8">#REF!</definedName>
    <definedName name="_____EXC2" localSheetId="9">#REF!</definedName>
    <definedName name="_____EXC2" localSheetId="10">#REF!</definedName>
    <definedName name="_____EXC3" localSheetId="11">#REF!</definedName>
    <definedName name="_____EXC3" localSheetId="12">#REF!</definedName>
    <definedName name="_____EXC3" localSheetId="13">#REF!</definedName>
    <definedName name="_____EXC3" localSheetId="14">#REF!</definedName>
    <definedName name="_____EXC3" localSheetId="15">#REF!</definedName>
    <definedName name="_____EXC3" localSheetId="16">#REF!</definedName>
    <definedName name="_____EXC3" localSheetId="17">#REF!</definedName>
    <definedName name="_____EXC3" localSheetId="18">#REF!</definedName>
    <definedName name="_____EXC3" localSheetId="19">#REF!</definedName>
    <definedName name="_____EXC3" localSheetId="20">#REF!</definedName>
    <definedName name="_____EXC3" localSheetId="21">#REF!</definedName>
    <definedName name="_____EXC3" localSheetId="22">#REF!</definedName>
    <definedName name="_____EXC3" localSheetId="23">#REF!</definedName>
    <definedName name="_____EXC3" localSheetId="24">#REF!</definedName>
    <definedName name="_____EXC3" localSheetId="25">#REF!</definedName>
    <definedName name="_____EXC3" localSheetId="26">#REF!</definedName>
    <definedName name="_____EXC3" localSheetId="27">#REF!</definedName>
    <definedName name="_____EXC3" localSheetId="28">#REF!</definedName>
    <definedName name="_____EXC3" localSheetId="29">#REF!</definedName>
    <definedName name="_____EXC3" localSheetId="31">#REF!</definedName>
    <definedName name="_____EXC3" localSheetId="7">#REF!</definedName>
    <definedName name="_____EXC3" localSheetId="8">#REF!</definedName>
    <definedName name="_____EXC3" localSheetId="9">#REF!</definedName>
    <definedName name="_____EXC3" localSheetId="10">#REF!</definedName>
    <definedName name="_____EXC4" localSheetId="11">#REF!</definedName>
    <definedName name="_____EXC4" localSheetId="12">#REF!</definedName>
    <definedName name="_____EXC4" localSheetId="13">#REF!</definedName>
    <definedName name="_____EXC4" localSheetId="14">#REF!</definedName>
    <definedName name="_____EXC4" localSheetId="15">#REF!</definedName>
    <definedName name="_____EXC4" localSheetId="16">#REF!</definedName>
    <definedName name="_____EXC4" localSheetId="17">#REF!</definedName>
    <definedName name="_____EXC4" localSheetId="18">#REF!</definedName>
    <definedName name="_____EXC4" localSheetId="19">#REF!</definedName>
    <definedName name="_____EXC4" localSheetId="20">#REF!</definedName>
    <definedName name="_____EXC4" localSheetId="21">#REF!</definedName>
    <definedName name="_____EXC4" localSheetId="22">#REF!</definedName>
    <definedName name="_____EXC4" localSheetId="23">#REF!</definedName>
    <definedName name="_____EXC4" localSheetId="24">#REF!</definedName>
    <definedName name="_____EXC4" localSheetId="25">#REF!</definedName>
    <definedName name="_____EXC4" localSheetId="26">#REF!</definedName>
    <definedName name="_____EXC4" localSheetId="27">#REF!</definedName>
    <definedName name="_____EXC4" localSheetId="28">#REF!</definedName>
    <definedName name="_____EXC4" localSheetId="29">#REF!</definedName>
    <definedName name="_____EXC4" localSheetId="31">#REF!</definedName>
    <definedName name="_____EXC4" localSheetId="7">#REF!</definedName>
    <definedName name="_____EXC4" localSheetId="8">#REF!</definedName>
    <definedName name="_____EXC4" localSheetId="9">#REF!</definedName>
    <definedName name="_____EXC4" localSheetId="10">#REF!</definedName>
    <definedName name="_____EXC5" localSheetId="11">#REF!</definedName>
    <definedName name="_____EXC5" localSheetId="12">#REF!</definedName>
    <definedName name="_____EXC5" localSheetId="13">#REF!</definedName>
    <definedName name="_____EXC5" localSheetId="14">#REF!</definedName>
    <definedName name="_____EXC5" localSheetId="15">#REF!</definedName>
    <definedName name="_____EXC5" localSheetId="16">#REF!</definedName>
    <definedName name="_____EXC5" localSheetId="17">#REF!</definedName>
    <definedName name="_____EXC5" localSheetId="18">#REF!</definedName>
    <definedName name="_____EXC5" localSheetId="19">#REF!</definedName>
    <definedName name="_____EXC5" localSheetId="20">#REF!</definedName>
    <definedName name="_____EXC5" localSheetId="21">#REF!</definedName>
    <definedName name="_____EXC5" localSheetId="22">#REF!</definedName>
    <definedName name="_____EXC5" localSheetId="23">#REF!</definedName>
    <definedName name="_____EXC5" localSheetId="24">#REF!</definedName>
    <definedName name="_____EXC5" localSheetId="25">#REF!</definedName>
    <definedName name="_____EXC5" localSheetId="26">#REF!</definedName>
    <definedName name="_____EXC5" localSheetId="27">#REF!</definedName>
    <definedName name="_____EXC5" localSheetId="28">#REF!</definedName>
    <definedName name="_____EXC5" localSheetId="29">#REF!</definedName>
    <definedName name="_____EXC5" localSheetId="31">#REF!</definedName>
    <definedName name="_____EXC5" localSheetId="7">#REF!</definedName>
    <definedName name="_____EXC5" localSheetId="8">#REF!</definedName>
    <definedName name="_____EXC5" localSheetId="9">#REF!</definedName>
    <definedName name="_____EXC5" localSheetId="10">#REF!</definedName>
    <definedName name="_____EXC6" localSheetId="11">#REF!</definedName>
    <definedName name="_____EXC6" localSheetId="12">#REF!</definedName>
    <definedName name="_____EXC6" localSheetId="13">#REF!</definedName>
    <definedName name="_____EXC6" localSheetId="14">#REF!</definedName>
    <definedName name="_____EXC6" localSheetId="15">#REF!</definedName>
    <definedName name="_____EXC6" localSheetId="16">#REF!</definedName>
    <definedName name="_____EXC6" localSheetId="17">#REF!</definedName>
    <definedName name="_____EXC6" localSheetId="18">#REF!</definedName>
    <definedName name="_____EXC6" localSheetId="19">#REF!</definedName>
    <definedName name="_____EXC6" localSheetId="20">#REF!</definedName>
    <definedName name="_____EXC6" localSheetId="21">#REF!</definedName>
    <definedName name="_____EXC6" localSheetId="22">#REF!</definedName>
    <definedName name="_____EXC6" localSheetId="23">#REF!</definedName>
    <definedName name="_____EXC6" localSheetId="24">#REF!</definedName>
    <definedName name="_____EXC6" localSheetId="25">#REF!</definedName>
    <definedName name="_____EXC6" localSheetId="26">#REF!</definedName>
    <definedName name="_____EXC6" localSheetId="27">#REF!</definedName>
    <definedName name="_____EXC6" localSheetId="28">#REF!</definedName>
    <definedName name="_____EXC6" localSheetId="29">#REF!</definedName>
    <definedName name="_____EXC6" localSheetId="31">#REF!</definedName>
    <definedName name="_____EXC6" localSheetId="7">#REF!</definedName>
    <definedName name="_____EXC6" localSheetId="8">#REF!</definedName>
    <definedName name="_____EXC6" localSheetId="9">#REF!</definedName>
    <definedName name="_____EXC6" localSheetId="10">#REF!</definedName>
    <definedName name="_____EXC7" localSheetId="11">#REF!</definedName>
    <definedName name="_____EXC7" localSheetId="12">#REF!</definedName>
    <definedName name="_____EXC7" localSheetId="13">#REF!</definedName>
    <definedName name="_____EXC7" localSheetId="14">#REF!</definedName>
    <definedName name="_____EXC7" localSheetId="15">#REF!</definedName>
    <definedName name="_____EXC7" localSheetId="16">#REF!</definedName>
    <definedName name="_____EXC7" localSheetId="17">#REF!</definedName>
    <definedName name="_____EXC7" localSheetId="18">#REF!</definedName>
    <definedName name="_____EXC7" localSheetId="19">#REF!</definedName>
    <definedName name="_____EXC7" localSheetId="20">#REF!</definedName>
    <definedName name="_____EXC7" localSheetId="21">#REF!</definedName>
    <definedName name="_____EXC7" localSheetId="22">#REF!</definedName>
    <definedName name="_____EXC7" localSheetId="23">#REF!</definedName>
    <definedName name="_____EXC7" localSheetId="24">#REF!</definedName>
    <definedName name="_____EXC7" localSheetId="25">#REF!</definedName>
    <definedName name="_____EXC7" localSheetId="26">#REF!</definedName>
    <definedName name="_____EXC7" localSheetId="27">#REF!</definedName>
    <definedName name="_____EXC7" localSheetId="28">#REF!</definedName>
    <definedName name="_____EXC7" localSheetId="29">#REF!</definedName>
    <definedName name="_____EXC7" localSheetId="31">#REF!</definedName>
    <definedName name="_____EXC7" localSheetId="7">#REF!</definedName>
    <definedName name="_____EXC7" localSheetId="8">#REF!</definedName>
    <definedName name="_____EXC7" localSheetId="9">#REF!</definedName>
    <definedName name="_____EXC7" localSheetId="10">#REF!</definedName>
    <definedName name="_____EXC8" localSheetId="11">#REF!</definedName>
    <definedName name="_____EXC8" localSheetId="12">#REF!</definedName>
    <definedName name="_____EXC8" localSheetId="13">#REF!</definedName>
    <definedName name="_____EXC8" localSheetId="14">#REF!</definedName>
    <definedName name="_____EXC8" localSheetId="15">#REF!</definedName>
    <definedName name="_____EXC8" localSheetId="16">#REF!</definedName>
    <definedName name="_____EXC8" localSheetId="17">#REF!</definedName>
    <definedName name="_____EXC8" localSheetId="18">#REF!</definedName>
    <definedName name="_____EXC8" localSheetId="19">#REF!</definedName>
    <definedName name="_____EXC8" localSheetId="20">#REF!</definedName>
    <definedName name="_____EXC8" localSheetId="21">#REF!</definedName>
    <definedName name="_____EXC8" localSheetId="22">#REF!</definedName>
    <definedName name="_____EXC8" localSheetId="23">#REF!</definedName>
    <definedName name="_____EXC8" localSheetId="24">#REF!</definedName>
    <definedName name="_____EXC8" localSheetId="25">#REF!</definedName>
    <definedName name="_____EXC8" localSheetId="26">#REF!</definedName>
    <definedName name="_____EXC8" localSheetId="27">#REF!</definedName>
    <definedName name="_____EXC8" localSheetId="28">#REF!</definedName>
    <definedName name="_____EXC8" localSheetId="29">#REF!</definedName>
    <definedName name="_____EXC8" localSheetId="31">#REF!</definedName>
    <definedName name="_____EXC8" localSheetId="7">#REF!</definedName>
    <definedName name="_____EXC8" localSheetId="8">#REF!</definedName>
    <definedName name="_____EXC8" localSheetId="9">#REF!</definedName>
    <definedName name="_____EXC8" localSheetId="10">#REF!</definedName>
    <definedName name="_____EXC9" localSheetId="11">#REF!</definedName>
    <definedName name="_____EXC9" localSheetId="12">#REF!</definedName>
    <definedName name="_____EXC9" localSheetId="13">#REF!</definedName>
    <definedName name="_____EXC9" localSheetId="14">#REF!</definedName>
    <definedName name="_____EXC9" localSheetId="15">#REF!</definedName>
    <definedName name="_____EXC9" localSheetId="16">#REF!</definedName>
    <definedName name="_____EXC9" localSheetId="17">#REF!</definedName>
    <definedName name="_____EXC9" localSheetId="18">#REF!</definedName>
    <definedName name="_____EXC9" localSheetId="19">#REF!</definedName>
    <definedName name="_____EXC9" localSheetId="20">#REF!</definedName>
    <definedName name="_____EXC9" localSheetId="21">#REF!</definedName>
    <definedName name="_____EXC9" localSheetId="22">#REF!</definedName>
    <definedName name="_____EXC9" localSheetId="23">#REF!</definedName>
    <definedName name="_____EXC9" localSheetId="24">#REF!</definedName>
    <definedName name="_____EXC9" localSheetId="25">#REF!</definedName>
    <definedName name="_____EXC9" localSheetId="26">#REF!</definedName>
    <definedName name="_____EXC9" localSheetId="27">#REF!</definedName>
    <definedName name="_____EXC9" localSheetId="28">#REF!</definedName>
    <definedName name="_____EXC9" localSheetId="29">#REF!</definedName>
    <definedName name="_____EXC9" localSheetId="31">#REF!</definedName>
    <definedName name="_____EXC9" localSheetId="7">#REF!</definedName>
    <definedName name="_____EXC9" localSheetId="8">#REF!</definedName>
    <definedName name="_____EXC9" localSheetId="9">#REF!</definedName>
    <definedName name="_____EXC9" localSheetId="10">#REF!</definedName>
    <definedName name="_____ORO10" localSheetId="11">#REF!</definedName>
    <definedName name="_____ORO10" localSheetId="12">#REF!</definedName>
    <definedName name="_____ORO10" localSheetId="13">#REF!</definedName>
    <definedName name="_____ORO10" localSheetId="14">#REF!</definedName>
    <definedName name="_____ORO10" localSheetId="15">#REF!</definedName>
    <definedName name="_____ORO10" localSheetId="16">#REF!</definedName>
    <definedName name="_____ORO10" localSheetId="17">#REF!</definedName>
    <definedName name="_____ORO10" localSheetId="18">#REF!</definedName>
    <definedName name="_____ORO10" localSheetId="19">#REF!</definedName>
    <definedName name="_____ORO10" localSheetId="20">#REF!</definedName>
    <definedName name="_____ORO10" localSheetId="21">#REF!</definedName>
    <definedName name="_____ORO10" localSheetId="22">#REF!</definedName>
    <definedName name="_____ORO10" localSheetId="23">#REF!</definedName>
    <definedName name="_____ORO10" localSheetId="24">#REF!</definedName>
    <definedName name="_____ORO10" localSheetId="25">#REF!</definedName>
    <definedName name="_____ORO10" localSheetId="26">#REF!</definedName>
    <definedName name="_____ORO10" localSheetId="27">#REF!</definedName>
    <definedName name="_____ORO10" localSheetId="28">#REF!</definedName>
    <definedName name="_____ORO10" localSheetId="29">#REF!</definedName>
    <definedName name="_____ORO10" localSheetId="31">#REF!</definedName>
    <definedName name="_____ORO10" localSheetId="7">#REF!</definedName>
    <definedName name="_____ORO10" localSheetId="8">#REF!</definedName>
    <definedName name="_____ORO10" localSheetId="9">#REF!</definedName>
    <definedName name="_____ORO10" localSheetId="10">#REF!</definedName>
    <definedName name="_____ORO11" localSheetId="11">#REF!</definedName>
    <definedName name="_____ORO11" localSheetId="12">#REF!</definedName>
    <definedName name="_____ORO11" localSheetId="13">#REF!</definedName>
    <definedName name="_____ORO11" localSheetId="14">#REF!</definedName>
    <definedName name="_____ORO11" localSheetId="15">#REF!</definedName>
    <definedName name="_____ORO11" localSheetId="16">#REF!</definedName>
    <definedName name="_____ORO11" localSheetId="17">#REF!</definedName>
    <definedName name="_____ORO11" localSheetId="18">#REF!</definedName>
    <definedName name="_____ORO11" localSheetId="19">#REF!</definedName>
    <definedName name="_____ORO11" localSheetId="20">#REF!</definedName>
    <definedName name="_____ORO11" localSheetId="21">#REF!</definedName>
    <definedName name="_____ORO11" localSheetId="22">#REF!</definedName>
    <definedName name="_____ORO11" localSheetId="23">#REF!</definedName>
    <definedName name="_____ORO11" localSheetId="24">#REF!</definedName>
    <definedName name="_____ORO11" localSheetId="25">#REF!</definedName>
    <definedName name="_____ORO11" localSheetId="26">#REF!</definedName>
    <definedName name="_____ORO11" localSheetId="27">#REF!</definedName>
    <definedName name="_____ORO11" localSheetId="28">#REF!</definedName>
    <definedName name="_____ORO11" localSheetId="29">#REF!</definedName>
    <definedName name="_____ORO11" localSheetId="31">#REF!</definedName>
    <definedName name="_____ORO11" localSheetId="7">#REF!</definedName>
    <definedName name="_____ORO11" localSheetId="8">#REF!</definedName>
    <definedName name="_____ORO11" localSheetId="9">#REF!</definedName>
    <definedName name="_____ORO11" localSheetId="10">#REF!</definedName>
    <definedName name="_____ORO12" localSheetId="11">#REF!</definedName>
    <definedName name="_____ORO12" localSheetId="12">#REF!</definedName>
    <definedName name="_____ORO12" localSheetId="13">#REF!</definedName>
    <definedName name="_____ORO12" localSheetId="14">#REF!</definedName>
    <definedName name="_____ORO12" localSheetId="15">#REF!</definedName>
    <definedName name="_____ORO12" localSheetId="16">#REF!</definedName>
    <definedName name="_____ORO12" localSheetId="17">#REF!</definedName>
    <definedName name="_____ORO12" localSheetId="18">#REF!</definedName>
    <definedName name="_____ORO12" localSheetId="19">#REF!</definedName>
    <definedName name="_____ORO12" localSheetId="20">#REF!</definedName>
    <definedName name="_____ORO12" localSheetId="21">#REF!</definedName>
    <definedName name="_____ORO12" localSheetId="22">#REF!</definedName>
    <definedName name="_____ORO12" localSheetId="23">#REF!</definedName>
    <definedName name="_____ORO12" localSheetId="24">#REF!</definedName>
    <definedName name="_____ORO12" localSheetId="25">#REF!</definedName>
    <definedName name="_____ORO12" localSheetId="26">#REF!</definedName>
    <definedName name="_____ORO12" localSheetId="27">#REF!</definedName>
    <definedName name="_____ORO12" localSheetId="28">#REF!</definedName>
    <definedName name="_____ORO12" localSheetId="29">#REF!</definedName>
    <definedName name="_____ORO12" localSheetId="31">#REF!</definedName>
    <definedName name="_____ORO12" localSheetId="7">#REF!</definedName>
    <definedName name="_____ORO12" localSheetId="8">#REF!</definedName>
    <definedName name="_____ORO12" localSheetId="9">#REF!</definedName>
    <definedName name="_____ORO12" localSheetId="10">#REF!</definedName>
    <definedName name="_____ORO13" localSheetId="11">#REF!</definedName>
    <definedName name="_____ORO13" localSheetId="12">#REF!</definedName>
    <definedName name="_____ORO13" localSheetId="13">#REF!</definedName>
    <definedName name="_____ORO13" localSheetId="14">#REF!</definedName>
    <definedName name="_____ORO13" localSheetId="15">#REF!</definedName>
    <definedName name="_____ORO13" localSheetId="16">#REF!</definedName>
    <definedName name="_____ORO13" localSheetId="17">#REF!</definedName>
    <definedName name="_____ORO13" localSheetId="18">#REF!</definedName>
    <definedName name="_____ORO13" localSheetId="19">#REF!</definedName>
    <definedName name="_____ORO13" localSheetId="20">#REF!</definedName>
    <definedName name="_____ORO13" localSheetId="21">#REF!</definedName>
    <definedName name="_____ORO13" localSheetId="22">#REF!</definedName>
    <definedName name="_____ORO13" localSheetId="23">#REF!</definedName>
    <definedName name="_____ORO13" localSheetId="24">#REF!</definedName>
    <definedName name="_____ORO13" localSheetId="25">#REF!</definedName>
    <definedName name="_____ORO13" localSheetId="26">#REF!</definedName>
    <definedName name="_____ORO13" localSheetId="27">#REF!</definedName>
    <definedName name="_____ORO13" localSheetId="28">#REF!</definedName>
    <definedName name="_____ORO13" localSheetId="29">#REF!</definedName>
    <definedName name="_____ORO13" localSheetId="31">#REF!</definedName>
    <definedName name="_____ORO13" localSheetId="7">#REF!</definedName>
    <definedName name="_____ORO13" localSheetId="8">#REF!</definedName>
    <definedName name="_____ORO13" localSheetId="9">#REF!</definedName>
    <definedName name="_____ORO13" localSheetId="10">#REF!</definedName>
    <definedName name="_____ORO14" localSheetId="11">#REF!</definedName>
    <definedName name="_____ORO14" localSheetId="12">#REF!</definedName>
    <definedName name="_____ORO14" localSheetId="13">#REF!</definedName>
    <definedName name="_____ORO14" localSheetId="14">#REF!</definedName>
    <definedName name="_____ORO14" localSheetId="15">#REF!</definedName>
    <definedName name="_____ORO14" localSheetId="16">#REF!</definedName>
    <definedName name="_____ORO14" localSheetId="17">#REF!</definedName>
    <definedName name="_____ORO14" localSheetId="18">#REF!</definedName>
    <definedName name="_____ORO14" localSheetId="19">#REF!</definedName>
    <definedName name="_____ORO14" localSheetId="20">#REF!</definedName>
    <definedName name="_____ORO14" localSheetId="21">#REF!</definedName>
    <definedName name="_____ORO14" localSheetId="22">#REF!</definedName>
    <definedName name="_____ORO14" localSheetId="23">#REF!</definedName>
    <definedName name="_____ORO14" localSheetId="24">#REF!</definedName>
    <definedName name="_____ORO14" localSheetId="25">#REF!</definedName>
    <definedName name="_____ORO14" localSheetId="26">#REF!</definedName>
    <definedName name="_____ORO14" localSheetId="27">#REF!</definedName>
    <definedName name="_____ORO14" localSheetId="28">#REF!</definedName>
    <definedName name="_____ORO14" localSheetId="29">#REF!</definedName>
    <definedName name="_____ORO14" localSheetId="31">#REF!</definedName>
    <definedName name="_____ORO14" localSheetId="7">#REF!</definedName>
    <definedName name="_____ORO14" localSheetId="8">#REF!</definedName>
    <definedName name="_____ORO14" localSheetId="9">#REF!</definedName>
    <definedName name="_____ORO14" localSheetId="10">#REF!</definedName>
    <definedName name="_____ORO15" localSheetId="11">#REF!</definedName>
    <definedName name="_____ORO15" localSheetId="12">#REF!</definedName>
    <definedName name="_____ORO15" localSheetId="13">#REF!</definedName>
    <definedName name="_____ORO15" localSheetId="14">#REF!</definedName>
    <definedName name="_____ORO15" localSheetId="15">#REF!</definedName>
    <definedName name="_____ORO15" localSheetId="16">#REF!</definedName>
    <definedName name="_____ORO15" localSheetId="17">#REF!</definedName>
    <definedName name="_____ORO15" localSheetId="18">#REF!</definedName>
    <definedName name="_____ORO15" localSheetId="19">#REF!</definedName>
    <definedName name="_____ORO15" localSheetId="20">#REF!</definedName>
    <definedName name="_____ORO15" localSheetId="21">#REF!</definedName>
    <definedName name="_____ORO15" localSheetId="22">#REF!</definedName>
    <definedName name="_____ORO15" localSheetId="23">#REF!</definedName>
    <definedName name="_____ORO15" localSheetId="24">#REF!</definedName>
    <definedName name="_____ORO15" localSheetId="25">#REF!</definedName>
    <definedName name="_____ORO15" localSheetId="26">#REF!</definedName>
    <definedName name="_____ORO15" localSheetId="27">#REF!</definedName>
    <definedName name="_____ORO15" localSheetId="28">#REF!</definedName>
    <definedName name="_____ORO15" localSheetId="29">#REF!</definedName>
    <definedName name="_____ORO15" localSheetId="31">#REF!</definedName>
    <definedName name="_____ORO15" localSheetId="7">#REF!</definedName>
    <definedName name="_____ORO15" localSheetId="8">#REF!</definedName>
    <definedName name="_____ORO15" localSheetId="9">#REF!</definedName>
    <definedName name="_____ORO15" localSheetId="10">#REF!</definedName>
    <definedName name="_____ORO16" localSheetId="11">#REF!</definedName>
    <definedName name="_____ORO16" localSheetId="12">#REF!</definedName>
    <definedName name="_____ORO16" localSheetId="13">#REF!</definedName>
    <definedName name="_____ORO16" localSheetId="14">#REF!</definedName>
    <definedName name="_____ORO16" localSheetId="15">#REF!</definedName>
    <definedName name="_____ORO16" localSheetId="16">#REF!</definedName>
    <definedName name="_____ORO16" localSheetId="17">#REF!</definedName>
    <definedName name="_____ORO16" localSheetId="18">#REF!</definedName>
    <definedName name="_____ORO16" localSheetId="19">#REF!</definedName>
    <definedName name="_____ORO16" localSheetId="20">#REF!</definedName>
    <definedName name="_____ORO16" localSheetId="21">#REF!</definedName>
    <definedName name="_____ORO16" localSheetId="22">#REF!</definedName>
    <definedName name="_____ORO16" localSheetId="23">#REF!</definedName>
    <definedName name="_____ORO16" localSheetId="24">#REF!</definedName>
    <definedName name="_____ORO16" localSheetId="25">#REF!</definedName>
    <definedName name="_____ORO16" localSheetId="26">#REF!</definedName>
    <definedName name="_____ORO16" localSheetId="27">#REF!</definedName>
    <definedName name="_____ORO16" localSheetId="28">#REF!</definedName>
    <definedName name="_____ORO16" localSheetId="29">#REF!</definedName>
    <definedName name="_____ORO16" localSheetId="31">#REF!</definedName>
    <definedName name="_____ORO16" localSheetId="7">#REF!</definedName>
    <definedName name="_____ORO16" localSheetId="8">#REF!</definedName>
    <definedName name="_____ORO16" localSheetId="9">#REF!</definedName>
    <definedName name="_____ORO16" localSheetId="10">#REF!</definedName>
    <definedName name="_____ORO17" localSheetId="11">#REF!</definedName>
    <definedName name="_____ORO17" localSheetId="12">#REF!</definedName>
    <definedName name="_____ORO17" localSheetId="13">#REF!</definedName>
    <definedName name="_____ORO17" localSheetId="14">#REF!</definedName>
    <definedName name="_____ORO17" localSheetId="15">#REF!</definedName>
    <definedName name="_____ORO17" localSheetId="16">#REF!</definedName>
    <definedName name="_____ORO17" localSheetId="17">#REF!</definedName>
    <definedName name="_____ORO17" localSheetId="18">#REF!</definedName>
    <definedName name="_____ORO17" localSheetId="19">#REF!</definedName>
    <definedName name="_____ORO17" localSheetId="20">#REF!</definedName>
    <definedName name="_____ORO17" localSheetId="21">#REF!</definedName>
    <definedName name="_____ORO17" localSheetId="22">#REF!</definedName>
    <definedName name="_____ORO17" localSheetId="23">#REF!</definedName>
    <definedName name="_____ORO17" localSheetId="24">#REF!</definedName>
    <definedName name="_____ORO17" localSheetId="25">#REF!</definedName>
    <definedName name="_____ORO17" localSheetId="26">#REF!</definedName>
    <definedName name="_____ORO17" localSheetId="27">#REF!</definedName>
    <definedName name="_____ORO17" localSheetId="28">#REF!</definedName>
    <definedName name="_____ORO17" localSheetId="29">#REF!</definedName>
    <definedName name="_____ORO17" localSheetId="31">#REF!</definedName>
    <definedName name="_____ORO17" localSheetId="7">#REF!</definedName>
    <definedName name="_____ORO17" localSheetId="8">#REF!</definedName>
    <definedName name="_____ORO17" localSheetId="9">#REF!</definedName>
    <definedName name="_____ORO17" localSheetId="10">#REF!</definedName>
    <definedName name="_____ORO18" localSheetId="11">#REF!</definedName>
    <definedName name="_____ORO18" localSheetId="12">#REF!</definedName>
    <definedName name="_____ORO18" localSheetId="13">#REF!</definedName>
    <definedName name="_____ORO18" localSheetId="14">#REF!</definedName>
    <definedName name="_____ORO18" localSheetId="15">#REF!</definedName>
    <definedName name="_____ORO18" localSheetId="16">#REF!</definedName>
    <definedName name="_____ORO18" localSheetId="17">#REF!</definedName>
    <definedName name="_____ORO18" localSheetId="18">#REF!</definedName>
    <definedName name="_____ORO18" localSheetId="19">#REF!</definedName>
    <definedName name="_____ORO18" localSheetId="20">#REF!</definedName>
    <definedName name="_____ORO18" localSheetId="21">#REF!</definedName>
    <definedName name="_____ORO18" localSheetId="22">#REF!</definedName>
    <definedName name="_____ORO18" localSheetId="23">#REF!</definedName>
    <definedName name="_____ORO18" localSheetId="24">#REF!</definedName>
    <definedName name="_____ORO18" localSheetId="25">#REF!</definedName>
    <definedName name="_____ORO18" localSheetId="26">#REF!</definedName>
    <definedName name="_____ORO18" localSheetId="27">#REF!</definedName>
    <definedName name="_____ORO18" localSheetId="28">#REF!</definedName>
    <definedName name="_____ORO18" localSheetId="29">#REF!</definedName>
    <definedName name="_____ORO18" localSheetId="31">#REF!</definedName>
    <definedName name="_____ORO18" localSheetId="7">#REF!</definedName>
    <definedName name="_____ORO18" localSheetId="8">#REF!</definedName>
    <definedName name="_____ORO18" localSheetId="9">#REF!</definedName>
    <definedName name="_____ORO18" localSheetId="10">#REF!</definedName>
    <definedName name="_____ORO19" localSheetId="11">#REF!</definedName>
    <definedName name="_____ORO19" localSheetId="12">#REF!</definedName>
    <definedName name="_____ORO19" localSheetId="13">#REF!</definedName>
    <definedName name="_____ORO19" localSheetId="14">#REF!</definedName>
    <definedName name="_____ORO19" localSheetId="15">#REF!</definedName>
    <definedName name="_____ORO19" localSheetId="16">#REF!</definedName>
    <definedName name="_____ORO19" localSheetId="17">#REF!</definedName>
    <definedName name="_____ORO19" localSheetId="18">#REF!</definedName>
    <definedName name="_____ORO19" localSheetId="19">#REF!</definedName>
    <definedName name="_____ORO19" localSheetId="20">#REF!</definedName>
    <definedName name="_____ORO19" localSheetId="21">#REF!</definedName>
    <definedName name="_____ORO19" localSheetId="22">#REF!</definedName>
    <definedName name="_____ORO19" localSheetId="23">#REF!</definedName>
    <definedName name="_____ORO19" localSheetId="24">#REF!</definedName>
    <definedName name="_____ORO19" localSheetId="25">#REF!</definedName>
    <definedName name="_____ORO19" localSheetId="26">#REF!</definedName>
    <definedName name="_____ORO19" localSheetId="27">#REF!</definedName>
    <definedName name="_____ORO19" localSheetId="28">#REF!</definedName>
    <definedName name="_____ORO19" localSheetId="29">#REF!</definedName>
    <definedName name="_____ORO19" localSheetId="31">#REF!</definedName>
    <definedName name="_____ORO19" localSheetId="7">#REF!</definedName>
    <definedName name="_____ORO19" localSheetId="8">#REF!</definedName>
    <definedName name="_____ORO19" localSheetId="9">#REF!</definedName>
    <definedName name="_____ORO19" localSheetId="10">#REF!</definedName>
    <definedName name="_____PMT5671" localSheetId="11">[3]MEMORIAS!#REF!</definedName>
    <definedName name="_____PMT5671" localSheetId="12">[3]MEMORIAS!#REF!</definedName>
    <definedName name="_____PMT5671" localSheetId="13">[3]MEMORIAS!#REF!</definedName>
    <definedName name="_____PMT5671" localSheetId="14">[3]MEMORIAS!#REF!</definedName>
    <definedName name="_____PMT5671" localSheetId="15">[3]MEMORIAS!#REF!</definedName>
    <definedName name="_____PMT5671" localSheetId="16">[3]MEMORIAS!#REF!</definedName>
    <definedName name="_____PMT5671" localSheetId="17">[3]MEMORIAS!#REF!</definedName>
    <definedName name="_____PMT5671" localSheetId="18">[3]MEMORIAS!#REF!</definedName>
    <definedName name="_____PMT5671" localSheetId="19">[3]MEMORIAS!#REF!</definedName>
    <definedName name="_____PMT5671" localSheetId="20">[3]MEMORIAS!#REF!</definedName>
    <definedName name="_____PMT5671" localSheetId="21">[3]MEMORIAS!#REF!</definedName>
    <definedName name="_____PMT5671" localSheetId="22">[3]MEMORIAS!#REF!</definedName>
    <definedName name="_____PMT5671" localSheetId="23">[3]MEMORIAS!#REF!</definedName>
    <definedName name="_____PMT5671" localSheetId="24">[3]MEMORIAS!#REF!</definedName>
    <definedName name="_____PMT5671" localSheetId="25">[3]MEMORIAS!#REF!</definedName>
    <definedName name="_____PMT5671" localSheetId="26">[3]MEMORIAS!#REF!</definedName>
    <definedName name="_____PMT5671" localSheetId="27">[3]MEMORIAS!#REF!</definedName>
    <definedName name="_____PMT5671" localSheetId="28">[3]MEMORIAS!#REF!</definedName>
    <definedName name="_____PMT5671" localSheetId="29">[3]MEMORIAS!#REF!</definedName>
    <definedName name="_____PMT5671" localSheetId="31">[3]MEMORIAS!#REF!</definedName>
    <definedName name="_____PMT5671" localSheetId="7">[3]MEMORIAS!#REF!</definedName>
    <definedName name="_____PMT5671" localSheetId="8">[3]MEMORIAS!#REF!</definedName>
    <definedName name="_____PMT5671" localSheetId="9">[3]MEMORIAS!#REF!</definedName>
    <definedName name="_____PMT5671" localSheetId="10">[3]MEMORIAS!#REF!</definedName>
    <definedName name="_____PMT5805" localSheetId="11">[3]MEMORIAS!#REF!</definedName>
    <definedName name="_____PMT5805" localSheetId="12">[3]MEMORIAS!#REF!</definedName>
    <definedName name="_____PMT5805" localSheetId="13">[3]MEMORIAS!#REF!</definedName>
    <definedName name="_____PMT5805" localSheetId="14">[3]MEMORIAS!#REF!</definedName>
    <definedName name="_____PMT5805" localSheetId="15">[3]MEMORIAS!#REF!</definedName>
    <definedName name="_____PMT5805" localSheetId="16">[3]MEMORIAS!#REF!</definedName>
    <definedName name="_____PMT5805" localSheetId="17">[3]MEMORIAS!#REF!</definedName>
    <definedName name="_____PMT5805" localSheetId="18">[3]MEMORIAS!#REF!</definedName>
    <definedName name="_____PMT5805" localSheetId="19">[3]MEMORIAS!#REF!</definedName>
    <definedName name="_____PMT5805" localSheetId="20">[3]MEMORIAS!#REF!</definedName>
    <definedName name="_____PMT5805" localSheetId="21">[3]MEMORIAS!#REF!</definedName>
    <definedName name="_____PMT5805" localSheetId="22">[3]MEMORIAS!#REF!</definedName>
    <definedName name="_____PMT5805" localSheetId="23">[3]MEMORIAS!#REF!</definedName>
    <definedName name="_____PMT5805" localSheetId="24">[3]MEMORIAS!#REF!</definedName>
    <definedName name="_____PMT5805" localSheetId="25">[3]MEMORIAS!#REF!</definedName>
    <definedName name="_____PMT5805" localSheetId="26">[3]MEMORIAS!#REF!</definedName>
    <definedName name="_____PMT5805" localSheetId="27">[3]MEMORIAS!#REF!</definedName>
    <definedName name="_____PMT5805" localSheetId="28">[3]MEMORIAS!#REF!</definedName>
    <definedName name="_____PMT5805" localSheetId="29">[3]MEMORIAS!#REF!</definedName>
    <definedName name="_____PMT5805" localSheetId="31">[3]MEMORIAS!#REF!</definedName>
    <definedName name="_____PMT5805" localSheetId="7">[3]MEMORIAS!#REF!</definedName>
    <definedName name="_____PMT5805" localSheetId="8">[3]MEMORIAS!#REF!</definedName>
    <definedName name="_____PMT5805" localSheetId="9">[3]MEMORIAS!#REF!</definedName>
    <definedName name="_____PMT5805" localSheetId="10">[3]MEMORIAS!#REF!</definedName>
    <definedName name="_____PMT5806" localSheetId="11">[3]MEMORIAS!#REF!</definedName>
    <definedName name="_____PMT5806" localSheetId="12">[3]MEMORIAS!#REF!</definedName>
    <definedName name="_____PMT5806" localSheetId="13">[3]MEMORIAS!#REF!</definedName>
    <definedName name="_____PMT5806" localSheetId="14">[3]MEMORIAS!#REF!</definedName>
    <definedName name="_____PMT5806" localSheetId="15">[3]MEMORIAS!#REF!</definedName>
    <definedName name="_____PMT5806" localSheetId="16">[3]MEMORIAS!#REF!</definedName>
    <definedName name="_____PMT5806" localSheetId="17">[3]MEMORIAS!#REF!</definedName>
    <definedName name="_____PMT5806" localSheetId="18">[3]MEMORIAS!#REF!</definedName>
    <definedName name="_____PMT5806" localSheetId="19">[3]MEMORIAS!#REF!</definedName>
    <definedName name="_____PMT5806" localSheetId="20">[3]MEMORIAS!#REF!</definedName>
    <definedName name="_____PMT5806" localSheetId="21">[3]MEMORIAS!#REF!</definedName>
    <definedName name="_____PMT5806" localSheetId="22">[3]MEMORIAS!#REF!</definedName>
    <definedName name="_____PMT5806" localSheetId="23">[3]MEMORIAS!#REF!</definedName>
    <definedName name="_____PMT5806" localSheetId="24">[3]MEMORIAS!#REF!</definedName>
    <definedName name="_____PMT5806" localSheetId="25">[3]MEMORIAS!#REF!</definedName>
    <definedName name="_____PMT5806" localSheetId="26">[3]MEMORIAS!#REF!</definedName>
    <definedName name="_____PMT5806" localSheetId="27">[3]MEMORIAS!#REF!</definedName>
    <definedName name="_____PMT5806" localSheetId="28">[3]MEMORIAS!#REF!</definedName>
    <definedName name="_____PMT5806" localSheetId="29">[3]MEMORIAS!#REF!</definedName>
    <definedName name="_____PMT5806" localSheetId="31">[3]MEMORIAS!#REF!</definedName>
    <definedName name="_____PMT5806" localSheetId="7">[3]MEMORIAS!#REF!</definedName>
    <definedName name="_____PMT5806" localSheetId="8">[3]MEMORIAS!#REF!</definedName>
    <definedName name="_____PMT5806" localSheetId="9">[3]MEMORIAS!#REF!</definedName>
    <definedName name="_____PMT5806" localSheetId="10">[3]MEMORIAS!#REF!</definedName>
    <definedName name="_____PMT5815" localSheetId="11">[3]MEMORIAS!#REF!</definedName>
    <definedName name="_____PMT5815" localSheetId="12">[3]MEMORIAS!#REF!</definedName>
    <definedName name="_____PMT5815" localSheetId="13">[3]MEMORIAS!#REF!</definedName>
    <definedName name="_____PMT5815" localSheetId="14">[3]MEMORIAS!#REF!</definedName>
    <definedName name="_____PMT5815" localSheetId="15">[3]MEMORIAS!#REF!</definedName>
    <definedName name="_____PMT5815" localSheetId="16">[3]MEMORIAS!#REF!</definedName>
    <definedName name="_____PMT5815" localSheetId="17">[3]MEMORIAS!#REF!</definedName>
    <definedName name="_____PMT5815" localSheetId="18">[3]MEMORIAS!#REF!</definedName>
    <definedName name="_____PMT5815" localSheetId="19">[3]MEMORIAS!#REF!</definedName>
    <definedName name="_____PMT5815" localSheetId="20">[3]MEMORIAS!#REF!</definedName>
    <definedName name="_____PMT5815" localSheetId="21">[3]MEMORIAS!#REF!</definedName>
    <definedName name="_____PMT5815" localSheetId="22">[3]MEMORIAS!#REF!</definedName>
    <definedName name="_____PMT5815" localSheetId="23">[3]MEMORIAS!#REF!</definedName>
    <definedName name="_____PMT5815" localSheetId="24">[3]MEMORIAS!#REF!</definedName>
    <definedName name="_____PMT5815" localSheetId="25">[3]MEMORIAS!#REF!</definedName>
    <definedName name="_____PMT5815" localSheetId="26">[3]MEMORIAS!#REF!</definedName>
    <definedName name="_____PMT5815" localSheetId="27">[3]MEMORIAS!#REF!</definedName>
    <definedName name="_____PMT5815" localSheetId="28">[3]MEMORIAS!#REF!</definedName>
    <definedName name="_____PMT5815" localSheetId="29">[3]MEMORIAS!#REF!</definedName>
    <definedName name="_____PMT5815" localSheetId="31">[3]MEMORIAS!#REF!</definedName>
    <definedName name="_____PMT5815" localSheetId="7">[3]MEMORIAS!#REF!</definedName>
    <definedName name="_____PMT5815" localSheetId="8">[3]MEMORIAS!#REF!</definedName>
    <definedName name="_____PMT5815" localSheetId="9">[3]MEMORIAS!#REF!</definedName>
    <definedName name="_____PMT5815" localSheetId="10">[3]MEMORIAS!#REF!</definedName>
    <definedName name="_____PMT5820" localSheetId="11">[3]MEMORIAS!#REF!</definedName>
    <definedName name="_____PMT5820" localSheetId="12">[3]MEMORIAS!#REF!</definedName>
    <definedName name="_____PMT5820" localSheetId="13">[3]MEMORIAS!#REF!</definedName>
    <definedName name="_____PMT5820" localSheetId="14">[3]MEMORIAS!#REF!</definedName>
    <definedName name="_____PMT5820" localSheetId="15">[3]MEMORIAS!#REF!</definedName>
    <definedName name="_____PMT5820" localSheetId="16">[3]MEMORIAS!#REF!</definedName>
    <definedName name="_____PMT5820" localSheetId="17">[3]MEMORIAS!#REF!</definedName>
    <definedName name="_____PMT5820" localSheetId="18">[3]MEMORIAS!#REF!</definedName>
    <definedName name="_____PMT5820" localSheetId="19">[3]MEMORIAS!#REF!</definedName>
    <definedName name="_____PMT5820" localSheetId="20">[3]MEMORIAS!#REF!</definedName>
    <definedName name="_____PMT5820" localSheetId="21">[3]MEMORIAS!#REF!</definedName>
    <definedName name="_____PMT5820" localSheetId="22">[3]MEMORIAS!#REF!</definedName>
    <definedName name="_____PMT5820" localSheetId="23">[3]MEMORIAS!#REF!</definedName>
    <definedName name="_____PMT5820" localSheetId="24">[3]MEMORIAS!#REF!</definedName>
    <definedName name="_____PMT5820" localSheetId="25">[3]MEMORIAS!#REF!</definedName>
    <definedName name="_____PMT5820" localSheetId="26">[3]MEMORIAS!#REF!</definedName>
    <definedName name="_____PMT5820" localSheetId="27">[3]MEMORIAS!#REF!</definedName>
    <definedName name="_____PMT5820" localSheetId="28">[3]MEMORIAS!#REF!</definedName>
    <definedName name="_____PMT5820" localSheetId="29">[3]MEMORIAS!#REF!</definedName>
    <definedName name="_____PMT5820" localSheetId="31">[3]MEMORIAS!#REF!</definedName>
    <definedName name="_____PMT5820" localSheetId="7">[3]MEMORIAS!#REF!</definedName>
    <definedName name="_____PMT5820" localSheetId="8">[3]MEMORIAS!#REF!</definedName>
    <definedName name="_____PMT5820" localSheetId="9">[3]MEMORIAS!#REF!</definedName>
    <definedName name="_____PMT5820" localSheetId="10">[3]MEMORIAS!#REF!</definedName>
    <definedName name="_____r" localSheetId="11">#REF!</definedName>
    <definedName name="_____r" localSheetId="12">#REF!</definedName>
    <definedName name="_____r" localSheetId="13">#REF!</definedName>
    <definedName name="_____r" localSheetId="14">#REF!</definedName>
    <definedName name="_____r" localSheetId="15">#REF!</definedName>
    <definedName name="_____r" localSheetId="16">#REF!</definedName>
    <definedName name="_____r" localSheetId="17">#REF!</definedName>
    <definedName name="_____r" localSheetId="18">#REF!</definedName>
    <definedName name="_____r" localSheetId="19">#REF!</definedName>
    <definedName name="_____r" localSheetId="20">#REF!</definedName>
    <definedName name="_____r" localSheetId="21">#REF!</definedName>
    <definedName name="_____r" localSheetId="22">#REF!</definedName>
    <definedName name="_____r" localSheetId="23">#REF!</definedName>
    <definedName name="_____r" localSheetId="24">#REF!</definedName>
    <definedName name="_____r" localSheetId="25">#REF!</definedName>
    <definedName name="_____r" localSheetId="26">#REF!</definedName>
    <definedName name="_____r" localSheetId="27">#REF!</definedName>
    <definedName name="_____r" localSheetId="28">#REF!</definedName>
    <definedName name="_____r" localSheetId="29">#REF!</definedName>
    <definedName name="_____r" localSheetId="31">#REF!</definedName>
    <definedName name="_____r" localSheetId="7">#REF!</definedName>
    <definedName name="_____r" localSheetId="8">#REF!</definedName>
    <definedName name="_____r" localSheetId="9">#REF!</definedName>
    <definedName name="_____r" localSheetId="10">#REF!</definedName>
    <definedName name="_____tab1" localSheetId="11">#REF!</definedName>
    <definedName name="_____tab1" localSheetId="12">#REF!</definedName>
    <definedName name="_____tab1" localSheetId="13">#REF!</definedName>
    <definedName name="_____tab1" localSheetId="14">#REF!</definedName>
    <definedName name="_____tab1" localSheetId="15">#REF!</definedName>
    <definedName name="_____tab1" localSheetId="16">#REF!</definedName>
    <definedName name="_____tab1" localSheetId="17">#REF!</definedName>
    <definedName name="_____tab1" localSheetId="18">#REF!</definedName>
    <definedName name="_____tab1" localSheetId="19">#REF!</definedName>
    <definedName name="_____tab1" localSheetId="20">#REF!</definedName>
    <definedName name="_____tab1" localSheetId="21">#REF!</definedName>
    <definedName name="_____tab1" localSheetId="22">#REF!</definedName>
    <definedName name="_____tab1" localSheetId="23">#REF!</definedName>
    <definedName name="_____tab1" localSheetId="24">#REF!</definedName>
    <definedName name="_____tab1" localSheetId="25">#REF!</definedName>
    <definedName name="_____tab1" localSheetId="26">#REF!</definedName>
    <definedName name="_____tab1" localSheetId="27">#REF!</definedName>
    <definedName name="_____tab1" localSheetId="28">#REF!</definedName>
    <definedName name="_____tab1" localSheetId="29">#REF!</definedName>
    <definedName name="_____tab1" localSheetId="31">#REF!</definedName>
    <definedName name="_____tab1" localSheetId="7">#REF!</definedName>
    <definedName name="_____tab1" localSheetId="8">#REF!</definedName>
    <definedName name="_____tab1" localSheetId="9">#REF!</definedName>
    <definedName name="_____tab1" localSheetId="10">#REF!</definedName>
    <definedName name="_____tab2" localSheetId="11">#REF!</definedName>
    <definedName name="_____tab2" localSheetId="12">#REF!</definedName>
    <definedName name="_____tab2" localSheetId="13">#REF!</definedName>
    <definedName name="_____tab2" localSheetId="14">#REF!</definedName>
    <definedName name="_____tab2" localSheetId="15">#REF!</definedName>
    <definedName name="_____tab2" localSheetId="16">#REF!</definedName>
    <definedName name="_____tab2" localSheetId="17">#REF!</definedName>
    <definedName name="_____tab2" localSheetId="18">#REF!</definedName>
    <definedName name="_____tab2" localSheetId="19">#REF!</definedName>
    <definedName name="_____tab2" localSheetId="20">#REF!</definedName>
    <definedName name="_____tab2" localSheetId="21">#REF!</definedName>
    <definedName name="_____tab2" localSheetId="22">#REF!</definedName>
    <definedName name="_____tab2" localSheetId="23">#REF!</definedName>
    <definedName name="_____tab2" localSheetId="24">#REF!</definedName>
    <definedName name="_____tab2" localSheetId="25">#REF!</definedName>
    <definedName name="_____tab2" localSheetId="26">#REF!</definedName>
    <definedName name="_____tab2" localSheetId="27">#REF!</definedName>
    <definedName name="_____tab2" localSheetId="28">#REF!</definedName>
    <definedName name="_____tab2" localSheetId="29">#REF!</definedName>
    <definedName name="_____tab2" localSheetId="31">#REF!</definedName>
    <definedName name="_____tab2" localSheetId="7">#REF!</definedName>
    <definedName name="_____tab2" localSheetId="8">#REF!</definedName>
    <definedName name="_____tab2" localSheetId="9">#REF!</definedName>
    <definedName name="_____tab2" localSheetId="10">#REF!</definedName>
    <definedName name="_____tab3" localSheetId="11">#REF!</definedName>
    <definedName name="_____tab3" localSheetId="12">#REF!</definedName>
    <definedName name="_____tab3" localSheetId="13">#REF!</definedName>
    <definedName name="_____tab3" localSheetId="14">#REF!</definedName>
    <definedName name="_____tab3" localSheetId="15">#REF!</definedName>
    <definedName name="_____tab3" localSheetId="16">#REF!</definedName>
    <definedName name="_____tab3" localSheetId="17">#REF!</definedName>
    <definedName name="_____tab3" localSheetId="18">#REF!</definedName>
    <definedName name="_____tab3" localSheetId="19">#REF!</definedName>
    <definedName name="_____tab3" localSheetId="20">#REF!</definedName>
    <definedName name="_____tab3" localSheetId="21">#REF!</definedName>
    <definedName name="_____tab3" localSheetId="22">#REF!</definedName>
    <definedName name="_____tab3" localSheetId="23">#REF!</definedName>
    <definedName name="_____tab3" localSheetId="24">#REF!</definedName>
    <definedName name="_____tab3" localSheetId="25">#REF!</definedName>
    <definedName name="_____tab3" localSheetId="26">#REF!</definedName>
    <definedName name="_____tab3" localSheetId="27">#REF!</definedName>
    <definedName name="_____tab3" localSheetId="28">#REF!</definedName>
    <definedName name="_____tab3" localSheetId="29">#REF!</definedName>
    <definedName name="_____tab3" localSheetId="31">#REF!</definedName>
    <definedName name="_____tab3" localSheetId="7">#REF!</definedName>
    <definedName name="_____tab3" localSheetId="8">#REF!</definedName>
    <definedName name="_____tab3" localSheetId="9">#REF!</definedName>
    <definedName name="_____tab3" localSheetId="10">#REF!</definedName>
    <definedName name="_____TAB4" localSheetId="11">#REF!</definedName>
    <definedName name="_____TAB4" localSheetId="12">#REF!</definedName>
    <definedName name="_____TAB4" localSheetId="13">#REF!</definedName>
    <definedName name="_____TAB4" localSheetId="14">#REF!</definedName>
    <definedName name="_____TAB4" localSheetId="15">#REF!</definedName>
    <definedName name="_____TAB4" localSheetId="16">#REF!</definedName>
    <definedName name="_____TAB4" localSheetId="17">#REF!</definedName>
    <definedName name="_____TAB4" localSheetId="18">#REF!</definedName>
    <definedName name="_____TAB4" localSheetId="19">#REF!</definedName>
    <definedName name="_____TAB4" localSheetId="20">#REF!</definedName>
    <definedName name="_____TAB4" localSheetId="21">#REF!</definedName>
    <definedName name="_____TAB4" localSheetId="22">#REF!</definedName>
    <definedName name="_____TAB4" localSheetId="23">#REF!</definedName>
    <definedName name="_____TAB4" localSheetId="24">#REF!</definedName>
    <definedName name="_____TAB4" localSheetId="25">#REF!</definedName>
    <definedName name="_____TAB4" localSheetId="26">#REF!</definedName>
    <definedName name="_____TAB4" localSheetId="27">#REF!</definedName>
    <definedName name="_____TAB4" localSheetId="28">#REF!</definedName>
    <definedName name="_____TAB4" localSheetId="29">#REF!</definedName>
    <definedName name="_____TAB4" localSheetId="31">#REF!</definedName>
    <definedName name="_____TAB4" localSheetId="7">#REF!</definedName>
    <definedName name="_____TAB4" localSheetId="8">#REF!</definedName>
    <definedName name="_____TAB4" localSheetId="9">#REF!</definedName>
    <definedName name="_____TAB4" localSheetId="10">#REF!</definedName>
    <definedName name="____apu1" localSheetId="11">[2]INSUMOS!#REF!</definedName>
    <definedName name="____apu1" localSheetId="12">[2]INSUMOS!#REF!</definedName>
    <definedName name="____apu1" localSheetId="13">[2]INSUMOS!#REF!</definedName>
    <definedName name="____apu1" localSheetId="14">[2]INSUMOS!#REF!</definedName>
    <definedName name="____apu1" localSheetId="15">[2]INSUMOS!#REF!</definedName>
    <definedName name="____apu1" localSheetId="16">[2]INSUMOS!#REF!</definedName>
    <definedName name="____apu1" localSheetId="17">[2]INSUMOS!#REF!</definedName>
    <definedName name="____apu1" localSheetId="18">[2]INSUMOS!#REF!</definedName>
    <definedName name="____apu1" localSheetId="19">[2]INSUMOS!#REF!</definedName>
    <definedName name="____apu1" localSheetId="20">[2]INSUMOS!#REF!</definedName>
    <definedName name="____apu1" localSheetId="21">[2]INSUMOS!#REF!</definedName>
    <definedName name="____apu1" localSheetId="22">[2]INSUMOS!#REF!</definedName>
    <definedName name="____apu1" localSheetId="23">[2]INSUMOS!#REF!</definedName>
    <definedName name="____apu1" localSheetId="24">[2]INSUMOS!#REF!</definedName>
    <definedName name="____apu1" localSheetId="25">[2]INSUMOS!#REF!</definedName>
    <definedName name="____apu1" localSheetId="26">[2]INSUMOS!#REF!</definedName>
    <definedName name="____apu1" localSheetId="27">[2]INSUMOS!#REF!</definedName>
    <definedName name="____apu1" localSheetId="28">[2]INSUMOS!#REF!</definedName>
    <definedName name="____apu1" localSheetId="29">[2]INSUMOS!#REF!</definedName>
    <definedName name="____apu1" localSheetId="31">[2]INSUMOS!#REF!</definedName>
    <definedName name="____apu1" localSheetId="7">[2]INSUMOS!#REF!</definedName>
    <definedName name="____apu1" localSheetId="8">[2]INSUMOS!#REF!</definedName>
    <definedName name="____apu1" localSheetId="9">[2]INSUMOS!#REF!</definedName>
    <definedName name="____apu1" localSheetId="10">[2]INSUMOS!#REF!</definedName>
    <definedName name="____EST1" localSheetId="11">#REF!</definedName>
    <definedName name="____EST1" localSheetId="12">#REF!</definedName>
    <definedName name="____EST1" localSheetId="13">#REF!</definedName>
    <definedName name="____EST1" localSheetId="14">#REF!</definedName>
    <definedName name="____EST1" localSheetId="15">#REF!</definedName>
    <definedName name="____EST1" localSheetId="16">#REF!</definedName>
    <definedName name="____EST1" localSheetId="17">#REF!</definedName>
    <definedName name="____EST1" localSheetId="18">#REF!</definedName>
    <definedName name="____EST1" localSheetId="19">#REF!</definedName>
    <definedName name="____EST1" localSheetId="20">#REF!</definedName>
    <definedName name="____EST1" localSheetId="21">#REF!</definedName>
    <definedName name="____EST1" localSheetId="22">#REF!</definedName>
    <definedName name="____EST1" localSheetId="23">#REF!</definedName>
    <definedName name="____EST1" localSheetId="24">#REF!</definedName>
    <definedName name="____EST1" localSheetId="25">#REF!</definedName>
    <definedName name="____EST1" localSheetId="26">#REF!</definedName>
    <definedName name="____EST1" localSheetId="27">#REF!</definedName>
    <definedName name="____EST1" localSheetId="28">#REF!</definedName>
    <definedName name="____EST1" localSheetId="29">#REF!</definedName>
    <definedName name="____EST1" localSheetId="31">#REF!</definedName>
    <definedName name="____EST1" localSheetId="7">#REF!</definedName>
    <definedName name="____EST1" localSheetId="8">#REF!</definedName>
    <definedName name="____EST1" localSheetId="9">#REF!</definedName>
    <definedName name="____EST1" localSheetId="10">#REF!</definedName>
    <definedName name="____EST10" localSheetId="11">#REF!</definedName>
    <definedName name="____EST10" localSheetId="12">#REF!</definedName>
    <definedName name="____EST10" localSheetId="13">#REF!</definedName>
    <definedName name="____EST10" localSheetId="14">#REF!</definedName>
    <definedName name="____EST10" localSheetId="15">#REF!</definedName>
    <definedName name="____EST10" localSheetId="16">#REF!</definedName>
    <definedName name="____EST10" localSheetId="17">#REF!</definedName>
    <definedName name="____EST10" localSheetId="18">#REF!</definedName>
    <definedName name="____EST10" localSheetId="19">#REF!</definedName>
    <definedName name="____EST10" localSheetId="20">#REF!</definedName>
    <definedName name="____EST10" localSheetId="21">#REF!</definedName>
    <definedName name="____EST10" localSheetId="22">#REF!</definedName>
    <definedName name="____EST10" localSheetId="23">#REF!</definedName>
    <definedName name="____EST10" localSheetId="24">#REF!</definedName>
    <definedName name="____EST10" localSheetId="25">#REF!</definedName>
    <definedName name="____EST10" localSheetId="26">#REF!</definedName>
    <definedName name="____EST10" localSheetId="27">#REF!</definedName>
    <definedName name="____EST10" localSheetId="28">#REF!</definedName>
    <definedName name="____EST10" localSheetId="29">#REF!</definedName>
    <definedName name="____EST10" localSheetId="31">#REF!</definedName>
    <definedName name="____EST10" localSheetId="7">#REF!</definedName>
    <definedName name="____EST10" localSheetId="8">#REF!</definedName>
    <definedName name="____EST10" localSheetId="9">#REF!</definedName>
    <definedName name="____EST10" localSheetId="10">#REF!</definedName>
    <definedName name="____EST11" localSheetId="11">#REF!</definedName>
    <definedName name="____EST11" localSheetId="12">#REF!</definedName>
    <definedName name="____EST11" localSheetId="13">#REF!</definedName>
    <definedName name="____EST11" localSheetId="14">#REF!</definedName>
    <definedName name="____EST11" localSheetId="15">#REF!</definedName>
    <definedName name="____EST11" localSheetId="16">#REF!</definedName>
    <definedName name="____EST11" localSheetId="17">#REF!</definedName>
    <definedName name="____EST11" localSheetId="18">#REF!</definedName>
    <definedName name="____EST11" localSheetId="19">#REF!</definedName>
    <definedName name="____EST11" localSheetId="20">#REF!</definedName>
    <definedName name="____EST11" localSheetId="21">#REF!</definedName>
    <definedName name="____EST11" localSheetId="22">#REF!</definedName>
    <definedName name="____EST11" localSheetId="23">#REF!</definedName>
    <definedName name="____EST11" localSheetId="24">#REF!</definedName>
    <definedName name="____EST11" localSheetId="25">#REF!</definedName>
    <definedName name="____EST11" localSheetId="26">#REF!</definedName>
    <definedName name="____EST11" localSheetId="27">#REF!</definedName>
    <definedName name="____EST11" localSheetId="28">#REF!</definedName>
    <definedName name="____EST11" localSheetId="29">#REF!</definedName>
    <definedName name="____EST11" localSheetId="31">#REF!</definedName>
    <definedName name="____EST11" localSheetId="7">#REF!</definedName>
    <definedName name="____EST11" localSheetId="8">#REF!</definedName>
    <definedName name="____EST11" localSheetId="9">#REF!</definedName>
    <definedName name="____EST11" localSheetId="10">#REF!</definedName>
    <definedName name="____EST12" localSheetId="11">#REF!</definedName>
    <definedName name="____EST12" localSheetId="12">#REF!</definedName>
    <definedName name="____EST12" localSheetId="13">#REF!</definedName>
    <definedName name="____EST12" localSheetId="14">#REF!</definedName>
    <definedName name="____EST12" localSheetId="15">#REF!</definedName>
    <definedName name="____EST12" localSheetId="16">#REF!</definedName>
    <definedName name="____EST12" localSheetId="17">#REF!</definedName>
    <definedName name="____EST12" localSheetId="18">#REF!</definedName>
    <definedName name="____EST12" localSheetId="19">#REF!</definedName>
    <definedName name="____EST12" localSheetId="20">#REF!</definedName>
    <definedName name="____EST12" localSheetId="21">#REF!</definedName>
    <definedName name="____EST12" localSheetId="22">#REF!</definedName>
    <definedName name="____EST12" localSheetId="23">#REF!</definedName>
    <definedName name="____EST12" localSheetId="24">#REF!</definedName>
    <definedName name="____EST12" localSheetId="25">#REF!</definedName>
    <definedName name="____EST12" localSheetId="26">#REF!</definedName>
    <definedName name="____EST12" localSheetId="27">#REF!</definedName>
    <definedName name="____EST12" localSheetId="28">#REF!</definedName>
    <definedName name="____EST12" localSheetId="29">#REF!</definedName>
    <definedName name="____EST12" localSheetId="31">#REF!</definedName>
    <definedName name="____EST12" localSheetId="7">#REF!</definedName>
    <definedName name="____EST12" localSheetId="8">#REF!</definedName>
    <definedName name="____EST12" localSheetId="9">#REF!</definedName>
    <definedName name="____EST12" localSheetId="10">#REF!</definedName>
    <definedName name="____EST13" localSheetId="11">#REF!</definedName>
    <definedName name="____EST13" localSheetId="12">#REF!</definedName>
    <definedName name="____EST13" localSheetId="13">#REF!</definedName>
    <definedName name="____EST13" localSheetId="14">#REF!</definedName>
    <definedName name="____EST13" localSheetId="15">#REF!</definedName>
    <definedName name="____EST13" localSheetId="16">#REF!</definedName>
    <definedName name="____EST13" localSheetId="17">#REF!</definedName>
    <definedName name="____EST13" localSheetId="18">#REF!</definedName>
    <definedName name="____EST13" localSheetId="19">#REF!</definedName>
    <definedName name="____EST13" localSheetId="20">#REF!</definedName>
    <definedName name="____EST13" localSheetId="21">#REF!</definedName>
    <definedName name="____EST13" localSheetId="22">#REF!</definedName>
    <definedName name="____EST13" localSheetId="23">#REF!</definedName>
    <definedName name="____EST13" localSheetId="24">#REF!</definedName>
    <definedName name="____EST13" localSheetId="25">#REF!</definedName>
    <definedName name="____EST13" localSheetId="26">#REF!</definedName>
    <definedName name="____EST13" localSheetId="27">#REF!</definedName>
    <definedName name="____EST13" localSheetId="28">#REF!</definedName>
    <definedName name="____EST13" localSheetId="29">#REF!</definedName>
    <definedName name="____EST13" localSheetId="31">#REF!</definedName>
    <definedName name="____EST13" localSheetId="7">#REF!</definedName>
    <definedName name="____EST13" localSheetId="8">#REF!</definedName>
    <definedName name="____EST13" localSheetId="9">#REF!</definedName>
    <definedName name="____EST13" localSheetId="10">#REF!</definedName>
    <definedName name="____EST14" localSheetId="11">#REF!</definedName>
    <definedName name="____EST14" localSheetId="12">#REF!</definedName>
    <definedName name="____EST14" localSheetId="13">#REF!</definedName>
    <definedName name="____EST14" localSheetId="14">#REF!</definedName>
    <definedName name="____EST14" localSheetId="15">#REF!</definedName>
    <definedName name="____EST14" localSheetId="16">#REF!</definedName>
    <definedName name="____EST14" localSheetId="17">#REF!</definedName>
    <definedName name="____EST14" localSheetId="18">#REF!</definedName>
    <definedName name="____EST14" localSheetId="19">#REF!</definedName>
    <definedName name="____EST14" localSheetId="20">#REF!</definedName>
    <definedName name="____EST14" localSheetId="21">#REF!</definedName>
    <definedName name="____EST14" localSheetId="22">#REF!</definedName>
    <definedName name="____EST14" localSheetId="23">#REF!</definedName>
    <definedName name="____EST14" localSheetId="24">#REF!</definedName>
    <definedName name="____EST14" localSheetId="25">#REF!</definedName>
    <definedName name="____EST14" localSheetId="26">#REF!</definedName>
    <definedName name="____EST14" localSheetId="27">#REF!</definedName>
    <definedName name="____EST14" localSheetId="28">#REF!</definedName>
    <definedName name="____EST14" localSheetId="29">#REF!</definedName>
    <definedName name="____EST14" localSheetId="31">#REF!</definedName>
    <definedName name="____EST14" localSheetId="7">#REF!</definedName>
    <definedName name="____EST14" localSheetId="8">#REF!</definedName>
    <definedName name="____EST14" localSheetId="9">#REF!</definedName>
    <definedName name="____EST14" localSheetId="10">#REF!</definedName>
    <definedName name="____EST15" localSheetId="11">#REF!</definedName>
    <definedName name="____EST15" localSheetId="12">#REF!</definedName>
    <definedName name="____EST15" localSheetId="13">#REF!</definedName>
    <definedName name="____EST15" localSheetId="14">#REF!</definedName>
    <definedName name="____EST15" localSheetId="15">#REF!</definedName>
    <definedName name="____EST15" localSheetId="16">#REF!</definedName>
    <definedName name="____EST15" localSheetId="17">#REF!</definedName>
    <definedName name="____EST15" localSheetId="18">#REF!</definedName>
    <definedName name="____EST15" localSheetId="19">#REF!</definedName>
    <definedName name="____EST15" localSheetId="20">#REF!</definedName>
    <definedName name="____EST15" localSheetId="21">#REF!</definedName>
    <definedName name="____EST15" localSheetId="22">#REF!</definedName>
    <definedName name="____EST15" localSheetId="23">#REF!</definedName>
    <definedName name="____EST15" localSheetId="24">#REF!</definedName>
    <definedName name="____EST15" localSheetId="25">#REF!</definedName>
    <definedName name="____EST15" localSheetId="26">#REF!</definedName>
    <definedName name="____EST15" localSheetId="27">#REF!</definedName>
    <definedName name="____EST15" localSheetId="28">#REF!</definedName>
    <definedName name="____EST15" localSheetId="29">#REF!</definedName>
    <definedName name="____EST15" localSheetId="31">#REF!</definedName>
    <definedName name="____EST15" localSheetId="7">#REF!</definedName>
    <definedName name="____EST15" localSheetId="8">#REF!</definedName>
    <definedName name="____EST15" localSheetId="9">#REF!</definedName>
    <definedName name="____EST15" localSheetId="10">#REF!</definedName>
    <definedName name="____EST16" localSheetId="11">#REF!</definedName>
    <definedName name="____EST16" localSheetId="12">#REF!</definedName>
    <definedName name="____EST16" localSheetId="13">#REF!</definedName>
    <definedName name="____EST16" localSheetId="14">#REF!</definedName>
    <definedName name="____EST16" localSheetId="15">#REF!</definedName>
    <definedName name="____EST16" localSheetId="16">#REF!</definedName>
    <definedName name="____EST16" localSheetId="17">#REF!</definedName>
    <definedName name="____EST16" localSheetId="18">#REF!</definedName>
    <definedName name="____EST16" localSheetId="19">#REF!</definedName>
    <definedName name="____EST16" localSheetId="20">#REF!</definedName>
    <definedName name="____EST16" localSheetId="21">#REF!</definedName>
    <definedName name="____EST16" localSheetId="22">#REF!</definedName>
    <definedName name="____EST16" localSheetId="23">#REF!</definedName>
    <definedName name="____EST16" localSheetId="24">#REF!</definedName>
    <definedName name="____EST16" localSheetId="25">#REF!</definedName>
    <definedName name="____EST16" localSheetId="26">#REF!</definedName>
    <definedName name="____EST16" localSheetId="27">#REF!</definedName>
    <definedName name="____EST16" localSheetId="28">#REF!</definedName>
    <definedName name="____EST16" localSheetId="29">#REF!</definedName>
    <definedName name="____EST16" localSheetId="31">#REF!</definedName>
    <definedName name="____EST16" localSheetId="7">#REF!</definedName>
    <definedName name="____EST16" localSheetId="8">#REF!</definedName>
    <definedName name="____EST16" localSheetId="9">#REF!</definedName>
    <definedName name="____EST16" localSheetId="10">#REF!</definedName>
    <definedName name="____EST17" localSheetId="11">#REF!</definedName>
    <definedName name="____EST17" localSheetId="12">#REF!</definedName>
    <definedName name="____EST17" localSheetId="13">#REF!</definedName>
    <definedName name="____EST17" localSheetId="14">#REF!</definedName>
    <definedName name="____EST17" localSheetId="15">#REF!</definedName>
    <definedName name="____EST17" localSheetId="16">#REF!</definedName>
    <definedName name="____EST17" localSheetId="17">#REF!</definedName>
    <definedName name="____EST17" localSheetId="18">#REF!</definedName>
    <definedName name="____EST17" localSheetId="19">#REF!</definedName>
    <definedName name="____EST17" localSheetId="20">#REF!</definedName>
    <definedName name="____EST17" localSheetId="21">#REF!</definedName>
    <definedName name="____EST17" localSheetId="22">#REF!</definedName>
    <definedName name="____EST17" localSheetId="23">#REF!</definedName>
    <definedName name="____EST17" localSheetId="24">#REF!</definedName>
    <definedName name="____EST17" localSheetId="25">#REF!</definedName>
    <definedName name="____EST17" localSheetId="26">#REF!</definedName>
    <definedName name="____EST17" localSheetId="27">#REF!</definedName>
    <definedName name="____EST17" localSheetId="28">#REF!</definedName>
    <definedName name="____EST17" localSheetId="29">#REF!</definedName>
    <definedName name="____EST17" localSheetId="31">#REF!</definedName>
    <definedName name="____EST17" localSheetId="7">#REF!</definedName>
    <definedName name="____EST17" localSheetId="8">#REF!</definedName>
    <definedName name="____EST17" localSheetId="9">#REF!</definedName>
    <definedName name="____EST17" localSheetId="10">#REF!</definedName>
    <definedName name="____EST18" localSheetId="11">#REF!</definedName>
    <definedName name="____EST18" localSheetId="12">#REF!</definedName>
    <definedName name="____EST18" localSheetId="13">#REF!</definedName>
    <definedName name="____EST18" localSheetId="14">#REF!</definedName>
    <definedName name="____EST18" localSheetId="15">#REF!</definedName>
    <definedName name="____EST18" localSheetId="16">#REF!</definedName>
    <definedName name="____EST18" localSheetId="17">#REF!</definedName>
    <definedName name="____EST18" localSheetId="18">#REF!</definedName>
    <definedName name="____EST18" localSheetId="19">#REF!</definedName>
    <definedName name="____EST18" localSheetId="20">#REF!</definedName>
    <definedName name="____EST18" localSheetId="21">#REF!</definedName>
    <definedName name="____EST18" localSheetId="22">#REF!</definedName>
    <definedName name="____EST18" localSheetId="23">#REF!</definedName>
    <definedName name="____EST18" localSheetId="24">#REF!</definedName>
    <definedName name="____EST18" localSheetId="25">#REF!</definedName>
    <definedName name="____EST18" localSheetId="26">#REF!</definedName>
    <definedName name="____EST18" localSheetId="27">#REF!</definedName>
    <definedName name="____EST18" localSheetId="28">#REF!</definedName>
    <definedName name="____EST18" localSheetId="29">#REF!</definedName>
    <definedName name="____EST18" localSheetId="31">#REF!</definedName>
    <definedName name="____EST18" localSheetId="7">#REF!</definedName>
    <definedName name="____EST18" localSheetId="8">#REF!</definedName>
    <definedName name="____EST18" localSheetId="9">#REF!</definedName>
    <definedName name="____EST18" localSheetId="10">#REF!</definedName>
    <definedName name="____EST19" localSheetId="11">#REF!</definedName>
    <definedName name="____EST19" localSheetId="12">#REF!</definedName>
    <definedName name="____EST19" localSheetId="13">#REF!</definedName>
    <definedName name="____EST19" localSheetId="14">#REF!</definedName>
    <definedName name="____EST19" localSheetId="15">#REF!</definedName>
    <definedName name="____EST19" localSheetId="16">#REF!</definedName>
    <definedName name="____EST19" localSheetId="17">#REF!</definedName>
    <definedName name="____EST19" localSheetId="18">#REF!</definedName>
    <definedName name="____EST19" localSheetId="19">#REF!</definedName>
    <definedName name="____EST19" localSheetId="20">#REF!</definedName>
    <definedName name="____EST19" localSheetId="21">#REF!</definedName>
    <definedName name="____EST19" localSheetId="22">#REF!</definedName>
    <definedName name="____EST19" localSheetId="23">#REF!</definedName>
    <definedName name="____EST19" localSheetId="24">#REF!</definedName>
    <definedName name="____EST19" localSheetId="25">#REF!</definedName>
    <definedName name="____EST19" localSheetId="26">#REF!</definedName>
    <definedName name="____EST19" localSheetId="27">#REF!</definedName>
    <definedName name="____EST19" localSheetId="28">#REF!</definedName>
    <definedName name="____EST19" localSheetId="29">#REF!</definedName>
    <definedName name="____EST19" localSheetId="31">#REF!</definedName>
    <definedName name="____EST19" localSheetId="7">#REF!</definedName>
    <definedName name="____EST19" localSheetId="8">#REF!</definedName>
    <definedName name="____EST19" localSheetId="9">#REF!</definedName>
    <definedName name="____EST19" localSheetId="10">#REF!</definedName>
    <definedName name="____EST2" localSheetId="11">#REF!</definedName>
    <definedName name="____EST2" localSheetId="12">#REF!</definedName>
    <definedName name="____EST2" localSheetId="13">#REF!</definedName>
    <definedName name="____EST2" localSheetId="14">#REF!</definedName>
    <definedName name="____EST2" localSheetId="15">#REF!</definedName>
    <definedName name="____EST2" localSheetId="16">#REF!</definedName>
    <definedName name="____EST2" localSheetId="17">#REF!</definedName>
    <definedName name="____EST2" localSheetId="18">#REF!</definedName>
    <definedName name="____EST2" localSheetId="19">#REF!</definedName>
    <definedName name="____EST2" localSheetId="20">#REF!</definedName>
    <definedName name="____EST2" localSheetId="21">#REF!</definedName>
    <definedName name="____EST2" localSheetId="22">#REF!</definedName>
    <definedName name="____EST2" localSheetId="23">#REF!</definedName>
    <definedName name="____EST2" localSheetId="24">#REF!</definedName>
    <definedName name="____EST2" localSheetId="25">#REF!</definedName>
    <definedName name="____EST2" localSheetId="26">#REF!</definedName>
    <definedName name="____EST2" localSheetId="27">#REF!</definedName>
    <definedName name="____EST2" localSheetId="28">#REF!</definedName>
    <definedName name="____EST2" localSheetId="29">#REF!</definedName>
    <definedName name="____EST2" localSheetId="31">#REF!</definedName>
    <definedName name="____EST2" localSheetId="7">#REF!</definedName>
    <definedName name="____EST2" localSheetId="8">#REF!</definedName>
    <definedName name="____EST2" localSheetId="9">#REF!</definedName>
    <definedName name="____EST2" localSheetId="10">#REF!</definedName>
    <definedName name="____EST3" localSheetId="11">#REF!</definedName>
    <definedName name="____EST3" localSheetId="12">#REF!</definedName>
    <definedName name="____EST3" localSheetId="13">#REF!</definedName>
    <definedName name="____EST3" localSheetId="14">#REF!</definedName>
    <definedName name="____EST3" localSheetId="15">#REF!</definedName>
    <definedName name="____EST3" localSheetId="16">#REF!</definedName>
    <definedName name="____EST3" localSheetId="17">#REF!</definedName>
    <definedName name="____EST3" localSheetId="18">#REF!</definedName>
    <definedName name="____EST3" localSheetId="19">#REF!</definedName>
    <definedName name="____EST3" localSheetId="20">#REF!</definedName>
    <definedName name="____EST3" localSheetId="21">#REF!</definedName>
    <definedName name="____EST3" localSheetId="22">#REF!</definedName>
    <definedName name="____EST3" localSheetId="23">#REF!</definedName>
    <definedName name="____EST3" localSheetId="24">#REF!</definedName>
    <definedName name="____EST3" localSheetId="25">#REF!</definedName>
    <definedName name="____EST3" localSheetId="26">#REF!</definedName>
    <definedName name="____EST3" localSheetId="27">#REF!</definedName>
    <definedName name="____EST3" localSheetId="28">#REF!</definedName>
    <definedName name="____EST3" localSheetId="29">#REF!</definedName>
    <definedName name="____EST3" localSheetId="31">#REF!</definedName>
    <definedName name="____EST3" localSheetId="7">#REF!</definedName>
    <definedName name="____EST3" localSheetId="8">#REF!</definedName>
    <definedName name="____EST3" localSheetId="9">#REF!</definedName>
    <definedName name="____EST3" localSheetId="10">#REF!</definedName>
    <definedName name="____EST4" localSheetId="11">#REF!</definedName>
    <definedName name="____EST4" localSheetId="12">#REF!</definedName>
    <definedName name="____EST4" localSheetId="13">#REF!</definedName>
    <definedName name="____EST4" localSheetId="14">#REF!</definedName>
    <definedName name="____EST4" localSheetId="15">#REF!</definedName>
    <definedName name="____EST4" localSheetId="16">#REF!</definedName>
    <definedName name="____EST4" localSheetId="17">#REF!</definedName>
    <definedName name="____EST4" localSheetId="18">#REF!</definedName>
    <definedName name="____EST4" localSheetId="19">#REF!</definedName>
    <definedName name="____EST4" localSheetId="20">#REF!</definedName>
    <definedName name="____EST4" localSheetId="21">#REF!</definedName>
    <definedName name="____EST4" localSheetId="22">#REF!</definedName>
    <definedName name="____EST4" localSheetId="23">#REF!</definedName>
    <definedName name="____EST4" localSheetId="24">#REF!</definedName>
    <definedName name="____EST4" localSheetId="25">#REF!</definedName>
    <definedName name="____EST4" localSheetId="26">#REF!</definedName>
    <definedName name="____EST4" localSheetId="27">#REF!</definedName>
    <definedName name="____EST4" localSheetId="28">#REF!</definedName>
    <definedName name="____EST4" localSheetId="29">#REF!</definedName>
    <definedName name="____EST4" localSheetId="31">#REF!</definedName>
    <definedName name="____EST4" localSheetId="7">#REF!</definedName>
    <definedName name="____EST4" localSheetId="8">#REF!</definedName>
    <definedName name="____EST4" localSheetId="9">#REF!</definedName>
    <definedName name="____EST4" localSheetId="10">#REF!</definedName>
    <definedName name="____EST5" localSheetId="11">#REF!</definedName>
    <definedName name="____EST5" localSheetId="12">#REF!</definedName>
    <definedName name="____EST5" localSheetId="13">#REF!</definedName>
    <definedName name="____EST5" localSheetId="14">#REF!</definedName>
    <definedName name="____EST5" localSheetId="15">#REF!</definedName>
    <definedName name="____EST5" localSheetId="16">#REF!</definedName>
    <definedName name="____EST5" localSheetId="17">#REF!</definedName>
    <definedName name="____EST5" localSheetId="18">#REF!</definedName>
    <definedName name="____EST5" localSheetId="19">#REF!</definedName>
    <definedName name="____EST5" localSheetId="20">#REF!</definedName>
    <definedName name="____EST5" localSheetId="21">#REF!</definedName>
    <definedName name="____EST5" localSheetId="22">#REF!</definedName>
    <definedName name="____EST5" localSheetId="23">#REF!</definedName>
    <definedName name="____EST5" localSheetId="24">#REF!</definedName>
    <definedName name="____EST5" localSheetId="25">#REF!</definedName>
    <definedName name="____EST5" localSheetId="26">#REF!</definedName>
    <definedName name="____EST5" localSheetId="27">#REF!</definedName>
    <definedName name="____EST5" localSheetId="28">#REF!</definedName>
    <definedName name="____EST5" localSheetId="29">#REF!</definedName>
    <definedName name="____EST5" localSheetId="31">#REF!</definedName>
    <definedName name="____EST5" localSheetId="7">#REF!</definedName>
    <definedName name="____EST5" localSheetId="8">#REF!</definedName>
    <definedName name="____EST5" localSheetId="9">#REF!</definedName>
    <definedName name="____EST5" localSheetId="10">#REF!</definedName>
    <definedName name="____EST6" localSheetId="11">#REF!</definedName>
    <definedName name="____EST6" localSheetId="12">#REF!</definedName>
    <definedName name="____EST6" localSheetId="13">#REF!</definedName>
    <definedName name="____EST6" localSheetId="14">#REF!</definedName>
    <definedName name="____EST6" localSheetId="15">#REF!</definedName>
    <definedName name="____EST6" localSheetId="16">#REF!</definedName>
    <definedName name="____EST6" localSheetId="17">#REF!</definedName>
    <definedName name="____EST6" localSheetId="18">#REF!</definedName>
    <definedName name="____EST6" localSheetId="19">#REF!</definedName>
    <definedName name="____EST6" localSheetId="20">#REF!</definedName>
    <definedName name="____EST6" localSheetId="21">#REF!</definedName>
    <definedName name="____EST6" localSheetId="22">#REF!</definedName>
    <definedName name="____EST6" localSheetId="23">#REF!</definedName>
    <definedName name="____EST6" localSheetId="24">#REF!</definedName>
    <definedName name="____EST6" localSheetId="25">#REF!</definedName>
    <definedName name="____EST6" localSheetId="26">#REF!</definedName>
    <definedName name="____EST6" localSheetId="27">#REF!</definedName>
    <definedName name="____EST6" localSheetId="28">#REF!</definedName>
    <definedName name="____EST6" localSheetId="29">#REF!</definedName>
    <definedName name="____EST6" localSheetId="31">#REF!</definedName>
    <definedName name="____EST6" localSheetId="7">#REF!</definedName>
    <definedName name="____EST6" localSheetId="8">#REF!</definedName>
    <definedName name="____EST6" localSheetId="9">#REF!</definedName>
    <definedName name="____EST6" localSheetId="10">#REF!</definedName>
    <definedName name="____EST7" localSheetId="11">#REF!</definedName>
    <definedName name="____EST7" localSheetId="12">#REF!</definedName>
    <definedName name="____EST7" localSheetId="13">#REF!</definedName>
    <definedName name="____EST7" localSheetId="14">#REF!</definedName>
    <definedName name="____EST7" localSheetId="15">#REF!</definedName>
    <definedName name="____EST7" localSheetId="16">#REF!</definedName>
    <definedName name="____EST7" localSheetId="17">#REF!</definedName>
    <definedName name="____EST7" localSheetId="18">#REF!</definedName>
    <definedName name="____EST7" localSheetId="19">#REF!</definedName>
    <definedName name="____EST7" localSheetId="20">#REF!</definedName>
    <definedName name="____EST7" localSheetId="21">#REF!</definedName>
    <definedName name="____EST7" localSheetId="22">#REF!</definedName>
    <definedName name="____EST7" localSheetId="23">#REF!</definedName>
    <definedName name="____EST7" localSheetId="24">#REF!</definedName>
    <definedName name="____EST7" localSheetId="25">#REF!</definedName>
    <definedName name="____EST7" localSheetId="26">#REF!</definedName>
    <definedName name="____EST7" localSheetId="27">#REF!</definedName>
    <definedName name="____EST7" localSheetId="28">#REF!</definedName>
    <definedName name="____EST7" localSheetId="29">#REF!</definedName>
    <definedName name="____EST7" localSheetId="31">#REF!</definedName>
    <definedName name="____EST7" localSheetId="7">#REF!</definedName>
    <definedName name="____EST7" localSheetId="8">#REF!</definedName>
    <definedName name="____EST7" localSheetId="9">#REF!</definedName>
    <definedName name="____EST7" localSheetId="10">#REF!</definedName>
    <definedName name="____EST8" localSheetId="11">#REF!</definedName>
    <definedName name="____EST8" localSheetId="12">#REF!</definedName>
    <definedName name="____EST8" localSheetId="13">#REF!</definedName>
    <definedName name="____EST8" localSheetId="14">#REF!</definedName>
    <definedName name="____EST8" localSheetId="15">#REF!</definedName>
    <definedName name="____EST8" localSheetId="16">#REF!</definedName>
    <definedName name="____EST8" localSheetId="17">#REF!</definedName>
    <definedName name="____EST8" localSheetId="18">#REF!</definedName>
    <definedName name="____EST8" localSheetId="19">#REF!</definedName>
    <definedName name="____EST8" localSheetId="20">#REF!</definedName>
    <definedName name="____EST8" localSheetId="21">#REF!</definedName>
    <definedName name="____EST8" localSheetId="22">#REF!</definedName>
    <definedName name="____EST8" localSheetId="23">#REF!</definedName>
    <definedName name="____EST8" localSheetId="24">#REF!</definedName>
    <definedName name="____EST8" localSheetId="25">#REF!</definedName>
    <definedName name="____EST8" localSheetId="26">#REF!</definedName>
    <definedName name="____EST8" localSheetId="27">#REF!</definedName>
    <definedName name="____EST8" localSheetId="28">#REF!</definedName>
    <definedName name="____EST8" localSheetId="29">#REF!</definedName>
    <definedName name="____EST8" localSheetId="31">#REF!</definedName>
    <definedName name="____EST8" localSheetId="7">#REF!</definedName>
    <definedName name="____EST8" localSheetId="8">#REF!</definedName>
    <definedName name="____EST8" localSheetId="9">#REF!</definedName>
    <definedName name="____EST8" localSheetId="10">#REF!</definedName>
    <definedName name="____EST9" localSheetId="11">#REF!</definedName>
    <definedName name="____EST9" localSheetId="12">#REF!</definedName>
    <definedName name="____EST9" localSheetId="13">#REF!</definedName>
    <definedName name="____EST9" localSheetId="14">#REF!</definedName>
    <definedName name="____EST9" localSheetId="15">#REF!</definedName>
    <definedName name="____EST9" localSheetId="16">#REF!</definedName>
    <definedName name="____EST9" localSheetId="17">#REF!</definedName>
    <definedName name="____EST9" localSheetId="18">#REF!</definedName>
    <definedName name="____EST9" localSheetId="19">#REF!</definedName>
    <definedName name="____EST9" localSheetId="20">#REF!</definedName>
    <definedName name="____EST9" localSheetId="21">#REF!</definedName>
    <definedName name="____EST9" localSheetId="22">#REF!</definedName>
    <definedName name="____EST9" localSheetId="23">#REF!</definedName>
    <definedName name="____EST9" localSheetId="24">#REF!</definedName>
    <definedName name="____EST9" localSheetId="25">#REF!</definedName>
    <definedName name="____EST9" localSheetId="26">#REF!</definedName>
    <definedName name="____EST9" localSheetId="27">#REF!</definedName>
    <definedName name="____EST9" localSheetId="28">#REF!</definedName>
    <definedName name="____EST9" localSheetId="29">#REF!</definedName>
    <definedName name="____EST9" localSheetId="31">#REF!</definedName>
    <definedName name="____EST9" localSheetId="7">#REF!</definedName>
    <definedName name="____EST9" localSheetId="8">#REF!</definedName>
    <definedName name="____EST9" localSheetId="9">#REF!</definedName>
    <definedName name="____EST9" localSheetId="10">#REF!</definedName>
    <definedName name="____EXC1" localSheetId="11">#REF!</definedName>
    <definedName name="____EXC1" localSheetId="12">#REF!</definedName>
    <definedName name="____EXC1" localSheetId="13">#REF!</definedName>
    <definedName name="____EXC1" localSheetId="14">#REF!</definedName>
    <definedName name="____EXC1" localSheetId="15">#REF!</definedName>
    <definedName name="____EXC1" localSheetId="16">#REF!</definedName>
    <definedName name="____EXC1" localSheetId="17">#REF!</definedName>
    <definedName name="____EXC1" localSheetId="18">#REF!</definedName>
    <definedName name="____EXC1" localSheetId="19">#REF!</definedName>
    <definedName name="____EXC1" localSheetId="20">#REF!</definedName>
    <definedName name="____EXC1" localSheetId="21">#REF!</definedName>
    <definedName name="____EXC1" localSheetId="22">#REF!</definedName>
    <definedName name="____EXC1" localSheetId="23">#REF!</definedName>
    <definedName name="____EXC1" localSheetId="24">#REF!</definedName>
    <definedName name="____EXC1" localSheetId="25">#REF!</definedName>
    <definedName name="____EXC1" localSheetId="26">#REF!</definedName>
    <definedName name="____EXC1" localSheetId="27">#REF!</definedName>
    <definedName name="____EXC1" localSheetId="28">#REF!</definedName>
    <definedName name="____EXC1" localSheetId="29">#REF!</definedName>
    <definedName name="____EXC1" localSheetId="31">#REF!</definedName>
    <definedName name="____EXC1" localSheetId="7">#REF!</definedName>
    <definedName name="____EXC1" localSheetId="8">#REF!</definedName>
    <definedName name="____EXC1" localSheetId="9">#REF!</definedName>
    <definedName name="____EXC1" localSheetId="10">#REF!</definedName>
    <definedName name="____EXC10" localSheetId="11">#REF!</definedName>
    <definedName name="____EXC10" localSheetId="12">#REF!</definedName>
    <definedName name="____EXC10" localSheetId="13">#REF!</definedName>
    <definedName name="____EXC10" localSheetId="14">#REF!</definedName>
    <definedName name="____EXC10" localSheetId="15">#REF!</definedName>
    <definedName name="____EXC10" localSheetId="16">#REF!</definedName>
    <definedName name="____EXC10" localSheetId="17">#REF!</definedName>
    <definedName name="____EXC10" localSheetId="18">#REF!</definedName>
    <definedName name="____EXC10" localSheetId="19">#REF!</definedName>
    <definedName name="____EXC10" localSheetId="20">#REF!</definedName>
    <definedName name="____EXC10" localSheetId="21">#REF!</definedName>
    <definedName name="____EXC10" localSheetId="22">#REF!</definedName>
    <definedName name="____EXC10" localSheetId="23">#REF!</definedName>
    <definedName name="____EXC10" localSheetId="24">#REF!</definedName>
    <definedName name="____EXC10" localSheetId="25">#REF!</definedName>
    <definedName name="____EXC10" localSheetId="26">#REF!</definedName>
    <definedName name="____EXC10" localSheetId="27">#REF!</definedName>
    <definedName name="____EXC10" localSheetId="28">#REF!</definedName>
    <definedName name="____EXC10" localSheetId="29">#REF!</definedName>
    <definedName name="____EXC10" localSheetId="31">#REF!</definedName>
    <definedName name="____EXC10" localSheetId="7">#REF!</definedName>
    <definedName name="____EXC10" localSheetId="8">#REF!</definedName>
    <definedName name="____EXC10" localSheetId="9">#REF!</definedName>
    <definedName name="____EXC10" localSheetId="10">#REF!</definedName>
    <definedName name="____EXC11" localSheetId="11">#REF!</definedName>
    <definedName name="____EXC11" localSheetId="12">#REF!</definedName>
    <definedName name="____EXC11" localSheetId="13">#REF!</definedName>
    <definedName name="____EXC11" localSheetId="14">#REF!</definedName>
    <definedName name="____EXC11" localSheetId="15">#REF!</definedName>
    <definedName name="____EXC11" localSheetId="16">#REF!</definedName>
    <definedName name="____EXC11" localSheetId="17">#REF!</definedName>
    <definedName name="____EXC11" localSheetId="18">#REF!</definedName>
    <definedName name="____EXC11" localSheetId="19">#REF!</definedName>
    <definedName name="____EXC11" localSheetId="20">#REF!</definedName>
    <definedName name="____EXC11" localSheetId="21">#REF!</definedName>
    <definedName name="____EXC11" localSheetId="22">#REF!</definedName>
    <definedName name="____EXC11" localSheetId="23">#REF!</definedName>
    <definedName name="____EXC11" localSheetId="24">#REF!</definedName>
    <definedName name="____EXC11" localSheetId="25">#REF!</definedName>
    <definedName name="____EXC11" localSheetId="26">#REF!</definedName>
    <definedName name="____EXC11" localSheetId="27">#REF!</definedName>
    <definedName name="____EXC11" localSheetId="28">#REF!</definedName>
    <definedName name="____EXC11" localSheetId="29">#REF!</definedName>
    <definedName name="____EXC11" localSheetId="31">#REF!</definedName>
    <definedName name="____EXC11" localSheetId="7">#REF!</definedName>
    <definedName name="____EXC11" localSheetId="8">#REF!</definedName>
    <definedName name="____EXC11" localSheetId="9">#REF!</definedName>
    <definedName name="____EXC11" localSheetId="10">#REF!</definedName>
    <definedName name="____EXC12" localSheetId="11">#REF!</definedName>
    <definedName name="____EXC12" localSheetId="12">#REF!</definedName>
    <definedName name="____EXC12" localSheetId="13">#REF!</definedName>
    <definedName name="____EXC12" localSheetId="14">#REF!</definedName>
    <definedName name="____EXC12" localSheetId="15">#REF!</definedName>
    <definedName name="____EXC12" localSheetId="16">#REF!</definedName>
    <definedName name="____EXC12" localSheetId="17">#REF!</definedName>
    <definedName name="____EXC12" localSheetId="18">#REF!</definedName>
    <definedName name="____EXC12" localSheetId="19">#REF!</definedName>
    <definedName name="____EXC12" localSheetId="20">#REF!</definedName>
    <definedName name="____EXC12" localSheetId="21">#REF!</definedName>
    <definedName name="____EXC12" localSheetId="22">#REF!</definedName>
    <definedName name="____EXC12" localSheetId="23">#REF!</definedName>
    <definedName name="____EXC12" localSheetId="24">#REF!</definedName>
    <definedName name="____EXC12" localSheetId="25">#REF!</definedName>
    <definedName name="____EXC12" localSheetId="26">#REF!</definedName>
    <definedName name="____EXC12" localSheetId="27">#REF!</definedName>
    <definedName name="____EXC12" localSheetId="28">#REF!</definedName>
    <definedName name="____EXC12" localSheetId="29">#REF!</definedName>
    <definedName name="____EXC12" localSheetId="31">#REF!</definedName>
    <definedName name="____EXC12" localSheetId="7">#REF!</definedName>
    <definedName name="____EXC12" localSheetId="8">#REF!</definedName>
    <definedName name="____EXC12" localSheetId="9">#REF!</definedName>
    <definedName name="____EXC12" localSheetId="10">#REF!</definedName>
    <definedName name="____EXC2" localSheetId="11">#REF!</definedName>
    <definedName name="____EXC2" localSheetId="12">#REF!</definedName>
    <definedName name="____EXC2" localSheetId="13">#REF!</definedName>
    <definedName name="____EXC2" localSheetId="14">#REF!</definedName>
    <definedName name="____EXC2" localSheetId="15">#REF!</definedName>
    <definedName name="____EXC2" localSheetId="16">#REF!</definedName>
    <definedName name="____EXC2" localSheetId="17">#REF!</definedName>
    <definedName name="____EXC2" localSheetId="18">#REF!</definedName>
    <definedName name="____EXC2" localSheetId="19">#REF!</definedName>
    <definedName name="____EXC2" localSheetId="20">#REF!</definedName>
    <definedName name="____EXC2" localSheetId="21">#REF!</definedName>
    <definedName name="____EXC2" localSheetId="22">#REF!</definedName>
    <definedName name="____EXC2" localSheetId="23">#REF!</definedName>
    <definedName name="____EXC2" localSheetId="24">#REF!</definedName>
    <definedName name="____EXC2" localSheetId="25">#REF!</definedName>
    <definedName name="____EXC2" localSheetId="26">#REF!</definedName>
    <definedName name="____EXC2" localSheetId="27">#REF!</definedName>
    <definedName name="____EXC2" localSheetId="28">#REF!</definedName>
    <definedName name="____EXC2" localSheetId="29">#REF!</definedName>
    <definedName name="____EXC2" localSheetId="31">#REF!</definedName>
    <definedName name="____EXC2" localSheetId="7">#REF!</definedName>
    <definedName name="____EXC2" localSheetId="8">#REF!</definedName>
    <definedName name="____EXC2" localSheetId="9">#REF!</definedName>
    <definedName name="____EXC2" localSheetId="10">#REF!</definedName>
    <definedName name="____EXC3" localSheetId="11">#REF!</definedName>
    <definedName name="____EXC3" localSheetId="12">#REF!</definedName>
    <definedName name="____EXC3" localSheetId="13">#REF!</definedName>
    <definedName name="____EXC3" localSheetId="14">#REF!</definedName>
    <definedName name="____EXC3" localSheetId="15">#REF!</definedName>
    <definedName name="____EXC3" localSheetId="16">#REF!</definedName>
    <definedName name="____EXC3" localSheetId="17">#REF!</definedName>
    <definedName name="____EXC3" localSheetId="18">#REF!</definedName>
    <definedName name="____EXC3" localSheetId="19">#REF!</definedName>
    <definedName name="____EXC3" localSheetId="20">#REF!</definedName>
    <definedName name="____EXC3" localSheetId="21">#REF!</definedName>
    <definedName name="____EXC3" localSheetId="22">#REF!</definedName>
    <definedName name="____EXC3" localSheetId="23">#REF!</definedName>
    <definedName name="____EXC3" localSheetId="24">#REF!</definedName>
    <definedName name="____EXC3" localSheetId="25">#REF!</definedName>
    <definedName name="____EXC3" localSheetId="26">#REF!</definedName>
    <definedName name="____EXC3" localSheetId="27">#REF!</definedName>
    <definedName name="____EXC3" localSheetId="28">#REF!</definedName>
    <definedName name="____EXC3" localSheetId="29">#REF!</definedName>
    <definedName name="____EXC3" localSheetId="31">#REF!</definedName>
    <definedName name="____EXC3" localSheetId="7">#REF!</definedName>
    <definedName name="____EXC3" localSheetId="8">#REF!</definedName>
    <definedName name="____EXC3" localSheetId="9">#REF!</definedName>
    <definedName name="____EXC3" localSheetId="10">#REF!</definedName>
    <definedName name="____EXC4" localSheetId="11">#REF!</definedName>
    <definedName name="____EXC4" localSheetId="12">#REF!</definedName>
    <definedName name="____EXC4" localSheetId="13">#REF!</definedName>
    <definedName name="____EXC4" localSheetId="14">#REF!</definedName>
    <definedName name="____EXC4" localSheetId="15">#REF!</definedName>
    <definedName name="____EXC4" localSheetId="16">#REF!</definedName>
    <definedName name="____EXC4" localSheetId="17">#REF!</definedName>
    <definedName name="____EXC4" localSheetId="18">#REF!</definedName>
    <definedName name="____EXC4" localSheetId="19">#REF!</definedName>
    <definedName name="____EXC4" localSheetId="20">#REF!</definedName>
    <definedName name="____EXC4" localSheetId="21">#REF!</definedName>
    <definedName name="____EXC4" localSheetId="22">#REF!</definedName>
    <definedName name="____EXC4" localSheetId="23">#REF!</definedName>
    <definedName name="____EXC4" localSheetId="24">#REF!</definedName>
    <definedName name="____EXC4" localSheetId="25">#REF!</definedName>
    <definedName name="____EXC4" localSheetId="26">#REF!</definedName>
    <definedName name="____EXC4" localSheetId="27">#REF!</definedName>
    <definedName name="____EXC4" localSheetId="28">#REF!</definedName>
    <definedName name="____EXC4" localSheetId="29">#REF!</definedName>
    <definedName name="____EXC4" localSheetId="31">#REF!</definedName>
    <definedName name="____EXC4" localSheetId="7">#REF!</definedName>
    <definedName name="____EXC4" localSheetId="8">#REF!</definedName>
    <definedName name="____EXC4" localSheetId="9">#REF!</definedName>
    <definedName name="____EXC4" localSheetId="10">#REF!</definedName>
    <definedName name="____EXC5" localSheetId="11">#REF!</definedName>
    <definedName name="____EXC5" localSheetId="12">#REF!</definedName>
    <definedName name="____EXC5" localSheetId="13">#REF!</definedName>
    <definedName name="____EXC5" localSheetId="14">#REF!</definedName>
    <definedName name="____EXC5" localSheetId="15">#REF!</definedName>
    <definedName name="____EXC5" localSheetId="16">#REF!</definedName>
    <definedName name="____EXC5" localSheetId="17">#REF!</definedName>
    <definedName name="____EXC5" localSheetId="18">#REF!</definedName>
    <definedName name="____EXC5" localSheetId="19">#REF!</definedName>
    <definedName name="____EXC5" localSheetId="20">#REF!</definedName>
    <definedName name="____EXC5" localSheetId="21">#REF!</definedName>
    <definedName name="____EXC5" localSheetId="22">#REF!</definedName>
    <definedName name="____EXC5" localSheetId="23">#REF!</definedName>
    <definedName name="____EXC5" localSheetId="24">#REF!</definedName>
    <definedName name="____EXC5" localSheetId="25">#REF!</definedName>
    <definedName name="____EXC5" localSheetId="26">#REF!</definedName>
    <definedName name="____EXC5" localSheetId="27">#REF!</definedName>
    <definedName name="____EXC5" localSheetId="28">#REF!</definedName>
    <definedName name="____EXC5" localSheetId="29">#REF!</definedName>
    <definedName name="____EXC5" localSheetId="31">#REF!</definedName>
    <definedName name="____EXC5" localSheetId="7">#REF!</definedName>
    <definedName name="____EXC5" localSheetId="8">#REF!</definedName>
    <definedName name="____EXC5" localSheetId="9">#REF!</definedName>
    <definedName name="____EXC5" localSheetId="10">#REF!</definedName>
    <definedName name="____EXC6" localSheetId="11">#REF!</definedName>
    <definedName name="____EXC6" localSheetId="12">#REF!</definedName>
    <definedName name="____EXC6" localSheetId="13">#REF!</definedName>
    <definedName name="____EXC6" localSheetId="14">#REF!</definedName>
    <definedName name="____EXC6" localSheetId="15">#REF!</definedName>
    <definedName name="____EXC6" localSheetId="16">#REF!</definedName>
    <definedName name="____EXC6" localSheetId="17">#REF!</definedName>
    <definedName name="____EXC6" localSheetId="18">#REF!</definedName>
    <definedName name="____EXC6" localSheetId="19">#REF!</definedName>
    <definedName name="____EXC6" localSheetId="20">#REF!</definedName>
    <definedName name="____EXC6" localSheetId="21">#REF!</definedName>
    <definedName name="____EXC6" localSheetId="22">#REF!</definedName>
    <definedName name="____EXC6" localSheetId="23">#REF!</definedName>
    <definedName name="____EXC6" localSheetId="24">#REF!</definedName>
    <definedName name="____EXC6" localSheetId="25">#REF!</definedName>
    <definedName name="____EXC6" localSheetId="26">#REF!</definedName>
    <definedName name="____EXC6" localSheetId="27">#REF!</definedName>
    <definedName name="____EXC6" localSheetId="28">#REF!</definedName>
    <definedName name="____EXC6" localSheetId="29">#REF!</definedName>
    <definedName name="____EXC6" localSheetId="31">#REF!</definedName>
    <definedName name="____EXC6" localSheetId="7">#REF!</definedName>
    <definedName name="____EXC6" localSheetId="8">#REF!</definedName>
    <definedName name="____EXC6" localSheetId="9">#REF!</definedName>
    <definedName name="____EXC6" localSheetId="10">#REF!</definedName>
    <definedName name="____EXC7" localSheetId="11">#REF!</definedName>
    <definedName name="____EXC7" localSheetId="12">#REF!</definedName>
    <definedName name="____EXC7" localSheetId="13">#REF!</definedName>
    <definedName name="____EXC7" localSheetId="14">#REF!</definedName>
    <definedName name="____EXC7" localSheetId="15">#REF!</definedName>
    <definedName name="____EXC7" localSheetId="16">#REF!</definedName>
    <definedName name="____EXC7" localSheetId="17">#REF!</definedName>
    <definedName name="____EXC7" localSheetId="18">#REF!</definedName>
    <definedName name="____EXC7" localSheetId="19">#REF!</definedName>
    <definedName name="____EXC7" localSheetId="20">#REF!</definedName>
    <definedName name="____EXC7" localSheetId="21">#REF!</definedName>
    <definedName name="____EXC7" localSheetId="22">#REF!</definedName>
    <definedName name="____EXC7" localSheetId="23">#REF!</definedName>
    <definedName name="____EXC7" localSheetId="24">#REF!</definedName>
    <definedName name="____EXC7" localSheetId="25">#REF!</definedName>
    <definedName name="____EXC7" localSheetId="26">#REF!</definedName>
    <definedName name="____EXC7" localSheetId="27">#REF!</definedName>
    <definedName name="____EXC7" localSheetId="28">#REF!</definedName>
    <definedName name="____EXC7" localSheetId="29">#REF!</definedName>
    <definedName name="____EXC7" localSheetId="31">#REF!</definedName>
    <definedName name="____EXC7" localSheetId="7">#REF!</definedName>
    <definedName name="____EXC7" localSheetId="8">#REF!</definedName>
    <definedName name="____EXC7" localSheetId="9">#REF!</definedName>
    <definedName name="____EXC7" localSheetId="10">#REF!</definedName>
    <definedName name="____EXC8" localSheetId="11">#REF!</definedName>
    <definedName name="____EXC8" localSheetId="12">#REF!</definedName>
    <definedName name="____EXC8" localSheetId="13">#REF!</definedName>
    <definedName name="____EXC8" localSheetId="14">#REF!</definedName>
    <definedName name="____EXC8" localSheetId="15">#REF!</definedName>
    <definedName name="____EXC8" localSheetId="16">#REF!</definedName>
    <definedName name="____EXC8" localSheetId="17">#REF!</definedName>
    <definedName name="____EXC8" localSheetId="18">#REF!</definedName>
    <definedName name="____EXC8" localSheetId="19">#REF!</definedName>
    <definedName name="____EXC8" localSheetId="20">#REF!</definedName>
    <definedName name="____EXC8" localSheetId="21">#REF!</definedName>
    <definedName name="____EXC8" localSheetId="22">#REF!</definedName>
    <definedName name="____EXC8" localSheetId="23">#REF!</definedName>
    <definedName name="____EXC8" localSheetId="24">#REF!</definedName>
    <definedName name="____EXC8" localSheetId="25">#REF!</definedName>
    <definedName name="____EXC8" localSheetId="26">#REF!</definedName>
    <definedName name="____EXC8" localSheetId="27">#REF!</definedName>
    <definedName name="____EXC8" localSheetId="28">#REF!</definedName>
    <definedName name="____EXC8" localSheetId="29">#REF!</definedName>
    <definedName name="____EXC8" localSheetId="31">#REF!</definedName>
    <definedName name="____EXC8" localSheetId="7">#REF!</definedName>
    <definedName name="____EXC8" localSheetId="8">#REF!</definedName>
    <definedName name="____EXC8" localSheetId="9">#REF!</definedName>
    <definedName name="____EXC8" localSheetId="10">#REF!</definedName>
    <definedName name="____EXC9" localSheetId="11">#REF!</definedName>
    <definedName name="____EXC9" localSheetId="12">#REF!</definedName>
    <definedName name="____EXC9" localSheetId="13">#REF!</definedName>
    <definedName name="____EXC9" localSheetId="14">#REF!</definedName>
    <definedName name="____EXC9" localSheetId="15">#REF!</definedName>
    <definedName name="____EXC9" localSheetId="16">#REF!</definedName>
    <definedName name="____EXC9" localSheetId="17">#REF!</definedName>
    <definedName name="____EXC9" localSheetId="18">#REF!</definedName>
    <definedName name="____EXC9" localSheetId="19">#REF!</definedName>
    <definedName name="____EXC9" localSheetId="20">#REF!</definedName>
    <definedName name="____EXC9" localSheetId="21">#REF!</definedName>
    <definedName name="____EXC9" localSheetId="22">#REF!</definedName>
    <definedName name="____EXC9" localSheetId="23">#REF!</definedName>
    <definedName name="____EXC9" localSheetId="24">#REF!</definedName>
    <definedName name="____EXC9" localSheetId="25">#REF!</definedName>
    <definedName name="____EXC9" localSheetId="26">#REF!</definedName>
    <definedName name="____EXC9" localSheetId="27">#REF!</definedName>
    <definedName name="____EXC9" localSheetId="28">#REF!</definedName>
    <definedName name="____EXC9" localSheetId="29">#REF!</definedName>
    <definedName name="____EXC9" localSheetId="31">#REF!</definedName>
    <definedName name="____EXC9" localSheetId="7">#REF!</definedName>
    <definedName name="____EXC9" localSheetId="8">#REF!</definedName>
    <definedName name="____EXC9" localSheetId="9">#REF!</definedName>
    <definedName name="____EXC9" localSheetId="10">#REF!</definedName>
    <definedName name="____ORO10" localSheetId="11">#REF!</definedName>
    <definedName name="____ORO10" localSheetId="12">#REF!</definedName>
    <definedName name="____ORO10" localSheetId="13">#REF!</definedName>
    <definedName name="____ORO10" localSheetId="14">#REF!</definedName>
    <definedName name="____ORO10" localSheetId="15">#REF!</definedName>
    <definedName name="____ORO10" localSheetId="16">#REF!</definedName>
    <definedName name="____ORO10" localSheetId="17">#REF!</definedName>
    <definedName name="____ORO10" localSheetId="18">#REF!</definedName>
    <definedName name="____ORO10" localSheetId="19">#REF!</definedName>
    <definedName name="____ORO10" localSheetId="20">#REF!</definedName>
    <definedName name="____ORO10" localSheetId="21">#REF!</definedName>
    <definedName name="____ORO10" localSheetId="22">#REF!</definedName>
    <definedName name="____ORO10" localSheetId="23">#REF!</definedName>
    <definedName name="____ORO10" localSheetId="24">#REF!</definedName>
    <definedName name="____ORO10" localSheetId="25">#REF!</definedName>
    <definedName name="____ORO10" localSheetId="26">#REF!</definedName>
    <definedName name="____ORO10" localSheetId="27">#REF!</definedName>
    <definedName name="____ORO10" localSheetId="28">#REF!</definedName>
    <definedName name="____ORO10" localSheetId="29">#REF!</definedName>
    <definedName name="____ORO10" localSheetId="31">#REF!</definedName>
    <definedName name="____ORO10" localSheetId="7">#REF!</definedName>
    <definedName name="____ORO10" localSheetId="8">#REF!</definedName>
    <definedName name="____ORO10" localSheetId="9">#REF!</definedName>
    <definedName name="____ORO10" localSheetId="10">#REF!</definedName>
    <definedName name="____ORO11" localSheetId="11">#REF!</definedName>
    <definedName name="____ORO11" localSheetId="12">#REF!</definedName>
    <definedName name="____ORO11" localSheetId="13">#REF!</definedName>
    <definedName name="____ORO11" localSheetId="14">#REF!</definedName>
    <definedName name="____ORO11" localSheetId="15">#REF!</definedName>
    <definedName name="____ORO11" localSheetId="16">#REF!</definedName>
    <definedName name="____ORO11" localSheetId="17">#REF!</definedName>
    <definedName name="____ORO11" localSheetId="18">#REF!</definedName>
    <definedName name="____ORO11" localSheetId="19">#REF!</definedName>
    <definedName name="____ORO11" localSheetId="20">#REF!</definedName>
    <definedName name="____ORO11" localSheetId="21">#REF!</definedName>
    <definedName name="____ORO11" localSheetId="22">#REF!</definedName>
    <definedName name="____ORO11" localSheetId="23">#REF!</definedName>
    <definedName name="____ORO11" localSheetId="24">#REF!</definedName>
    <definedName name="____ORO11" localSheetId="25">#REF!</definedName>
    <definedName name="____ORO11" localSheetId="26">#REF!</definedName>
    <definedName name="____ORO11" localSheetId="27">#REF!</definedName>
    <definedName name="____ORO11" localSheetId="28">#REF!</definedName>
    <definedName name="____ORO11" localSheetId="29">#REF!</definedName>
    <definedName name="____ORO11" localSheetId="31">#REF!</definedName>
    <definedName name="____ORO11" localSheetId="7">#REF!</definedName>
    <definedName name="____ORO11" localSheetId="8">#REF!</definedName>
    <definedName name="____ORO11" localSheetId="9">#REF!</definedName>
    <definedName name="____ORO11" localSheetId="10">#REF!</definedName>
    <definedName name="____ORO12" localSheetId="11">#REF!</definedName>
    <definedName name="____ORO12" localSheetId="12">#REF!</definedName>
    <definedName name="____ORO12" localSheetId="13">#REF!</definedName>
    <definedName name="____ORO12" localSheetId="14">#REF!</definedName>
    <definedName name="____ORO12" localSheetId="15">#REF!</definedName>
    <definedName name="____ORO12" localSheetId="16">#REF!</definedName>
    <definedName name="____ORO12" localSheetId="17">#REF!</definedName>
    <definedName name="____ORO12" localSheetId="18">#REF!</definedName>
    <definedName name="____ORO12" localSheetId="19">#REF!</definedName>
    <definedName name="____ORO12" localSheetId="20">#REF!</definedName>
    <definedName name="____ORO12" localSheetId="21">#REF!</definedName>
    <definedName name="____ORO12" localSheetId="22">#REF!</definedName>
    <definedName name="____ORO12" localSheetId="23">#REF!</definedName>
    <definedName name="____ORO12" localSheetId="24">#REF!</definedName>
    <definedName name="____ORO12" localSheetId="25">#REF!</definedName>
    <definedName name="____ORO12" localSheetId="26">#REF!</definedName>
    <definedName name="____ORO12" localSheetId="27">#REF!</definedName>
    <definedName name="____ORO12" localSheetId="28">#REF!</definedName>
    <definedName name="____ORO12" localSheetId="29">#REF!</definedName>
    <definedName name="____ORO12" localSheetId="31">#REF!</definedName>
    <definedName name="____ORO12" localSheetId="7">#REF!</definedName>
    <definedName name="____ORO12" localSheetId="8">#REF!</definedName>
    <definedName name="____ORO12" localSheetId="9">#REF!</definedName>
    <definedName name="____ORO12" localSheetId="10">#REF!</definedName>
    <definedName name="____ORO13" localSheetId="11">#REF!</definedName>
    <definedName name="____ORO13" localSheetId="12">#REF!</definedName>
    <definedName name="____ORO13" localSheetId="13">#REF!</definedName>
    <definedName name="____ORO13" localSheetId="14">#REF!</definedName>
    <definedName name="____ORO13" localSheetId="15">#REF!</definedName>
    <definedName name="____ORO13" localSheetId="16">#REF!</definedName>
    <definedName name="____ORO13" localSheetId="17">#REF!</definedName>
    <definedName name="____ORO13" localSheetId="18">#REF!</definedName>
    <definedName name="____ORO13" localSheetId="19">#REF!</definedName>
    <definedName name="____ORO13" localSheetId="20">#REF!</definedName>
    <definedName name="____ORO13" localSheetId="21">#REF!</definedName>
    <definedName name="____ORO13" localSheetId="22">#REF!</definedName>
    <definedName name="____ORO13" localSheetId="23">#REF!</definedName>
    <definedName name="____ORO13" localSheetId="24">#REF!</definedName>
    <definedName name="____ORO13" localSheetId="25">#REF!</definedName>
    <definedName name="____ORO13" localSheetId="26">#REF!</definedName>
    <definedName name="____ORO13" localSheetId="27">#REF!</definedName>
    <definedName name="____ORO13" localSheetId="28">#REF!</definedName>
    <definedName name="____ORO13" localSheetId="29">#REF!</definedName>
    <definedName name="____ORO13" localSheetId="31">#REF!</definedName>
    <definedName name="____ORO13" localSheetId="7">#REF!</definedName>
    <definedName name="____ORO13" localSheetId="8">#REF!</definedName>
    <definedName name="____ORO13" localSheetId="9">#REF!</definedName>
    <definedName name="____ORO13" localSheetId="10">#REF!</definedName>
    <definedName name="____ORO14" localSheetId="11">#REF!</definedName>
    <definedName name="____ORO14" localSheetId="12">#REF!</definedName>
    <definedName name="____ORO14" localSheetId="13">#REF!</definedName>
    <definedName name="____ORO14" localSheetId="14">#REF!</definedName>
    <definedName name="____ORO14" localSheetId="15">#REF!</definedName>
    <definedName name="____ORO14" localSheetId="16">#REF!</definedName>
    <definedName name="____ORO14" localSheetId="17">#REF!</definedName>
    <definedName name="____ORO14" localSheetId="18">#REF!</definedName>
    <definedName name="____ORO14" localSheetId="19">#REF!</definedName>
    <definedName name="____ORO14" localSheetId="20">#REF!</definedName>
    <definedName name="____ORO14" localSheetId="21">#REF!</definedName>
    <definedName name="____ORO14" localSheetId="22">#REF!</definedName>
    <definedName name="____ORO14" localSheetId="23">#REF!</definedName>
    <definedName name="____ORO14" localSheetId="24">#REF!</definedName>
    <definedName name="____ORO14" localSheetId="25">#REF!</definedName>
    <definedName name="____ORO14" localSheetId="26">#REF!</definedName>
    <definedName name="____ORO14" localSheetId="27">#REF!</definedName>
    <definedName name="____ORO14" localSheetId="28">#REF!</definedName>
    <definedName name="____ORO14" localSheetId="29">#REF!</definedName>
    <definedName name="____ORO14" localSheetId="31">#REF!</definedName>
    <definedName name="____ORO14" localSheetId="7">#REF!</definedName>
    <definedName name="____ORO14" localSheetId="8">#REF!</definedName>
    <definedName name="____ORO14" localSheetId="9">#REF!</definedName>
    <definedName name="____ORO14" localSheetId="10">#REF!</definedName>
    <definedName name="____ORO15" localSheetId="11">#REF!</definedName>
    <definedName name="____ORO15" localSheetId="12">#REF!</definedName>
    <definedName name="____ORO15" localSheetId="13">#REF!</definedName>
    <definedName name="____ORO15" localSheetId="14">#REF!</definedName>
    <definedName name="____ORO15" localSheetId="15">#REF!</definedName>
    <definedName name="____ORO15" localSheetId="16">#REF!</definedName>
    <definedName name="____ORO15" localSheetId="17">#REF!</definedName>
    <definedName name="____ORO15" localSheetId="18">#REF!</definedName>
    <definedName name="____ORO15" localSheetId="19">#REF!</definedName>
    <definedName name="____ORO15" localSheetId="20">#REF!</definedName>
    <definedName name="____ORO15" localSheetId="21">#REF!</definedName>
    <definedName name="____ORO15" localSheetId="22">#REF!</definedName>
    <definedName name="____ORO15" localSheetId="23">#REF!</definedName>
    <definedName name="____ORO15" localSheetId="24">#REF!</definedName>
    <definedName name="____ORO15" localSheetId="25">#REF!</definedName>
    <definedName name="____ORO15" localSheetId="26">#REF!</definedName>
    <definedName name="____ORO15" localSheetId="27">#REF!</definedName>
    <definedName name="____ORO15" localSheetId="28">#REF!</definedName>
    <definedName name="____ORO15" localSheetId="29">#REF!</definedName>
    <definedName name="____ORO15" localSheetId="31">#REF!</definedName>
    <definedName name="____ORO15" localSheetId="7">#REF!</definedName>
    <definedName name="____ORO15" localSheetId="8">#REF!</definedName>
    <definedName name="____ORO15" localSheetId="9">#REF!</definedName>
    <definedName name="____ORO15" localSheetId="10">#REF!</definedName>
    <definedName name="____ORO16" localSheetId="11">#REF!</definedName>
    <definedName name="____ORO16" localSheetId="12">#REF!</definedName>
    <definedName name="____ORO16" localSheetId="13">#REF!</definedName>
    <definedName name="____ORO16" localSheetId="14">#REF!</definedName>
    <definedName name="____ORO16" localSheetId="15">#REF!</definedName>
    <definedName name="____ORO16" localSheetId="16">#REF!</definedName>
    <definedName name="____ORO16" localSheetId="17">#REF!</definedName>
    <definedName name="____ORO16" localSheetId="18">#REF!</definedName>
    <definedName name="____ORO16" localSheetId="19">#REF!</definedName>
    <definedName name="____ORO16" localSheetId="20">#REF!</definedName>
    <definedName name="____ORO16" localSheetId="21">#REF!</definedName>
    <definedName name="____ORO16" localSheetId="22">#REF!</definedName>
    <definedName name="____ORO16" localSheetId="23">#REF!</definedName>
    <definedName name="____ORO16" localSheetId="24">#REF!</definedName>
    <definedName name="____ORO16" localSheetId="25">#REF!</definedName>
    <definedName name="____ORO16" localSheetId="26">#REF!</definedName>
    <definedName name="____ORO16" localSheetId="27">#REF!</definedName>
    <definedName name="____ORO16" localSheetId="28">#REF!</definedName>
    <definedName name="____ORO16" localSheetId="29">#REF!</definedName>
    <definedName name="____ORO16" localSheetId="31">#REF!</definedName>
    <definedName name="____ORO16" localSheetId="7">#REF!</definedName>
    <definedName name="____ORO16" localSheetId="8">#REF!</definedName>
    <definedName name="____ORO16" localSheetId="9">#REF!</definedName>
    <definedName name="____ORO16" localSheetId="10">#REF!</definedName>
    <definedName name="____ORO17" localSheetId="11">#REF!</definedName>
    <definedName name="____ORO17" localSheetId="12">#REF!</definedName>
    <definedName name="____ORO17" localSheetId="13">#REF!</definedName>
    <definedName name="____ORO17" localSheetId="14">#REF!</definedName>
    <definedName name="____ORO17" localSheetId="15">#REF!</definedName>
    <definedName name="____ORO17" localSheetId="16">#REF!</definedName>
    <definedName name="____ORO17" localSheetId="17">#REF!</definedName>
    <definedName name="____ORO17" localSheetId="18">#REF!</definedName>
    <definedName name="____ORO17" localSheetId="19">#REF!</definedName>
    <definedName name="____ORO17" localSheetId="20">#REF!</definedName>
    <definedName name="____ORO17" localSheetId="21">#REF!</definedName>
    <definedName name="____ORO17" localSheetId="22">#REF!</definedName>
    <definedName name="____ORO17" localSheetId="23">#REF!</definedName>
    <definedName name="____ORO17" localSheetId="24">#REF!</definedName>
    <definedName name="____ORO17" localSheetId="25">#REF!</definedName>
    <definedName name="____ORO17" localSheetId="26">#REF!</definedName>
    <definedName name="____ORO17" localSheetId="27">#REF!</definedName>
    <definedName name="____ORO17" localSheetId="28">#REF!</definedName>
    <definedName name="____ORO17" localSheetId="29">#REF!</definedName>
    <definedName name="____ORO17" localSheetId="31">#REF!</definedName>
    <definedName name="____ORO17" localSheetId="7">#REF!</definedName>
    <definedName name="____ORO17" localSheetId="8">#REF!</definedName>
    <definedName name="____ORO17" localSheetId="9">#REF!</definedName>
    <definedName name="____ORO17" localSheetId="10">#REF!</definedName>
    <definedName name="____ORO18" localSheetId="11">#REF!</definedName>
    <definedName name="____ORO18" localSheetId="12">#REF!</definedName>
    <definedName name="____ORO18" localSheetId="13">#REF!</definedName>
    <definedName name="____ORO18" localSheetId="14">#REF!</definedName>
    <definedName name="____ORO18" localSheetId="15">#REF!</definedName>
    <definedName name="____ORO18" localSheetId="16">#REF!</definedName>
    <definedName name="____ORO18" localSheetId="17">#REF!</definedName>
    <definedName name="____ORO18" localSheetId="18">#REF!</definedName>
    <definedName name="____ORO18" localSheetId="19">#REF!</definedName>
    <definedName name="____ORO18" localSheetId="20">#REF!</definedName>
    <definedName name="____ORO18" localSheetId="21">#REF!</definedName>
    <definedName name="____ORO18" localSheetId="22">#REF!</definedName>
    <definedName name="____ORO18" localSheetId="23">#REF!</definedName>
    <definedName name="____ORO18" localSheetId="24">#REF!</definedName>
    <definedName name="____ORO18" localSheetId="25">#REF!</definedName>
    <definedName name="____ORO18" localSheetId="26">#REF!</definedName>
    <definedName name="____ORO18" localSheetId="27">#REF!</definedName>
    <definedName name="____ORO18" localSheetId="28">#REF!</definedName>
    <definedName name="____ORO18" localSheetId="29">#REF!</definedName>
    <definedName name="____ORO18" localSheetId="31">#REF!</definedName>
    <definedName name="____ORO18" localSheetId="7">#REF!</definedName>
    <definedName name="____ORO18" localSheetId="8">#REF!</definedName>
    <definedName name="____ORO18" localSheetId="9">#REF!</definedName>
    <definedName name="____ORO18" localSheetId="10">#REF!</definedName>
    <definedName name="____ORO19" localSheetId="11">#REF!</definedName>
    <definedName name="____ORO19" localSheetId="12">#REF!</definedName>
    <definedName name="____ORO19" localSheetId="13">#REF!</definedName>
    <definedName name="____ORO19" localSheetId="14">#REF!</definedName>
    <definedName name="____ORO19" localSheetId="15">#REF!</definedName>
    <definedName name="____ORO19" localSheetId="16">#REF!</definedName>
    <definedName name="____ORO19" localSheetId="17">#REF!</definedName>
    <definedName name="____ORO19" localSheetId="18">#REF!</definedName>
    <definedName name="____ORO19" localSheetId="19">#REF!</definedName>
    <definedName name="____ORO19" localSheetId="20">#REF!</definedName>
    <definedName name="____ORO19" localSheetId="21">#REF!</definedName>
    <definedName name="____ORO19" localSheetId="22">#REF!</definedName>
    <definedName name="____ORO19" localSheetId="23">#REF!</definedName>
    <definedName name="____ORO19" localSheetId="24">#REF!</definedName>
    <definedName name="____ORO19" localSheetId="25">#REF!</definedName>
    <definedName name="____ORO19" localSheetId="26">#REF!</definedName>
    <definedName name="____ORO19" localSheetId="27">#REF!</definedName>
    <definedName name="____ORO19" localSheetId="28">#REF!</definedName>
    <definedName name="____ORO19" localSheetId="29">#REF!</definedName>
    <definedName name="____ORO19" localSheetId="31">#REF!</definedName>
    <definedName name="____ORO19" localSheetId="7">#REF!</definedName>
    <definedName name="____ORO19" localSheetId="8">#REF!</definedName>
    <definedName name="____ORO19" localSheetId="9">#REF!</definedName>
    <definedName name="____ORO19" localSheetId="10">#REF!</definedName>
    <definedName name="____PMT5671" localSheetId="11">[3]MEMORIAS!#REF!</definedName>
    <definedName name="____PMT5671" localSheetId="12">[3]MEMORIAS!#REF!</definedName>
    <definedName name="____PMT5671" localSheetId="13">[3]MEMORIAS!#REF!</definedName>
    <definedName name="____PMT5671" localSheetId="14">[3]MEMORIAS!#REF!</definedName>
    <definedName name="____PMT5671" localSheetId="15">[3]MEMORIAS!#REF!</definedName>
    <definedName name="____PMT5671" localSheetId="16">[3]MEMORIAS!#REF!</definedName>
    <definedName name="____PMT5671" localSheetId="17">[3]MEMORIAS!#REF!</definedName>
    <definedName name="____PMT5671" localSheetId="18">[3]MEMORIAS!#REF!</definedName>
    <definedName name="____PMT5671" localSheetId="19">[3]MEMORIAS!#REF!</definedName>
    <definedName name="____PMT5671" localSheetId="20">[3]MEMORIAS!#REF!</definedName>
    <definedName name="____PMT5671" localSheetId="21">[3]MEMORIAS!#REF!</definedName>
    <definedName name="____PMT5671" localSheetId="22">[3]MEMORIAS!#REF!</definedName>
    <definedName name="____PMT5671" localSheetId="23">[3]MEMORIAS!#REF!</definedName>
    <definedName name="____PMT5671" localSheetId="24">[3]MEMORIAS!#REF!</definedName>
    <definedName name="____PMT5671" localSheetId="25">[3]MEMORIAS!#REF!</definedName>
    <definedName name="____PMT5671" localSheetId="26">[3]MEMORIAS!#REF!</definedName>
    <definedName name="____PMT5671" localSheetId="27">[3]MEMORIAS!#REF!</definedName>
    <definedName name="____PMT5671" localSheetId="28">[3]MEMORIAS!#REF!</definedName>
    <definedName name="____PMT5671" localSheetId="29">[3]MEMORIAS!#REF!</definedName>
    <definedName name="____PMT5671" localSheetId="31">[3]MEMORIAS!#REF!</definedName>
    <definedName name="____PMT5671" localSheetId="7">[3]MEMORIAS!#REF!</definedName>
    <definedName name="____PMT5671" localSheetId="8">[3]MEMORIAS!#REF!</definedName>
    <definedName name="____PMT5671" localSheetId="9">[3]MEMORIAS!#REF!</definedName>
    <definedName name="____PMT5671" localSheetId="10">[3]MEMORIAS!#REF!</definedName>
    <definedName name="____PMT5805" localSheetId="11">[3]MEMORIAS!#REF!</definedName>
    <definedName name="____PMT5805" localSheetId="12">[3]MEMORIAS!#REF!</definedName>
    <definedName name="____PMT5805" localSheetId="13">[3]MEMORIAS!#REF!</definedName>
    <definedName name="____PMT5805" localSheetId="14">[3]MEMORIAS!#REF!</definedName>
    <definedName name="____PMT5805" localSheetId="15">[3]MEMORIAS!#REF!</definedName>
    <definedName name="____PMT5805" localSheetId="16">[3]MEMORIAS!#REF!</definedName>
    <definedName name="____PMT5805" localSheetId="17">[3]MEMORIAS!#REF!</definedName>
    <definedName name="____PMT5805" localSheetId="18">[3]MEMORIAS!#REF!</definedName>
    <definedName name="____PMT5805" localSheetId="19">[3]MEMORIAS!#REF!</definedName>
    <definedName name="____PMT5805" localSheetId="20">[3]MEMORIAS!#REF!</definedName>
    <definedName name="____PMT5805" localSheetId="21">[3]MEMORIAS!#REF!</definedName>
    <definedName name="____PMT5805" localSheetId="22">[3]MEMORIAS!#REF!</definedName>
    <definedName name="____PMT5805" localSheetId="23">[3]MEMORIAS!#REF!</definedName>
    <definedName name="____PMT5805" localSheetId="24">[3]MEMORIAS!#REF!</definedName>
    <definedName name="____PMT5805" localSheetId="25">[3]MEMORIAS!#REF!</definedName>
    <definedName name="____PMT5805" localSheetId="26">[3]MEMORIAS!#REF!</definedName>
    <definedName name="____PMT5805" localSheetId="27">[3]MEMORIAS!#REF!</definedName>
    <definedName name="____PMT5805" localSheetId="28">[3]MEMORIAS!#REF!</definedName>
    <definedName name="____PMT5805" localSheetId="29">[3]MEMORIAS!#REF!</definedName>
    <definedName name="____PMT5805" localSheetId="31">[3]MEMORIAS!#REF!</definedName>
    <definedName name="____PMT5805" localSheetId="7">[3]MEMORIAS!#REF!</definedName>
    <definedName name="____PMT5805" localSheetId="8">[3]MEMORIAS!#REF!</definedName>
    <definedName name="____PMT5805" localSheetId="9">[3]MEMORIAS!#REF!</definedName>
    <definedName name="____PMT5805" localSheetId="10">[3]MEMORIAS!#REF!</definedName>
    <definedName name="____PMT5806" localSheetId="11">[3]MEMORIAS!#REF!</definedName>
    <definedName name="____PMT5806" localSheetId="12">[3]MEMORIAS!#REF!</definedName>
    <definedName name="____PMT5806" localSheetId="13">[3]MEMORIAS!#REF!</definedName>
    <definedName name="____PMT5806" localSheetId="14">[3]MEMORIAS!#REF!</definedName>
    <definedName name="____PMT5806" localSheetId="15">[3]MEMORIAS!#REF!</definedName>
    <definedName name="____PMT5806" localSheetId="16">[3]MEMORIAS!#REF!</definedName>
    <definedName name="____PMT5806" localSheetId="17">[3]MEMORIAS!#REF!</definedName>
    <definedName name="____PMT5806" localSheetId="18">[3]MEMORIAS!#REF!</definedName>
    <definedName name="____PMT5806" localSheetId="19">[3]MEMORIAS!#REF!</definedName>
    <definedName name="____PMT5806" localSheetId="20">[3]MEMORIAS!#REF!</definedName>
    <definedName name="____PMT5806" localSheetId="21">[3]MEMORIAS!#REF!</definedName>
    <definedName name="____PMT5806" localSheetId="22">[3]MEMORIAS!#REF!</definedName>
    <definedName name="____PMT5806" localSheetId="23">[3]MEMORIAS!#REF!</definedName>
    <definedName name="____PMT5806" localSheetId="24">[3]MEMORIAS!#REF!</definedName>
    <definedName name="____PMT5806" localSheetId="25">[3]MEMORIAS!#REF!</definedName>
    <definedName name="____PMT5806" localSheetId="26">[3]MEMORIAS!#REF!</definedName>
    <definedName name="____PMT5806" localSheetId="27">[3]MEMORIAS!#REF!</definedName>
    <definedName name="____PMT5806" localSheetId="28">[3]MEMORIAS!#REF!</definedName>
    <definedName name="____PMT5806" localSheetId="29">[3]MEMORIAS!#REF!</definedName>
    <definedName name="____PMT5806" localSheetId="31">[3]MEMORIAS!#REF!</definedName>
    <definedName name="____PMT5806" localSheetId="7">[3]MEMORIAS!#REF!</definedName>
    <definedName name="____PMT5806" localSheetId="8">[3]MEMORIAS!#REF!</definedName>
    <definedName name="____PMT5806" localSheetId="9">[3]MEMORIAS!#REF!</definedName>
    <definedName name="____PMT5806" localSheetId="10">[3]MEMORIAS!#REF!</definedName>
    <definedName name="____PMT5815" localSheetId="11">[3]MEMORIAS!#REF!</definedName>
    <definedName name="____PMT5815" localSheetId="12">[3]MEMORIAS!#REF!</definedName>
    <definedName name="____PMT5815" localSheetId="13">[3]MEMORIAS!#REF!</definedName>
    <definedName name="____PMT5815" localSheetId="14">[3]MEMORIAS!#REF!</definedName>
    <definedName name="____PMT5815" localSheetId="15">[3]MEMORIAS!#REF!</definedName>
    <definedName name="____PMT5815" localSheetId="16">[3]MEMORIAS!#REF!</definedName>
    <definedName name="____PMT5815" localSheetId="17">[3]MEMORIAS!#REF!</definedName>
    <definedName name="____PMT5815" localSheetId="18">[3]MEMORIAS!#REF!</definedName>
    <definedName name="____PMT5815" localSheetId="19">[3]MEMORIAS!#REF!</definedName>
    <definedName name="____PMT5815" localSheetId="20">[3]MEMORIAS!#REF!</definedName>
    <definedName name="____PMT5815" localSheetId="21">[3]MEMORIAS!#REF!</definedName>
    <definedName name="____PMT5815" localSheetId="22">[3]MEMORIAS!#REF!</definedName>
    <definedName name="____PMT5815" localSheetId="23">[3]MEMORIAS!#REF!</definedName>
    <definedName name="____PMT5815" localSheetId="24">[3]MEMORIAS!#REF!</definedName>
    <definedName name="____PMT5815" localSheetId="25">[3]MEMORIAS!#REF!</definedName>
    <definedName name="____PMT5815" localSheetId="26">[3]MEMORIAS!#REF!</definedName>
    <definedName name="____PMT5815" localSheetId="27">[3]MEMORIAS!#REF!</definedName>
    <definedName name="____PMT5815" localSheetId="28">[3]MEMORIAS!#REF!</definedName>
    <definedName name="____PMT5815" localSheetId="29">[3]MEMORIAS!#REF!</definedName>
    <definedName name="____PMT5815" localSheetId="31">[3]MEMORIAS!#REF!</definedName>
    <definedName name="____PMT5815" localSheetId="7">[3]MEMORIAS!#REF!</definedName>
    <definedName name="____PMT5815" localSheetId="8">[3]MEMORIAS!#REF!</definedName>
    <definedName name="____PMT5815" localSheetId="9">[3]MEMORIAS!#REF!</definedName>
    <definedName name="____PMT5815" localSheetId="10">[3]MEMORIAS!#REF!</definedName>
    <definedName name="____PMT5820" localSheetId="11">[3]MEMORIAS!#REF!</definedName>
    <definedName name="____PMT5820" localSheetId="12">[3]MEMORIAS!#REF!</definedName>
    <definedName name="____PMT5820" localSheetId="13">[3]MEMORIAS!#REF!</definedName>
    <definedName name="____PMT5820" localSheetId="14">[3]MEMORIAS!#REF!</definedName>
    <definedName name="____PMT5820" localSheetId="15">[3]MEMORIAS!#REF!</definedName>
    <definedName name="____PMT5820" localSheetId="16">[3]MEMORIAS!#REF!</definedName>
    <definedName name="____PMT5820" localSheetId="17">[3]MEMORIAS!#REF!</definedName>
    <definedName name="____PMT5820" localSheetId="18">[3]MEMORIAS!#REF!</definedName>
    <definedName name="____PMT5820" localSheetId="19">[3]MEMORIAS!#REF!</definedName>
    <definedName name="____PMT5820" localSheetId="20">[3]MEMORIAS!#REF!</definedName>
    <definedName name="____PMT5820" localSheetId="21">[3]MEMORIAS!#REF!</definedName>
    <definedName name="____PMT5820" localSheetId="22">[3]MEMORIAS!#REF!</definedName>
    <definedName name="____PMT5820" localSheetId="23">[3]MEMORIAS!#REF!</definedName>
    <definedName name="____PMT5820" localSheetId="24">[3]MEMORIAS!#REF!</definedName>
    <definedName name="____PMT5820" localSheetId="25">[3]MEMORIAS!#REF!</definedName>
    <definedName name="____PMT5820" localSheetId="26">[3]MEMORIAS!#REF!</definedName>
    <definedName name="____PMT5820" localSheetId="27">[3]MEMORIAS!#REF!</definedName>
    <definedName name="____PMT5820" localSheetId="28">[3]MEMORIAS!#REF!</definedName>
    <definedName name="____PMT5820" localSheetId="29">[3]MEMORIAS!#REF!</definedName>
    <definedName name="____PMT5820" localSheetId="31">[3]MEMORIAS!#REF!</definedName>
    <definedName name="____PMT5820" localSheetId="7">[3]MEMORIAS!#REF!</definedName>
    <definedName name="____PMT5820" localSheetId="8">[3]MEMORIAS!#REF!</definedName>
    <definedName name="____PMT5820" localSheetId="9">[3]MEMORIAS!#REF!</definedName>
    <definedName name="____PMT5820" localSheetId="10">[3]MEMORIAS!#REF!</definedName>
    <definedName name="____r" localSheetId="11">#REF!</definedName>
    <definedName name="____r" localSheetId="12">#REF!</definedName>
    <definedName name="____r" localSheetId="13">#REF!</definedName>
    <definedName name="____r" localSheetId="14">#REF!</definedName>
    <definedName name="____r" localSheetId="15">#REF!</definedName>
    <definedName name="____r" localSheetId="16">#REF!</definedName>
    <definedName name="____r" localSheetId="17">#REF!</definedName>
    <definedName name="____r" localSheetId="18">#REF!</definedName>
    <definedName name="____r" localSheetId="19">#REF!</definedName>
    <definedName name="____r" localSheetId="20">#REF!</definedName>
    <definedName name="____r" localSheetId="21">#REF!</definedName>
    <definedName name="____r" localSheetId="22">#REF!</definedName>
    <definedName name="____r" localSheetId="23">#REF!</definedName>
    <definedName name="____r" localSheetId="24">#REF!</definedName>
    <definedName name="____r" localSheetId="25">#REF!</definedName>
    <definedName name="____r" localSheetId="26">#REF!</definedName>
    <definedName name="____r" localSheetId="27">#REF!</definedName>
    <definedName name="____r" localSheetId="28">#REF!</definedName>
    <definedName name="____r" localSheetId="29">#REF!</definedName>
    <definedName name="____r" localSheetId="31">#REF!</definedName>
    <definedName name="____r" localSheetId="7">#REF!</definedName>
    <definedName name="____r" localSheetId="8">#REF!</definedName>
    <definedName name="____r" localSheetId="9">#REF!</definedName>
    <definedName name="____r" localSheetId="10">#REF!</definedName>
    <definedName name="____SAL1" localSheetId="11">#REF!</definedName>
    <definedName name="____SAL1" localSheetId="12">#REF!</definedName>
    <definedName name="____SAL1" localSheetId="13">#REF!</definedName>
    <definedName name="____SAL1" localSheetId="14">#REF!</definedName>
    <definedName name="____SAL1" localSheetId="15">#REF!</definedName>
    <definedName name="____SAL1" localSheetId="16">#REF!</definedName>
    <definedName name="____SAL1" localSheetId="17">#REF!</definedName>
    <definedName name="____SAL1" localSheetId="18">#REF!</definedName>
    <definedName name="____SAL1" localSheetId="19">#REF!</definedName>
    <definedName name="____SAL1" localSheetId="20">#REF!</definedName>
    <definedName name="____SAL1" localSheetId="21">#REF!</definedName>
    <definedName name="____SAL1" localSheetId="22">#REF!</definedName>
    <definedName name="____SAL1" localSheetId="23">#REF!</definedName>
    <definedName name="____SAL1" localSheetId="24">#REF!</definedName>
    <definedName name="____SAL1" localSheetId="25">#REF!</definedName>
    <definedName name="____SAL1" localSheetId="26">#REF!</definedName>
    <definedName name="____SAL1" localSheetId="27">#REF!</definedName>
    <definedName name="____SAL1" localSheetId="28">#REF!</definedName>
    <definedName name="____SAL1" localSheetId="29">#REF!</definedName>
    <definedName name="____SAL1" localSheetId="31">#REF!</definedName>
    <definedName name="____SAL1" localSheetId="7">#REF!</definedName>
    <definedName name="____SAL1" localSheetId="8">#REF!</definedName>
    <definedName name="____SAL1" localSheetId="9">#REF!</definedName>
    <definedName name="____SAL1" localSheetId="10">#REF!</definedName>
    <definedName name="____tab1" localSheetId="11">#REF!</definedName>
    <definedName name="____tab1" localSheetId="12">#REF!</definedName>
    <definedName name="____tab1" localSheetId="13">#REF!</definedName>
    <definedName name="____tab1" localSheetId="14">#REF!</definedName>
    <definedName name="____tab1" localSheetId="15">#REF!</definedName>
    <definedName name="____tab1" localSheetId="16">#REF!</definedName>
    <definedName name="____tab1" localSheetId="17">#REF!</definedName>
    <definedName name="____tab1" localSheetId="18">#REF!</definedName>
    <definedName name="____tab1" localSheetId="19">#REF!</definedName>
    <definedName name="____tab1" localSheetId="20">#REF!</definedName>
    <definedName name="____tab1" localSheetId="21">#REF!</definedName>
    <definedName name="____tab1" localSheetId="22">#REF!</definedName>
    <definedName name="____tab1" localSheetId="23">#REF!</definedName>
    <definedName name="____tab1" localSheetId="24">#REF!</definedName>
    <definedName name="____tab1" localSheetId="25">#REF!</definedName>
    <definedName name="____tab1" localSheetId="26">#REF!</definedName>
    <definedName name="____tab1" localSheetId="27">#REF!</definedName>
    <definedName name="____tab1" localSheetId="28">#REF!</definedName>
    <definedName name="____tab1" localSheetId="29">#REF!</definedName>
    <definedName name="____tab1" localSheetId="31">#REF!</definedName>
    <definedName name="____tab1" localSheetId="7">#REF!</definedName>
    <definedName name="____tab1" localSheetId="8">#REF!</definedName>
    <definedName name="____tab1" localSheetId="9">#REF!</definedName>
    <definedName name="____tab1" localSheetId="10">#REF!</definedName>
    <definedName name="____tab2" localSheetId="11">#REF!</definedName>
    <definedName name="____tab2" localSheetId="12">#REF!</definedName>
    <definedName name="____tab2" localSheetId="13">#REF!</definedName>
    <definedName name="____tab2" localSheetId="14">#REF!</definedName>
    <definedName name="____tab2" localSheetId="15">#REF!</definedName>
    <definedName name="____tab2" localSheetId="16">#REF!</definedName>
    <definedName name="____tab2" localSheetId="17">#REF!</definedName>
    <definedName name="____tab2" localSheetId="18">#REF!</definedName>
    <definedName name="____tab2" localSheetId="19">#REF!</definedName>
    <definedName name="____tab2" localSheetId="20">#REF!</definedName>
    <definedName name="____tab2" localSheetId="21">#REF!</definedName>
    <definedName name="____tab2" localSheetId="22">#REF!</definedName>
    <definedName name="____tab2" localSheetId="23">#REF!</definedName>
    <definedName name="____tab2" localSheetId="24">#REF!</definedName>
    <definedName name="____tab2" localSheetId="25">#REF!</definedName>
    <definedName name="____tab2" localSheetId="26">#REF!</definedName>
    <definedName name="____tab2" localSheetId="27">#REF!</definedName>
    <definedName name="____tab2" localSheetId="28">#REF!</definedName>
    <definedName name="____tab2" localSheetId="29">#REF!</definedName>
    <definedName name="____tab2" localSheetId="31">#REF!</definedName>
    <definedName name="____tab2" localSheetId="7">#REF!</definedName>
    <definedName name="____tab2" localSheetId="8">#REF!</definedName>
    <definedName name="____tab2" localSheetId="9">#REF!</definedName>
    <definedName name="____tab2" localSheetId="10">#REF!</definedName>
    <definedName name="____tab3" localSheetId="11">#REF!</definedName>
    <definedName name="____tab3" localSheetId="12">#REF!</definedName>
    <definedName name="____tab3" localSheetId="13">#REF!</definedName>
    <definedName name="____tab3" localSheetId="14">#REF!</definedName>
    <definedName name="____tab3" localSheetId="15">#REF!</definedName>
    <definedName name="____tab3" localSheetId="16">#REF!</definedName>
    <definedName name="____tab3" localSheetId="17">#REF!</definedName>
    <definedName name="____tab3" localSheetId="18">#REF!</definedName>
    <definedName name="____tab3" localSheetId="19">#REF!</definedName>
    <definedName name="____tab3" localSheetId="20">#REF!</definedName>
    <definedName name="____tab3" localSheetId="21">#REF!</definedName>
    <definedName name="____tab3" localSheetId="22">#REF!</definedName>
    <definedName name="____tab3" localSheetId="23">#REF!</definedName>
    <definedName name="____tab3" localSheetId="24">#REF!</definedName>
    <definedName name="____tab3" localSheetId="25">#REF!</definedName>
    <definedName name="____tab3" localSheetId="26">#REF!</definedName>
    <definedName name="____tab3" localSheetId="27">#REF!</definedName>
    <definedName name="____tab3" localSheetId="28">#REF!</definedName>
    <definedName name="____tab3" localSheetId="29">#REF!</definedName>
    <definedName name="____tab3" localSheetId="31">#REF!</definedName>
    <definedName name="____tab3" localSheetId="7">#REF!</definedName>
    <definedName name="____tab3" localSheetId="8">#REF!</definedName>
    <definedName name="____tab3" localSheetId="9">#REF!</definedName>
    <definedName name="____tab3" localSheetId="10">#REF!</definedName>
    <definedName name="____TAB4" localSheetId="11">#REF!</definedName>
    <definedName name="____TAB4" localSheetId="12">#REF!</definedName>
    <definedName name="____TAB4" localSheetId="13">#REF!</definedName>
    <definedName name="____TAB4" localSheetId="14">#REF!</definedName>
    <definedName name="____TAB4" localSheetId="15">#REF!</definedName>
    <definedName name="____TAB4" localSheetId="16">#REF!</definedName>
    <definedName name="____TAB4" localSheetId="17">#REF!</definedName>
    <definedName name="____TAB4" localSheetId="18">#REF!</definedName>
    <definedName name="____TAB4" localSheetId="19">#REF!</definedName>
    <definedName name="____TAB4" localSheetId="20">#REF!</definedName>
    <definedName name="____TAB4" localSheetId="21">#REF!</definedName>
    <definedName name="____TAB4" localSheetId="22">#REF!</definedName>
    <definedName name="____TAB4" localSheetId="23">#REF!</definedName>
    <definedName name="____TAB4" localSheetId="24">#REF!</definedName>
    <definedName name="____TAB4" localSheetId="25">#REF!</definedName>
    <definedName name="____TAB4" localSheetId="26">#REF!</definedName>
    <definedName name="____TAB4" localSheetId="27">#REF!</definedName>
    <definedName name="____TAB4" localSheetId="28">#REF!</definedName>
    <definedName name="____TAB4" localSheetId="29">#REF!</definedName>
    <definedName name="____TAB4" localSheetId="31">#REF!</definedName>
    <definedName name="____TAB4" localSheetId="7">#REF!</definedName>
    <definedName name="____TAB4" localSheetId="8">#REF!</definedName>
    <definedName name="____TAB4" localSheetId="9">#REF!</definedName>
    <definedName name="____TAB4" localSheetId="10">#REF!</definedName>
    <definedName name="___apu1" localSheetId="11">[2]INSUMOS!#REF!</definedName>
    <definedName name="___apu1" localSheetId="12">[2]INSUMOS!#REF!</definedName>
    <definedName name="___apu1" localSheetId="13">[2]INSUMOS!#REF!</definedName>
    <definedName name="___apu1" localSheetId="14">[2]INSUMOS!#REF!</definedName>
    <definedName name="___apu1" localSheetId="15">[2]INSUMOS!#REF!</definedName>
    <definedName name="___apu1" localSheetId="16">[2]INSUMOS!#REF!</definedName>
    <definedName name="___apu1" localSheetId="17">[2]INSUMOS!#REF!</definedName>
    <definedName name="___apu1" localSheetId="18">[2]INSUMOS!#REF!</definedName>
    <definedName name="___apu1" localSheetId="19">[2]INSUMOS!#REF!</definedName>
    <definedName name="___apu1" localSheetId="20">[2]INSUMOS!#REF!</definedName>
    <definedName name="___apu1" localSheetId="21">[2]INSUMOS!#REF!</definedName>
    <definedName name="___apu1" localSheetId="22">[2]INSUMOS!#REF!</definedName>
    <definedName name="___apu1" localSheetId="23">[2]INSUMOS!#REF!</definedName>
    <definedName name="___apu1" localSheetId="24">[2]INSUMOS!#REF!</definedName>
    <definedName name="___apu1" localSheetId="25">[2]INSUMOS!#REF!</definedName>
    <definedName name="___apu1" localSheetId="26">[2]INSUMOS!#REF!</definedName>
    <definedName name="___apu1" localSheetId="27">[2]INSUMOS!#REF!</definedName>
    <definedName name="___apu1" localSheetId="28">[2]INSUMOS!#REF!</definedName>
    <definedName name="___apu1" localSheetId="29">[2]INSUMOS!#REF!</definedName>
    <definedName name="___apu1" localSheetId="31">[2]INSUMOS!#REF!</definedName>
    <definedName name="___apu1" localSheetId="7">[2]INSUMOS!#REF!</definedName>
    <definedName name="___apu1" localSheetId="8">[2]INSUMOS!#REF!</definedName>
    <definedName name="___apu1" localSheetId="9">[2]INSUMOS!#REF!</definedName>
    <definedName name="___apu1" localSheetId="10">[2]INSUMOS!#REF!</definedName>
    <definedName name="___EST1" localSheetId="11">#REF!</definedName>
    <definedName name="___EST1" localSheetId="12">#REF!</definedName>
    <definedName name="___EST1" localSheetId="13">#REF!</definedName>
    <definedName name="___EST1" localSheetId="14">#REF!</definedName>
    <definedName name="___EST1" localSheetId="15">#REF!</definedName>
    <definedName name="___EST1" localSheetId="16">#REF!</definedName>
    <definedName name="___EST1" localSheetId="17">#REF!</definedName>
    <definedName name="___EST1" localSheetId="18">#REF!</definedName>
    <definedName name="___EST1" localSheetId="19">#REF!</definedName>
    <definedName name="___EST1" localSheetId="20">#REF!</definedName>
    <definedName name="___EST1" localSheetId="21">#REF!</definedName>
    <definedName name="___EST1" localSheetId="22">#REF!</definedName>
    <definedName name="___EST1" localSheetId="23">#REF!</definedName>
    <definedName name="___EST1" localSheetId="24">#REF!</definedName>
    <definedName name="___EST1" localSheetId="25">#REF!</definedName>
    <definedName name="___EST1" localSheetId="26">#REF!</definedName>
    <definedName name="___EST1" localSheetId="27">#REF!</definedName>
    <definedName name="___EST1" localSheetId="28">#REF!</definedName>
    <definedName name="___EST1" localSheetId="29">#REF!</definedName>
    <definedName name="___EST1" localSheetId="31">#REF!</definedName>
    <definedName name="___EST1" localSheetId="7">#REF!</definedName>
    <definedName name="___EST1" localSheetId="8">#REF!</definedName>
    <definedName name="___EST1" localSheetId="9">#REF!</definedName>
    <definedName name="___EST1" localSheetId="10">#REF!</definedName>
    <definedName name="___EST10" localSheetId="11">#REF!</definedName>
    <definedName name="___EST10" localSheetId="12">#REF!</definedName>
    <definedName name="___EST10" localSheetId="13">#REF!</definedName>
    <definedName name="___EST10" localSheetId="14">#REF!</definedName>
    <definedName name="___EST10" localSheetId="15">#REF!</definedName>
    <definedName name="___EST10" localSheetId="16">#REF!</definedName>
    <definedName name="___EST10" localSheetId="17">#REF!</definedName>
    <definedName name="___EST10" localSheetId="18">#REF!</definedName>
    <definedName name="___EST10" localSheetId="19">#REF!</definedName>
    <definedName name="___EST10" localSheetId="20">#REF!</definedName>
    <definedName name="___EST10" localSheetId="21">#REF!</definedName>
    <definedName name="___EST10" localSheetId="22">#REF!</definedName>
    <definedName name="___EST10" localSheetId="23">#REF!</definedName>
    <definedName name="___EST10" localSheetId="24">#REF!</definedName>
    <definedName name="___EST10" localSheetId="25">#REF!</definedName>
    <definedName name="___EST10" localSheetId="26">#REF!</definedName>
    <definedName name="___EST10" localSheetId="27">#REF!</definedName>
    <definedName name="___EST10" localSheetId="28">#REF!</definedName>
    <definedName name="___EST10" localSheetId="29">#REF!</definedName>
    <definedName name="___EST10" localSheetId="31">#REF!</definedName>
    <definedName name="___EST10" localSheetId="7">#REF!</definedName>
    <definedName name="___EST10" localSheetId="8">#REF!</definedName>
    <definedName name="___EST10" localSheetId="9">#REF!</definedName>
    <definedName name="___EST10" localSheetId="10">#REF!</definedName>
    <definedName name="___EST11" localSheetId="11">#REF!</definedName>
    <definedName name="___EST11" localSheetId="12">#REF!</definedName>
    <definedName name="___EST11" localSheetId="13">#REF!</definedName>
    <definedName name="___EST11" localSheetId="14">#REF!</definedName>
    <definedName name="___EST11" localSheetId="15">#REF!</definedName>
    <definedName name="___EST11" localSheetId="16">#REF!</definedName>
    <definedName name="___EST11" localSheetId="17">#REF!</definedName>
    <definedName name="___EST11" localSheetId="18">#REF!</definedName>
    <definedName name="___EST11" localSheetId="19">#REF!</definedName>
    <definedName name="___EST11" localSheetId="20">#REF!</definedName>
    <definedName name="___EST11" localSheetId="21">#REF!</definedName>
    <definedName name="___EST11" localSheetId="22">#REF!</definedName>
    <definedName name="___EST11" localSheetId="23">#REF!</definedName>
    <definedName name="___EST11" localSheetId="24">#REF!</definedName>
    <definedName name="___EST11" localSheetId="25">#REF!</definedName>
    <definedName name="___EST11" localSheetId="26">#REF!</definedName>
    <definedName name="___EST11" localSheetId="27">#REF!</definedName>
    <definedName name="___EST11" localSheetId="28">#REF!</definedName>
    <definedName name="___EST11" localSheetId="29">#REF!</definedName>
    <definedName name="___EST11" localSheetId="31">#REF!</definedName>
    <definedName name="___EST11" localSheetId="7">#REF!</definedName>
    <definedName name="___EST11" localSheetId="8">#REF!</definedName>
    <definedName name="___EST11" localSheetId="9">#REF!</definedName>
    <definedName name="___EST11" localSheetId="10">#REF!</definedName>
    <definedName name="___EST12" localSheetId="11">#REF!</definedName>
    <definedName name="___EST12" localSheetId="12">#REF!</definedName>
    <definedName name="___EST12" localSheetId="13">#REF!</definedName>
    <definedName name="___EST12" localSheetId="14">#REF!</definedName>
    <definedName name="___EST12" localSheetId="15">#REF!</definedName>
    <definedName name="___EST12" localSheetId="16">#REF!</definedName>
    <definedName name="___EST12" localSheetId="17">#REF!</definedName>
    <definedName name="___EST12" localSheetId="18">#REF!</definedName>
    <definedName name="___EST12" localSheetId="19">#REF!</definedName>
    <definedName name="___EST12" localSheetId="20">#REF!</definedName>
    <definedName name="___EST12" localSheetId="21">#REF!</definedName>
    <definedName name="___EST12" localSheetId="22">#REF!</definedName>
    <definedName name="___EST12" localSheetId="23">#REF!</definedName>
    <definedName name="___EST12" localSheetId="24">#REF!</definedName>
    <definedName name="___EST12" localSheetId="25">#REF!</definedName>
    <definedName name="___EST12" localSheetId="26">#REF!</definedName>
    <definedName name="___EST12" localSheetId="27">#REF!</definedName>
    <definedName name="___EST12" localSheetId="28">#REF!</definedName>
    <definedName name="___EST12" localSheetId="29">#REF!</definedName>
    <definedName name="___EST12" localSheetId="31">#REF!</definedName>
    <definedName name="___EST12" localSheetId="7">#REF!</definedName>
    <definedName name="___EST12" localSheetId="8">#REF!</definedName>
    <definedName name="___EST12" localSheetId="9">#REF!</definedName>
    <definedName name="___EST12" localSheetId="10">#REF!</definedName>
    <definedName name="___EST12" localSheetId="6">#REF!</definedName>
    <definedName name="___EST13" localSheetId="11">#REF!</definedName>
    <definedName name="___EST13" localSheetId="12">#REF!</definedName>
    <definedName name="___EST13" localSheetId="13">#REF!</definedName>
    <definedName name="___EST13" localSheetId="14">#REF!</definedName>
    <definedName name="___EST13" localSheetId="15">#REF!</definedName>
    <definedName name="___EST13" localSheetId="16">#REF!</definedName>
    <definedName name="___EST13" localSheetId="17">#REF!</definedName>
    <definedName name="___EST13" localSheetId="18">#REF!</definedName>
    <definedName name="___EST13" localSheetId="19">#REF!</definedName>
    <definedName name="___EST13" localSheetId="20">#REF!</definedName>
    <definedName name="___EST13" localSheetId="21">#REF!</definedName>
    <definedName name="___EST13" localSheetId="22">#REF!</definedName>
    <definedName name="___EST13" localSheetId="23">#REF!</definedName>
    <definedName name="___EST13" localSheetId="24">#REF!</definedName>
    <definedName name="___EST13" localSheetId="25">#REF!</definedName>
    <definedName name="___EST13" localSheetId="26">#REF!</definedName>
    <definedName name="___EST13" localSheetId="27">#REF!</definedName>
    <definedName name="___EST13" localSheetId="28">#REF!</definedName>
    <definedName name="___EST13" localSheetId="29">#REF!</definedName>
    <definedName name="___EST13" localSheetId="31">#REF!</definedName>
    <definedName name="___EST13" localSheetId="7">#REF!</definedName>
    <definedName name="___EST13" localSheetId="8">#REF!</definedName>
    <definedName name="___EST13" localSheetId="9">#REF!</definedName>
    <definedName name="___EST13" localSheetId="10">#REF!</definedName>
    <definedName name="___EST14" localSheetId="11">#REF!</definedName>
    <definedName name="___EST14" localSheetId="12">#REF!</definedName>
    <definedName name="___EST14" localSheetId="13">#REF!</definedName>
    <definedName name="___EST14" localSheetId="14">#REF!</definedName>
    <definedName name="___EST14" localSheetId="15">#REF!</definedName>
    <definedName name="___EST14" localSheetId="16">#REF!</definedName>
    <definedName name="___EST14" localSheetId="17">#REF!</definedName>
    <definedName name="___EST14" localSheetId="18">#REF!</definedName>
    <definedName name="___EST14" localSheetId="19">#REF!</definedName>
    <definedName name="___EST14" localSheetId="20">#REF!</definedName>
    <definedName name="___EST14" localSheetId="21">#REF!</definedName>
    <definedName name="___EST14" localSheetId="22">#REF!</definedName>
    <definedName name="___EST14" localSheetId="23">#REF!</definedName>
    <definedName name="___EST14" localSheetId="24">#REF!</definedName>
    <definedName name="___EST14" localSheetId="25">#REF!</definedName>
    <definedName name="___EST14" localSheetId="26">#REF!</definedName>
    <definedName name="___EST14" localSheetId="27">#REF!</definedName>
    <definedName name="___EST14" localSheetId="28">#REF!</definedName>
    <definedName name="___EST14" localSheetId="29">#REF!</definedName>
    <definedName name="___EST14" localSheetId="31">#REF!</definedName>
    <definedName name="___EST14" localSheetId="7">#REF!</definedName>
    <definedName name="___EST14" localSheetId="8">#REF!</definedName>
    <definedName name="___EST14" localSheetId="9">#REF!</definedName>
    <definedName name="___EST14" localSheetId="10">#REF!</definedName>
    <definedName name="___EST15" localSheetId="11">#REF!</definedName>
    <definedName name="___EST15" localSheetId="12">#REF!</definedName>
    <definedName name="___EST15" localSheetId="13">#REF!</definedName>
    <definedName name="___EST15" localSheetId="14">#REF!</definedName>
    <definedName name="___EST15" localSheetId="15">#REF!</definedName>
    <definedName name="___EST15" localSheetId="16">#REF!</definedName>
    <definedName name="___EST15" localSheetId="17">#REF!</definedName>
    <definedName name="___EST15" localSheetId="18">#REF!</definedName>
    <definedName name="___EST15" localSheetId="19">#REF!</definedName>
    <definedName name="___EST15" localSheetId="20">#REF!</definedName>
    <definedName name="___EST15" localSheetId="21">#REF!</definedName>
    <definedName name="___EST15" localSheetId="22">#REF!</definedName>
    <definedName name="___EST15" localSheetId="23">#REF!</definedName>
    <definedName name="___EST15" localSheetId="24">#REF!</definedName>
    <definedName name="___EST15" localSheetId="25">#REF!</definedName>
    <definedName name="___EST15" localSheetId="26">#REF!</definedName>
    <definedName name="___EST15" localSheetId="27">#REF!</definedName>
    <definedName name="___EST15" localSheetId="28">#REF!</definedName>
    <definedName name="___EST15" localSheetId="29">#REF!</definedName>
    <definedName name="___EST15" localSheetId="31">#REF!</definedName>
    <definedName name="___EST15" localSheetId="7">#REF!</definedName>
    <definedName name="___EST15" localSheetId="8">#REF!</definedName>
    <definedName name="___EST15" localSheetId="9">#REF!</definedName>
    <definedName name="___EST15" localSheetId="10">#REF!</definedName>
    <definedName name="___EST16" localSheetId="11">#REF!</definedName>
    <definedName name="___EST16" localSheetId="12">#REF!</definedName>
    <definedName name="___EST16" localSheetId="13">#REF!</definedName>
    <definedName name="___EST16" localSheetId="14">#REF!</definedName>
    <definedName name="___EST16" localSheetId="15">#REF!</definedName>
    <definedName name="___EST16" localSheetId="16">#REF!</definedName>
    <definedName name="___EST16" localSheetId="17">#REF!</definedName>
    <definedName name="___EST16" localSheetId="18">#REF!</definedName>
    <definedName name="___EST16" localSheetId="19">#REF!</definedName>
    <definedName name="___EST16" localSheetId="20">#REF!</definedName>
    <definedName name="___EST16" localSheetId="21">#REF!</definedName>
    <definedName name="___EST16" localSheetId="22">#REF!</definedName>
    <definedName name="___EST16" localSheetId="23">#REF!</definedName>
    <definedName name="___EST16" localSheetId="24">#REF!</definedName>
    <definedName name="___EST16" localSheetId="25">#REF!</definedName>
    <definedName name="___EST16" localSheetId="26">#REF!</definedName>
    <definedName name="___EST16" localSheetId="27">#REF!</definedName>
    <definedName name="___EST16" localSheetId="28">#REF!</definedName>
    <definedName name="___EST16" localSheetId="29">#REF!</definedName>
    <definedName name="___EST16" localSheetId="31">#REF!</definedName>
    <definedName name="___EST16" localSheetId="7">#REF!</definedName>
    <definedName name="___EST16" localSheetId="8">#REF!</definedName>
    <definedName name="___EST16" localSheetId="9">#REF!</definedName>
    <definedName name="___EST16" localSheetId="10">#REF!</definedName>
    <definedName name="___EST17" localSheetId="11">#REF!</definedName>
    <definedName name="___EST17" localSheetId="12">#REF!</definedName>
    <definedName name="___EST17" localSheetId="13">#REF!</definedName>
    <definedName name="___EST17" localSheetId="14">#REF!</definedName>
    <definedName name="___EST17" localSheetId="15">#REF!</definedName>
    <definedName name="___EST17" localSheetId="16">#REF!</definedName>
    <definedName name="___EST17" localSheetId="17">#REF!</definedName>
    <definedName name="___EST17" localSheetId="18">#REF!</definedName>
    <definedName name="___EST17" localSheetId="19">#REF!</definedName>
    <definedName name="___EST17" localSheetId="20">#REF!</definedName>
    <definedName name="___EST17" localSheetId="21">#REF!</definedName>
    <definedName name="___EST17" localSheetId="22">#REF!</definedName>
    <definedName name="___EST17" localSheetId="23">#REF!</definedName>
    <definedName name="___EST17" localSheetId="24">#REF!</definedName>
    <definedName name="___EST17" localSheetId="25">#REF!</definedName>
    <definedName name="___EST17" localSheetId="26">#REF!</definedName>
    <definedName name="___EST17" localSheetId="27">#REF!</definedName>
    <definedName name="___EST17" localSheetId="28">#REF!</definedName>
    <definedName name="___EST17" localSheetId="29">#REF!</definedName>
    <definedName name="___EST17" localSheetId="31">#REF!</definedName>
    <definedName name="___EST17" localSheetId="7">#REF!</definedName>
    <definedName name="___EST17" localSheetId="8">#REF!</definedName>
    <definedName name="___EST17" localSheetId="9">#REF!</definedName>
    <definedName name="___EST17" localSheetId="10">#REF!</definedName>
    <definedName name="___EST18" localSheetId="11">#REF!</definedName>
    <definedName name="___EST18" localSheetId="12">#REF!</definedName>
    <definedName name="___EST18" localSheetId="13">#REF!</definedName>
    <definedName name="___EST18" localSheetId="14">#REF!</definedName>
    <definedName name="___EST18" localSheetId="15">#REF!</definedName>
    <definedName name="___EST18" localSheetId="16">#REF!</definedName>
    <definedName name="___EST18" localSheetId="17">#REF!</definedName>
    <definedName name="___EST18" localSheetId="18">#REF!</definedName>
    <definedName name="___EST18" localSheetId="19">#REF!</definedName>
    <definedName name="___EST18" localSheetId="20">#REF!</definedName>
    <definedName name="___EST18" localSheetId="21">#REF!</definedName>
    <definedName name="___EST18" localSheetId="22">#REF!</definedName>
    <definedName name="___EST18" localSheetId="23">#REF!</definedName>
    <definedName name="___EST18" localSheetId="24">#REF!</definedName>
    <definedName name="___EST18" localSheetId="25">#REF!</definedName>
    <definedName name="___EST18" localSheetId="26">#REF!</definedName>
    <definedName name="___EST18" localSheetId="27">#REF!</definedName>
    <definedName name="___EST18" localSheetId="28">#REF!</definedName>
    <definedName name="___EST18" localSheetId="29">#REF!</definedName>
    <definedName name="___EST18" localSheetId="31">#REF!</definedName>
    <definedName name="___EST18" localSheetId="7">#REF!</definedName>
    <definedName name="___EST18" localSheetId="8">#REF!</definedName>
    <definedName name="___EST18" localSheetId="9">#REF!</definedName>
    <definedName name="___EST18" localSheetId="10">#REF!</definedName>
    <definedName name="___EST19" localSheetId="11">#REF!</definedName>
    <definedName name="___EST19" localSheetId="12">#REF!</definedName>
    <definedName name="___EST19" localSheetId="13">#REF!</definedName>
    <definedName name="___EST19" localSheetId="14">#REF!</definedName>
    <definedName name="___EST19" localSheetId="15">#REF!</definedName>
    <definedName name="___EST19" localSheetId="16">#REF!</definedName>
    <definedName name="___EST19" localSheetId="17">#REF!</definedName>
    <definedName name="___EST19" localSheetId="18">#REF!</definedName>
    <definedName name="___EST19" localSheetId="19">#REF!</definedName>
    <definedName name="___EST19" localSheetId="20">#REF!</definedName>
    <definedName name="___EST19" localSheetId="21">#REF!</definedName>
    <definedName name="___EST19" localSheetId="22">#REF!</definedName>
    <definedName name="___EST19" localSheetId="23">#REF!</definedName>
    <definedName name="___EST19" localSheetId="24">#REF!</definedName>
    <definedName name="___EST19" localSheetId="25">#REF!</definedName>
    <definedName name="___EST19" localSheetId="26">#REF!</definedName>
    <definedName name="___EST19" localSheetId="27">#REF!</definedName>
    <definedName name="___EST19" localSheetId="28">#REF!</definedName>
    <definedName name="___EST19" localSheetId="29">#REF!</definedName>
    <definedName name="___EST19" localSheetId="31">#REF!</definedName>
    <definedName name="___EST19" localSheetId="7">#REF!</definedName>
    <definedName name="___EST19" localSheetId="8">#REF!</definedName>
    <definedName name="___EST19" localSheetId="9">#REF!</definedName>
    <definedName name="___EST19" localSheetId="10">#REF!</definedName>
    <definedName name="___EST2" localSheetId="11">#REF!</definedName>
    <definedName name="___EST2" localSheetId="12">#REF!</definedName>
    <definedName name="___EST2" localSheetId="13">#REF!</definedName>
    <definedName name="___EST2" localSheetId="14">#REF!</definedName>
    <definedName name="___EST2" localSheetId="15">#REF!</definedName>
    <definedName name="___EST2" localSheetId="16">#REF!</definedName>
    <definedName name="___EST2" localSheetId="17">#REF!</definedName>
    <definedName name="___EST2" localSheetId="18">#REF!</definedName>
    <definedName name="___EST2" localSheetId="19">#REF!</definedName>
    <definedName name="___EST2" localSheetId="20">#REF!</definedName>
    <definedName name="___EST2" localSheetId="21">#REF!</definedName>
    <definedName name="___EST2" localSheetId="22">#REF!</definedName>
    <definedName name="___EST2" localSheetId="23">#REF!</definedName>
    <definedName name="___EST2" localSheetId="24">#REF!</definedName>
    <definedName name="___EST2" localSheetId="25">#REF!</definedName>
    <definedName name="___EST2" localSheetId="26">#REF!</definedName>
    <definedName name="___EST2" localSheetId="27">#REF!</definedName>
    <definedName name="___EST2" localSheetId="28">#REF!</definedName>
    <definedName name="___EST2" localSheetId="29">#REF!</definedName>
    <definedName name="___EST2" localSheetId="31">#REF!</definedName>
    <definedName name="___EST2" localSheetId="7">#REF!</definedName>
    <definedName name="___EST2" localSheetId="8">#REF!</definedName>
    <definedName name="___EST2" localSheetId="9">#REF!</definedName>
    <definedName name="___EST2" localSheetId="10">#REF!</definedName>
    <definedName name="___EST3" localSheetId="11">#REF!</definedName>
    <definedName name="___EST3" localSheetId="12">#REF!</definedName>
    <definedName name="___EST3" localSheetId="13">#REF!</definedName>
    <definedName name="___EST3" localSheetId="14">#REF!</definedName>
    <definedName name="___EST3" localSheetId="15">#REF!</definedName>
    <definedName name="___EST3" localSheetId="16">#REF!</definedName>
    <definedName name="___EST3" localSheetId="17">#REF!</definedName>
    <definedName name="___EST3" localSheetId="18">#REF!</definedName>
    <definedName name="___EST3" localSheetId="19">#REF!</definedName>
    <definedName name="___EST3" localSheetId="20">#REF!</definedName>
    <definedName name="___EST3" localSheetId="21">#REF!</definedName>
    <definedName name="___EST3" localSheetId="22">#REF!</definedName>
    <definedName name="___EST3" localSheetId="23">#REF!</definedName>
    <definedName name="___EST3" localSheetId="24">#REF!</definedName>
    <definedName name="___EST3" localSheetId="25">#REF!</definedName>
    <definedName name="___EST3" localSheetId="26">#REF!</definedName>
    <definedName name="___EST3" localSheetId="27">#REF!</definedName>
    <definedName name="___EST3" localSheetId="28">#REF!</definedName>
    <definedName name="___EST3" localSheetId="29">#REF!</definedName>
    <definedName name="___EST3" localSheetId="31">#REF!</definedName>
    <definedName name="___EST3" localSheetId="7">#REF!</definedName>
    <definedName name="___EST3" localSheetId="8">#REF!</definedName>
    <definedName name="___EST3" localSheetId="9">#REF!</definedName>
    <definedName name="___EST3" localSheetId="10">#REF!</definedName>
    <definedName name="___EST4" localSheetId="11">#REF!</definedName>
    <definedName name="___EST4" localSheetId="12">#REF!</definedName>
    <definedName name="___EST4" localSheetId="13">#REF!</definedName>
    <definedName name="___EST4" localSheetId="14">#REF!</definedName>
    <definedName name="___EST4" localSheetId="15">#REF!</definedName>
    <definedName name="___EST4" localSheetId="16">#REF!</definedName>
    <definedName name="___EST4" localSheetId="17">#REF!</definedName>
    <definedName name="___EST4" localSheetId="18">#REF!</definedName>
    <definedName name="___EST4" localSheetId="19">#REF!</definedName>
    <definedName name="___EST4" localSheetId="20">#REF!</definedName>
    <definedName name="___EST4" localSheetId="21">#REF!</definedName>
    <definedName name="___EST4" localSheetId="22">#REF!</definedName>
    <definedName name="___EST4" localSheetId="23">#REF!</definedName>
    <definedName name="___EST4" localSheetId="24">#REF!</definedName>
    <definedName name="___EST4" localSheetId="25">#REF!</definedName>
    <definedName name="___EST4" localSheetId="26">#REF!</definedName>
    <definedName name="___EST4" localSheetId="27">#REF!</definedName>
    <definedName name="___EST4" localSheetId="28">#REF!</definedName>
    <definedName name="___EST4" localSheetId="29">#REF!</definedName>
    <definedName name="___EST4" localSheetId="31">#REF!</definedName>
    <definedName name="___EST4" localSheetId="7">#REF!</definedName>
    <definedName name="___EST4" localSheetId="8">#REF!</definedName>
    <definedName name="___EST4" localSheetId="9">#REF!</definedName>
    <definedName name="___EST4" localSheetId="10">#REF!</definedName>
    <definedName name="___EST5" localSheetId="11">#REF!</definedName>
    <definedName name="___EST5" localSheetId="12">#REF!</definedName>
    <definedName name="___EST5" localSheetId="13">#REF!</definedName>
    <definedName name="___EST5" localSheetId="14">#REF!</definedName>
    <definedName name="___EST5" localSheetId="15">#REF!</definedName>
    <definedName name="___EST5" localSheetId="16">#REF!</definedName>
    <definedName name="___EST5" localSheetId="17">#REF!</definedName>
    <definedName name="___EST5" localSheetId="18">#REF!</definedName>
    <definedName name="___EST5" localSheetId="19">#REF!</definedName>
    <definedName name="___EST5" localSheetId="20">#REF!</definedName>
    <definedName name="___EST5" localSheetId="21">#REF!</definedName>
    <definedName name="___EST5" localSheetId="22">#REF!</definedName>
    <definedName name="___EST5" localSheetId="23">#REF!</definedName>
    <definedName name="___EST5" localSheetId="24">#REF!</definedName>
    <definedName name="___EST5" localSheetId="25">#REF!</definedName>
    <definedName name="___EST5" localSheetId="26">#REF!</definedName>
    <definedName name="___EST5" localSheetId="27">#REF!</definedName>
    <definedName name="___EST5" localSheetId="28">#REF!</definedName>
    <definedName name="___EST5" localSheetId="29">#REF!</definedName>
    <definedName name="___EST5" localSheetId="31">#REF!</definedName>
    <definedName name="___EST5" localSheetId="7">#REF!</definedName>
    <definedName name="___EST5" localSheetId="8">#REF!</definedName>
    <definedName name="___EST5" localSheetId="9">#REF!</definedName>
    <definedName name="___EST5" localSheetId="10">#REF!</definedName>
    <definedName name="___EST6" localSheetId="11">#REF!</definedName>
    <definedName name="___EST6" localSheetId="12">#REF!</definedName>
    <definedName name="___EST6" localSheetId="13">#REF!</definedName>
    <definedName name="___EST6" localSheetId="14">#REF!</definedName>
    <definedName name="___EST6" localSheetId="15">#REF!</definedName>
    <definedName name="___EST6" localSheetId="16">#REF!</definedName>
    <definedName name="___EST6" localSheetId="17">#REF!</definedName>
    <definedName name="___EST6" localSheetId="18">#REF!</definedName>
    <definedName name="___EST6" localSheetId="19">#REF!</definedName>
    <definedName name="___EST6" localSheetId="20">#REF!</definedName>
    <definedName name="___EST6" localSheetId="21">#REF!</definedName>
    <definedName name="___EST6" localSheetId="22">#REF!</definedName>
    <definedName name="___EST6" localSheetId="23">#REF!</definedName>
    <definedName name="___EST6" localSheetId="24">#REF!</definedName>
    <definedName name="___EST6" localSheetId="25">#REF!</definedName>
    <definedName name="___EST6" localSheetId="26">#REF!</definedName>
    <definedName name="___EST6" localSheetId="27">#REF!</definedName>
    <definedName name="___EST6" localSheetId="28">#REF!</definedName>
    <definedName name="___EST6" localSheetId="29">#REF!</definedName>
    <definedName name="___EST6" localSheetId="31">#REF!</definedName>
    <definedName name="___EST6" localSheetId="7">#REF!</definedName>
    <definedName name="___EST6" localSheetId="8">#REF!</definedName>
    <definedName name="___EST6" localSheetId="9">#REF!</definedName>
    <definedName name="___EST6" localSheetId="10">#REF!</definedName>
    <definedName name="___EST7" localSheetId="11">#REF!</definedName>
    <definedName name="___EST7" localSheetId="12">#REF!</definedName>
    <definedName name="___EST7" localSheetId="13">#REF!</definedName>
    <definedName name="___EST7" localSheetId="14">#REF!</definedName>
    <definedName name="___EST7" localSheetId="15">#REF!</definedName>
    <definedName name="___EST7" localSheetId="16">#REF!</definedName>
    <definedName name="___EST7" localSheetId="17">#REF!</definedName>
    <definedName name="___EST7" localSheetId="18">#REF!</definedName>
    <definedName name="___EST7" localSheetId="19">#REF!</definedName>
    <definedName name="___EST7" localSheetId="20">#REF!</definedName>
    <definedName name="___EST7" localSheetId="21">#REF!</definedName>
    <definedName name="___EST7" localSheetId="22">#REF!</definedName>
    <definedName name="___EST7" localSheetId="23">#REF!</definedName>
    <definedName name="___EST7" localSheetId="24">#REF!</definedName>
    <definedName name="___EST7" localSheetId="25">#REF!</definedName>
    <definedName name="___EST7" localSheetId="26">#REF!</definedName>
    <definedName name="___EST7" localSheetId="27">#REF!</definedName>
    <definedName name="___EST7" localSheetId="28">#REF!</definedName>
    <definedName name="___EST7" localSheetId="29">#REF!</definedName>
    <definedName name="___EST7" localSheetId="31">#REF!</definedName>
    <definedName name="___EST7" localSheetId="7">#REF!</definedName>
    <definedName name="___EST7" localSheetId="8">#REF!</definedName>
    <definedName name="___EST7" localSheetId="9">#REF!</definedName>
    <definedName name="___EST7" localSheetId="10">#REF!</definedName>
    <definedName name="___EST8" localSheetId="11">#REF!</definedName>
    <definedName name="___EST8" localSheetId="12">#REF!</definedName>
    <definedName name="___EST8" localSheetId="13">#REF!</definedName>
    <definedName name="___EST8" localSheetId="14">#REF!</definedName>
    <definedName name="___EST8" localSheetId="15">#REF!</definedName>
    <definedName name="___EST8" localSheetId="16">#REF!</definedName>
    <definedName name="___EST8" localSheetId="17">#REF!</definedName>
    <definedName name="___EST8" localSheetId="18">#REF!</definedName>
    <definedName name="___EST8" localSheetId="19">#REF!</definedName>
    <definedName name="___EST8" localSheetId="20">#REF!</definedName>
    <definedName name="___EST8" localSheetId="21">#REF!</definedName>
    <definedName name="___EST8" localSheetId="22">#REF!</definedName>
    <definedName name="___EST8" localSheetId="23">#REF!</definedName>
    <definedName name="___EST8" localSheetId="24">#REF!</definedName>
    <definedName name="___EST8" localSheetId="25">#REF!</definedName>
    <definedName name="___EST8" localSheetId="26">#REF!</definedName>
    <definedName name="___EST8" localSheetId="27">#REF!</definedName>
    <definedName name="___EST8" localSheetId="28">#REF!</definedName>
    <definedName name="___EST8" localSheetId="29">#REF!</definedName>
    <definedName name="___EST8" localSheetId="31">#REF!</definedName>
    <definedName name="___EST8" localSheetId="7">#REF!</definedName>
    <definedName name="___EST8" localSheetId="8">#REF!</definedName>
    <definedName name="___EST8" localSheetId="9">#REF!</definedName>
    <definedName name="___EST8" localSheetId="10">#REF!</definedName>
    <definedName name="___EST9" localSheetId="11">#REF!</definedName>
    <definedName name="___EST9" localSheetId="12">#REF!</definedName>
    <definedName name="___EST9" localSheetId="13">#REF!</definedName>
    <definedName name="___EST9" localSheetId="14">#REF!</definedName>
    <definedName name="___EST9" localSheetId="15">#REF!</definedName>
    <definedName name="___EST9" localSheetId="16">#REF!</definedName>
    <definedName name="___EST9" localSheetId="17">#REF!</definedName>
    <definedName name="___EST9" localSheetId="18">#REF!</definedName>
    <definedName name="___EST9" localSheetId="19">#REF!</definedName>
    <definedName name="___EST9" localSheetId="20">#REF!</definedName>
    <definedName name="___EST9" localSheetId="21">#REF!</definedName>
    <definedName name="___EST9" localSheetId="22">#REF!</definedName>
    <definedName name="___EST9" localSheetId="23">#REF!</definedName>
    <definedName name="___EST9" localSheetId="24">#REF!</definedName>
    <definedName name="___EST9" localSheetId="25">#REF!</definedName>
    <definedName name="___EST9" localSheetId="26">#REF!</definedName>
    <definedName name="___EST9" localSheetId="27">#REF!</definedName>
    <definedName name="___EST9" localSheetId="28">#REF!</definedName>
    <definedName name="___EST9" localSheetId="29">#REF!</definedName>
    <definedName name="___EST9" localSheetId="31">#REF!</definedName>
    <definedName name="___EST9" localSheetId="7">#REF!</definedName>
    <definedName name="___EST9" localSheetId="8">#REF!</definedName>
    <definedName name="___EST9" localSheetId="9">#REF!</definedName>
    <definedName name="___EST9" localSheetId="10">#REF!</definedName>
    <definedName name="___ETR13" localSheetId="11">#REF!</definedName>
    <definedName name="___ETR13" localSheetId="12">#REF!</definedName>
    <definedName name="___ETR13" localSheetId="13">#REF!</definedName>
    <definedName name="___ETR13" localSheetId="14">#REF!</definedName>
    <definedName name="___ETR13" localSheetId="15">#REF!</definedName>
    <definedName name="___ETR13" localSheetId="16">#REF!</definedName>
    <definedName name="___ETR13" localSheetId="17">#REF!</definedName>
    <definedName name="___ETR13" localSheetId="18">#REF!</definedName>
    <definedName name="___ETR13" localSheetId="19">#REF!</definedName>
    <definedName name="___ETR13" localSheetId="20">#REF!</definedName>
    <definedName name="___ETR13" localSheetId="21">#REF!</definedName>
    <definedName name="___ETR13" localSheetId="22">#REF!</definedName>
    <definedName name="___ETR13" localSheetId="23">#REF!</definedName>
    <definedName name="___ETR13" localSheetId="24">#REF!</definedName>
    <definedName name="___ETR13" localSheetId="25">#REF!</definedName>
    <definedName name="___ETR13" localSheetId="26">#REF!</definedName>
    <definedName name="___ETR13" localSheetId="27">#REF!</definedName>
    <definedName name="___ETR13" localSheetId="28">#REF!</definedName>
    <definedName name="___ETR13" localSheetId="29">#REF!</definedName>
    <definedName name="___ETR13" localSheetId="31">#REF!</definedName>
    <definedName name="___ETR13" localSheetId="7">#REF!</definedName>
    <definedName name="___ETR13" localSheetId="8">#REF!</definedName>
    <definedName name="___ETR13" localSheetId="9">#REF!</definedName>
    <definedName name="___ETR13" localSheetId="10">#REF!</definedName>
    <definedName name="___EXC1" localSheetId="11">#REF!</definedName>
    <definedName name="___EXC1" localSheetId="12">#REF!</definedName>
    <definedName name="___EXC1" localSheetId="13">#REF!</definedName>
    <definedName name="___EXC1" localSheetId="14">#REF!</definedName>
    <definedName name="___EXC1" localSheetId="15">#REF!</definedName>
    <definedName name="___EXC1" localSheetId="16">#REF!</definedName>
    <definedName name="___EXC1" localSheetId="17">#REF!</definedName>
    <definedName name="___EXC1" localSheetId="18">#REF!</definedName>
    <definedName name="___EXC1" localSheetId="19">#REF!</definedName>
    <definedName name="___EXC1" localSheetId="20">#REF!</definedName>
    <definedName name="___EXC1" localSheetId="21">#REF!</definedName>
    <definedName name="___EXC1" localSheetId="22">#REF!</definedName>
    <definedName name="___EXC1" localSheetId="23">#REF!</definedName>
    <definedName name="___EXC1" localSheetId="24">#REF!</definedName>
    <definedName name="___EXC1" localSheetId="25">#REF!</definedName>
    <definedName name="___EXC1" localSheetId="26">#REF!</definedName>
    <definedName name="___EXC1" localSheetId="27">#REF!</definedName>
    <definedName name="___EXC1" localSheetId="28">#REF!</definedName>
    <definedName name="___EXC1" localSheetId="29">#REF!</definedName>
    <definedName name="___EXC1" localSheetId="31">#REF!</definedName>
    <definedName name="___EXC1" localSheetId="7">#REF!</definedName>
    <definedName name="___EXC1" localSheetId="8">#REF!</definedName>
    <definedName name="___EXC1" localSheetId="9">#REF!</definedName>
    <definedName name="___EXC1" localSheetId="10">#REF!</definedName>
    <definedName name="___EXC10" localSheetId="11">#REF!</definedName>
    <definedName name="___EXC10" localSheetId="12">#REF!</definedName>
    <definedName name="___EXC10" localSheetId="13">#REF!</definedName>
    <definedName name="___EXC10" localSheetId="14">#REF!</definedName>
    <definedName name="___EXC10" localSheetId="15">#REF!</definedName>
    <definedName name="___EXC10" localSheetId="16">#REF!</definedName>
    <definedName name="___EXC10" localSheetId="17">#REF!</definedName>
    <definedName name="___EXC10" localSheetId="18">#REF!</definedName>
    <definedName name="___EXC10" localSheetId="19">#REF!</definedName>
    <definedName name="___EXC10" localSheetId="20">#REF!</definedName>
    <definedName name="___EXC10" localSheetId="21">#REF!</definedName>
    <definedName name="___EXC10" localSheetId="22">#REF!</definedName>
    <definedName name="___EXC10" localSheetId="23">#REF!</definedName>
    <definedName name="___EXC10" localSheetId="24">#REF!</definedName>
    <definedName name="___EXC10" localSheetId="25">#REF!</definedName>
    <definedName name="___EXC10" localSheetId="26">#REF!</definedName>
    <definedName name="___EXC10" localSheetId="27">#REF!</definedName>
    <definedName name="___EXC10" localSheetId="28">#REF!</definedName>
    <definedName name="___EXC10" localSheetId="29">#REF!</definedName>
    <definedName name="___EXC10" localSheetId="31">#REF!</definedName>
    <definedName name="___EXC10" localSheetId="7">#REF!</definedName>
    <definedName name="___EXC10" localSheetId="8">#REF!</definedName>
    <definedName name="___EXC10" localSheetId="9">#REF!</definedName>
    <definedName name="___EXC10" localSheetId="10">#REF!</definedName>
    <definedName name="___EXC11" localSheetId="11">#REF!</definedName>
    <definedName name="___EXC11" localSheetId="12">#REF!</definedName>
    <definedName name="___EXC11" localSheetId="13">#REF!</definedName>
    <definedName name="___EXC11" localSheetId="14">#REF!</definedName>
    <definedName name="___EXC11" localSheetId="15">#REF!</definedName>
    <definedName name="___EXC11" localSheetId="16">#REF!</definedName>
    <definedName name="___EXC11" localSheetId="17">#REF!</definedName>
    <definedName name="___EXC11" localSheetId="18">#REF!</definedName>
    <definedName name="___EXC11" localSheetId="19">#REF!</definedName>
    <definedName name="___EXC11" localSheetId="20">#REF!</definedName>
    <definedName name="___EXC11" localSheetId="21">#REF!</definedName>
    <definedName name="___EXC11" localSheetId="22">#REF!</definedName>
    <definedName name="___EXC11" localSheetId="23">#REF!</definedName>
    <definedName name="___EXC11" localSheetId="24">#REF!</definedName>
    <definedName name="___EXC11" localSheetId="25">#REF!</definedName>
    <definedName name="___EXC11" localSheetId="26">#REF!</definedName>
    <definedName name="___EXC11" localSheetId="27">#REF!</definedName>
    <definedName name="___EXC11" localSheetId="28">#REF!</definedName>
    <definedName name="___EXC11" localSheetId="29">#REF!</definedName>
    <definedName name="___EXC11" localSheetId="31">#REF!</definedName>
    <definedName name="___EXC11" localSheetId="7">#REF!</definedName>
    <definedName name="___EXC11" localSheetId="8">#REF!</definedName>
    <definedName name="___EXC11" localSheetId="9">#REF!</definedName>
    <definedName name="___EXC11" localSheetId="10">#REF!</definedName>
    <definedName name="___EXC12" localSheetId="11">#REF!</definedName>
    <definedName name="___EXC12" localSheetId="12">#REF!</definedName>
    <definedName name="___EXC12" localSheetId="13">#REF!</definedName>
    <definedName name="___EXC12" localSheetId="14">#REF!</definedName>
    <definedName name="___EXC12" localSheetId="15">#REF!</definedName>
    <definedName name="___EXC12" localSheetId="16">#REF!</definedName>
    <definedName name="___EXC12" localSheetId="17">#REF!</definedName>
    <definedName name="___EXC12" localSheetId="18">#REF!</definedName>
    <definedName name="___EXC12" localSheetId="19">#REF!</definedName>
    <definedName name="___EXC12" localSheetId="20">#REF!</definedName>
    <definedName name="___EXC12" localSheetId="21">#REF!</definedName>
    <definedName name="___EXC12" localSheetId="22">#REF!</definedName>
    <definedName name="___EXC12" localSheetId="23">#REF!</definedName>
    <definedName name="___EXC12" localSheetId="24">#REF!</definedName>
    <definedName name="___EXC12" localSheetId="25">#REF!</definedName>
    <definedName name="___EXC12" localSheetId="26">#REF!</definedName>
    <definedName name="___EXC12" localSheetId="27">#REF!</definedName>
    <definedName name="___EXC12" localSheetId="28">#REF!</definedName>
    <definedName name="___EXC12" localSheetId="29">#REF!</definedName>
    <definedName name="___EXC12" localSheetId="31">#REF!</definedName>
    <definedName name="___EXC12" localSheetId="7">#REF!</definedName>
    <definedName name="___EXC12" localSheetId="8">#REF!</definedName>
    <definedName name="___EXC12" localSheetId="9">#REF!</definedName>
    <definedName name="___EXC12" localSheetId="10">#REF!</definedName>
    <definedName name="___EXC2" localSheetId="11">#REF!</definedName>
    <definedName name="___EXC2" localSheetId="12">#REF!</definedName>
    <definedName name="___EXC2" localSheetId="13">#REF!</definedName>
    <definedName name="___EXC2" localSheetId="14">#REF!</definedName>
    <definedName name="___EXC2" localSheetId="15">#REF!</definedName>
    <definedName name="___EXC2" localSheetId="16">#REF!</definedName>
    <definedName name="___EXC2" localSheetId="17">#REF!</definedName>
    <definedName name="___EXC2" localSheetId="18">#REF!</definedName>
    <definedName name="___EXC2" localSheetId="19">#REF!</definedName>
    <definedName name="___EXC2" localSheetId="20">#REF!</definedName>
    <definedName name="___EXC2" localSheetId="21">#REF!</definedName>
    <definedName name="___EXC2" localSheetId="22">#REF!</definedName>
    <definedName name="___EXC2" localSheetId="23">#REF!</definedName>
    <definedName name="___EXC2" localSheetId="24">#REF!</definedName>
    <definedName name="___EXC2" localSheetId="25">#REF!</definedName>
    <definedName name="___EXC2" localSheetId="26">#REF!</definedName>
    <definedName name="___EXC2" localSheetId="27">#REF!</definedName>
    <definedName name="___EXC2" localSheetId="28">#REF!</definedName>
    <definedName name="___EXC2" localSheetId="29">#REF!</definedName>
    <definedName name="___EXC2" localSheetId="31">#REF!</definedName>
    <definedName name="___EXC2" localSheetId="7">#REF!</definedName>
    <definedName name="___EXC2" localSheetId="8">#REF!</definedName>
    <definedName name="___EXC2" localSheetId="9">#REF!</definedName>
    <definedName name="___EXC2" localSheetId="10">#REF!</definedName>
    <definedName name="___EXC3" localSheetId="11">#REF!</definedName>
    <definedName name="___EXC3" localSheetId="12">#REF!</definedName>
    <definedName name="___EXC3" localSheetId="13">#REF!</definedName>
    <definedName name="___EXC3" localSheetId="14">#REF!</definedName>
    <definedName name="___EXC3" localSheetId="15">#REF!</definedName>
    <definedName name="___EXC3" localSheetId="16">#REF!</definedName>
    <definedName name="___EXC3" localSheetId="17">#REF!</definedName>
    <definedName name="___EXC3" localSheetId="18">#REF!</definedName>
    <definedName name="___EXC3" localSheetId="19">#REF!</definedName>
    <definedName name="___EXC3" localSheetId="20">#REF!</definedName>
    <definedName name="___EXC3" localSheetId="21">#REF!</definedName>
    <definedName name="___EXC3" localSheetId="22">#REF!</definedName>
    <definedName name="___EXC3" localSheetId="23">#REF!</definedName>
    <definedName name="___EXC3" localSheetId="24">#REF!</definedName>
    <definedName name="___EXC3" localSheetId="25">#REF!</definedName>
    <definedName name="___EXC3" localSheetId="26">#REF!</definedName>
    <definedName name="___EXC3" localSheetId="27">#REF!</definedName>
    <definedName name="___EXC3" localSheetId="28">#REF!</definedName>
    <definedName name="___EXC3" localSheetId="29">#REF!</definedName>
    <definedName name="___EXC3" localSheetId="31">#REF!</definedName>
    <definedName name="___EXC3" localSheetId="7">#REF!</definedName>
    <definedName name="___EXC3" localSheetId="8">#REF!</definedName>
    <definedName name="___EXC3" localSheetId="9">#REF!</definedName>
    <definedName name="___EXC3" localSheetId="10">#REF!</definedName>
    <definedName name="___EXC4" localSheetId="11">#REF!</definedName>
    <definedName name="___EXC4" localSheetId="12">#REF!</definedName>
    <definedName name="___EXC4" localSheetId="13">#REF!</definedName>
    <definedName name="___EXC4" localSheetId="14">#REF!</definedName>
    <definedName name="___EXC4" localSheetId="15">#REF!</definedName>
    <definedName name="___EXC4" localSheetId="16">#REF!</definedName>
    <definedName name="___EXC4" localSheetId="17">#REF!</definedName>
    <definedName name="___EXC4" localSheetId="18">#REF!</definedName>
    <definedName name="___EXC4" localSheetId="19">#REF!</definedName>
    <definedName name="___EXC4" localSheetId="20">#REF!</definedName>
    <definedName name="___EXC4" localSheetId="21">#REF!</definedName>
    <definedName name="___EXC4" localSheetId="22">#REF!</definedName>
    <definedName name="___EXC4" localSheetId="23">#REF!</definedName>
    <definedName name="___EXC4" localSheetId="24">#REF!</definedName>
    <definedName name="___EXC4" localSheetId="25">#REF!</definedName>
    <definedName name="___EXC4" localSheetId="26">#REF!</definedName>
    <definedName name="___EXC4" localSheetId="27">#REF!</definedName>
    <definedName name="___EXC4" localSheetId="28">#REF!</definedName>
    <definedName name="___EXC4" localSheetId="29">#REF!</definedName>
    <definedName name="___EXC4" localSheetId="31">#REF!</definedName>
    <definedName name="___EXC4" localSheetId="7">#REF!</definedName>
    <definedName name="___EXC4" localSheetId="8">#REF!</definedName>
    <definedName name="___EXC4" localSheetId="9">#REF!</definedName>
    <definedName name="___EXC4" localSheetId="10">#REF!</definedName>
    <definedName name="___EXC5" localSheetId="11">#REF!</definedName>
    <definedName name="___EXC5" localSheetId="12">#REF!</definedName>
    <definedName name="___EXC5" localSheetId="13">#REF!</definedName>
    <definedName name="___EXC5" localSheetId="14">#REF!</definedName>
    <definedName name="___EXC5" localSheetId="15">#REF!</definedName>
    <definedName name="___EXC5" localSheetId="16">#REF!</definedName>
    <definedName name="___EXC5" localSheetId="17">#REF!</definedName>
    <definedName name="___EXC5" localSheetId="18">#REF!</definedName>
    <definedName name="___EXC5" localSheetId="19">#REF!</definedName>
    <definedName name="___EXC5" localSheetId="20">#REF!</definedName>
    <definedName name="___EXC5" localSheetId="21">#REF!</definedName>
    <definedName name="___EXC5" localSheetId="22">#REF!</definedName>
    <definedName name="___EXC5" localSheetId="23">#REF!</definedName>
    <definedName name="___EXC5" localSheetId="24">#REF!</definedName>
    <definedName name="___EXC5" localSheetId="25">#REF!</definedName>
    <definedName name="___EXC5" localSheetId="26">#REF!</definedName>
    <definedName name="___EXC5" localSheetId="27">#REF!</definedName>
    <definedName name="___EXC5" localSheetId="28">#REF!</definedName>
    <definedName name="___EXC5" localSheetId="29">#REF!</definedName>
    <definedName name="___EXC5" localSheetId="31">#REF!</definedName>
    <definedName name="___EXC5" localSheetId="7">#REF!</definedName>
    <definedName name="___EXC5" localSheetId="8">#REF!</definedName>
    <definedName name="___EXC5" localSheetId="9">#REF!</definedName>
    <definedName name="___EXC5" localSheetId="10">#REF!</definedName>
    <definedName name="___EXC6" localSheetId="11">#REF!</definedName>
    <definedName name="___EXC6" localSheetId="12">#REF!</definedName>
    <definedName name="___EXC6" localSheetId="13">#REF!</definedName>
    <definedName name="___EXC6" localSheetId="14">#REF!</definedName>
    <definedName name="___EXC6" localSheetId="15">#REF!</definedName>
    <definedName name="___EXC6" localSheetId="16">#REF!</definedName>
    <definedName name="___EXC6" localSheetId="17">#REF!</definedName>
    <definedName name="___EXC6" localSheetId="18">#REF!</definedName>
    <definedName name="___EXC6" localSheetId="19">#REF!</definedName>
    <definedName name="___EXC6" localSheetId="20">#REF!</definedName>
    <definedName name="___EXC6" localSheetId="21">#REF!</definedName>
    <definedName name="___EXC6" localSheetId="22">#REF!</definedName>
    <definedName name="___EXC6" localSheetId="23">#REF!</definedName>
    <definedName name="___EXC6" localSheetId="24">#REF!</definedName>
    <definedName name="___EXC6" localSheetId="25">#REF!</definedName>
    <definedName name="___EXC6" localSheetId="26">#REF!</definedName>
    <definedName name="___EXC6" localSheetId="27">#REF!</definedName>
    <definedName name="___EXC6" localSheetId="28">#REF!</definedName>
    <definedName name="___EXC6" localSheetId="29">#REF!</definedName>
    <definedName name="___EXC6" localSheetId="31">#REF!</definedName>
    <definedName name="___EXC6" localSheetId="7">#REF!</definedName>
    <definedName name="___EXC6" localSheetId="8">#REF!</definedName>
    <definedName name="___EXC6" localSheetId="9">#REF!</definedName>
    <definedName name="___EXC6" localSheetId="10">#REF!</definedName>
    <definedName name="___EXC7" localSheetId="11">#REF!</definedName>
    <definedName name="___EXC7" localSheetId="12">#REF!</definedName>
    <definedName name="___EXC7" localSheetId="13">#REF!</definedName>
    <definedName name="___EXC7" localSheetId="14">#REF!</definedName>
    <definedName name="___EXC7" localSheetId="15">#REF!</definedName>
    <definedName name="___EXC7" localSheetId="16">#REF!</definedName>
    <definedName name="___EXC7" localSheetId="17">#REF!</definedName>
    <definedName name="___EXC7" localSheetId="18">#REF!</definedName>
    <definedName name="___EXC7" localSheetId="19">#REF!</definedName>
    <definedName name="___EXC7" localSheetId="20">#REF!</definedName>
    <definedName name="___EXC7" localSheetId="21">#REF!</definedName>
    <definedName name="___EXC7" localSheetId="22">#REF!</definedName>
    <definedName name="___EXC7" localSheetId="23">#REF!</definedName>
    <definedName name="___EXC7" localSheetId="24">#REF!</definedName>
    <definedName name="___EXC7" localSheetId="25">#REF!</definedName>
    <definedName name="___EXC7" localSheetId="26">#REF!</definedName>
    <definedName name="___EXC7" localSheetId="27">#REF!</definedName>
    <definedName name="___EXC7" localSheetId="28">#REF!</definedName>
    <definedName name="___EXC7" localSheetId="29">#REF!</definedName>
    <definedName name="___EXC7" localSheetId="31">#REF!</definedName>
    <definedName name="___EXC7" localSheetId="7">#REF!</definedName>
    <definedName name="___EXC7" localSheetId="8">#REF!</definedName>
    <definedName name="___EXC7" localSheetId="9">#REF!</definedName>
    <definedName name="___EXC7" localSheetId="10">#REF!</definedName>
    <definedName name="___EXC8" localSheetId="11">#REF!</definedName>
    <definedName name="___EXC8" localSheetId="12">#REF!</definedName>
    <definedName name="___EXC8" localSheetId="13">#REF!</definedName>
    <definedName name="___EXC8" localSheetId="14">#REF!</definedName>
    <definedName name="___EXC8" localSheetId="15">#REF!</definedName>
    <definedName name="___EXC8" localSheetId="16">#REF!</definedName>
    <definedName name="___EXC8" localSheetId="17">#REF!</definedName>
    <definedName name="___EXC8" localSheetId="18">#REF!</definedName>
    <definedName name="___EXC8" localSheetId="19">#REF!</definedName>
    <definedName name="___EXC8" localSheetId="20">#REF!</definedName>
    <definedName name="___EXC8" localSheetId="21">#REF!</definedName>
    <definedName name="___EXC8" localSheetId="22">#REF!</definedName>
    <definedName name="___EXC8" localSheetId="23">#REF!</definedName>
    <definedName name="___EXC8" localSheetId="24">#REF!</definedName>
    <definedName name="___EXC8" localSheetId="25">#REF!</definedName>
    <definedName name="___EXC8" localSheetId="26">#REF!</definedName>
    <definedName name="___EXC8" localSheetId="27">#REF!</definedName>
    <definedName name="___EXC8" localSheetId="28">#REF!</definedName>
    <definedName name="___EXC8" localSheetId="29">#REF!</definedName>
    <definedName name="___EXC8" localSheetId="31">#REF!</definedName>
    <definedName name="___EXC8" localSheetId="7">#REF!</definedName>
    <definedName name="___EXC8" localSheetId="8">#REF!</definedName>
    <definedName name="___EXC8" localSheetId="9">#REF!</definedName>
    <definedName name="___EXC8" localSheetId="10">#REF!</definedName>
    <definedName name="___EXC9" localSheetId="11">#REF!</definedName>
    <definedName name="___EXC9" localSheetId="12">#REF!</definedName>
    <definedName name="___EXC9" localSheetId="13">#REF!</definedName>
    <definedName name="___EXC9" localSheetId="14">#REF!</definedName>
    <definedName name="___EXC9" localSheetId="15">#REF!</definedName>
    <definedName name="___EXC9" localSheetId="16">#REF!</definedName>
    <definedName name="___EXC9" localSheetId="17">#REF!</definedName>
    <definedName name="___EXC9" localSheetId="18">#REF!</definedName>
    <definedName name="___EXC9" localSheetId="19">#REF!</definedName>
    <definedName name="___EXC9" localSheetId="20">#REF!</definedName>
    <definedName name="___EXC9" localSheetId="21">#REF!</definedName>
    <definedName name="___EXC9" localSheetId="22">#REF!</definedName>
    <definedName name="___EXC9" localSheetId="23">#REF!</definedName>
    <definedName name="___EXC9" localSheetId="24">#REF!</definedName>
    <definedName name="___EXC9" localSheetId="25">#REF!</definedName>
    <definedName name="___EXC9" localSheetId="26">#REF!</definedName>
    <definedName name="___EXC9" localSheetId="27">#REF!</definedName>
    <definedName name="___EXC9" localSheetId="28">#REF!</definedName>
    <definedName name="___EXC9" localSheetId="29">#REF!</definedName>
    <definedName name="___EXC9" localSheetId="31">#REF!</definedName>
    <definedName name="___EXC9" localSheetId="7">#REF!</definedName>
    <definedName name="___EXC9" localSheetId="8">#REF!</definedName>
    <definedName name="___EXC9" localSheetId="9">#REF!</definedName>
    <definedName name="___EXC9" localSheetId="10">#REF!</definedName>
    <definedName name="___ORO10" localSheetId="11">#REF!</definedName>
    <definedName name="___ORO10" localSheetId="12">#REF!</definedName>
    <definedName name="___ORO10" localSheetId="13">#REF!</definedName>
    <definedName name="___ORO10" localSheetId="14">#REF!</definedName>
    <definedName name="___ORO10" localSheetId="15">#REF!</definedName>
    <definedName name="___ORO10" localSheetId="16">#REF!</definedName>
    <definedName name="___ORO10" localSheetId="17">#REF!</definedName>
    <definedName name="___ORO10" localSheetId="18">#REF!</definedName>
    <definedName name="___ORO10" localSheetId="19">#REF!</definedName>
    <definedName name="___ORO10" localSheetId="20">#REF!</definedName>
    <definedName name="___ORO10" localSheetId="21">#REF!</definedName>
    <definedName name="___ORO10" localSheetId="22">#REF!</definedName>
    <definedName name="___ORO10" localSheetId="23">#REF!</definedName>
    <definedName name="___ORO10" localSheetId="24">#REF!</definedName>
    <definedName name="___ORO10" localSheetId="25">#REF!</definedName>
    <definedName name="___ORO10" localSheetId="26">#REF!</definedName>
    <definedName name="___ORO10" localSheetId="27">#REF!</definedName>
    <definedName name="___ORO10" localSheetId="28">#REF!</definedName>
    <definedName name="___ORO10" localSheetId="29">#REF!</definedName>
    <definedName name="___ORO10" localSheetId="31">#REF!</definedName>
    <definedName name="___ORO10" localSheetId="7">#REF!</definedName>
    <definedName name="___ORO10" localSheetId="8">#REF!</definedName>
    <definedName name="___ORO10" localSheetId="9">#REF!</definedName>
    <definedName name="___ORO10" localSheetId="10">#REF!</definedName>
    <definedName name="___ORO11" localSheetId="11">#REF!</definedName>
    <definedName name="___ORO11" localSheetId="12">#REF!</definedName>
    <definedName name="___ORO11" localSheetId="13">#REF!</definedName>
    <definedName name="___ORO11" localSheetId="14">#REF!</definedName>
    <definedName name="___ORO11" localSheetId="15">#REF!</definedName>
    <definedName name="___ORO11" localSheetId="16">#REF!</definedName>
    <definedName name="___ORO11" localSheetId="17">#REF!</definedName>
    <definedName name="___ORO11" localSheetId="18">#REF!</definedName>
    <definedName name="___ORO11" localSheetId="19">#REF!</definedName>
    <definedName name="___ORO11" localSheetId="20">#REF!</definedName>
    <definedName name="___ORO11" localSheetId="21">#REF!</definedName>
    <definedName name="___ORO11" localSheetId="22">#REF!</definedName>
    <definedName name="___ORO11" localSheetId="23">#REF!</definedName>
    <definedName name="___ORO11" localSheetId="24">#REF!</definedName>
    <definedName name="___ORO11" localSheetId="25">#REF!</definedName>
    <definedName name="___ORO11" localSheetId="26">#REF!</definedName>
    <definedName name="___ORO11" localSheetId="27">#REF!</definedName>
    <definedName name="___ORO11" localSheetId="28">#REF!</definedName>
    <definedName name="___ORO11" localSheetId="29">#REF!</definedName>
    <definedName name="___ORO11" localSheetId="31">#REF!</definedName>
    <definedName name="___ORO11" localSheetId="7">#REF!</definedName>
    <definedName name="___ORO11" localSheetId="8">#REF!</definedName>
    <definedName name="___ORO11" localSheetId="9">#REF!</definedName>
    <definedName name="___ORO11" localSheetId="10">#REF!</definedName>
    <definedName name="___ORO12" localSheetId="11">#REF!</definedName>
    <definedName name="___ORO12" localSheetId="12">#REF!</definedName>
    <definedName name="___ORO12" localSheetId="13">#REF!</definedName>
    <definedName name="___ORO12" localSheetId="14">#REF!</definedName>
    <definedName name="___ORO12" localSheetId="15">#REF!</definedName>
    <definedName name="___ORO12" localSheetId="16">#REF!</definedName>
    <definedName name="___ORO12" localSheetId="17">#REF!</definedName>
    <definedName name="___ORO12" localSheetId="18">#REF!</definedName>
    <definedName name="___ORO12" localSheetId="19">#REF!</definedName>
    <definedName name="___ORO12" localSheetId="20">#REF!</definedName>
    <definedName name="___ORO12" localSheetId="21">#REF!</definedName>
    <definedName name="___ORO12" localSheetId="22">#REF!</definedName>
    <definedName name="___ORO12" localSheetId="23">#REF!</definedName>
    <definedName name="___ORO12" localSheetId="24">#REF!</definedName>
    <definedName name="___ORO12" localSheetId="25">#REF!</definedName>
    <definedName name="___ORO12" localSheetId="26">#REF!</definedName>
    <definedName name="___ORO12" localSheetId="27">#REF!</definedName>
    <definedName name="___ORO12" localSheetId="28">#REF!</definedName>
    <definedName name="___ORO12" localSheetId="29">#REF!</definedName>
    <definedName name="___ORO12" localSheetId="31">#REF!</definedName>
    <definedName name="___ORO12" localSheetId="7">#REF!</definedName>
    <definedName name="___ORO12" localSheetId="8">#REF!</definedName>
    <definedName name="___ORO12" localSheetId="9">#REF!</definedName>
    <definedName name="___ORO12" localSheetId="10">#REF!</definedName>
    <definedName name="___ORO13" localSheetId="11">#REF!</definedName>
    <definedName name="___ORO13" localSheetId="12">#REF!</definedName>
    <definedName name="___ORO13" localSheetId="13">#REF!</definedName>
    <definedName name="___ORO13" localSheetId="14">#REF!</definedName>
    <definedName name="___ORO13" localSheetId="15">#REF!</definedName>
    <definedName name="___ORO13" localSheetId="16">#REF!</definedName>
    <definedName name="___ORO13" localSheetId="17">#REF!</definedName>
    <definedName name="___ORO13" localSheetId="18">#REF!</definedName>
    <definedName name="___ORO13" localSheetId="19">#REF!</definedName>
    <definedName name="___ORO13" localSheetId="20">#REF!</definedName>
    <definedName name="___ORO13" localSheetId="21">#REF!</definedName>
    <definedName name="___ORO13" localSheetId="22">#REF!</definedName>
    <definedName name="___ORO13" localSheetId="23">#REF!</definedName>
    <definedName name="___ORO13" localSheetId="24">#REF!</definedName>
    <definedName name="___ORO13" localSheetId="25">#REF!</definedName>
    <definedName name="___ORO13" localSheetId="26">#REF!</definedName>
    <definedName name="___ORO13" localSheetId="27">#REF!</definedName>
    <definedName name="___ORO13" localSheetId="28">#REF!</definedName>
    <definedName name="___ORO13" localSheetId="29">#REF!</definedName>
    <definedName name="___ORO13" localSheetId="31">#REF!</definedName>
    <definedName name="___ORO13" localSheetId="7">#REF!</definedName>
    <definedName name="___ORO13" localSheetId="8">#REF!</definedName>
    <definedName name="___ORO13" localSheetId="9">#REF!</definedName>
    <definedName name="___ORO13" localSheetId="10">#REF!</definedName>
    <definedName name="___ORO14" localSheetId="11">#REF!</definedName>
    <definedName name="___ORO14" localSheetId="12">#REF!</definedName>
    <definedName name="___ORO14" localSheetId="13">#REF!</definedName>
    <definedName name="___ORO14" localSheetId="14">#REF!</definedName>
    <definedName name="___ORO14" localSheetId="15">#REF!</definedName>
    <definedName name="___ORO14" localSheetId="16">#REF!</definedName>
    <definedName name="___ORO14" localSheetId="17">#REF!</definedName>
    <definedName name="___ORO14" localSheetId="18">#REF!</definedName>
    <definedName name="___ORO14" localSheetId="19">#REF!</definedName>
    <definedName name="___ORO14" localSheetId="20">#REF!</definedName>
    <definedName name="___ORO14" localSheetId="21">#REF!</definedName>
    <definedName name="___ORO14" localSheetId="22">#REF!</definedName>
    <definedName name="___ORO14" localSheetId="23">#REF!</definedName>
    <definedName name="___ORO14" localSheetId="24">#REF!</definedName>
    <definedName name="___ORO14" localSheetId="25">#REF!</definedName>
    <definedName name="___ORO14" localSheetId="26">#REF!</definedName>
    <definedName name="___ORO14" localSheetId="27">#REF!</definedName>
    <definedName name="___ORO14" localSheetId="28">#REF!</definedName>
    <definedName name="___ORO14" localSheetId="29">#REF!</definedName>
    <definedName name="___ORO14" localSheetId="31">#REF!</definedName>
    <definedName name="___ORO14" localSheetId="7">#REF!</definedName>
    <definedName name="___ORO14" localSheetId="8">#REF!</definedName>
    <definedName name="___ORO14" localSheetId="9">#REF!</definedName>
    <definedName name="___ORO14" localSheetId="10">#REF!</definedName>
    <definedName name="___ORO15" localSheetId="11">#REF!</definedName>
    <definedName name="___ORO15" localSheetId="12">#REF!</definedName>
    <definedName name="___ORO15" localSheetId="13">#REF!</definedName>
    <definedName name="___ORO15" localSheetId="14">#REF!</definedName>
    <definedName name="___ORO15" localSheetId="15">#REF!</definedName>
    <definedName name="___ORO15" localSheetId="16">#REF!</definedName>
    <definedName name="___ORO15" localSheetId="17">#REF!</definedName>
    <definedName name="___ORO15" localSheetId="18">#REF!</definedName>
    <definedName name="___ORO15" localSheetId="19">#REF!</definedName>
    <definedName name="___ORO15" localSheetId="20">#REF!</definedName>
    <definedName name="___ORO15" localSheetId="21">#REF!</definedName>
    <definedName name="___ORO15" localSheetId="22">#REF!</definedName>
    <definedName name="___ORO15" localSheetId="23">#REF!</definedName>
    <definedName name="___ORO15" localSheetId="24">#REF!</definedName>
    <definedName name="___ORO15" localSheetId="25">#REF!</definedName>
    <definedName name="___ORO15" localSheetId="26">#REF!</definedName>
    <definedName name="___ORO15" localSheetId="27">#REF!</definedName>
    <definedName name="___ORO15" localSheetId="28">#REF!</definedName>
    <definedName name="___ORO15" localSheetId="29">#REF!</definedName>
    <definedName name="___ORO15" localSheetId="31">#REF!</definedName>
    <definedName name="___ORO15" localSheetId="7">#REF!</definedName>
    <definedName name="___ORO15" localSheetId="8">#REF!</definedName>
    <definedName name="___ORO15" localSheetId="9">#REF!</definedName>
    <definedName name="___ORO15" localSheetId="10">#REF!</definedName>
    <definedName name="___ORO16" localSheetId="11">#REF!</definedName>
    <definedName name="___ORO16" localSheetId="12">#REF!</definedName>
    <definedName name="___ORO16" localSheetId="13">#REF!</definedName>
    <definedName name="___ORO16" localSheetId="14">#REF!</definedName>
    <definedName name="___ORO16" localSheetId="15">#REF!</definedName>
    <definedName name="___ORO16" localSheetId="16">#REF!</definedName>
    <definedName name="___ORO16" localSheetId="17">#REF!</definedName>
    <definedName name="___ORO16" localSheetId="18">#REF!</definedName>
    <definedName name="___ORO16" localSheetId="19">#REF!</definedName>
    <definedName name="___ORO16" localSheetId="20">#REF!</definedName>
    <definedName name="___ORO16" localSheetId="21">#REF!</definedName>
    <definedName name="___ORO16" localSheetId="22">#REF!</definedName>
    <definedName name="___ORO16" localSheetId="23">#REF!</definedName>
    <definedName name="___ORO16" localSheetId="24">#REF!</definedName>
    <definedName name="___ORO16" localSheetId="25">#REF!</definedName>
    <definedName name="___ORO16" localSheetId="26">#REF!</definedName>
    <definedName name="___ORO16" localSheetId="27">#REF!</definedName>
    <definedName name="___ORO16" localSheetId="28">#REF!</definedName>
    <definedName name="___ORO16" localSheetId="29">#REF!</definedName>
    <definedName name="___ORO16" localSheetId="31">#REF!</definedName>
    <definedName name="___ORO16" localSheetId="7">#REF!</definedName>
    <definedName name="___ORO16" localSheetId="8">#REF!</definedName>
    <definedName name="___ORO16" localSheetId="9">#REF!</definedName>
    <definedName name="___ORO16" localSheetId="10">#REF!</definedName>
    <definedName name="___ORO17" localSheetId="11">#REF!</definedName>
    <definedName name="___ORO17" localSheetId="12">#REF!</definedName>
    <definedName name="___ORO17" localSheetId="13">#REF!</definedName>
    <definedName name="___ORO17" localSheetId="14">#REF!</definedName>
    <definedName name="___ORO17" localSheetId="15">#REF!</definedName>
    <definedName name="___ORO17" localSheetId="16">#REF!</definedName>
    <definedName name="___ORO17" localSheetId="17">#REF!</definedName>
    <definedName name="___ORO17" localSheetId="18">#REF!</definedName>
    <definedName name="___ORO17" localSheetId="19">#REF!</definedName>
    <definedName name="___ORO17" localSheetId="20">#REF!</definedName>
    <definedName name="___ORO17" localSheetId="21">#REF!</definedName>
    <definedName name="___ORO17" localSheetId="22">#REF!</definedName>
    <definedName name="___ORO17" localSheetId="23">#REF!</definedName>
    <definedName name="___ORO17" localSheetId="24">#REF!</definedName>
    <definedName name="___ORO17" localSheetId="25">#REF!</definedName>
    <definedName name="___ORO17" localSheetId="26">#REF!</definedName>
    <definedName name="___ORO17" localSheetId="27">#REF!</definedName>
    <definedName name="___ORO17" localSheetId="28">#REF!</definedName>
    <definedName name="___ORO17" localSheetId="29">#REF!</definedName>
    <definedName name="___ORO17" localSheetId="31">#REF!</definedName>
    <definedName name="___ORO17" localSheetId="7">#REF!</definedName>
    <definedName name="___ORO17" localSheetId="8">#REF!</definedName>
    <definedName name="___ORO17" localSheetId="9">#REF!</definedName>
    <definedName name="___ORO17" localSheetId="10">#REF!</definedName>
    <definedName name="___ORO18" localSheetId="11">#REF!</definedName>
    <definedName name="___ORO18" localSheetId="12">#REF!</definedName>
    <definedName name="___ORO18" localSheetId="13">#REF!</definedName>
    <definedName name="___ORO18" localSheetId="14">#REF!</definedName>
    <definedName name="___ORO18" localSheetId="15">#REF!</definedName>
    <definedName name="___ORO18" localSheetId="16">#REF!</definedName>
    <definedName name="___ORO18" localSheetId="17">#REF!</definedName>
    <definedName name="___ORO18" localSheetId="18">#REF!</definedName>
    <definedName name="___ORO18" localSheetId="19">#REF!</definedName>
    <definedName name="___ORO18" localSheetId="20">#REF!</definedName>
    <definedName name="___ORO18" localSheetId="21">#REF!</definedName>
    <definedName name="___ORO18" localSheetId="22">#REF!</definedName>
    <definedName name="___ORO18" localSheetId="23">#REF!</definedName>
    <definedName name="___ORO18" localSheetId="24">#REF!</definedName>
    <definedName name="___ORO18" localSheetId="25">#REF!</definedName>
    <definedName name="___ORO18" localSheetId="26">#REF!</definedName>
    <definedName name="___ORO18" localSheetId="27">#REF!</definedName>
    <definedName name="___ORO18" localSheetId="28">#REF!</definedName>
    <definedName name="___ORO18" localSheetId="29">#REF!</definedName>
    <definedName name="___ORO18" localSheetId="31">#REF!</definedName>
    <definedName name="___ORO18" localSheetId="7">#REF!</definedName>
    <definedName name="___ORO18" localSheetId="8">#REF!</definedName>
    <definedName name="___ORO18" localSheetId="9">#REF!</definedName>
    <definedName name="___ORO18" localSheetId="10">#REF!</definedName>
    <definedName name="___ORO19" localSheetId="11">#REF!</definedName>
    <definedName name="___ORO19" localSheetId="12">#REF!</definedName>
    <definedName name="___ORO19" localSheetId="13">#REF!</definedName>
    <definedName name="___ORO19" localSheetId="14">#REF!</definedName>
    <definedName name="___ORO19" localSheetId="15">#REF!</definedName>
    <definedName name="___ORO19" localSheetId="16">#REF!</definedName>
    <definedName name="___ORO19" localSheetId="17">#REF!</definedName>
    <definedName name="___ORO19" localSheetId="18">#REF!</definedName>
    <definedName name="___ORO19" localSheetId="19">#REF!</definedName>
    <definedName name="___ORO19" localSheetId="20">#REF!</definedName>
    <definedName name="___ORO19" localSheetId="21">#REF!</definedName>
    <definedName name="___ORO19" localSheetId="22">#REF!</definedName>
    <definedName name="___ORO19" localSheetId="23">#REF!</definedName>
    <definedName name="___ORO19" localSheetId="24">#REF!</definedName>
    <definedName name="___ORO19" localSheetId="25">#REF!</definedName>
    <definedName name="___ORO19" localSheetId="26">#REF!</definedName>
    <definedName name="___ORO19" localSheetId="27">#REF!</definedName>
    <definedName name="___ORO19" localSheetId="28">#REF!</definedName>
    <definedName name="___ORO19" localSheetId="29">#REF!</definedName>
    <definedName name="___ORO19" localSheetId="31">#REF!</definedName>
    <definedName name="___ORO19" localSheetId="7">#REF!</definedName>
    <definedName name="___ORO19" localSheetId="8">#REF!</definedName>
    <definedName name="___ORO19" localSheetId="9">#REF!</definedName>
    <definedName name="___ORO19" localSheetId="10">#REF!</definedName>
    <definedName name="___PMT5671" localSheetId="11">[3]MEMORIAS!#REF!</definedName>
    <definedName name="___PMT5671" localSheetId="12">[3]MEMORIAS!#REF!</definedName>
    <definedName name="___PMT5671" localSheetId="13">[3]MEMORIAS!#REF!</definedName>
    <definedName name="___PMT5671" localSheetId="14">[3]MEMORIAS!#REF!</definedName>
    <definedName name="___PMT5671" localSheetId="15">[3]MEMORIAS!#REF!</definedName>
    <definedName name="___PMT5671" localSheetId="16">[3]MEMORIAS!#REF!</definedName>
    <definedName name="___PMT5671" localSheetId="17">[3]MEMORIAS!#REF!</definedName>
    <definedName name="___PMT5671" localSheetId="18">[3]MEMORIAS!#REF!</definedName>
    <definedName name="___PMT5671" localSheetId="19">[3]MEMORIAS!#REF!</definedName>
    <definedName name="___PMT5671" localSheetId="20">[3]MEMORIAS!#REF!</definedName>
    <definedName name="___PMT5671" localSheetId="21">[3]MEMORIAS!#REF!</definedName>
    <definedName name="___PMT5671" localSheetId="22">[3]MEMORIAS!#REF!</definedName>
    <definedName name="___PMT5671" localSheetId="23">[3]MEMORIAS!#REF!</definedName>
    <definedName name="___PMT5671" localSheetId="24">[3]MEMORIAS!#REF!</definedName>
    <definedName name="___PMT5671" localSheetId="25">[3]MEMORIAS!#REF!</definedName>
    <definedName name="___PMT5671" localSheetId="26">[3]MEMORIAS!#REF!</definedName>
    <definedName name="___PMT5671" localSheetId="27">[3]MEMORIAS!#REF!</definedName>
    <definedName name="___PMT5671" localSheetId="28">[3]MEMORIAS!#REF!</definedName>
    <definedName name="___PMT5671" localSheetId="29">[3]MEMORIAS!#REF!</definedName>
    <definedName name="___PMT5671" localSheetId="31">[3]MEMORIAS!#REF!</definedName>
    <definedName name="___PMT5671" localSheetId="7">[3]MEMORIAS!#REF!</definedName>
    <definedName name="___PMT5671" localSheetId="8">[3]MEMORIAS!#REF!</definedName>
    <definedName name="___PMT5671" localSheetId="9">[3]MEMORIAS!#REF!</definedName>
    <definedName name="___PMT5671" localSheetId="10">[3]MEMORIAS!#REF!</definedName>
    <definedName name="___PMT5805" localSheetId="11">[3]MEMORIAS!#REF!</definedName>
    <definedName name="___PMT5805" localSheetId="12">[3]MEMORIAS!#REF!</definedName>
    <definedName name="___PMT5805" localSheetId="13">[3]MEMORIAS!#REF!</definedName>
    <definedName name="___PMT5805" localSheetId="14">[3]MEMORIAS!#REF!</definedName>
    <definedName name="___PMT5805" localSheetId="15">[3]MEMORIAS!#REF!</definedName>
    <definedName name="___PMT5805" localSheetId="16">[3]MEMORIAS!#REF!</definedName>
    <definedName name="___PMT5805" localSheetId="17">[3]MEMORIAS!#REF!</definedName>
    <definedName name="___PMT5805" localSheetId="18">[3]MEMORIAS!#REF!</definedName>
    <definedName name="___PMT5805" localSheetId="19">[3]MEMORIAS!#REF!</definedName>
    <definedName name="___PMT5805" localSheetId="20">[3]MEMORIAS!#REF!</definedName>
    <definedName name="___PMT5805" localSheetId="21">[3]MEMORIAS!#REF!</definedName>
    <definedName name="___PMT5805" localSheetId="22">[3]MEMORIAS!#REF!</definedName>
    <definedName name="___PMT5805" localSheetId="23">[3]MEMORIAS!#REF!</definedName>
    <definedName name="___PMT5805" localSheetId="24">[3]MEMORIAS!#REF!</definedName>
    <definedName name="___PMT5805" localSheetId="25">[3]MEMORIAS!#REF!</definedName>
    <definedName name="___PMT5805" localSheetId="26">[3]MEMORIAS!#REF!</definedName>
    <definedName name="___PMT5805" localSheetId="27">[3]MEMORIAS!#REF!</definedName>
    <definedName name="___PMT5805" localSheetId="28">[3]MEMORIAS!#REF!</definedName>
    <definedName name="___PMT5805" localSheetId="29">[3]MEMORIAS!#REF!</definedName>
    <definedName name="___PMT5805" localSheetId="31">[3]MEMORIAS!#REF!</definedName>
    <definedName name="___PMT5805" localSheetId="7">[3]MEMORIAS!#REF!</definedName>
    <definedName name="___PMT5805" localSheetId="8">[3]MEMORIAS!#REF!</definedName>
    <definedName name="___PMT5805" localSheetId="9">[3]MEMORIAS!#REF!</definedName>
    <definedName name="___PMT5805" localSheetId="10">[3]MEMORIAS!#REF!</definedName>
    <definedName name="___PMT5806" localSheetId="11">[3]MEMORIAS!#REF!</definedName>
    <definedName name="___PMT5806" localSheetId="12">[3]MEMORIAS!#REF!</definedName>
    <definedName name="___PMT5806" localSheetId="13">[3]MEMORIAS!#REF!</definedName>
    <definedName name="___PMT5806" localSheetId="14">[3]MEMORIAS!#REF!</definedName>
    <definedName name="___PMT5806" localSheetId="15">[3]MEMORIAS!#REF!</definedName>
    <definedName name="___PMT5806" localSheetId="16">[3]MEMORIAS!#REF!</definedName>
    <definedName name="___PMT5806" localSheetId="17">[3]MEMORIAS!#REF!</definedName>
    <definedName name="___PMT5806" localSheetId="18">[3]MEMORIAS!#REF!</definedName>
    <definedName name="___PMT5806" localSheetId="19">[3]MEMORIAS!#REF!</definedName>
    <definedName name="___PMT5806" localSheetId="20">[3]MEMORIAS!#REF!</definedName>
    <definedName name="___PMT5806" localSheetId="21">[3]MEMORIAS!#REF!</definedName>
    <definedName name="___PMT5806" localSheetId="22">[3]MEMORIAS!#REF!</definedName>
    <definedName name="___PMT5806" localSheetId="23">[3]MEMORIAS!#REF!</definedName>
    <definedName name="___PMT5806" localSheetId="24">[3]MEMORIAS!#REF!</definedName>
    <definedName name="___PMT5806" localSheetId="25">[3]MEMORIAS!#REF!</definedName>
    <definedName name="___PMT5806" localSheetId="26">[3]MEMORIAS!#REF!</definedName>
    <definedName name="___PMT5806" localSheetId="27">[3]MEMORIAS!#REF!</definedName>
    <definedName name="___PMT5806" localSheetId="28">[3]MEMORIAS!#REF!</definedName>
    <definedName name="___PMT5806" localSheetId="29">[3]MEMORIAS!#REF!</definedName>
    <definedName name="___PMT5806" localSheetId="31">[3]MEMORIAS!#REF!</definedName>
    <definedName name="___PMT5806" localSheetId="7">[3]MEMORIAS!#REF!</definedName>
    <definedName name="___PMT5806" localSheetId="8">[3]MEMORIAS!#REF!</definedName>
    <definedName name="___PMT5806" localSheetId="9">[3]MEMORIAS!#REF!</definedName>
    <definedName name="___PMT5806" localSheetId="10">[3]MEMORIAS!#REF!</definedName>
    <definedName name="___PMT5815" localSheetId="11">[3]MEMORIAS!#REF!</definedName>
    <definedName name="___PMT5815" localSheetId="12">[3]MEMORIAS!#REF!</definedName>
    <definedName name="___PMT5815" localSheetId="13">[3]MEMORIAS!#REF!</definedName>
    <definedName name="___PMT5815" localSheetId="14">[3]MEMORIAS!#REF!</definedName>
    <definedName name="___PMT5815" localSheetId="15">[3]MEMORIAS!#REF!</definedName>
    <definedName name="___PMT5815" localSheetId="16">[3]MEMORIAS!#REF!</definedName>
    <definedName name="___PMT5815" localSheetId="17">[3]MEMORIAS!#REF!</definedName>
    <definedName name="___PMT5815" localSheetId="18">[3]MEMORIAS!#REF!</definedName>
    <definedName name="___PMT5815" localSheetId="19">[3]MEMORIAS!#REF!</definedName>
    <definedName name="___PMT5815" localSheetId="20">[3]MEMORIAS!#REF!</definedName>
    <definedName name="___PMT5815" localSheetId="21">[3]MEMORIAS!#REF!</definedName>
    <definedName name="___PMT5815" localSheetId="22">[3]MEMORIAS!#REF!</definedName>
    <definedName name="___PMT5815" localSheetId="23">[3]MEMORIAS!#REF!</definedName>
    <definedName name="___PMT5815" localSheetId="24">[3]MEMORIAS!#REF!</definedName>
    <definedName name="___PMT5815" localSheetId="25">[3]MEMORIAS!#REF!</definedName>
    <definedName name="___PMT5815" localSheetId="26">[3]MEMORIAS!#REF!</definedName>
    <definedName name="___PMT5815" localSheetId="27">[3]MEMORIAS!#REF!</definedName>
    <definedName name="___PMT5815" localSheetId="28">[3]MEMORIAS!#REF!</definedName>
    <definedName name="___PMT5815" localSheetId="29">[3]MEMORIAS!#REF!</definedName>
    <definedName name="___PMT5815" localSheetId="31">[3]MEMORIAS!#REF!</definedName>
    <definedName name="___PMT5815" localSheetId="7">[3]MEMORIAS!#REF!</definedName>
    <definedName name="___PMT5815" localSheetId="8">[3]MEMORIAS!#REF!</definedName>
    <definedName name="___PMT5815" localSheetId="9">[3]MEMORIAS!#REF!</definedName>
    <definedName name="___PMT5815" localSheetId="10">[3]MEMORIAS!#REF!</definedName>
    <definedName name="___PMT5820" localSheetId="11">[3]MEMORIAS!#REF!</definedName>
    <definedName name="___PMT5820" localSheetId="12">[3]MEMORIAS!#REF!</definedName>
    <definedName name="___PMT5820" localSheetId="13">[3]MEMORIAS!#REF!</definedName>
    <definedName name="___PMT5820" localSheetId="14">[3]MEMORIAS!#REF!</definedName>
    <definedName name="___PMT5820" localSheetId="15">[3]MEMORIAS!#REF!</definedName>
    <definedName name="___PMT5820" localSheetId="16">[3]MEMORIAS!#REF!</definedName>
    <definedName name="___PMT5820" localSheetId="17">[3]MEMORIAS!#REF!</definedName>
    <definedName name="___PMT5820" localSheetId="18">[3]MEMORIAS!#REF!</definedName>
    <definedName name="___PMT5820" localSheetId="19">[3]MEMORIAS!#REF!</definedName>
    <definedName name="___PMT5820" localSheetId="20">[3]MEMORIAS!#REF!</definedName>
    <definedName name="___PMT5820" localSheetId="21">[3]MEMORIAS!#REF!</definedName>
    <definedName name="___PMT5820" localSheetId="22">[3]MEMORIAS!#REF!</definedName>
    <definedName name="___PMT5820" localSheetId="23">[3]MEMORIAS!#REF!</definedName>
    <definedName name="___PMT5820" localSheetId="24">[3]MEMORIAS!#REF!</definedName>
    <definedName name="___PMT5820" localSheetId="25">[3]MEMORIAS!#REF!</definedName>
    <definedName name="___PMT5820" localSheetId="26">[3]MEMORIAS!#REF!</definedName>
    <definedName name="___PMT5820" localSheetId="27">[3]MEMORIAS!#REF!</definedName>
    <definedName name="___PMT5820" localSheetId="28">[3]MEMORIAS!#REF!</definedName>
    <definedName name="___PMT5820" localSheetId="29">[3]MEMORIAS!#REF!</definedName>
    <definedName name="___PMT5820" localSheetId="31">[3]MEMORIAS!#REF!</definedName>
    <definedName name="___PMT5820" localSheetId="7">[3]MEMORIAS!#REF!</definedName>
    <definedName name="___PMT5820" localSheetId="8">[3]MEMORIAS!#REF!</definedName>
    <definedName name="___PMT5820" localSheetId="9">[3]MEMORIAS!#REF!</definedName>
    <definedName name="___PMT5820" localSheetId="10">[3]MEMORIAS!#REF!</definedName>
    <definedName name="___r" localSheetId="11">#REF!</definedName>
    <definedName name="___r" localSheetId="12">#REF!</definedName>
    <definedName name="___r" localSheetId="13">#REF!</definedName>
    <definedName name="___r" localSheetId="14">#REF!</definedName>
    <definedName name="___r" localSheetId="15">#REF!</definedName>
    <definedName name="___r" localSheetId="16">#REF!</definedName>
    <definedName name="___r" localSheetId="17">#REF!</definedName>
    <definedName name="___r" localSheetId="18">#REF!</definedName>
    <definedName name="___r" localSheetId="19">#REF!</definedName>
    <definedName name="___r" localSheetId="20">#REF!</definedName>
    <definedName name="___r" localSheetId="21">#REF!</definedName>
    <definedName name="___r" localSheetId="22">#REF!</definedName>
    <definedName name="___r" localSheetId="23">#REF!</definedName>
    <definedName name="___r" localSheetId="24">#REF!</definedName>
    <definedName name="___r" localSheetId="25">#REF!</definedName>
    <definedName name="___r" localSheetId="26">#REF!</definedName>
    <definedName name="___r" localSheetId="27">#REF!</definedName>
    <definedName name="___r" localSheetId="28">#REF!</definedName>
    <definedName name="___r" localSheetId="29">#REF!</definedName>
    <definedName name="___r" localSheetId="31">#REF!</definedName>
    <definedName name="___r" localSheetId="7">#REF!</definedName>
    <definedName name="___r" localSheetId="8">#REF!</definedName>
    <definedName name="___r" localSheetId="9">#REF!</definedName>
    <definedName name="___r" localSheetId="10">#REF!</definedName>
    <definedName name="___tab1" localSheetId="11">#REF!</definedName>
    <definedName name="___tab1" localSheetId="12">#REF!</definedName>
    <definedName name="___tab1" localSheetId="13">#REF!</definedName>
    <definedName name="___tab1" localSheetId="14">#REF!</definedName>
    <definedName name="___tab1" localSheetId="15">#REF!</definedName>
    <definedName name="___tab1" localSheetId="16">#REF!</definedName>
    <definedName name="___tab1" localSheetId="17">#REF!</definedName>
    <definedName name="___tab1" localSheetId="18">#REF!</definedName>
    <definedName name="___tab1" localSheetId="19">#REF!</definedName>
    <definedName name="___tab1" localSheetId="20">#REF!</definedName>
    <definedName name="___tab1" localSheetId="21">#REF!</definedName>
    <definedName name="___tab1" localSheetId="22">#REF!</definedName>
    <definedName name="___tab1" localSheetId="23">#REF!</definedName>
    <definedName name="___tab1" localSheetId="24">#REF!</definedName>
    <definedName name="___tab1" localSheetId="25">#REF!</definedName>
    <definedName name="___tab1" localSheetId="26">#REF!</definedName>
    <definedName name="___tab1" localSheetId="27">#REF!</definedName>
    <definedName name="___tab1" localSheetId="28">#REF!</definedName>
    <definedName name="___tab1" localSheetId="29">#REF!</definedName>
    <definedName name="___tab1" localSheetId="31">#REF!</definedName>
    <definedName name="___tab1" localSheetId="7">#REF!</definedName>
    <definedName name="___tab1" localSheetId="8">#REF!</definedName>
    <definedName name="___tab1" localSheetId="9">#REF!</definedName>
    <definedName name="___tab1" localSheetId="10">#REF!</definedName>
    <definedName name="___tab2" localSheetId="11">#REF!</definedName>
    <definedName name="___tab2" localSheetId="12">#REF!</definedName>
    <definedName name="___tab2" localSheetId="13">#REF!</definedName>
    <definedName name="___tab2" localSheetId="14">#REF!</definedName>
    <definedName name="___tab2" localSheetId="15">#REF!</definedName>
    <definedName name="___tab2" localSheetId="16">#REF!</definedName>
    <definedName name="___tab2" localSheetId="17">#REF!</definedName>
    <definedName name="___tab2" localSheetId="18">#REF!</definedName>
    <definedName name="___tab2" localSheetId="19">#REF!</definedName>
    <definedName name="___tab2" localSheetId="20">#REF!</definedName>
    <definedName name="___tab2" localSheetId="21">#REF!</definedName>
    <definedName name="___tab2" localSheetId="22">#REF!</definedName>
    <definedName name="___tab2" localSheetId="23">#REF!</definedName>
    <definedName name="___tab2" localSheetId="24">#REF!</definedName>
    <definedName name="___tab2" localSheetId="25">#REF!</definedName>
    <definedName name="___tab2" localSheetId="26">#REF!</definedName>
    <definedName name="___tab2" localSheetId="27">#REF!</definedName>
    <definedName name="___tab2" localSheetId="28">#REF!</definedName>
    <definedName name="___tab2" localSheetId="29">#REF!</definedName>
    <definedName name="___tab2" localSheetId="31">#REF!</definedName>
    <definedName name="___tab2" localSheetId="7">#REF!</definedName>
    <definedName name="___tab2" localSheetId="8">#REF!</definedName>
    <definedName name="___tab2" localSheetId="9">#REF!</definedName>
    <definedName name="___tab2" localSheetId="10">#REF!</definedName>
    <definedName name="___tab3" localSheetId="11">#REF!</definedName>
    <definedName name="___tab3" localSheetId="12">#REF!</definedName>
    <definedName name="___tab3" localSheetId="13">#REF!</definedName>
    <definedName name="___tab3" localSheetId="14">#REF!</definedName>
    <definedName name="___tab3" localSheetId="15">#REF!</definedName>
    <definedName name="___tab3" localSheetId="16">#REF!</definedName>
    <definedName name="___tab3" localSheetId="17">#REF!</definedName>
    <definedName name="___tab3" localSheetId="18">#REF!</definedName>
    <definedName name="___tab3" localSheetId="19">#REF!</definedName>
    <definedName name="___tab3" localSheetId="20">#REF!</definedName>
    <definedName name="___tab3" localSheetId="21">#REF!</definedName>
    <definedName name="___tab3" localSheetId="22">#REF!</definedName>
    <definedName name="___tab3" localSheetId="23">#REF!</definedName>
    <definedName name="___tab3" localSheetId="24">#REF!</definedName>
    <definedName name="___tab3" localSheetId="25">#REF!</definedName>
    <definedName name="___tab3" localSheetId="26">#REF!</definedName>
    <definedName name="___tab3" localSheetId="27">#REF!</definedName>
    <definedName name="___tab3" localSheetId="28">#REF!</definedName>
    <definedName name="___tab3" localSheetId="29">#REF!</definedName>
    <definedName name="___tab3" localSheetId="31">#REF!</definedName>
    <definedName name="___tab3" localSheetId="7">#REF!</definedName>
    <definedName name="___tab3" localSheetId="8">#REF!</definedName>
    <definedName name="___tab3" localSheetId="9">#REF!</definedName>
    <definedName name="___tab3" localSheetId="10">#REF!</definedName>
    <definedName name="___TAB4" localSheetId="11">#REF!</definedName>
    <definedName name="___TAB4" localSheetId="12">#REF!</definedName>
    <definedName name="___TAB4" localSheetId="13">#REF!</definedName>
    <definedName name="___TAB4" localSheetId="14">#REF!</definedName>
    <definedName name="___TAB4" localSheetId="15">#REF!</definedName>
    <definedName name="___TAB4" localSheetId="16">#REF!</definedName>
    <definedName name="___TAB4" localSheetId="17">#REF!</definedName>
    <definedName name="___TAB4" localSheetId="18">#REF!</definedName>
    <definedName name="___TAB4" localSheetId="19">#REF!</definedName>
    <definedName name="___TAB4" localSheetId="20">#REF!</definedName>
    <definedName name="___TAB4" localSheetId="21">#REF!</definedName>
    <definedName name="___TAB4" localSheetId="22">#REF!</definedName>
    <definedName name="___TAB4" localSheetId="23">#REF!</definedName>
    <definedName name="___TAB4" localSheetId="24">#REF!</definedName>
    <definedName name="___TAB4" localSheetId="25">#REF!</definedName>
    <definedName name="___TAB4" localSheetId="26">#REF!</definedName>
    <definedName name="___TAB4" localSheetId="27">#REF!</definedName>
    <definedName name="___TAB4" localSheetId="28">#REF!</definedName>
    <definedName name="___TAB4" localSheetId="29">#REF!</definedName>
    <definedName name="___TAB4" localSheetId="31">#REF!</definedName>
    <definedName name="___TAB4" localSheetId="7">#REF!</definedName>
    <definedName name="___TAB4" localSheetId="8">#REF!</definedName>
    <definedName name="___TAB4" localSheetId="9">#REF!</definedName>
    <definedName name="___TAB4" localSheetId="10">#REF!</definedName>
    <definedName name="__1Excel_BuiltIn_Print_Area_1_1_1" localSheetId="11">#REF!</definedName>
    <definedName name="__1Excel_BuiltIn_Print_Area_1_1_1" localSheetId="12">#REF!</definedName>
    <definedName name="__1Excel_BuiltIn_Print_Area_1_1_1" localSheetId="13">#REF!</definedName>
    <definedName name="__1Excel_BuiltIn_Print_Area_1_1_1" localSheetId="14">#REF!</definedName>
    <definedName name="__1Excel_BuiltIn_Print_Area_1_1_1" localSheetId="15">#REF!</definedName>
    <definedName name="__1Excel_BuiltIn_Print_Area_1_1_1" localSheetId="16">#REF!</definedName>
    <definedName name="__1Excel_BuiltIn_Print_Area_1_1_1" localSheetId="17">#REF!</definedName>
    <definedName name="__1Excel_BuiltIn_Print_Area_1_1_1" localSheetId="18">#REF!</definedName>
    <definedName name="__1Excel_BuiltIn_Print_Area_1_1_1" localSheetId="19">#REF!</definedName>
    <definedName name="__1Excel_BuiltIn_Print_Area_1_1_1" localSheetId="20">#REF!</definedName>
    <definedName name="__1Excel_BuiltIn_Print_Area_1_1_1" localSheetId="21">#REF!</definedName>
    <definedName name="__1Excel_BuiltIn_Print_Area_1_1_1" localSheetId="22">#REF!</definedName>
    <definedName name="__1Excel_BuiltIn_Print_Area_1_1_1" localSheetId="23">#REF!</definedName>
    <definedName name="__1Excel_BuiltIn_Print_Area_1_1_1" localSheetId="24">#REF!</definedName>
    <definedName name="__1Excel_BuiltIn_Print_Area_1_1_1" localSheetId="25">#REF!</definedName>
    <definedName name="__1Excel_BuiltIn_Print_Area_1_1_1" localSheetId="26">#REF!</definedName>
    <definedName name="__1Excel_BuiltIn_Print_Area_1_1_1" localSheetId="27">#REF!</definedName>
    <definedName name="__1Excel_BuiltIn_Print_Area_1_1_1" localSheetId="28">#REF!</definedName>
    <definedName name="__1Excel_BuiltIn_Print_Area_1_1_1" localSheetId="29">#REF!</definedName>
    <definedName name="__1Excel_BuiltIn_Print_Area_1_1_1" localSheetId="31">#REF!</definedName>
    <definedName name="__1Excel_BuiltIn_Print_Area_1_1_1" localSheetId="7">#REF!</definedName>
    <definedName name="__1Excel_BuiltIn_Print_Area_1_1_1" localSheetId="8">#REF!</definedName>
    <definedName name="__1Excel_BuiltIn_Print_Area_1_1_1" localSheetId="9">#REF!</definedName>
    <definedName name="__1Excel_BuiltIn_Print_Area_1_1_1" localSheetId="10">#REF!</definedName>
    <definedName name="__2Excel_BuiltIn_Print_Titles_1_1_1_1" localSheetId="11">#REF!</definedName>
    <definedName name="__2Excel_BuiltIn_Print_Titles_1_1_1_1" localSheetId="12">#REF!</definedName>
    <definedName name="__2Excel_BuiltIn_Print_Titles_1_1_1_1" localSheetId="13">#REF!</definedName>
    <definedName name="__2Excel_BuiltIn_Print_Titles_1_1_1_1" localSheetId="14">#REF!</definedName>
    <definedName name="__2Excel_BuiltIn_Print_Titles_1_1_1_1" localSheetId="15">#REF!</definedName>
    <definedName name="__2Excel_BuiltIn_Print_Titles_1_1_1_1" localSheetId="16">#REF!</definedName>
    <definedName name="__2Excel_BuiltIn_Print_Titles_1_1_1_1" localSheetId="17">#REF!</definedName>
    <definedName name="__2Excel_BuiltIn_Print_Titles_1_1_1_1" localSheetId="18">#REF!</definedName>
    <definedName name="__2Excel_BuiltIn_Print_Titles_1_1_1_1" localSheetId="19">#REF!</definedName>
    <definedName name="__2Excel_BuiltIn_Print_Titles_1_1_1_1" localSheetId="20">#REF!</definedName>
    <definedName name="__2Excel_BuiltIn_Print_Titles_1_1_1_1" localSheetId="21">#REF!</definedName>
    <definedName name="__2Excel_BuiltIn_Print_Titles_1_1_1_1" localSheetId="22">#REF!</definedName>
    <definedName name="__2Excel_BuiltIn_Print_Titles_1_1_1_1" localSheetId="23">#REF!</definedName>
    <definedName name="__2Excel_BuiltIn_Print_Titles_1_1_1_1" localSheetId="24">#REF!</definedName>
    <definedName name="__2Excel_BuiltIn_Print_Titles_1_1_1_1" localSheetId="25">#REF!</definedName>
    <definedName name="__2Excel_BuiltIn_Print_Titles_1_1_1_1" localSheetId="26">#REF!</definedName>
    <definedName name="__2Excel_BuiltIn_Print_Titles_1_1_1_1" localSheetId="27">#REF!</definedName>
    <definedName name="__2Excel_BuiltIn_Print_Titles_1_1_1_1" localSheetId="28">#REF!</definedName>
    <definedName name="__2Excel_BuiltIn_Print_Titles_1_1_1_1" localSheetId="29">#REF!</definedName>
    <definedName name="__2Excel_BuiltIn_Print_Titles_1_1_1_1" localSheetId="31">#REF!</definedName>
    <definedName name="__2Excel_BuiltIn_Print_Titles_1_1_1_1" localSheetId="7">#REF!</definedName>
    <definedName name="__2Excel_BuiltIn_Print_Titles_1_1_1_1" localSheetId="8">#REF!</definedName>
    <definedName name="__2Excel_BuiltIn_Print_Titles_1_1_1_1" localSheetId="9">#REF!</definedName>
    <definedName name="__2Excel_BuiltIn_Print_Titles_1_1_1_1" localSheetId="10">#REF!</definedName>
    <definedName name="__apu1" localSheetId="11">[2]INSUMOS!#REF!</definedName>
    <definedName name="__apu1" localSheetId="12">[2]INSUMOS!#REF!</definedName>
    <definedName name="__apu1" localSheetId="13">[2]INSUMOS!#REF!</definedName>
    <definedName name="__apu1" localSheetId="14">[2]INSUMOS!#REF!</definedName>
    <definedName name="__apu1" localSheetId="15">[2]INSUMOS!#REF!</definedName>
    <definedName name="__apu1" localSheetId="16">[2]INSUMOS!#REF!</definedName>
    <definedName name="__apu1" localSheetId="17">[2]INSUMOS!#REF!</definedName>
    <definedName name="__apu1" localSheetId="18">[2]INSUMOS!#REF!</definedName>
    <definedName name="__apu1" localSheetId="19">[2]INSUMOS!#REF!</definedName>
    <definedName name="__apu1" localSheetId="20">[2]INSUMOS!#REF!</definedName>
    <definedName name="__apu1" localSheetId="21">[2]INSUMOS!#REF!</definedName>
    <definedName name="__apu1" localSheetId="22">[2]INSUMOS!#REF!</definedName>
    <definedName name="__apu1" localSheetId="23">[2]INSUMOS!#REF!</definedName>
    <definedName name="__apu1" localSheetId="24">[2]INSUMOS!#REF!</definedName>
    <definedName name="__apu1" localSheetId="25">[2]INSUMOS!#REF!</definedName>
    <definedName name="__apu1" localSheetId="26">[2]INSUMOS!#REF!</definedName>
    <definedName name="__apu1" localSheetId="27">[2]INSUMOS!#REF!</definedName>
    <definedName name="__apu1" localSheetId="28">[2]INSUMOS!#REF!</definedName>
    <definedName name="__apu1" localSheetId="29">[2]INSUMOS!#REF!</definedName>
    <definedName name="__apu1" localSheetId="31">[2]INSUMOS!#REF!</definedName>
    <definedName name="__apu1" localSheetId="7">[2]INSUMOS!#REF!</definedName>
    <definedName name="__apu1" localSheetId="8">[2]INSUMOS!#REF!</definedName>
    <definedName name="__apu1" localSheetId="9">[2]INSUMOS!#REF!</definedName>
    <definedName name="__apu1" localSheetId="10">[2]INSUMOS!#REF!</definedName>
    <definedName name="__EST1" localSheetId="11">#REF!</definedName>
    <definedName name="__EST1" localSheetId="12">#REF!</definedName>
    <definedName name="__EST1" localSheetId="13">#REF!</definedName>
    <definedName name="__EST1" localSheetId="14">#REF!</definedName>
    <definedName name="__EST1" localSheetId="15">#REF!</definedName>
    <definedName name="__EST1" localSheetId="16">#REF!</definedName>
    <definedName name="__EST1" localSheetId="17">#REF!</definedName>
    <definedName name="__EST1" localSheetId="18">#REF!</definedName>
    <definedName name="__EST1" localSheetId="19">#REF!</definedName>
    <definedName name="__EST1" localSheetId="20">#REF!</definedName>
    <definedName name="__EST1" localSheetId="21">#REF!</definedName>
    <definedName name="__EST1" localSheetId="22">#REF!</definedName>
    <definedName name="__EST1" localSheetId="23">#REF!</definedName>
    <definedName name="__EST1" localSheetId="24">#REF!</definedName>
    <definedName name="__EST1" localSheetId="25">#REF!</definedName>
    <definedName name="__EST1" localSheetId="26">#REF!</definedName>
    <definedName name="__EST1" localSheetId="27">#REF!</definedName>
    <definedName name="__EST1" localSheetId="28">#REF!</definedName>
    <definedName name="__EST1" localSheetId="29">#REF!</definedName>
    <definedName name="__EST1" localSheetId="31">#REF!</definedName>
    <definedName name="__EST1" localSheetId="7">#REF!</definedName>
    <definedName name="__EST1" localSheetId="8">#REF!</definedName>
    <definedName name="__EST1" localSheetId="9">#REF!</definedName>
    <definedName name="__EST1" localSheetId="10">#REF!</definedName>
    <definedName name="__EST1" localSheetId="6">#REF!</definedName>
    <definedName name="__EST10" localSheetId="11">#REF!</definedName>
    <definedName name="__EST10" localSheetId="12">#REF!</definedName>
    <definedName name="__EST10" localSheetId="13">#REF!</definedName>
    <definedName name="__EST10" localSheetId="14">#REF!</definedName>
    <definedName name="__EST10" localSheetId="15">#REF!</definedName>
    <definedName name="__EST10" localSheetId="16">#REF!</definedName>
    <definedName name="__EST10" localSheetId="17">#REF!</definedName>
    <definedName name="__EST10" localSheetId="18">#REF!</definedName>
    <definedName name="__EST10" localSheetId="19">#REF!</definedName>
    <definedName name="__EST10" localSheetId="20">#REF!</definedName>
    <definedName name="__EST10" localSheetId="21">#REF!</definedName>
    <definedName name="__EST10" localSheetId="22">#REF!</definedName>
    <definedName name="__EST10" localSheetId="23">#REF!</definedName>
    <definedName name="__EST10" localSheetId="24">#REF!</definedName>
    <definedName name="__EST10" localSheetId="25">#REF!</definedName>
    <definedName name="__EST10" localSheetId="26">#REF!</definedName>
    <definedName name="__EST10" localSheetId="27">#REF!</definedName>
    <definedName name="__EST10" localSheetId="28">#REF!</definedName>
    <definedName name="__EST10" localSheetId="29">#REF!</definedName>
    <definedName name="__EST10" localSheetId="31">#REF!</definedName>
    <definedName name="__EST10" localSheetId="7">#REF!</definedName>
    <definedName name="__EST10" localSheetId="8">#REF!</definedName>
    <definedName name="__EST10" localSheetId="9">#REF!</definedName>
    <definedName name="__EST10" localSheetId="10">#REF!</definedName>
    <definedName name="__EST10" localSheetId="6">#REF!</definedName>
    <definedName name="__EST11" localSheetId="11">#REF!</definedName>
    <definedName name="__EST11" localSheetId="12">#REF!</definedName>
    <definedName name="__EST11" localSheetId="13">#REF!</definedName>
    <definedName name="__EST11" localSheetId="14">#REF!</definedName>
    <definedName name="__EST11" localSheetId="15">#REF!</definedName>
    <definedName name="__EST11" localSheetId="16">#REF!</definedName>
    <definedName name="__EST11" localSheetId="17">#REF!</definedName>
    <definedName name="__EST11" localSheetId="18">#REF!</definedName>
    <definedName name="__EST11" localSheetId="19">#REF!</definedName>
    <definedName name="__EST11" localSheetId="20">#REF!</definedName>
    <definedName name="__EST11" localSheetId="21">#REF!</definedName>
    <definedName name="__EST11" localSheetId="22">#REF!</definedName>
    <definedName name="__EST11" localSheetId="23">#REF!</definedName>
    <definedName name="__EST11" localSheetId="24">#REF!</definedName>
    <definedName name="__EST11" localSheetId="25">#REF!</definedName>
    <definedName name="__EST11" localSheetId="26">#REF!</definedName>
    <definedName name="__EST11" localSheetId="27">#REF!</definedName>
    <definedName name="__EST11" localSheetId="28">#REF!</definedName>
    <definedName name="__EST11" localSheetId="29">#REF!</definedName>
    <definedName name="__EST11" localSheetId="31">#REF!</definedName>
    <definedName name="__EST11" localSheetId="7">#REF!</definedName>
    <definedName name="__EST11" localSheetId="8">#REF!</definedName>
    <definedName name="__EST11" localSheetId="9">#REF!</definedName>
    <definedName name="__EST11" localSheetId="10">#REF!</definedName>
    <definedName name="__EST11" localSheetId="6">#REF!</definedName>
    <definedName name="__EST12" localSheetId="11">#REF!</definedName>
    <definedName name="__EST12" localSheetId="12">#REF!</definedName>
    <definedName name="__EST12" localSheetId="13">#REF!</definedName>
    <definedName name="__EST12" localSheetId="14">#REF!</definedName>
    <definedName name="__EST12" localSheetId="15">#REF!</definedName>
    <definedName name="__EST12" localSheetId="16">#REF!</definedName>
    <definedName name="__EST12" localSheetId="17">#REF!</definedName>
    <definedName name="__EST12" localSheetId="18">#REF!</definedName>
    <definedName name="__EST12" localSheetId="19">#REF!</definedName>
    <definedName name="__EST12" localSheetId="20">#REF!</definedName>
    <definedName name="__EST12" localSheetId="21">#REF!</definedName>
    <definedName name="__EST12" localSheetId="22">#REF!</definedName>
    <definedName name="__EST12" localSheetId="23">#REF!</definedName>
    <definedName name="__EST12" localSheetId="24">#REF!</definedName>
    <definedName name="__EST12" localSheetId="25">#REF!</definedName>
    <definedName name="__EST12" localSheetId="26">#REF!</definedName>
    <definedName name="__EST12" localSheetId="27">#REF!</definedName>
    <definedName name="__EST12" localSheetId="28">#REF!</definedName>
    <definedName name="__EST12" localSheetId="29">#REF!</definedName>
    <definedName name="__EST12" localSheetId="31">#REF!</definedName>
    <definedName name="__EST12" localSheetId="7">#REF!</definedName>
    <definedName name="__EST12" localSheetId="8">#REF!</definedName>
    <definedName name="__EST12" localSheetId="9">#REF!</definedName>
    <definedName name="__EST12" localSheetId="10">#REF!</definedName>
    <definedName name="__EST12" localSheetId="6">#REF!</definedName>
    <definedName name="__EST13" localSheetId="11">#REF!</definedName>
    <definedName name="__EST13" localSheetId="12">#REF!</definedName>
    <definedName name="__EST13" localSheetId="13">#REF!</definedName>
    <definedName name="__EST13" localSheetId="14">#REF!</definedName>
    <definedName name="__EST13" localSheetId="15">#REF!</definedName>
    <definedName name="__EST13" localSheetId="16">#REF!</definedName>
    <definedName name="__EST13" localSheetId="17">#REF!</definedName>
    <definedName name="__EST13" localSheetId="18">#REF!</definedName>
    <definedName name="__EST13" localSheetId="19">#REF!</definedName>
    <definedName name="__EST13" localSheetId="20">#REF!</definedName>
    <definedName name="__EST13" localSheetId="21">#REF!</definedName>
    <definedName name="__EST13" localSheetId="22">#REF!</definedName>
    <definedName name="__EST13" localSheetId="23">#REF!</definedName>
    <definedName name="__EST13" localSheetId="24">#REF!</definedName>
    <definedName name="__EST13" localSheetId="25">#REF!</definedName>
    <definedName name="__EST13" localSheetId="26">#REF!</definedName>
    <definedName name="__EST13" localSheetId="27">#REF!</definedName>
    <definedName name="__EST13" localSheetId="28">#REF!</definedName>
    <definedName name="__EST13" localSheetId="29">#REF!</definedName>
    <definedName name="__EST13" localSheetId="31">#REF!</definedName>
    <definedName name="__EST13" localSheetId="7">#REF!</definedName>
    <definedName name="__EST13" localSheetId="8">#REF!</definedName>
    <definedName name="__EST13" localSheetId="9">#REF!</definedName>
    <definedName name="__EST13" localSheetId="10">#REF!</definedName>
    <definedName name="__EST13" localSheetId="6">#REF!</definedName>
    <definedName name="__EST14" localSheetId="11">#REF!</definedName>
    <definedName name="__EST14" localSheetId="12">#REF!</definedName>
    <definedName name="__EST14" localSheetId="13">#REF!</definedName>
    <definedName name="__EST14" localSheetId="14">#REF!</definedName>
    <definedName name="__EST14" localSheetId="15">#REF!</definedName>
    <definedName name="__EST14" localSheetId="16">#REF!</definedName>
    <definedName name="__EST14" localSheetId="17">#REF!</definedName>
    <definedName name="__EST14" localSheetId="18">#REF!</definedName>
    <definedName name="__EST14" localSheetId="19">#REF!</definedName>
    <definedName name="__EST14" localSheetId="20">#REF!</definedName>
    <definedName name="__EST14" localSheetId="21">#REF!</definedName>
    <definedName name="__EST14" localSheetId="22">#REF!</definedName>
    <definedName name="__EST14" localSheetId="23">#REF!</definedName>
    <definedName name="__EST14" localSheetId="24">#REF!</definedName>
    <definedName name="__EST14" localSheetId="25">#REF!</definedName>
    <definedName name="__EST14" localSheetId="26">#REF!</definedName>
    <definedName name="__EST14" localSheetId="27">#REF!</definedName>
    <definedName name="__EST14" localSheetId="28">#REF!</definedName>
    <definedName name="__EST14" localSheetId="29">#REF!</definedName>
    <definedName name="__EST14" localSheetId="31">#REF!</definedName>
    <definedName name="__EST14" localSheetId="7">#REF!</definedName>
    <definedName name="__EST14" localSheetId="8">#REF!</definedName>
    <definedName name="__EST14" localSheetId="9">#REF!</definedName>
    <definedName name="__EST14" localSheetId="10">#REF!</definedName>
    <definedName name="__EST14" localSheetId="6">#REF!</definedName>
    <definedName name="__EST15" localSheetId="11">#REF!</definedName>
    <definedName name="__EST15" localSheetId="12">#REF!</definedName>
    <definedName name="__EST15" localSheetId="13">#REF!</definedName>
    <definedName name="__EST15" localSheetId="14">#REF!</definedName>
    <definedName name="__EST15" localSheetId="15">#REF!</definedName>
    <definedName name="__EST15" localSheetId="16">#REF!</definedName>
    <definedName name="__EST15" localSheetId="17">#REF!</definedName>
    <definedName name="__EST15" localSheetId="18">#REF!</definedName>
    <definedName name="__EST15" localSheetId="19">#REF!</definedName>
    <definedName name="__EST15" localSheetId="20">#REF!</definedName>
    <definedName name="__EST15" localSheetId="21">#REF!</definedName>
    <definedName name="__EST15" localSheetId="22">#REF!</definedName>
    <definedName name="__EST15" localSheetId="23">#REF!</definedName>
    <definedName name="__EST15" localSheetId="24">#REF!</definedName>
    <definedName name="__EST15" localSheetId="25">#REF!</definedName>
    <definedName name="__EST15" localSheetId="26">#REF!</definedName>
    <definedName name="__EST15" localSheetId="27">#REF!</definedName>
    <definedName name="__EST15" localSheetId="28">#REF!</definedName>
    <definedName name="__EST15" localSheetId="29">#REF!</definedName>
    <definedName name="__EST15" localSheetId="31">#REF!</definedName>
    <definedName name="__EST15" localSheetId="7">#REF!</definedName>
    <definedName name="__EST15" localSheetId="8">#REF!</definedName>
    <definedName name="__EST15" localSheetId="9">#REF!</definedName>
    <definedName name="__EST15" localSheetId="10">#REF!</definedName>
    <definedName name="__EST15" localSheetId="6">#REF!</definedName>
    <definedName name="__EST16" localSheetId="11">#REF!</definedName>
    <definedName name="__EST16" localSheetId="12">#REF!</definedName>
    <definedName name="__EST16" localSheetId="13">#REF!</definedName>
    <definedName name="__EST16" localSheetId="14">#REF!</definedName>
    <definedName name="__EST16" localSheetId="15">#REF!</definedName>
    <definedName name="__EST16" localSheetId="16">#REF!</definedName>
    <definedName name="__EST16" localSheetId="17">#REF!</definedName>
    <definedName name="__EST16" localSheetId="18">#REF!</definedName>
    <definedName name="__EST16" localSheetId="19">#REF!</definedName>
    <definedName name="__EST16" localSheetId="20">#REF!</definedName>
    <definedName name="__EST16" localSheetId="21">#REF!</definedName>
    <definedName name="__EST16" localSheetId="22">#REF!</definedName>
    <definedName name="__EST16" localSheetId="23">#REF!</definedName>
    <definedName name="__EST16" localSheetId="24">#REF!</definedName>
    <definedName name="__EST16" localSheetId="25">#REF!</definedName>
    <definedName name="__EST16" localSheetId="26">#REF!</definedName>
    <definedName name="__EST16" localSheetId="27">#REF!</definedName>
    <definedName name="__EST16" localSheetId="28">#REF!</definedName>
    <definedName name="__EST16" localSheetId="29">#REF!</definedName>
    <definedName name="__EST16" localSheetId="31">#REF!</definedName>
    <definedName name="__EST16" localSheetId="7">#REF!</definedName>
    <definedName name="__EST16" localSheetId="8">#REF!</definedName>
    <definedName name="__EST16" localSheetId="9">#REF!</definedName>
    <definedName name="__EST16" localSheetId="10">#REF!</definedName>
    <definedName name="__EST16" localSheetId="6">#REF!</definedName>
    <definedName name="__EST17" localSheetId="11">#REF!</definedName>
    <definedName name="__EST17" localSheetId="12">#REF!</definedName>
    <definedName name="__EST17" localSheetId="13">#REF!</definedName>
    <definedName name="__EST17" localSheetId="14">#REF!</definedName>
    <definedName name="__EST17" localSheetId="15">#REF!</definedName>
    <definedName name="__EST17" localSheetId="16">#REF!</definedName>
    <definedName name="__EST17" localSheetId="17">#REF!</definedName>
    <definedName name="__EST17" localSheetId="18">#REF!</definedName>
    <definedName name="__EST17" localSheetId="19">#REF!</definedName>
    <definedName name="__EST17" localSheetId="20">#REF!</definedName>
    <definedName name="__EST17" localSheetId="21">#REF!</definedName>
    <definedName name="__EST17" localSheetId="22">#REF!</definedName>
    <definedName name="__EST17" localSheetId="23">#REF!</definedName>
    <definedName name="__EST17" localSheetId="24">#REF!</definedName>
    <definedName name="__EST17" localSheetId="25">#REF!</definedName>
    <definedName name="__EST17" localSheetId="26">#REF!</definedName>
    <definedName name="__EST17" localSheetId="27">#REF!</definedName>
    <definedName name="__EST17" localSheetId="28">#REF!</definedName>
    <definedName name="__EST17" localSheetId="29">#REF!</definedName>
    <definedName name="__EST17" localSheetId="31">#REF!</definedName>
    <definedName name="__EST17" localSheetId="7">#REF!</definedName>
    <definedName name="__EST17" localSheetId="8">#REF!</definedName>
    <definedName name="__EST17" localSheetId="9">#REF!</definedName>
    <definedName name="__EST17" localSheetId="10">#REF!</definedName>
    <definedName name="__EST17" localSheetId="6">#REF!</definedName>
    <definedName name="__EST18" localSheetId="11">#REF!</definedName>
    <definedName name="__EST18" localSheetId="12">#REF!</definedName>
    <definedName name="__EST18" localSheetId="13">#REF!</definedName>
    <definedName name="__EST18" localSheetId="14">#REF!</definedName>
    <definedName name="__EST18" localSheetId="15">#REF!</definedName>
    <definedName name="__EST18" localSheetId="16">#REF!</definedName>
    <definedName name="__EST18" localSheetId="17">#REF!</definedName>
    <definedName name="__EST18" localSheetId="18">#REF!</definedName>
    <definedName name="__EST18" localSheetId="19">#REF!</definedName>
    <definedName name="__EST18" localSheetId="20">#REF!</definedName>
    <definedName name="__EST18" localSheetId="21">#REF!</definedName>
    <definedName name="__EST18" localSheetId="22">#REF!</definedName>
    <definedName name="__EST18" localSheetId="23">#REF!</definedName>
    <definedName name="__EST18" localSheetId="24">#REF!</definedName>
    <definedName name="__EST18" localSheetId="25">#REF!</definedName>
    <definedName name="__EST18" localSheetId="26">#REF!</definedName>
    <definedName name="__EST18" localSheetId="27">#REF!</definedName>
    <definedName name="__EST18" localSheetId="28">#REF!</definedName>
    <definedName name="__EST18" localSheetId="29">#REF!</definedName>
    <definedName name="__EST18" localSheetId="31">#REF!</definedName>
    <definedName name="__EST18" localSheetId="7">#REF!</definedName>
    <definedName name="__EST18" localSheetId="8">#REF!</definedName>
    <definedName name="__EST18" localSheetId="9">#REF!</definedName>
    <definedName name="__EST18" localSheetId="10">#REF!</definedName>
    <definedName name="__EST18" localSheetId="6">#REF!</definedName>
    <definedName name="__EST19" localSheetId="11">#REF!</definedName>
    <definedName name="__EST19" localSheetId="12">#REF!</definedName>
    <definedName name="__EST19" localSheetId="13">#REF!</definedName>
    <definedName name="__EST19" localSheetId="14">#REF!</definedName>
    <definedName name="__EST19" localSheetId="15">#REF!</definedName>
    <definedName name="__EST19" localSheetId="16">#REF!</definedName>
    <definedName name="__EST19" localSheetId="17">#REF!</definedName>
    <definedName name="__EST19" localSheetId="18">#REF!</definedName>
    <definedName name="__EST19" localSheetId="19">#REF!</definedName>
    <definedName name="__EST19" localSheetId="20">#REF!</definedName>
    <definedName name="__EST19" localSheetId="21">#REF!</definedName>
    <definedName name="__EST19" localSheetId="22">#REF!</definedName>
    <definedName name="__EST19" localSheetId="23">#REF!</definedName>
    <definedName name="__EST19" localSheetId="24">#REF!</definedName>
    <definedName name="__EST19" localSheetId="25">#REF!</definedName>
    <definedName name="__EST19" localSheetId="26">#REF!</definedName>
    <definedName name="__EST19" localSheetId="27">#REF!</definedName>
    <definedName name="__EST19" localSheetId="28">#REF!</definedName>
    <definedName name="__EST19" localSheetId="29">#REF!</definedName>
    <definedName name="__EST19" localSheetId="31">#REF!</definedName>
    <definedName name="__EST19" localSheetId="7">#REF!</definedName>
    <definedName name="__EST19" localSheetId="8">#REF!</definedName>
    <definedName name="__EST19" localSheetId="9">#REF!</definedName>
    <definedName name="__EST19" localSheetId="10">#REF!</definedName>
    <definedName name="__EST19" localSheetId="6">#REF!</definedName>
    <definedName name="__EST2" localSheetId="11">#REF!</definedName>
    <definedName name="__EST2" localSheetId="12">#REF!</definedName>
    <definedName name="__EST2" localSheetId="13">#REF!</definedName>
    <definedName name="__EST2" localSheetId="14">#REF!</definedName>
    <definedName name="__EST2" localSheetId="15">#REF!</definedName>
    <definedName name="__EST2" localSheetId="16">#REF!</definedName>
    <definedName name="__EST2" localSheetId="17">#REF!</definedName>
    <definedName name="__EST2" localSheetId="18">#REF!</definedName>
    <definedName name="__EST2" localSheetId="19">#REF!</definedName>
    <definedName name="__EST2" localSheetId="20">#REF!</definedName>
    <definedName name="__EST2" localSheetId="21">#REF!</definedName>
    <definedName name="__EST2" localSheetId="22">#REF!</definedName>
    <definedName name="__EST2" localSheetId="23">#REF!</definedName>
    <definedName name="__EST2" localSheetId="24">#REF!</definedName>
    <definedName name="__EST2" localSheetId="25">#REF!</definedName>
    <definedName name="__EST2" localSheetId="26">#REF!</definedName>
    <definedName name="__EST2" localSheetId="27">#REF!</definedName>
    <definedName name="__EST2" localSheetId="28">#REF!</definedName>
    <definedName name="__EST2" localSheetId="29">#REF!</definedName>
    <definedName name="__EST2" localSheetId="31">#REF!</definedName>
    <definedName name="__EST2" localSheetId="7">#REF!</definedName>
    <definedName name="__EST2" localSheetId="8">#REF!</definedName>
    <definedName name="__EST2" localSheetId="9">#REF!</definedName>
    <definedName name="__EST2" localSheetId="10">#REF!</definedName>
    <definedName name="__EST2" localSheetId="6">#REF!</definedName>
    <definedName name="__EST23" localSheetId="11">#REF!</definedName>
    <definedName name="__EST23" localSheetId="12">#REF!</definedName>
    <definedName name="__EST23" localSheetId="13">#REF!</definedName>
    <definedName name="__EST23" localSheetId="14">#REF!</definedName>
    <definedName name="__EST23" localSheetId="15">#REF!</definedName>
    <definedName name="__EST23" localSheetId="16">#REF!</definedName>
    <definedName name="__EST23" localSheetId="17">#REF!</definedName>
    <definedName name="__EST23" localSheetId="18">#REF!</definedName>
    <definedName name="__EST23" localSheetId="19">#REF!</definedName>
    <definedName name="__EST23" localSheetId="20">#REF!</definedName>
    <definedName name="__EST23" localSheetId="21">#REF!</definedName>
    <definedName name="__EST23" localSheetId="22">#REF!</definedName>
    <definedName name="__EST23" localSheetId="23">#REF!</definedName>
    <definedName name="__EST23" localSheetId="24">#REF!</definedName>
    <definedName name="__EST23" localSheetId="25">#REF!</definedName>
    <definedName name="__EST23" localSheetId="26">#REF!</definedName>
    <definedName name="__EST23" localSheetId="27">#REF!</definedName>
    <definedName name="__EST23" localSheetId="28">#REF!</definedName>
    <definedName name="__EST23" localSheetId="29">#REF!</definedName>
    <definedName name="__EST23" localSheetId="31">#REF!</definedName>
    <definedName name="__EST23" localSheetId="7">#REF!</definedName>
    <definedName name="__EST23" localSheetId="8">#REF!</definedName>
    <definedName name="__EST23" localSheetId="9">#REF!</definedName>
    <definedName name="__EST23" localSheetId="10">#REF!</definedName>
    <definedName name="__EST23" localSheetId="6">#REF!</definedName>
    <definedName name="__EST3" localSheetId="11">#REF!</definedName>
    <definedName name="__EST3" localSheetId="12">#REF!</definedName>
    <definedName name="__EST3" localSheetId="13">#REF!</definedName>
    <definedName name="__EST3" localSheetId="14">#REF!</definedName>
    <definedName name="__EST3" localSheetId="15">#REF!</definedName>
    <definedName name="__EST3" localSheetId="16">#REF!</definedName>
    <definedName name="__EST3" localSheetId="17">#REF!</definedName>
    <definedName name="__EST3" localSheetId="18">#REF!</definedName>
    <definedName name="__EST3" localSheetId="19">#REF!</definedName>
    <definedName name="__EST3" localSheetId="20">#REF!</definedName>
    <definedName name="__EST3" localSheetId="21">#REF!</definedName>
    <definedName name="__EST3" localSheetId="22">#REF!</definedName>
    <definedName name="__EST3" localSheetId="23">#REF!</definedName>
    <definedName name="__EST3" localSheetId="24">#REF!</definedName>
    <definedName name="__EST3" localSheetId="25">#REF!</definedName>
    <definedName name="__EST3" localSheetId="26">#REF!</definedName>
    <definedName name="__EST3" localSheetId="27">#REF!</definedName>
    <definedName name="__EST3" localSheetId="28">#REF!</definedName>
    <definedName name="__EST3" localSheetId="29">#REF!</definedName>
    <definedName name="__EST3" localSheetId="31">#REF!</definedName>
    <definedName name="__EST3" localSheetId="7">#REF!</definedName>
    <definedName name="__EST3" localSheetId="8">#REF!</definedName>
    <definedName name="__EST3" localSheetId="9">#REF!</definedName>
    <definedName name="__EST3" localSheetId="10">#REF!</definedName>
    <definedName name="__EST3" localSheetId="6">#REF!</definedName>
    <definedName name="__EST4" localSheetId="11">#REF!</definedName>
    <definedName name="__EST4" localSheetId="12">#REF!</definedName>
    <definedName name="__EST4" localSheetId="13">#REF!</definedName>
    <definedName name="__EST4" localSheetId="14">#REF!</definedName>
    <definedName name="__EST4" localSheetId="15">#REF!</definedName>
    <definedName name="__EST4" localSheetId="16">#REF!</definedName>
    <definedName name="__EST4" localSheetId="17">#REF!</definedName>
    <definedName name="__EST4" localSheetId="18">#REF!</definedName>
    <definedName name="__EST4" localSheetId="19">#REF!</definedName>
    <definedName name="__EST4" localSheetId="20">#REF!</definedName>
    <definedName name="__EST4" localSheetId="21">#REF!</definedName>
    <definedName name="__EST4" localSheetId="22">#REF!</definedName>
    <definedName name="__EST4" localSheetId="23">#REF!</definedName>
    <definedName name="__EST4" localSheetId="24">#REF!</definedName>
    <definedName name="__EST4" localSheetId="25">#REF!</definedName>
    <definedName name="__EST4" localSheetId="26">#REF!</definedName>
    <definedName name="__EST4" localSheetId="27">#REF!</definedName>
    <definedName name="__EST4" localSheetId="28">#REF!</definedName>
    <definedName name="__EST4" localSheetId="29">#REF!</definedName>
    <definedName name="__EST4" localSheetId="31">#REF!</definedName>
    <definedName name="__EST4" localSheetId="7">#REF!</definedName>
    <definedName name="__EST4" localSheetId="8">#REF!</definedName>
    <definedName name="__EST4" localSheetId="9">#REF!</definedName>
    <definedName name="__EST4" localSheetId="10">#REF!</definedName>
    <definedName name="__EST4" localSheetId="6">#REF!</definedName>
    <definedName name="__EST5" localSheetId="11">#REF!</definedName>
    <definedName name="__EST5" localSheetId="12">#REF!</definedName>
    <definedName name="__EST5" localSheetId="13">#REF!</definedName>
    <definedName name="__EST5" localSheetId="14">#REF!</definedName>
    <definedName name="__EST5" localSheetId="15">#REF!</definedName>
    <definedName name="__EST5" localSheetId="16">#REF!</definedName>
    <definedName name="__EST5" localSheetId="17">#REF!</definedName>
    <definedName name="__EST5" localSheetId="18">#REF!</definedName>
    <definedName name="__EST5" localSheetId="19">#REF!</definedName>
    <definedName name="__EST5" localSheetId="20">#REF!</definedName>
    <definedName name="__EST5" localSheetId="21">#REF!</definedName>
    <definedName name="__EST5" localSheetId="22">#REF!</definedName>
    <definedName name="__EST5" localSheetId="23">#REF!</definedName>
    <definedName name="__EST5" localSheetId="24">#REF!</definedName>
    <definedName name="__EST5" localSheetId="25">#REF!</definedName>
    <definedName name="__EST5" localSheetId="26">#REF!</definedName>
    <definedName name="__EST5" localSheetId="27">#REF!</definedName>
    <definedName name="__EST5" localSheetId="28">#REF!</definedName>
    <definedName name="__EST5" localSheetId="29">#REF!</definedName>
    <definedName name="__EST5" localSheetId="31">#REF!</definedName>
    <definedName name="__EST5" localSheetId="7">#REF!</definedName>
    <definedName name="__EST5" localSheetId="8">#REF!</definedName>
    <definedName name="__EST5" localSheetId="9">#REF!</definedName>
    <definedName name="__EST5" localSheetId="10">#REF!</definedName>
    <definedName name="__EST5" localSheetId="6">#REF!</definedName>
    <definedName name="__EST6" localSheetId="11">#REF!</definedName>
    <definedName name="__EST6" localSheetId="12">#REF!</definedName>
    <definedName name="__EST6" localSheetId="13">#REF!</definedName>
    <definedName name="__EST6" localSheetId="14">#REF!</definedName>
    <definedName name="__EST6" localSheetId="15">#REF!</definedName>
    <definedName name="__EST6" localSheetId="16">#REF!</definedName>
    <definedName name="__EST6" localSheetId="17">#REF!</definedName>
    <definedName name="__EST6" localSheetId="18">#REF!</definedName>
    <definedName name="__EST6" localSheetId="19">#REF!</definedName>
    <definedName name="__EST6" localSheetId="20">#REF!</definedName>
    <definedName name="__EST6" localSheetId="21">#REF!</definedName>
    <definedName name="__EST6" localSheetId="22">#REF!</definedName>
    <definedName name="__EST6" localSheetId="23">#REF!</definedName>
    <definedName name="__EST6" localSheetId="24">#REF!</definedName>
    <definedName name="__EST6" localSheetId="25">#REF!</definedName>
    <definedName name="__EST6" localSheetId="26">#REF!</definedName>
    <definedName name="__EST6" localSheetId="27">#REF!</definedName>
    <definedName name="__EST6" localSheetId="28">#REF!</definedName>
    <definedName name="__EST6" localSheetId="29">#REF!</definedName>
    <definedName name="__EST6" localSheetId="31">#REF!</definedName>
    <definedName name="__EST6" localSheetId="7">#REF!</definedName>
    <definedName name="__EST6" localSheetId="8">#REF!</definedName>
    <definedName name="__EST6" localSheetId="9">#REF!</definedName>
    <definedName name="__EST6" localSheetId="10">#REF!</definedName>
    <definedName name="__EST6" localSheetId="6">#REF!</definedName>
    <definedName name="__EST7" localSheetId="11">#REF!</definedName>
    <definedName name="__EST7" localSheetId="12">#REF!</definedName>
    <definedName name="__EST7" localSheetId="13">#REF!</definedName>
    <definedName name="__EST7" localSheetId="14">#REF!</definedName>
    <definedName name="__EST7" localSheetId="15">#REF!</definedName>
    <definedName name="__EST7" localSheetId="16">#REF!</definedName>
    <definedName name="__EST7" localSheetId="17">#REF!</definedName>
    <definedName name="__EST7" localSheetId="18">#REF!</definedName>
    <definedName name="__EST7" localSheetId="19">#REF!</definedName>
    <definedName name="__EST7" localSheetId="20">#REF!</definedName>
    <definedName name="__EST7" localSheetId="21">#REF!</definedName>
    <definedName name="__EST7" localSheetId="22">#REF!</definedName>
    <definedName name="__EST7" localSheetId="23">#REF!</definedName>
    <definedName name="__EST7" localSheetId="24">#REF!</definedName>
    <definedName name="__EST7" localSheetId="25">#REF!</definedName>
    <definedName name="__EST7" localSheetId="26">#REF!</definedName>
    <definedName name="__EST7" localSheetId="27">#REF!</definedName>
    <definedName name="__EST7" localSheetId="28">#REF!</definedName>
    <definedName name="__EST7" localSheetId="29">#REF!</definedName>
    <definedName name="__EST7" localSheetId="31">#REF!</definedName>
    <definedName name="__EST7" localSheetId="7">#REF!</definedName>
    <definedName name="__EST7" localSheetId="8">#REF!</definedName>
    <definedName name="__EST7" localSheetId="9">#REF!</definedName>
    <definedName name="__EST7" localSheetId="10">#REF!</definedName>
    <definedName name="__EST7" localSheetId="6">#REF!</definedName>
    <definedName name="__EST8" localSheetId="11">#REF!</definedName>
    <definedName name="__EST8" localSheetId="12">#REF!</definedName>
    <definedName name="__EST8" localSheetId="13">#REF!</definedName>
    <definedName name="__EST8" localSheetId="14">#REF!</definedName>
    <definedName name="__EST8" localSheetId="15">#REF!</definedName>
    <definedName name="__EST8" localSheetId="16">#REF!</definedName>
    <definedName name="__EST8" localSheetId="17">#REF!</definedName>
    <definedName name="__EST8" localSheetId="18">#REF!</definedName>
    <definedName name="__EST8" localSheetId="19">#REF!</definedName>
    <definedName name="__EST8" localSheetId="20">#REF!</definedName>
    <definedName name="__EST8" localSheetId="21">#REF!</definedName>
    <definedName name="__EST8" localSheetId="22">#REF!</definedName>
    <definedName name="__EST8" localSheetId="23">#REF!</definedName>
    <definedName name="__EST8" localSheetId="24">#REF!</definedName>
    <definedName name="__EST8" localSheetId="25">#REF!</definedName>
    <definedName name="__EST8" localSheetId="26">#REF!</definedName>
    <definedName name="__EST8" localSheetId="27">#REF!</definedName>
    <definedName name="__EST8" localSheetId="28">#REF!</definedName>
    <definedName name="__EST8" localSheetId="29">#REF!</definedName>
    <definedName name="__EST8" localSheetId="31">#REF!</definedName>
    <definedName name="__EST8" localSheetId="7">#REF!</definedName>
    <definedName name="__EST8" localSheetId="8">#REF!</definedName>
    <definedName name="__EST8" localSheetId="9">#REF!</definedName>
    <definedName name="__EST8" localSheetId="10">#REF!</definedName>
    <definedName name="__EST8" localSheetId="6">#REF!</definedName>
    <definedName name="__EST9" localSheetId="11">#REF!</definedName>
    <definedName name="__EST9" localSheetId="12">#REF!</definedName>
    <definedName name="__EST9" localSheetId="13">#REF!</definedName>
    <definedName name="__EST9" localSheetId="14">#REF!</definedName>
    <definedName name="__EST9" localSheetId="15">#REF!</definedName>
    <definedName name="__EST9" localSheetId="16">#REF!</definedName>
    <definedName name="__EST9" localSheetId="17">#REF!</definedName>
    <definedName name="__EST9" localSheetId="18">#REF!</definedName>
    <definedName name="__EST9" localSheetId="19">#REF!</definedName>
    <definedName name="__EST9" localSheetId="20">#REF!</definedName>
    <definedName name="__EST9" localSheetId="21">#REF!</definedName>
    <definedName name="__EST9" localSheetId="22">#REF!</definedName>
    <definedName name="__EST9" localSheetId="23">#REF!</definedName>
    <definedName name="__EST9" localSheetId="24">#REF!</definedName>
    <definedName name="__EST9" localSheetId="25">#REF!</definedName>
    <definedName name="__EST9" localSheetId="26">#REF!</definedName>
    <definedName name="__EST9" localSheetId="27">#REF!</definedName>
    <definedName name="__EST9" localSheetId="28">#REF!</definedName>
    <definedName name="__EST9" localSheetId="29">#REF!</definedName>
    <definedName name="__EST9" localSheetId="31">#REF!</definedName>
    <definedName name="__EST9" localSheetId="7">#REF!</definedName>
    <definedName name="__EST9" localSheetId="8">#REF!</definedName>
    <definedName name="__EST9" localSheetId="9">#REF!</definedName>
    <definedName name="__EST9" localSheetId="10">#REF!</definedName>
    <definedName name="__EST9" localSheetId="6">#REF!</definedName>
    <definedName name="__ETR13" localSheetId="11">#REF!</definedName>
    <definedName name="__ETR13" localSheetId="12">#REF!</definedName>
    <definedName name="__ETR13" localSheetId="13">#REF!</definedName>
    <definedName name="__ETR13" localSheetId="14">#REF!</definedName>
    <definedName name="__ETR13" localSheetId="15">#REF!</definedName>
    <definedName name="__ETR13" localSheetId="16">#REF!</definedName>
    <definedName name="__ETR13" localSheetId="17">#REF!</definedName>
    <definedName name="__ETR13" localSheetId="18">#REF!</definedName>
    <definedName name="__ETR13" localSheetId="19">#REF!</definedName>
    <definedName name="__ETR13" localSheetId="20">#REF!</definedName>
    <definedName name="__ETR13" localSheetId="21">#REF!</definedName>
    <definedName name="__ETR13" localSheetId="22">#REF!</definedName>
    <definedName name="__ETR13" localSheetId="23">#REF!</definedName>
    <definedName name="__ETR13" localSheetId="24">#REF!</definedName>
    <definedName name="__ETR13" localSheetId="25">#REF!</definedName>
    <definedName name="__ETR13" localSheetId="26">#REF!</definedName>
    <definedName name="__ETR13" localSheetId="27">#REF!</definedName>
    <definedName name="__ETR13" localSheetId="28">#REF!</definedName>
    <definedName name="__ETR13" localSheetId="29">#REF!</definedName>
    <definedName name="__ETR13" localSheetId="31">#REF!</definedName>
    <definedName name="__ETR13" localSheetId="7">#REF!</definedName>
    <definedName name="__ETR13" localSheetId="8">#REF!</definedName>
    <definedName name="__ETR13" localSheetId="9">#REF!</definedName>
    <definedName name="__ETR13" localSheetId="10">#REF!</definedName>
    <definedName name="__EXC1" localSheetId="11">#REF!</definedName>
    <definedName name="__EXC1" localSheetId="12">#REF!</definedName>
    <definedName name="__EXC1" localSheetId="13">#REF!</definedName>
    <definedName name="__EXC1" localSheetId="14">#REF!</definedName>
    <definedName name="__EXC1" localSheetId="15">#REF!</definedName>
    <definedName name="__EXC1" localSheetId="16">#REF!</definedName>
    <definedName name="__EXC1" localSheetId="17">#REF!</definedName>
    <definedName name="__EXC1" localSheetId="18">#REF!</definedName>
    <definedName name="__EXC1" localSheetId="19">#REF!</definedName>
    <definedName name="__EXC1" localSheetId="20">#REF!</definedName>
    <definedName name="__EXC1" localSheetId="21">#REF!</definedName>
    <definedName name="__EXC1" localSheetId="22">#REF!</definedName>
    <definedName name="__EXC1" localSheetId="23">#REF!</definedName>
    <definedName name="__EXC1" localSheetId="24">#REF!</definedName>
    <definedName name="__EXC1" localSheetId="25">#REF!</definedName>
    <definedName name="__EXC1" localSheetId="26">#REF!</definedName>
    <definedName name="__EXC1" localSheetId="27">#REF!</definedName>
    <definedName name="__EXC1" localSheetId="28">#REF!</definedName>
    <definedName name="__EXC1" localSheetId="29">#REF!</definedName>
    <definedName name="__EXC1" localSheetId="31">#REF!</definedName>
    <definedName name="__EXC1" localSheetId="7">#REF!</definedName>
    <definedName name="__EXC1" localSheetId="8">#REF!</definedName>
    <definedName name="__EXC1" localSheetId="9">#REF!</definedName>
    <definedName name="__EXC1" localSheetId="10">#REF!</definedName>
    <definedName name="__EXC1" localSheetId="6">#REF!</definedName>
    <definedName name="__EXC10" localSheetId="11">#REF!</definedName>
    <definedName name="__EXC10" localSheetId="12">#REF!</definedName>
    <definedName name="__EXC10" localSheetId="13">#REF!</definedName>
    <definedName name="__EXC10" localSheetId="14">#REF!</definedName>
    <definedName name="__EXC10" localSheetId="15">#REF!</definedName>
    <definedName name="__EXC10" localSheetId="16">#REF!</definedName>
    <definedName name="__EXC10" localSheetId="17">#REF!</definedName>
    <definedName name="__EXC10" localSheetId="18">#REF!</definedName>
    <definedName name="__EXC10" localSheetId="19">#REF!</definedName>
    <definedName name="__EXC10" localSheetId="20">#REF!</definedName>
    <definedName name="__EXC10" localSheetId="21">#REF!</definedName>
    <definedName name="__EXC10" localSheetId="22">#REF!</definedName>
    <definedName name="__EXC10" localSheetId="23">#REF!</definedName>
    <definedName name="__EXC10" localSheetId="24">#REF!</definedName>
    <definedName name="__EXC10" localSheetId="25">#REF!</definedName>
    <definedName name="__EXC10" localSheetId="26">#REF!</definedName>
    <definedName name="__EXC10" localSheetId="27">#REF!</definedName>
    <definedName name="__EXC10" localSheetId="28">#REF!</definedName>
    <definedName name="__EXC10" localSheetId="29">#REF!</definedName>
    <definedName name="__EXC10" localSheetId="31">#REF!</definedName>
    <definedName name="__EXC10" localSheetId="7">#REF!</definedName>
    <definedName name="__EXC10" localSheetId="8">#REF!</definedName>
    <definedName name="__EXC10" localSheetId="9">#REF!</definedName>
    <definedName name="__EXC10" localSheetId="10">#REF!</definedName>
    <definedName name="__EXC10" localSheetId="6">#REF!</definedName>
    <definedName name="__EXC11" localSheetId="11">#REF!</definedName>
    <definedName name="__EXC11" localSheetId="12">#REF!</definedName>
    <definedName name="__EXC11" localSheetId="13">#REF!</definedName>
    <definedName name="__EXC11" localSheetId="14">#REF!</definedName>
    <definedName name="__EXC11" localSheetId="15">#REF!</definedName>
    <definedName name="__EXC11" localSheetId="16">#REF!</definedName>
    <definedName name="__EXC11" localSheetId="17">#REF!</definedName>
    <definedName name="__EXC11" localSheetId="18">#REF!</definedName>
    <definedName name="__EXC11" localSheetId="19">#REF!</definedName>
    <definedName name="__EXC11" localSheetId="20">#REF!</definedName>
    <definedName name="__EXC11" localSheetId="21">#REF!</definedName>
    <definedName name="__EXC11" localSheetId="22">#REF!</definedName>
    <definedName name="__EXC11" localSheetId="23">#REF!</definedName>
    <definedName name="__EXC11" localSheetId="24">#REF!</definedName>
    <definedName name="__EXC11" localSheetId="25">#REF!</definedName>
    <definedName name="__EXC11" localSheetId="26">#REF!</definedName>
    <definedName name="__EXC11" localSheetId="27">#REF!</definedName>
    <definedName name="__EXC11" localSheetId="28">#REF!</definedName>
    <definedName name="__EXC11" localSheetId="29">#REF!</definedName>
    <definedName name="__EXC11" localSheetId="31">#REF!</definedName>
    <definedName name="__EXC11" localSheetId="7">#REF!</definedName>
    <definedName name="__EXC11" localSheetId="8">#REF!</definedName>
    <definedName name="__EXC11" localSheetId="9">#REF!</definedName>
    <definedName name="__EXC11" localSheetId="10">#REF!</definedName>
    <definedName name="__EXC11" localSheetId="6">#REF!</definedName>
    <definedName name="__EXC12" localSheetId="11">#REF!</definedName>
    <definedName name="__EXC12" localSheetId="12">#REF!</definedName>
    <definedName name="__EXC12" localSheetId="13">#REF!</definedName>
    <definedName name="__EXC12" localSheetId="14">#REF!</definedName>
    <definedName name="__EXC12" localSheetId="15">#REF!</definedName>
    <definedName name="__EXC12" localSheetId="16">#REF!</definedName>
    <definedName name="__EXC12" localSheetId="17">#REF!</definedName>
    <definedName name="__EXC12" localSheetId="18">#REF!</definedName>
    <definedName name="__EXC12" localSheetId="19">#REF!</definedName>
    <definedName name="__EXC12" localSheetId="20">#REF!</definedName>
    <definedName name="__EXC12" localSheetId="21">#REF!</definedName>
    <definedName name="__EXC12" localSheetId="22">#REF!</definedName>
    <definedName name="__EXC12" localSheetId="23">#REF!</definedName>
    <definedName name="__EXC12" localSheetId="24">#REF!</definedName>
    <definedName name="__EXC12" localSheetId="25">#REF!</definedName>
    <definedName name="__EXC12" localSheetId="26">#REF!</definedName>
    <definedName name="__EXC12" localSheetId="27">#REF!</definedName>
    <definedName name="__EXC12" localSheetId="28">#REF!</definedName>
    <definedName name="__EXC12" localSheetId="29">#REF!</definedName>
    <definedName name="__EXC12" localSheetId="31">#REF!</definedName>
    <definedName name="__EXC12" localSheetId="7">#REF!</definedName>
    <definedName name="__EXC12" localSheetId="8">#REF!</definedName>
    <definedName name="__EXC12" localSheetId="9">#REF!</definedName>
    <definedName name="__EXC12" localSheetId="10">#REF!</definedName>
    <definedName name="__EXC12" localSheetId="6">#REF!</definedName>
    <definedName name="__EXC2" localSheetId="11">#REF!</definedName>
    <definedName name="__EXC2" localSheetId="12">#REF!</definedName>
    <definedName name="__EXC2" localSheetId="13">#REF!</definedName>
    <definedName name="__EXC2" localSheetId="14">#REF!</definedName>
    <definedName name="__EXC2" localSheetId="15">#REF!</definedName>
    <definedName name="__EXC2" localSheetId="16">#REF!</definedName>
    <definedName name="__EXC2" localSheetId="17">#REF!</definedName>
    <definedName name="__EXC2" localSheetId="18">#REF!</definedName>
    <definedName name="__EXC2" localSheetId="19">#REF!</definedName>
    <definedName name="__EXC2" localSheetId="20">#REF!</definedName>
    <definedName name="__EXC2" localSheetId="21">#REF!</definedName>
    <definedName name="__EXC2" localSheetId="22">#REF!</definedName>
    <definedName name="__EXC2" localSheetId="23">#REF!</definedName>
    <definedName name="__EXC2" localSheetId="24">#REF!</definedName>
    <definedName name="__EXC2" localSheetId="25">#REF!</definedName>
    <definedName name="__EXC2" localSheetId="26">#REF!</definedName>
    <definedName name="__EXC2" localSheetId="27">#REF!</definedName>
    <definedName name="__EXC2" localSheetId="28">#REF!</definedName>
    <definedName name="__EXC2" localSheetId="29">#REF!</definedName>
    <definedName name="__EXC2" localSheetId="31">#REF!</definedName>
    <definedName name="__EXC2" localSheetId="7">#REF!</definedName>
    <definedName name="__EXC2" localSheetId="8">#REF!</definedName>
    <definedName name="__EXC2" localSheetId="9">#REF!</definedName>
    <definedName name="__EXC2" localSheetId="10">#REF!</definedName>
    <definedName name="__EXC2" localSheetId="6">#REF!</definedName>
    <definedName name="__EXC3" localSheetId="11">#REF!</definedName>
    <definedName name="__EXC3" localSheetId="12">#REF!</definedName>
    <definedName name="__EXC3" localSheetId="13">#REF!</definedName>
    <definedName name="__EXC3" localSheetId="14">#REF!</definedName>
    <definedName name="__EXC3" localSheetId="15">#REF!</definedName>
    <definedName name="__EXC3" localSheetId="16">#REF!</definedName>
    <definedName name="__EXC3" localSheetId="17">#REF!</definedName>
    <definedName name="__EXC3" localSheetId="18">#REF!</definedName>
    <definedName name="__EXC3" localSheetId="19">#REF!</definedName>
    <definedName name="__EXC3" localSheetId="20">#REF!</definedName>
    <definedName name="__EXC3" localSheetId="21">#REF!</definedName>
    <definedName name="__EXC3" localSheetId="22">#REF!</definedName>
    <definedName name="__EXC3" localSheetId="23">#REF!</definedName>
    <definedName name="__EXC3" localSheetId="24">#REF!</definedName>
    <definedName name="__EXC3" localSheetId="25">#REF!</definedName>
    <definedName name="__EXC3" localSheetId="26">#REF!</definedName>
    <definedName name="__EXC3" localSheetId="27">#REF!</definedName>
    <definedName name="__EXC3" localSheetId="28">#REF!</definedName>
    <definedName name="__EXC3" localSheetId="29">#REF!</definedName>
    <definedName name="__EXC3" localSheetId="31">#REF!</definedName>
    <definedName name="__EXC3" localSheetId="7">#REF!</definedName>
    <definedName name="__EXC3" localSheetId="8">#REF!</definedName>
    <definedName name="__EXC3" localSheetId="9">#REF!</definedName>
    <definedName name="__EXC3" localSheetId="10">#REF!</definedName>
    <definedName name="__EXC3" localSheetId="6">#REF!</definedName>
    <definedName name="__EXC4" localSheetId="11">#REF!</definedName>
    <definedName name="__EXC4" localSheetId="12">#REF!</definedName>
    <definedName name="__EXC4" localSheetId="13">#REF!</definedName>
    <definedName name="__EXC4" localSheetId="14">#REF!</definedName>
    <definedName name="__EXC4" localSheetId="15">#REF!</definedName>
    <definedName name="__EXC4" localSheetId="16">#REF!</definedName>
    <definedName name="__EXC4" localSheetId="17">#REF!</definedName>
    <definedName name="__EXC4" localSheetId="18">#REF!</definedName>
    <definedName name="__EXC4" localSheetId="19">#REF!</definedName>
    <definedName name="__EXC4" localSheetId="20">#REF!</definedName>
    <definedName name="__EXC4" localSheetId="21">#REF!</definedName>
    <definedName name="__EXC4" localSheetId="22">#REF!</definedName>
    <definedName name="__EXC4" localSheetId="23">#REF!</definedName>
    <definedName name="__EXC4" localSheetId="24">#REF!</definedName>
    <definedName name="__EXC4" localSheetId="25">#REF!</definedName>
    <definedName name="__EXC4" localSheetId="26">#REF!</definedName>
    <definedName name="__EXC4" localSheetId="27">#REF!</definedName>
    <definedName name="__EXC4" localSheetId="28">#REF!</definedName>
    <definedName name="__EXC4" localSheetId="29">#REF!</definedName>
    <definedName name="__EXC4" localSheetId="31">#REF!</definedName>
    <definedName name="__EXC4" localSheetId="7">#REF!</definedName>
    <definedName name="__EXC4" localSheetId="8">#REF!</definedName>
    <definedName name="__EXC4" localSheetId="9">#REF!</definedName>
    <definedName name="__EXC4" localSheetId="10">#REF!</definedName>
    <definedName name="__EXC4" localSheetId="6">#REF!</definedName>
    <definedName name="__EXC5" localSheetId="11">#REF!</definedName>
    <definedName name="__EXC5" localSheetId="12">#REF!</definedName>
    <definedName name="__EXC5" localSheetId="13">#REF!</definedName>
    <definedName name="__EXC5" localSheetId="14">#REF!</definedName>
    <definedName name="__EXC5" localSheetId="15">#REF!</definedName>
    <definedName name="__EXC5" localSheetId="16">#REF!</definedName>
    <definedName name="__EXC5" localSheetId="17">#REF!</definedName>
    <definedName name="__EXC5" localSheetId="18">#REF!</definedName>
    <definedName name="__EXC5" localSheetId="19">#REF!</definedName>
    <definedName name="__EXC5" localSheetId="20">#REF!</definedName>
    <definedName name="__EXC5" localSheetId="21">#REF!</definedName>
    <definedName name="__EXC5" localSheetId="22">#REF!</definedName>
    <definedName name="__EXC5" localSheetId="23">#REF!</definedName>
    <definedName name="__EXC5" localSheetId="24">#REF!</definedName>
    <definedName name="__EXC5" localSheetId="25">#REF!</definedName>
    <definedName name="__EXC5" localSheetId="26">#REF!</definedName>
    <definedName name="__EXC5" localSheetId="27">#REF!</definedName>
    <definedName name="__EXC5" localSheetId="28">#REF!</definedName>
    <definedName name="__EXC5" localSheetId="29">#REF!</definedName>
    <definedName name="__EXC5" localSheetId="31">#REF!</definedName>
    <definedName name="__EXC5" localSheetId="7">#REF!</definedName>
    <definedName name="__EXC5" localSheetId="8">#REF!</definedName>
    <definedName name="__EXC5" localSheetId="9">#REF!</definedName>
    <definedName name="__EXC5" localSheetId="10">#REF!</definedName>
    <definedName name="__EXC5" localSheetId="6">#REF!</definedName>
    <definedName name="__EXC6" localSheetId="11">#REF!</definedName>
    <definedName name="__EXC6" localSheetId="12">#REF!</definedName>
    <definedName name="__EXC6" localSheetId="13">#REF!</definedName>
    <definedName name="__EXC6" localSheetId="14">#REF!</definedName>
    <definedName name="__EXC6" localSheetId="15">#REF!</definedName>
    <definedName name="__EXC6" localSheetId="16">#REF!</definedName>
    <definedName name="__EXC6" localSheetId="17">#REF!</definedName>
    <definedName name="__EXC6" localSheetId="18">#REF!</definedName>
    <definedName name="__EXC6" localSheetId="19">#REF!</definedName>
    <definedName name="__EXC6" localSheetId="20">#REF!</definedName>
    <definedName name="__EXC6" localSheetId="21">#REF!</definedName>
    <definedName name="__EXC6" localSheetId="22">#REF!</definedName>
    <definedName name="__EXC6" localSheetId="23">#REF!</definedName>
    <definedName name="__EXC6" localSheetId="24">#REF!</definedName>
    <definedName name="__EXC6" localSheetId="25">#REF!</definedName>
    <definedName name="__EXC6" localSheetId="26">#REF!</definedName>
    <definedName name="__EXC6" localSheetId="27">#REF!</definedName>
    <definedName name="__EXC6" localSheetId="28">#REF!</definedName>
    <definedName name="__EXC6" localSheetId="29">#REF!</definedName>
    <definedName name="__EXC6" localSheetId="31">#REF!</definedName>
    <definedName name="__EXC6" localSheetId="7">#REF!</definedName>
    <definedName name="__EXC6" localSheetId="8">#REF!</definedName>
    <definedName name="__EXC6" localSheetId="9">#REF!</definedName>
    <definedName name="__EXC6" localSheetId="10">#REF!</definedName>
    <definedName name="__EXC6" localSheetId="6">#REF!</definedName>
    <definedName name="__EXC7" localSheetId="11">#REF!</definedName>
    <definedName name="__EXC7" localSheetId="12">#REF!</definedName>
    <definedName name="__EXC7" localSheetId="13">#REF!</definedName>
    <definedName name="__EXC7" localSheetId="14">#REF!</definedName>
    <definedName name="__EXC7" localSheetId="15">#REF!</definedName>
    <definedName name="__EXC7" localSheetId="16">#REF!</definedName>
    <definedName name="__EXC7" localSheetId="17">#REF!</definedName>
    <definedName name="__EXC7" localSheetId="18">#REF!</definedName>
    <definedName name="__EXC7" localSheetId="19">#REF!</definedName>
    <definedName name="__EXC7" localSheetId="20">#REF!</definedName>
    <definedName name="__EXC7" localSheetId="21">#REF!</definedName>
    <definedName name="__EXC7" localSheetId="22">#REF!</definedName>
    <definedName name="__EXC7" localSheetId="23">#REF!</definedName>
    <definedName name="__EXC7" localSheetId="24">#REF!</definedName>
    <definedName name="__EXC7" localSheetId="25">#REF!</definedName>
    <definedName name="__EXC7" localSheetId="26">#REF!</definedName>
    <definedName name="__EXC7" localSheetId="27">#REF!</definedName>
    <definedName name="__EXC7" localSheetId="28">#REF!</definedName>
    <definedName name="__EXC7" localSheetId="29">#REF!</definedName>
    <definedName name="__EXC7" localSheetId="31">#REF!</definedName>
    <definedName name="__EXC7" localSheetId="7">#REF!</definedName>
    <definedName name="__EXC7" localSheetId="8">#REF!</definedName>
    <definedName name="__EXC7" localSheetId="9">#REF!</definedName>
    <definedName name="__EXC7" localSheetId="10">#REF!</definedName>
    <definedName name="__EXC7" localSheetId="6">#REF!</definedName>
    <definedName name="__EXC8" localSheetId="11">#REF!</definedName>
    <definedName name="__EXC8" localSheetId="12">#REF!</definedName>
    <definedName name="__EXC8" localSheetId="13">#REF!</definedName>
    <definedName name="__EXC8" localSheetId="14">#REF!</definedName>
    <definedName name="__EXC8" localSheetId="15">#REF!</definedName>
    <definedName name="__EXC8" localSheetId="16">#REF!</definedName>
    <definedName name="__EXC8" localSheetId="17">#REF!</definedName>
    <definedName name="__EXC8" localSheetId="18">#REF!</definedName>
    <definedName name="__EXC8" localSheetId="19">#REF!</definedName>
    <definedName name="__EXC8" localSheetId="20">#REF!</definedName>
    <definedName name="__EXC8" localSheetId="21">#REF!</definedName>
    <definedName name="__EXC8" localSheetId="22">#REF!</definedName>
    <definedName name="__EXC8" localSheetId="23">#REF!</definedName>
    <definedName name="__EXC8" localSheetId="24">#REF!</definedName>
    <definedName name="__EXC8" localSheetId="25">#REF!</definedName>
    <definedName name="__EXC8" localSheetId="26">#REF!</definedName>
    <definedName name="__EXC8" localSheetId="27">#REF!</definedName>
    <definedName name="__EXC8" localSheetId="28">#REF!</definedName>
    <definedName name="__EXC8" localSheetId="29">#REF!</definedName>
    <definedName name="__EXC8" localSheetId="31">#REF!</definedName>
    <definedName name="__EXC8" localSheetId="7">#REF!</definedName>
    <definedName name="__EXC8" localSheetId="8">#REF!</definedName>
    <definedName name="__EXC8" localSheetId="9">#REF!</definedName>
    <definedName name="__EXC8" localSheetId="10">#REF!</definedName>
    <definedName name="__EXC8" localSheetId="6">#REF!</definedName>
    <definedName name="__EXC9" localSheetId="11">#REF!</definedName>
    <definedName name="__EXC9" localSheetId="12">#REF!</definedName>
    <definedName name="__EXC9" localSheetId="13">#REF!</definedName>
    <definedName name="__EXC9" localSheetId="14">#REF!</definedName>
    <definedName name="__EXC9" localSheetId="15">#REF!</definedName>
    <definedName name="__EXC9" localSheetId="16">#REF!</definedName>
    <definedName name="__EXC9" localSheetId="17">#REF!</definedName>
    <definedName name="__EXC9" localSheetId="18">#REF!</definedName>
    <definedName name="__EXC9" localSheetId="19">#REF!</definedName>
    <definedName name="__EXC9" localSheetId="20">#REF!</definedName>
    <definedName name="__EXC9" localSheetId="21">#REF!</definedName>
    <definedName name="__EXC9" localSheetId="22">#REF!</definedName>
    <definedName name="__EXC9" localSheetId="23">#REF!</definedName>
    <definedName name="__EXC9" localSheetId="24">#REF!</definedName>
    <definedName name="__EXC9" localSheetId="25">#REF!</definedName>
    <definedName name="__EXC9" localSheetId="26">#REF!</definedName>
    <definedName name="__EXC9" localSheetId="27">#REF!</definedName>
    <definedName name="__EXC9" localSheetId="28">#REF!</definedName>
    <definedName name="__EXC9" localSheetId="29">#REF!</definedName>
    <definedName name="__EXC9" localSheetId="31">#REF!</definedName>
    <definedName name="__EXC9" localSheetId="7">#REF!</definedName>
    <definedName name="__EXC9" localSheetId="8">#REF!</definedName>
    <definedName name="__EXC9" localSheetId="9">#REF!</definedName>
    <definedName name="__EXC9" localSheetId="10">#REF!</definedName>
    <definedName name="__EXC9" localSheetId="6">#REF!</definedName>
    <definedName name="__ORO10" localSheetId="11">#REF!</definedName>
    <definedName name="__ORO10" localSheetId="12">#REF!</definedName>
    <definedName name="__ORO10" localSheetId="13">#REF!</definedName>
    <definedName name="__ORO10" localSheetId="14">#REF!</definedName>
    <definedName name="__ORO10" localSheetId="15">#REF!</definedName>
    <definedName name="__ORO10" localSheetId="16">#REF!</definedName>
    <definedName name="__ORO10" localSheetId="17">#REF!</definedName>
    <definedName name="__ORO10" localSheetId="18">#REF!</definedName>
    <definedName name="__ORO10" localSheetId="19">#REF!</definedName>
    <definedName name="__ORO10" localSheetId="20">#REF!</definedName>
    <definedName name="__ORO10" localSheetId="21">#REF!</definedName>
    <definedName name="__ORO10" localSheetId="22">#REF!</definedName>
    <definedName name="__ORO10" localSheetId="23">#REF!</definedName>
    <definedName name="__ORO10" localSheetId="24">#REF!</definedName>
    <definedName name="__ORO10" localSheetId="25">#REF!</definedName>
    <definedName name="__ORO10" localSheetId="26">#REF!</definedName>
    <definedName name="__ORO10" localSheetId="27">#REF!</definedName>
    <definedName name="__ORO10" localSheetId="28">#REF!</definedName>
    <definedName name="__ORO10" localSheetId="29">#REF!</definedName>
    <definedName name="__ORO10" localSheetId="31">#REF!</definedName>
    <definedName name="__ORO10" localSheetId="7">#REF!</definedName>
    <definedName name="__ORO10" localSheetId="8">#REF!</definedName>
    <definedName name="__ORO10" localSheetId="9">#REF!</definedName>
    <definedName name="__ORO10" localSheetId="10">#REF!</definedName>
    <definedName name="__ORO11" localSheetId="11">#REF!</definedName>
    <definedName name="__ORO11" localSheetId="12">#REF!</definedName>
    <definedName name="__ORO11" localSheetId="13">#REF!</definedName>
    <definedName name="__ORO11" localSheetId="14">#REF!</definedName>
    <definedName name="__ORO11" localSheetId="15">#REF!</definedName>
    <definedName name="__ORO11" localSheetId="16">#REF!</definedName>
    <definedName name="__ORO11" localSheetId="17">#REF!</definedName>
    <definedName name="__ORO11" localSheetId="18">#REF!</definedName>
    <definedName name="__ORO11" localSheetId="19">#REF!</definedName>
    <definedName name="__ORO11" localSheetId="20">#REF!</definedName>
    <definedName name="__ORO11" localSheetId="21">#REF!</definedName>
    <definedName name="__ORO11" localSheetId="22">#REF!</definedName>
    <definedName name="__ORO11" localSheetId="23">#REF!</definedName>
    <definedName name="__ORO11" localSheetId="24">#REF!</definedName>
    <definedName name="__ORO11" localSheetId="25">#REF!</definedName>
    <definedName name="__ORO11" localSheetId="26">#REF!</definedName>
    <definedName name="__ORO11" localSheetId="27">#REF!</definedName>
    <definedName name="__ORO11" localSheetId="28">#REF!</definedName>
    <definedName name="__ORO11" localSheetId="29">#REF!</definedName>
    <definedName name="__ORO11" localSheetId="31">#REF!</definedName>
    <definedName name="__ORO11" localSheetId="7">#REF!</definedName>
    <definedName name="__ORO11" localSheetId="8">#REF!</definedName>
    <definedName name="__ORO11" localSheetId="9">#REF!</definedName>
    <definedName name="__ORO11" localSheetId="10">#REF!</definedName>
    <definedName name="__ORO12" localSheetId="11">#REF!</definedName>
    <definedName name="__ORO12" localSheetId="12">#REF!</definedName>
    <definedName name="__ORO12" localSheetId="13">#REF!</definedName>
    <definedName name="__ORO12" localSheetId="14">#REF!</definedName>
    <definedName name="__ORO12" localSheetId="15">#REF!</definedName>
    <definedName name="__ORO12" localSheetId="16">#REF!</definedName>
    <definedName name="__ORO12" localSheetId="17">#REF!</definedName>
    <definedName name="__ORO12" localSheetId="18">#REF!</definedName>
    <definedName name="__ORO12" localSheetId="19">#REF!</definedName>
    <definedName name="__ORO12" localSheetId="20">#REF!</definedName>
    <definedName name="__ORO12" localSheetId="21">#REF!</definedName>
    <definedName name="__ORO12" localSheetId="22">#REF!</definedName>
    <definedName name="__ORO12" localSheetId="23">#REF!</definedName>
    <definedName name="__ORO12" localSheetId="24">#REF!</definedName>
    <definedName name="__ORO12" localSheetId="25">#REF!</definedName>
    <definedName name="__ORO12" localSheetId="26">#REF!</definedName>
    <definedName name="__ORO12" localSheetId="27">#REF!</definedName>
    <definedName name="__ORO12" localSheetId="28">#REF!</definedName>
    <definedName name="__ORO12" localSheetId="29">#REF!</definedName>
    <definedName name="__ORO12" localSheetId="31">#REF!</definedName>
    <definedName name="__ORO12" localSheetId="7">#REF!</definedName>
    <definedName name="__ORO12" localSheetId="8">#REF!</definedName>
    <definedName name="__ORO12" localSheetId="9">#REF!</definedName>
    <definedName name="__ORO12" localSheetId="10">#REF!</definedName>
    <definedName name="__ORO13" localSheetId="11">#REF!</definedName>
    <definedName name="__ORO13" localSheetId="12">#REF!</definedName>
    <definedName name="__ORO13" localSheetId="13">#REF!</definedName>
    <definedName name="__ORO13" localSheetId="14">#REF!</definedName>
    <definedName name="__ORO13" localSheetId="15">#REF!</definedName>
    <definedName name="__ORO13" localSheetId="16">#REF!</definedName>
    <definedName name="__ORO13" localSheetId="17">#REF!</definedName>
    <definedName name="__ORO13" localSheetId="18">#REF!</definedName>
    <definedName name="__ORO13" localSheetId="19">#REF!</definedName>
    <definedName name="__ORO13" localSheetId="20">#REF!</definedName>
    <definedName name="__ORO13" localSheetId="21">#REF!</definedName>
    <definedName name="__ORO13" localSheetId="22">#REF!</definedName>
    <definedName name="__ORO13" localSheetId="23">#REF!</definedName>
    <definedName name="__ORO13" localSheetId="24">#REF!</definedName>
    <definedName name="__ORO13" localSheetId="25">#REF!</definedName>
    <definedName name="__ORO13" localSheetId="26">#REF!</definedName>
    <definedName name="__ORO13" localSheetId="27">#REF!</definedName>
    <definedName name="__ORO13" localSheetId="28">#REF!</definedName>
    <definedName name="__ORO13" localSheetId="29">#REF!</definedName>
    <definedName name="__ORO13" localSheetId="31">#REF!</definedName>
    <definedName name="__ORO13" localSheetId="7">#REF!</definedName>
    <definedName name="__ORO13" localSheetId="8">#REF!</definedName>
    <definedName name="__ORO13" localSheetId="9">#REF!</definedName>
    <definedName name="__ORO13" localSheetId="10">#REF!</definedName>
    <definedName name="__ORO14" localSheetId="11">#REF!</definedName>
    <definedName name="__ORO14" localSheetId="12">#REF!</definedName>
    <definedName name="__ORO14" localSheetId="13">#REF!</definedName>
    <definedName name="__ORO14" localSheetId="14">#REF!</definedName>
    <definedName name="__ORO14" localSheetId="15">#REF!</definedName>
    <definedName name="__ORO14" localSheetId="16">#REF!</definedName>
    <definedName name="__ORO14" localSheetId="17">#REF!</definedName>
    <definedName name="__ORO14" localSheetId="18">#REF!</definedName>
    <definedName name="__ORO14" localSheetId="19">#REF!</definedName>
    <definedName name="__ORO14" localSheetId="20">#REF!</definedName>
    <definedName name="__ORO14" localSheetId="21">#REF!</definedName>
    <definedName name="__ORO14" localSheetId="22">#REF!</definedName>
    <definedName name="__ORO14" localSheetId="23">#REF!</definedName>
    <definedName name="__ORO14" localSheetId="24">#REF!</definedName>
    <definedName name="__ORO14" localSheetId="25">#REF!</definedName>
    <definedName name="__ORO14" localSheetId="26">#REF!</definedName>
    <definedName name="__ORO14" localSheetId="27">#REF!</definedName>
    <definedName name="__ORO14" localSheetId="28">#REF!</definedName>
    <definedName name="__ORO14" localSheetId="29">#REF!</definedName>
    <definedName name="__ORO14" localSheetId="31">#REF!</definedName>
    <definedName name="__ORO14" localSheetId="7">#REF!</definedName>
    <definedName name="__ORO14" localSheetId="8">#REF!</definedName>
    <definedName name="__ORO14" localSheetId="9">#REF!</definedName>
    <definedName name="__ORO14" localSheetId="10">#REF!</definedName>
    <definedName name="__ORO15" localSheetId="11">#REF!</definedName>
    <definedName name="__ORO15" localSheetId="12">#REF!</definedName>
    <definedName name="__ORO15" localSheetId="13">#REF!</definedName>
    <definedName name="__ORO15" localSheetId="14">#REF!</definedName>
    <definedName name="__ORO15" localSheetId="15">#REF!</definedName>
    <definedName name="__ORO15" localSheetId="16">#REF!</definedName>
    <definedName name="__ORO15" localSheetId="17">#REF!</definedName>
    <definedName name="__ORO15" localSheetId="18">#REF!</definedName>
    <definedName name="__ORO15" localSheetId="19">#REF!</definedName>
    <definedName name="__ORO15" localSheetId="20">#REF!</definedName>
    <definedName name="__ORO15" localSheetId="21">#REF!</definedName>
    <definedName name="__ORO15" localSheetId="22">#REF!</definedName>
    <definedName name="__ORO15" localSheetId="23">#REF!</definedName>
    <definedName name="__ORO15" localSheetId="24">#REF!</definedName>
    <definedName name="__ORO15" localSheetId="25">#REF!</definedName>
    <definedName name="__ORO15" localSheetId="26">#REF!</definedName>
    <definedName name="__ORO15" localSheetId="27">#REF!</definedName>
    <definedName name="__ORO15" localSheetId="28">#REF!</definedName>
    <definedName name="__ORO15" localSheetId="29">#REF!</definedName>
    <definedName name="__ORO15" localSheetId="31">#REF!</definedName>
    <definedName name="__ORO15" localSheetId="7">#REF!</definedName>
    <definedName name="__ORO15" localSheetId="8">#REF!</definedName>
    <definedName name="__ORO15" localSheetId="9">#REF!</definedName>
    <definedName name="__ORO15" localSheetId="10">#REF!</definedName>
    <definedName name="__ORO16" localSheetId="11">#REF!</definedName>
    <definedName name="__ORO16" localSheetId="12">#REF!</definedName>
    <definedName name="__ORO16" localSheetId="13">#REF!</definedName>
    <definedName name="__ORO16" localSheetId="14">#REF!</definedName>
    <definedName name="__ORO16" localSheetId="15">#REF!</definedName>
    <definedName name="__ORO16" localSheetId="16">#REF!</definedName>
    <definedName name="__ORO16" localSheetId="17">#REF!</definedName>
    <definedName name="__ORO16" localSheetId="18">#REF!</definedName>
    <definedName name="__ORO16" localSheetId="19">#REF!</definedName>
    <definedName name="__ORO16" localSheetId="20">#REF!</definedName>
    <definedName name="__ORO16" localSheetId="21">#REF!</definedName>
    <definedName name="__ORO16" localSheetId="22">#REF!</definedName>
    <definedName name="__ORO16" localSheetId="23">#REF!</definedName>
    <definedName name="__ORO16" localSheetId="24">#REF!</definedName>
    <definedName name="__ORO16" localSheetId="25">#REF!</definedName>
    <definedName name="__ORO16" localSheetId="26">#REF!</definedName>
    <definedName name="__ORO16" localSheetId="27">#REF!</definedName>
    <definedName name="__ORO16" localSheetId="28">#REF!</definedName>
    <definedName name="__ORO16" localSheetId="29">#REF!</definedName>
    <definedName name="__ORO16" localSheetId="31">#REF!</definedName>
    <definedName name="__ORO16" localSheetId="7">#REF!</definedName>
    <definedName name="__ORO16" localSheetId="8">#REF!</definedName>
    <definedName name="__ORO16" localSheetId="9">#REF!</definedName>
    <definedName name="__ORO16" localSheetId="10">#REF!</definedName>
    <definedName name="__ORO17" localSheetId="11">#REF!</definedName>
    <definedName name="__ORO17" localSheetId="12">#REF!</definedName>
    <definedName name="__ORO17" localSheetId="13">#REF!</definedName>
    <definedName name="__ORO17" localSheetId="14">#REF!</definedName>
    <definedName name="__ORO17" localSheetId="15">#REF!</definedName>
    <definedName name="__ORO17" localSheetId="16">#REF!</definedName>
    <definedName name="__ORO17" localSheetId="17">#REF!</definedName>
    <definedName name="__ORO17" localSheetId="18">#REF!</definedName>
    <definedName name="__ORO17" localSheetId="19">#REF!</definedName>
    <definedName name="__ORO17" localSheetId="20">#REF!</definedName>
    <definedName name="__ORO17" localSheetId="21">#REF!</definedName>
    <definedName name="__ORO17" localSheetId="22">#REF!</definedName>
    <definedName name="__ORO17" localSheetId="23">#REF!</definedName>
    <definedName name="__ORO17" localSheetId="24">#REF!</definedName>
    <definedName name="__ORO17" localSheetId="25">#REF!</definedName>
    <definedName name="__ORO17" localSheetId="26">#REF!</definedName>
    <definedName name="__ORO17" localSheetId="27">#REF!</definedName>
    <definedName name="__ORO17" localSheetId="28">#REF!</definedName>
    <definedName name="__ORO17" localSheetId="29">#REF!</definedName>
    <definedName name="__ORO17" localSheetId="31">#REF!</definedName>
    <definedName name="__ORO17" localSheetId="7">#REF!</definedName>
    <definedName name="__ORO17" localSheetId="8">#REF!</definedName>
    <definedName name="__ORO17" localSheetId="9">#REF!</definedName>
    <definedName name="__ORO17" localSheetId="10">#REF!</definedName>
    <definedName name="__ORO18" localSheetId="11">#REF!</definedName>
    <definedName name="__ORO18" localSheetId="12">#REF!</definedName>
    <definedName name="__ORO18" localSheetId="13">#REF!</definedName>
    <definedName name="__ORO18" localSheetId="14">#REF!</definedName>
    <definedName name="__ORO18" localSheetId="15">#REF!</definedName>
    <definedName name="__ORO18" localSheetId="16">#REF!</definedName>
    <definedName name="__ORO18" localSheetId="17">#REF!</definedName>
    <definedName name="__ORO18" localSheetId="18">#REF!</definedName>
    <definedName name="__ORO18" localSheetId="19">#REF!</definedName>
    <definedName name="__ORO18" localSheetId="20">#REF!</definedName>
    <definedName name="__ORO18" localSheetId="21">#REF!</definedName>
    <definedName name="__ORO18" localSheetId="22">#REF!</definedName>
    <definedName name="__ORO18" localSheetId="23">#REF!</definedName>
    <definedName name="__ORO18" localSheetId="24">#REF!</definedName>
    <definedName name="__ORO18" localSheetId="25">#REF!</definedName>
    <definedName name="__ORO18" localSheetId="26">#REF!</definedName>
    <definedName name="__ORO18" localSheetId="27">#REF!</definedName>
    <definedName name="__ORO18" localSheetId="28">#REF!</definedName>
    <definedName name="__ORO18" localSheetId="29">#REF!</definedName>
    <definedName name="__ORO18" localSheetId="31">#REF!</definedName>
    <definedName name="__ORO18" localSheetId="7">#REF!</definedName>
    <definedName name="__ORO18" localSheetId="8">#REF!</definedName>
    <definedName name="__ORO18" localSheetId="9">#REF!</definedName>
    <definedName name="__ORO18" localSheetId="10">#REF!</definedName>
    <definedName name="__ORO19" localSheetId="11">#REF!</definedName>
    <definedName name="__ORO19" localSheetId="12">#REF!</definedName>
    <definedName name="__ORO19" localSheetId="13">#REF!</definedName>
    <definedName name="__ORO19" localSheetId="14">#REF!</definedName>
    <definedName name="__ORO19" localSheetId="15">#REF!</definedName>
    <definedName name="__ORO19" localSheetId="16">#REF!</definedName>
    <definedName name="__ORO19" localSheetId="17">#REF!</definedName>
    <definedName name="__ORO19" localSheetId="18">#REF!</definedName>
    <definedName name="__ORO19" localSheetId="19">#REF!</definedName>
    <definedName name="__ORO19" localSheetId="20">#REF!</definedName>
    <definedName name="__ORO19" localSheetId="21">#REF!</definedName>
    <definedName name="__ORO19" localSheetId="22">#REF!</definedName>
    <definedName name="__ORO19" localSheetId="23">#REF!</definedName>
    <definedName name="__ORO19" localSheetId="24">#REF!</definedName>
    <definedName name="__ORO19" localSheetId="25">#REF!</definedName>
    <definedName name="__ORO19" localSheetId="26">#REF!</definedName>
    <definedName name="__ORO19" localSheetId="27">#REF!</definedName>
    <definedName name="__ORO19" localSheetId="28">#REF!</definedName>
    <definedName name="__ORO19" localSheetId="29">#REF!</definedName>
    <definedName name="__ORO19" localSheetId="31">#REF!</definedName>
    <definedName name="__ORO19" localSheetId="7">#REF!</definedName>
    <definedName name="__ORO19" localSheetId="8">#REF!</definedName>
    <definedName name="__ORO19" localSheetId="9">#REF!</definedName>
    <definedName name="__ORO19" localSheetId="10">#REF!</definedName>
    <definedName name="__PMT5671" localSheetId="11">[3]MEMORIAS!#REF!</definedName>
    <definedName name="__PMT5671" localSheetId="12">[3]MEMORIAS!#REF!</definedName>
    <definedName name="__PMT5671" localSheetId="13">[3]MEMORIAS!#REF!</definedName>
    <definedName name="__PMT5671" localSheetId="14">[3]MEMORIAS!#REF!</definedName>
    <definedName name="__PMT5671" localSheetId="15">[3]MEMORIAS!#REF!</definedName>
    <definedName name="__PMT5671" localSheetId="16">[3]MEMORIAS!#REF!</definedName>
    <definedName name="__PMT5671" localSheetId="17">[3]MEMORIAS!#REF!</definedName>
    <definedName name="__PMT5671" localSheetId="18">[3]MEMORIAS!#REF!</definedName>
    <definedName name="__PMT5671" localSheetId="19">[3]MEMORIAS!#REF!</definedName>
    <definedName name="__PMT5671" localSheetId="20">[3]MEMORIAS!#REF!</definedName>
    <definedName name="__PMT5671" localSheetId="21">[3]MEMORIAS!#REF!</definedName>
    <definedName name="__PMT5671" localSheetId="22">[3]MEMORIAS!#REF!</definedName>
    <definedName name="__PMT5671" localSheetId="23">[3]MEMORIAS!#REF!</definedName>
    <definedName name="__PMT5671" localSheetId="24">[3]MEMORIAS!#REF!</definedName>
    <definedName name="__PMT5671" localSheetId="25">[3]MEMORIAS!#REF!</definedName>
    <definedName name="__PMT5671" localSheetId="26">[3]MEMORIAS!#REF!</definedName>
    <definedName name="__PMT5671" localSheetId="27">[3]MEMORIAS!#REF!</definedName>
    <definedName name="__PMT5671" localSheetId="28">[3]MEMORIAS!#REF!</definedName>
    <definedName name="__PMT5671" localSheetId="29">[3]MEMORIAS!#REF!</definedName>
    <definedName name="__PMT5671" localSheetId="31">[3]MEMORIAS!#REF!</definedName>
    <definedName name="__PMT5671" localSheetId="7">[3]MEMORIAS!#REF!</definedName>
    <definedName name="__PMT5671" localSheetId="8">[3]MEMORIAS!#REF!</definedName>
    <definedName name="__PMT5671" localSheetId="9">[3]MEMORIAS!#REF!</definedName>
    <definedName name="__PMT5671" localSheetId="10">[3]MEMORIAS!#REF!</definedName>
    <definedName name="__PMT5805" localSheetId="11">[3]MEMORIAS!#REF!</definedName>
    <definedName name="__PMT5805" localSheetId="12">[3]MEMORIAS!#REF!</definedName>
    <definedName name="__PMT5805" localSheetId="13">[3]MEMORIAS!#REF!</definedName>
    <definedName name="__PMT5805" localSheetId="14">[3]MEMORIAS!#REF!</definedName>
    <definedName name="__PMT5805" localSheetId="15">[3]MEMORIAS!#REF!</definedName>
    <definedName name="__PMT5805" localSheetId="16">[3]MEMORIAS!#REF!</definedName>
    <definedName name="__PMT5805" localSheetId="17">[3]MEMORIAS!#REF!</definedName>
    <definedName name="__PMT5805" localSheetId="18">[3]MEMORIAS!#REF!</definedName>
    <definedName name="__PMT5805" localSheetId="19">[3]MEMORIAS!#REF!</definedName>
    <definedName name="__PMT5805" localSheetId="20">[3]MEMORIAS!#REF!</definedName>
    <definedName name="__PMT5805" localSheetId="21">[3]MEMORIAS!#REF!</definedName>
    <definedName name="__PMT5805" localSheetId="22">[3]MEMORIAS!#REF!</definedName>
    <definedName name="__PMT5805" localSheetId="23">[3]MEMORIAS!#REF!</definedName>
    <definedName name="__PMT5805" localSheetId="24">[3]MEMORIAS!#REF!</definedName>
    <definedName name="__PMT5805" localSheetId="25">[3]MEMORIAS!#REF!</definedName>
    <definedName name="__PMT5805" localSheetId="26">[3]MEMORIAS!#REF!</definedName>
    <definedName name="__PMT5805" localSheetId="27">[3]MEMORIAS!#REF!</definedName>
    <definedName name="__PMT5805" localSheetId="28">[3]MEMORIAS!#REF!</definedName>
    <definedName name="__PMT5805" localSheetId="29">[3]MEMORIAS!#REF!</definedName>
    <definedName name="__PMT5805" localSheetId="31">[3]MEMORIAS!#REF!</definedName>
    <definedName name="__PMT5805" localSheetId="7">[3]MEMORIAS!#REF!</definedName>
    <definedName name="__PMT5805" localSheetId="8">[3]MEMORIAS!#REF!</definedName>
    <definedName name="__PMT5805" localSheetId="9">[3]MEMORIAS!#REF!</definedName>
    <definedName name="__PMT5805" localSheetId="10">[3]MEMORIAS!#REF!</definedName>
    <definedName name="__PMT5806" localSheetId="11">[3]MEMORIAS!#REF!</definedName>
    <definedName name="__PMT5806" localSheetId="12">[3]MEMORIAS!#REF!</definedName>
    <definedName name="__PMT5806" localSheetId="13">[3]MEMORIAS!#REF!</definedName>
    <definedName name="__PMT5806" localSheetId="14">[3]MEMORIAS!#REF!</definedName>
    <definedName name="__PMT5806" localSheetId="15">[3]MEMORIAS!#REF!</definedName>
    <definedName name="__PMT5806" localSheetId="16">[3]MEMORIAS!#REF!</definedName>
    <definedName name="__PMT5806" localSheetId="17">[3]MEMORIAS!#REF!</definedName>
    <definedName name="__PMT5806" localSheetId="18">[3]MEMORIAS!#REF!</definedName>
    <definedName name="__PMT5806" localSheetId="19">[3]MEMORIAS!#REF!</definedName>
    <definedName name="__PMT5806" localSheetId="20">[3]MEMORIAS!#REF!</definedName>
    <definedName name="__PMT5806" localSheetId="21">[3]MEMORIAS!#REF!</definedName>
    <definedName name="__PMT5806" localSheetId="22">[3]MEMORIAS!#REF!</definedName>
    <definedName name="__PMT5806" localSheetId="23">[3]MEMORIAS!#REF!</definedName>
    <definedName name="__PMT5806" localSheetId="24">[3]MEMORIAS!#REF!</definedName>
    <definedName name="__PMT5806" localSheetId="25">[3]MEMORIAS!#REF!</definedName>
    <definedName name="__PMT5806" localSheetId="26">[3]MEMORIAS!#REF!</definedName>
    <definedName name="__PMT5806" localSheetId="27">[3]MEMORIAS!#REF!</definedName>
    <definedName name="__PMT5806" localSheetId="28">[3]MEMORIAS!#REF!</definedName>
    <definedName name="__PMT5806" localSheetId="29">[3]MEMORIAS!#REF!</definedName>
    <definedName name="__PMT5806" localSheetId="31">[3]MEMORIAS!#REF!</definedName>
    <definedName name="__PMT5806" localSheetId="7">[3]MEMORIAS!#REF!</definedName>
    <definedName name="__PMT5806" localSheetId="8">[3]MEMORIAS!#REF!</definedName>
    <definedName name="__PMT5806" localSheetId="9">[3]MEMORIAS!#REF!</definedName>
    <definedName name="__PMT5806" localSheetId="10">[3]MEMORIAS!#REF!</definedName>
    <definedName name="__PMT5815" localSheetId="11">[3]MEMORIAS!#REF!</definedName>
    <definedName name="__PMT5815" localSheetId="12">[3]MEMORIAS!#REF!</definedName>
    <definedName name="__PMT5815" localSheetId="13">[3]MEMORIAS!#REF!</definedName>
    <definedName name="__PMT5815" localSheetId="14">[3]MEMORIAS!#REF!</definedName>
    <definedName name="__PMT5815" localSheetId="15">[3]MEMORIAS!#REF!</definedName>
    <definedName name="__PMT5815" localSheetId="16">[3]MEMORIAS!#REF!</definedName>
    <definedName name="__PMT5815" localSheetId="17">[3]MEMORIAS!#REF!</definedName>
    <definedName name="__PMT5815" localSheetId="18">[3]MEMORIAS!#REF!</definedName>
    <definedName name="__PMT5815" localSheetId="19">[3]MEMORIAS!#REF!</definedName>
    <definedName name="__PMT5815" localSheetId="20">[3]MEMORIAS!#REF!</definedName>
    <definedName name="__PMT5815" localSheetId="21">[3]MEMORIAS!#REF!</definedName>
    <definedName name="__PMT5815" localSheetId="22">[3]MEMORIAS!#REF!</definedName>
    <definedName name="__PMT5815" localSheetId="23">[3]MEMORIAS!#REF!</definedName>
    <definedName name="__PMT5815" localSheetId="24">[3]MEMORIAS!#REF!</definedName>
    <definedName name="__PMT5815" localSheetId="25">[3]MEMORIAS!#REF!</definedName>
    <definedName name="__PMT5815" localSheetId="26">[3]MEMORIAS!#REF!</definedName>
    <definedName name="__PMT5815" localSheetId="27">[3]MEMORIAS!#REF!</definedName>
    <definedName name="__PMT5815" localSheetId="28">[3]MEMORIAS!#REF!</definedName>
    <definedName name="__PMT5815" localSheetId="29">[3]MEMORIAS!#REF!</definedName>
    <definedName name="__PMT5815" localSheetId="31">[3]MEMORIAS!#REF!</definedName>
    <definedName name="__PMT5815" localSheetId="7">[3]MEMORIAS!#REF!</definedName>
    <definedName name="__PMT5815" localSheetId="8">[3]MEMORIAS!#REF!</definedName>
    <definedName name="__PMT5815" localSheetId="9">[3]MEMORIAS!#REF!</definedName>
    <definedName name="__PMT5815" localSheetId="10">[3]MEMORIAS!#REF!</definedName>
    <definedName name="__PMT5820" localSheetId="11">[3]MEMORIAS!#REF!</definedName>
    <definedName name="__PMT5820" localSheetId="12">[3]MEMORIAS!#REF!</definedName>
    <definedName name="__PMT5820" localSheetId="13">[3]MEMORIAS!#REF!</definedName>
    <definedName name="__PMT5820" localSheetId="14">[3]MEMORIAS!#REF!</definedName>
    <definedName name="__PMT5820" localSheetId="15">[3]MEMORIAS!#REF!</definedName>
    <definedName name="__PMT5820" localSheetId="16">[3]MEMORIAS!#REF!</definedName>
    <definedName name="__PMT5820" localSheetId="17">[3]MEMORIAS!#REF!</definedName>
    <definedName name="__PMT5820" localSheetId="18">[3]MEMORIAS!#REF!</definedName>
    <definedName name="__PMT5820" localSheetId="19">[3]MEMORIAS!#REF!</definedName>
    <definedName name="__PMT5820" localSheetId="20">[3]MEMORIAS!#REF!</definedName>
    <definedName name="__PMT5820" localSheetId="21">[3]MEMORIAS!#REF!</definedName>
    <definedName name="__PMT5820" localSheetId="22">[3]MEMORIAS!#REF!</definedName>
    <definedName name="__PMT5820" localSheetId="23">[3]MEMORIAS!#REF!</definedName>
    <definedName name="__PMT5820" localSheetId="24">[3]MEMORIAS!#REF!</definedName>
    <definedName name="__PMT5820" localSheetId="25">[3]MEMORIAS!#REF!</definedName>
    <definedName name="__PMT5820" localSheetId="26">[3]MEMORIAS!#REF!</definedName>
    <definedName name="__PMT5820" localSheetId="27">[3]MEMORIAS!#REF!</definedName>
    <definedName name="__PMT5820" localSheetId="28">[3]MEMORIAS!#REF!</definedName>
    <definedName name="__PMT5820" localSheetId="29">[3]MEMORIAS!#REF!</definedName>
    <definedName name="__PMT5820" localSheetId="31">[3]MEMORIAS!#REF!</definedName>
    <definedName name="__PMT5820" localSheetId="7">[3]MEMORIAS!#REF!</definedName>
    <definedName name="__PMT5820" localSheetId="8">[3]MEMORIAS!#REF!</definedName>
    <definedName name="__PMT5820" localSheetId="9">[3]MEMORIAS!#REF!</definedName>
    <definedName name="__PMT5820" localSheetId="10">[3]MEMORIAS!#REF!</definedName>
    <definedName name="__r" localSheetId="11">#REF!</definedName>
    <definedName name="__r" localSheetId="12">#REF!</definedName>
    <definedName name="__r" localSheetId="13">#REF!</definedName>
    <definedName name="__r" localSheetId="14">#REF!</definedName>
    <definedName name="__r" localSheetId="15">#REF!</definedName>
    <definedName name="__r" localSheetId="16">#REF!</definedName>
    <definedName name="__r" localSheetId="17">#REF!</definedName>
    <definedName name="__r" localSheetId="18">#REF!</definedName>
    <definedName name="__r" localSheetId="19">#REF!</definedName>
    <definedName name="__r" localSheetId="20">#REF!</definedName>
    <definedName name="__r" localSheetId="21">#REF!</definedName>
    <definedName name="__r" localSheetId="22">#REF!</definedName>
    <definedName name="__r" localSheetId="23">#REF!</definedName>
    <definedName name="__r" localSheetId="24">#REF!</definedName>
    <definedName name="__r" localSheetId="25">#REF!</definedName>
    <definedName name="__r" localSheetId="26">#REF!</definedName>
    <definedName name="__r" localSheetId="27">#REF!</definedName>
    <definedName name="__r" localSheetId="28">#REF!</definedName>
    <definedName name="__r" localSheetId="29">#REF!</definedName>
    <definedName name="__r" localSheetId="31">#REF!</definedName>
    <definedName name="__r" localSheetId="7">#REF!</definedName>
    <definedName name="__r" localSheetId="8">#REF!</definedName>
    <definedName name="__r" localSheetId="9">#REF!</definedName>
    <definedName name="__r" localSheetId="10">#REF!</definedName>
    <definedName name="__tab1" localSheetId="11">#REF!</definedName>
    <definedName name="__tab1" localSheetId="12">#REF!</definedName>
    <definedName name="__tab1" localSheetId="13">#REF!</definedName>
    <definedName name="__tab1" localSheetId="14">#REF!</definedName>
    <definedName name="__tab1" localSheetId="15">#REF!</definedName>
    <definedName name="__tab1" localSheetId="16">#REF!</definedName>
    <definedName name="__tab1" localSheetId="17">#REF!</definedName>
    <definedName name="__tab1" localSheetId="18">#REF!</definedName>
    <definedName name="__tab1" localSheetId="19">#REF!</definedName>
    <definedName name="__tab1" localSheetId="20">#REF!</definedName>
    <definedName name="__tab1" localSheetId="21">#REF!</definedName>
    <definedName name="__tab1" localSheetId="22">#REF!</definedName>
    <definedName name="__tab1" localSheetId="23">#REF!</definedName>
    <definedName name="__tab1" localSheetId="24">#REF!</definedName>
    <definedName name="__tab1" localSheetId="25">#REF!</definedName>
    <definedName name="__tab1" localSheetId="26">#REF!</definedName>
    <definedName name="__tab1" localSheetId="27">#REF!</definedName>
    <definedName name="__tab1" localSheetId="28">#REF!</definedName>
    <definedName name="__tab1" localSheetId="29">#REF!</definedName>
    <definedName name="__tab1" localSheetId="31">#REF!</definedName>
    <definedName name="__tab1" localSheetId="7">#REF!</definedName>
    <definedName name="__tab1" localSheetId="8">#REF!</definedName>
    <definedName name="__tab1" localSheetId="9">#REF!</definedName>
    <definedName name="__tab1" localSheetId="10">#REF!</definedName>
    <definedName name="__tab2" localSheetId="11">#REF!</definedName>
    <definedName name="__tab2" localSheetId="12">#REF!</definedName>
    <definedName name="__tab2" localSheetId="13">#REF!</definedName>
    <definedName name="__tab2" localSheetId="14">#REF!</definedName>
    <definedName name="__tab2" localSheetId="15">#REF!</definedName>
    <definedName name="__tab2" localSheetId="16">#REF!</definedName>
    <definedName name="__tab2" localSheetId="17">#REF!</definedName>
    <definedName name="__tab2" localSheetId="18">#REF!</definedName>
    <definedName name="__tab2" localSheetId="19">#REF!</definedName>
    <definedName name="__tab2" localSheetId="20">#REF!</definedName>
    <definedName name="__tab2" localSheetId="21">#REF!</definedName>
    <definedName name="__tab2" localSheetId="22">#REF!</definedName>
    <definedName name="__tab2" localSheetId="23">#REF!</definedName>
    <definedName name="__tab2" localSheetId="24">#REF!</definedName>
    <definedName name="__tab2" localSheetId="25">#REF!</definedName>
    <definedName name="__tab2" localSheetId="26">#REF!</definedName>
    <definedName name="__tab2" localSheetId="27">#REF!</definedName>
    <definedName name="__tab2" localSheetId="28">#REF!</definedName>
    <definedName name="__tab2" localSheetId="29">#REF!</definedName>
    <definedName name="__tab2" localSheetId="31">#REF!</definedName>
    <definedName name="__tab2" localSheetId="7">#REF!</definedName>
    <definedName name="__tab2" localSheetId="8">#REF!</definedName>
    <definedName name="__tab2" localSheetId="9">#REF!</definedName>
    <definedName name="__tab2" localSheetId="10">#REF!</definedName>
    <definedName name="__tab3" localSheetId="11">#REF!</definedName>
    <definedName name="__tab3" localSheetId="12">#REF!</definedName>
    <definedName name="__tab3" localSheetId="13">#REF!</definedName>
    <definedName name="__tab3" localSheetId="14">#REF!</definedName>
    <definedName name="__tab3" localSheetId="15">#REF!</definedName>
    <definedName name="__tab3" localSheetId="16">#REF!</definedName>
    <definedName name="__tab3" localSheetId="17">#REF!</definedName>
    <definedName name="__tab3" localSheetId="18">#REF!</definedName>
    <definedName name="__tab3" localSheetId="19">#REF!</definedName>
    <definedName name="__tab3" localSheetId="20">#REF!</definedName>
    <definedName name="__tab3" localSheetId="21">#REF!</definedName>
    <definedName name="__tab3" localSheetId="22">#REF!</definedName>
    <definedName name="__tab3" localSheetId="23">#REF!</definedName>
    <definedName name="__tab3" localSheetId="24">#REF!</definedName>
    <definedName name="__tab3" localSheetId="25">#REF!</definedName>
    <definedName name="__tab3" localSheetId="26">#REF!</definedName>
    <definedName name="__tab3" localSheetId="27">#REF!</definedName>
    <definedName name="__tab3" localSheetId="28">#REF!</definedName>
    <definedName name="__tab3" localSheetId="29">#REF!</definedName>
    <definedName name="__tab3" localSheetId="31">#REF!</definedName>
    <definedName name="__tab3" localSheetId="7">#REF!</definedName>
    <definedName name="__tab3" localSheetId="8">#REF!</definedName>
    <definedName name="__tab3" localSheetId="9">#REF!</definedName>
    <definedName name="__tab3" localSheetId="10">#REF!</definedName>
    <definedName name="__TAB4" localSheetId="11">#REF!</definedName>
    <definedName name="__TAB4" localSheetId="12">#REF!</definedName>
    <definedName name="__TAB4" localSheetId="13">#REF!</definedName>
    <definedName name="__TAB4" localSheetId="14">#REF!</definedName>
    <definedName name="__TAB4" localSheetId="15">#REF!</definedName>
    <definedName name="__TAB4" localSheetId="16">#REF!</definedName>
    <definedName name="__TAB4" localSheetId="17">#REF!</definedName>
    <definedName name="__TAB4" localSheetId="18">#REF!</definedName>
    <definedName name="__TAB4" localSheetId="19">#REF!</definedName>
    <definedName name="__TAB4" localSheetId="20">#REF!</definedName>
    <definedName name="__TAB4" localSheetId="21">#REF!</definedName>
    <definedName name="__TAB4" localSheetId="22">#REF!</definedName>
    <definedName name="__TAB4" localSheetId="23">#REF!</definedName>
    <definedName name="__TAB4" localSheetId="24">#REF!</definedName>
    <definedName name="__TAB4" localSheetId="25">#REF!</definedName>
    <definedName name="__TAB4" localSheetId="26">#REF!</definedName>
    <definedName name="__TAB4" localSheetId="27">#REF!</definedName>
    <definedName name="__TAB4" localSheetId="28">#REF!</definedName>
    <definedName name="__TAB4" localSheetId="29">#REF!</definedName>
    <definedName name="__TAB4" localSheetId="31">#REF!</definedName>
    <definedName name="__TAB4" localSheetId="7">#REF!</definedName>
    <definedName name="__TAB4" localSheetId="8">#REF!</definedName>
    <definedName name="__TAB4" localSheetId="9">#REF!</definedName>
    <definedName name="__TAB4" localSheetId="10">#REF!</definedName>
    <definedName name="_19Excel_BuiltIn_Print_Area_1_1_1" localSheetId="11">#REF!</definedName>
    <definedName name="_19Excel_BuiltIn_Print_Area_1_1_1" localSheetId="12">#REF!</definedName>
    <definedName name="_19Excel_BuiltIn_Print_Area_1_1_1" localSheetId="13">#REF!</definedName>
    <definedName name="_19Excel_BuiltIn_Print_Area_1_1_1" localSheetId="14">#REF!</definedName>
    <definedName name="_19Excel_BuiltIn_Print_Area_1_1_1" localSheetId="15">#REF!</definedName>
    <definedName name="_19Excel_BuiltIn_Print_Area_1_1_1" localSheetId="16">#REF!</definedName>
    <definedName name="_19Excel_BuiltIn_Print_Area_1_1_1" localSheetId="17">#REF!</definedName>
    <definedName name="_19Excel_BuiltIn_Print_Area_1_1_1" localSheetId="18">#REF!</definedName>
    <definedName name="_19Excel_BuiltIn_Print_Area_1_1_1" localSheetId="19">#REF!</definedName>
    <definedName name="_19Excel_BuiltIn_Print_Area_1_1_1" localSheetId="20">#REF!</definedName>
    <definedName name="_19Excel_BuiltIn_Print_Area_1_1_1" localSheetId="21">#REF!</definedName>
    <definedName name="_19Excel_BuiltIn_Print_Area_1_1_1" localSheetId="22">#REF!</definedName>
    <definedName name="_19Excel_BuiltIn_Print_Area_1_1_1" localSheetId="23">#REF!</definedName>
    <definedName name="_19Excel_BuiltIn_Print_Area_1_1_1" localSheetId="24">#REF!</definedName>
    <definedName name="_19Excel_BuiltIn_Print_Area_1_1_1" localSheetId="25">#REF!</definedName>
    <definedName name="_19Excel_BuiltIn_Print_Area_1_1_1" localSheetId="26">#REF!</definedName>
    <definedName name="_19Excel_BuiltIn_Print_Area_1_1_1" localSheetId="27">#REF!</definedName>
    <definedName name="_19Excel_BuiltIn_Print_Area_1_1_1" localSheetId="28">#REF!</definedName>
    <definedName name="_19Excel_BuiltIn_Print_Area_1_1_1" localSheetId="29">#REF!</definedName>
    <definedName name="_19Excel_BuiltIn_Print_Area_1_1_1" localSheetId="31">#REF!</definedName>
    <definedName name="_19Excel_BuiltIn_Print_Area_1_1_1" localSheetId="7">#REF!</definedName>
    <definedName name="_19Excel_BuiltIn_Print_Area_1_1_1" localSheetId="8">#REF!</definedName>
    <definedName name="_19Excel_BuiltIn_Print_Area_1_1_1" localSheetId="9">#REF!</definedName>
    <definedName name="_19Excel_BuiltIn_Print_Area_1_1_1" localSheetId="10">#REF!</definedName>
    <definedName name="_1Excel_BuiltIn_Print_Area_1_1" localSheetId="11">#REF!</definedName>
    <definedName name="_1Excel_BuiltIn_Print_Area_1_1" localSheetId="12">#REF!</definedName>
    <definedName name="_1Excel_BuiltIn_Print_Area_1_1" localSheetId="13">#REF!</definedName>
    <definedName name="_1Excel_BuiltIn_Print_Area_1_1" localSheetId="14">#REF!</definedName>
    <definedName name="_1Excel_BuiltIn_Print_Area_1_1" localSheetId="15">#REF!</definedName>
    <definedName name="_1Excel_BuiltIn_Print_Area_1_1" localSheetId="16">#REF!</definedName>
    <definedName name="_1Excel_BuiltIn_Print_Area_1_1" localSheetId="17">#REF!</definedName>
    <definedName name="_1Excel_BuiltIn_Print_Area_1_1" localSheetId="18">#REF!</definedName>
    <definedName name="_1Excel_BuiltIn_Print_Area_1_1" localSheetId="19">#REF!</definedName>
    <definedName name="_1Excel_BuiltIn_Print_Area_1_1" localSheetId="20">#REF!</definedName>
    <definedName name="_1Excel_BuiltIn_Print_Area_1_1" localSheetId="21">#REF!</definedName>
    <definedName name="_1Excel_BuiltIn_Print_Area_1_1" localSheetId="22">#REF!</definedName>
    <definedName name="_1Excel_BuiltIn_Print_Area_1_1" localSheetId="23">#REF!</definedName>
    <definedName name="_1Excel_BuiltIn_Print_Area_1_1" localSheetId="24">#REF!</definedName>
    <definedName name="_1Excel_BuiltIn_Print_Area_1_1" localSheetId="25">#REF!</definedName>
    <definedName name="_1Excel_BuiltIn_Print_Area_1_1" localSheetId="26">#REF!</definedName>
    <definedName name="_1Excel_BuiltIn_Print_Area_1_1" localSheetId="27">#REF!</definedName>
    <definedName name="_1Excel_BuiltIn_Print_Area_1_1" localSheetId="28">#REF!</definedName>
    <definedName name="_1Excel_BuiltIn_Print_Area_1_1" localSheetId="29">#REF!</definedName>
    <definedName name="_1Excel_BuiltIn_Print_Area_1_1" localSheetId="31">#REF!</definedName>
    <definedName name="_1Excel_BuiltIn_Print_Area_1_1" localSheetId="7">#REF!</definedName>
    <definedName name="_1Excel_BuiltIn_Print_Area_1_1" localSheetId="8">#REF!</definedName>
    <definedName name="_1Excel_BuiltIn_Print_Area_1_1" localSheetId="9">#REF!</definedName>
    <definedName name="_1Excel_BuiltIn_Print_Area_1_1" localSheetId="10">#REF!</definedName>
    <definedName name="_1Excel_BuiltIn_Print_Area_1_1_1" localSheetId="11">#REF!</definedName>
    <definedName name="_1Excel_BuiltIn_Print_Area_1_1_1" localSheetId="12">#REF!</definedName>
    <definedName name="_1Excel_BuiltIn_Print_Area_1_1_1" localSheetId="13">#REF!</definedName>
    <definedName name="_1Excel_BuiltIn_Print_Area_1_1_1" localSheetId="14">#REF!</definedName>
    <definedName name="_1Excel_BuiltIn_Print_Area_1_1_1" localSheetId="15">#REF!</definedName>
    <definedName name="_1Excel_BuiltIn_Print_Area_1_1_1" localSheetId="16">#REF!</definedName>
    <definedName name="_1Excel_BuiltIn_Print_Area_1_1_1" localSheetId="17">#REF!</definedName>
    <definedName name="_1Excel_BuiltIn_Print_Area_1_1_1" localSheetId="18">#REF!</definedName>
    <definedName name="_1Excel_BuiltIn_Print_Area_1_1_1" localSheetId="19">#REF!</definedName>
    <definedName name="_1Excel_BuiltIn_Print_Area_1_1_1" localSheetId="20">#REF!</definedName>
    <definedName name="_1Excel_BuiltIn_Print_Area_1_1_1" localSheetId="21">#REF!</definedName>
    <definedName name="_1Excel_BuiltIn_Print_Area_1_1_1" localSheetId="22">#REF!</definedName>
    <definedName name="_1Excel_BuiltIn_Print_Area_1_1_1" localSheetId="23">#REF!</definedName>
    <definedName name="_1Excel_BuiltIn_Print_Area_1_1_1" localSheetId="24">#REF!</definedName>
    <definedName name="_1Excel_BuiltIn_Print_Area_1_1_1" localSheetId="25">#REF!</definedName>
    <definedName name="_1Excel_BuiltIn_Print_Area_1_1_1" localSheetId="26">#REF!</definedName>
    <definedName name="_1Excel_BuiltIn_Print_Area_1_1_1" localSheetId="27">#REF!</definedName>
    <definedName name="_1Excel_BuiltIn_Print_Area_1_1_1" localSheetId="28">#REF!</definedName>
    <definedName name="_1Excel_BuiltIn_Print_Area_1_1_1" localSheetId="29">#REF!</definedName>
    <definedName name="_1Excel_BuiltIn_Print_Area_1_1_1" localSheetId="31">#REF!</definedName>
    <definedName name="_1Excel_BuiltIn_Print_Area_1_1_1" localSheetId="7">#REF!</definedName>
    <definedName name="_1Excel_BuiltIn_Print_Area_1_1_1" localSheetId="8">#REF!</definedName>
    <definedName name="_1Excel_BuiltIn_Print_Area_1_1_1" localSheetId="9">#REF!</definedName>
    <definedName name="_1Excel_BuiltIn_Print_Area_1_1_1" localSheetId="10">#REF!</definedName>
    <definedName name="_25Excel_BuiltIn_Print_Titles_1_1_1_1" localSheetId="11">#REF!</definedName>
    <definedName name="_25Excel_BuiltIn_Print_Titles_1_1_1_1" localSheetId="12">#REF!</definedName>
    <definedName name="_25Excel_BuiltIn_Print_Titles_1_1_1_1" localSheetId="13">#REF!</definedName>
    <definedName name="_25Excel_BuiltIn_Print_Titles_1_1_1_1" localSheetId="14">#REF!</definedName>
    <definedName name="_25Excel_BuiltIn_Print_Titles_1_1_1_1" localSheetId="15">#REF!</definedName>
    <definedName name="_25Excel_BuiltIn_Print_Titles_1_1_1_1" localSheetId="16">#REF!</definedName>
    <definedName name="_25Excel_BuiltIn_Print_Titles_1_1_1_1" localSheetId="17">#REF!</definedName>
    <definedName name="_25Excel_BuiltIn_Print_Titles_1_1_1_1" localSheetId="18">#REF!</definedName>
    <definedName name="_25Excel_BuiltIn_Print_Titles_1_1_1_1" localSheetId="19">#REF!</definedName>
    <definedName name="_25Excel_BuiltIn_Print_Titles_1_1_1_1" localSheetId="20">#REF!</definedName>
    <definedName name="_25Excel_BuiltIn_Print_Titles_1_1_1_1" localSheetId="21">#REF!</definedName>
    <definedName name="_25Excel_BuiltIn_Print_Titles_1_1_1_1" localSheetId="22">#REF!</definedName>
    <definedName name="_25Excel_BuiltIn_Print_Titles_1_1_1_1" localSheetId="23">#REF!</definedName>
    <definedName name="_25Excel_BuiltIn_Print_Titles_1_1_1_1" localSheetId="24">#REF!</definedName>
    <definedName name="_25Excel_BuiltIn_Print_Titles_1_1_1_1" localSheetId="25">#REF!</definedName>
    <definedName name="_25Excel_BuiltIn_Print_Titles_1_1_1_1" localSheetId="26">#REF!</definedName>
    <definedName name="_25Excel_BuiltIn_Print_Titles_1_1_1_1" localSheetId="27">#REF!</definedName>
    <definedName name="_25Excel_BuiltIn_Print_Titles_1_1_1_1" localSheetId="28">#REF!</definedName>
    <definedName name="_25Excel_BuiltIn_Print_Titles_1_1_1_1" localSheetId="29">#REF!</definedName>
    <definedName name="_25Excel_BuiltIn_Print_Titles_1_1_1_1" localSheetId="31">#REF!</definedName>
    <definedName name="_25Excel_BuiltIn_Print_Titles_1_1_1_1" localSheetId="7">#REF!</definedName>
    <definedName name="_25Excel_BuiltIn_Print_Titles_1_1_1_1" localSheetId="8">#REF!</definedName>
    <definedName name="_25Excel_BuiltIn_Print_Titles_1_1_1_1" localSheetId="9">#REF!</definedName>
    <definedName name="_25Excel_BuiltIn_Print_Titles_1_1_1_1" localSheetId="10">#REF!</definedName>
    <definedName name="_2Excel_BuiltIn_Print_Titles_1_1_1_1" localSheetId="11">#REF!</definedName>
    <definedName name="_2Excel_BuiltIn_Print_Titles_1_1_1_1" localSheetId="12">#REF!</definedName>
    <definedName name="_2Excel_BuiltIn_Print_Titles_1_1_1_1" localSheetId="13">#REF!</definedName>
    <definedName name="_2Excel_BuiltIn_Print_Titles_1_1_1_1" localSheetId="14">#REF!</definedName>
    <definedName name="_2Excel_BuiltIn_Print_Titles_1_1_1_1" localSheetId="15">#REF!</definedName>
    <definedName name="_2Excel_BuiltIn_Print_Titles_1_1_1_1" localSheetId="16">#REF!</definedName>
    <definedName name="_2Excel_BuiltIn_Print_Titles_1_1_1_1" localSheetId="17">#REF!</definedName>
    <definedName name="_2Excel_BuiltIn_Print_Titles_1_1_1_1" localSheetId="18">#REF!</definedName>
    <definedName name="_2Excel_BuiltIn_Print_Titles_1_1_1_1" localSheetId="19">#REF!</definedName>
    <definedName name="_2Excel_BuiltIn_Print_Titles_1_1_1_1" localSheetId="20">#REF!</definedName>
    <definedName name="_2Excel_BuiltIn_Print_Titles_1_1_1_1" localSheetId="21">#REF!</definedName>
    <definedName name="_2Excel_BuiltIn_Print_Titles_1_1_1_1" localSheetId="22">#REF!</definedName>
    <definedName name="_2Excel_BuiltIn_Print_Titles_1_1_1_1" localSheetId="23">#REF!</definedName>
    <definedName name="_2Excel_BuiltIn_Print_Titles_1_1_1_1" localSheetId="24">#REF!</definedName>
    <definedName name="_2Excel_BuiltIn_Print_Titles_1_1_1_1" localSheetId="25">#REF!</definedName>
    <definedName name="_2Excel_BuiltIn_Print_Titles_1_1_1_1" localSheetId="26">#REF!</definedName>
    <definedName name="_2Excel_BuiltIn_Print_Titles_1_1_1_1" localSheetId="27">#REF!</definedName>
    <definedName name="_2Excel_BuiltIn_Print_Titles_1_1_1_1" localSheetId="28">#REF!</definedName>
    <definedName name="_2Excel_BuiltIn_Print_Titles_1_1_1_1" localSheetId="29">#REF!</definedName>
    <definedName name="_2Excel_BuiltIn_Print_Titles_1_1_1_1" localSheetId="31">#REF!</definedName>
    <definedName name="_2Excel_BuiltIn_Print_Titles_1_1_1_1" localSheetId="7">#REF!</definedName>
    <definedName name="_2Excel_BuiltIn_Print_Titles_1_1_1_1" localSheetId="8">#REF!</definedName>
    <definedName name="_2Excel_BuiltIn_Print_Titles_1_1_1_1" localSheetId="9">#REF!</definedName>
    <definedName name="_2Excel_BuiltIn_Print_Titles_1_1_1_1" localSheetId="10">#REF!</definedName>
    <definedName name="_apu1" localSheetId="11">[2]INSUMOS!#REF!</definedName>
    <definedName name="_apu1" localSheetId="12">[2]INSUMOS!#REF!</definedName>
    <definedName name="_apu1" localSheetId="13">[2]INSUMOS!#REF!</definedName>
    <definedName name="_apu1" localSheetId="14">[2]INSUMOS!#REF!</definedName>
    <definedName name="_apu1" localSheetId="15">[2]INSUMOS!#REF!</definedName>
    <definedName name="_apu1" localSheetId="16">[2]INSUMOS!#REF!</definedName>
    <definedName name="_apu1" localSheetId="17">[2]INSUMOS!#REF!</definedName>
    <definedName name="_apu1" localSheetId="18">[2]INSUMOS!#REF!</definedName>
    <definedName name="_apu1" localSheetId="19">[2]INSUMOS!#REF!</definedName>
    <definedName name="_apu1" localSheetId="20">[2]INSUMOS!#REF!</definedName>
    <definedName name="_apu1" localSheetId="21">[2]INSUMOS!#REF!</definedName>
    <definedName name="_apu1" localSheetId="22">[2]INSUMOS!#REF!</definedName>
    <definedName name="_apu1" localSheetId="23">[2]INSUMOS!#REF!</definedName>
    <definedName name="_apu1" localSheetId="24">[2]INSUMOS!#REF!</definedName>
    <definedName name="_apu1" localSheetId="25">[2]INSUMOS!#REF!</definedName>
    <definedName name="_apu1" localSheetId="26">[2]INSUMOS!#REF!</definedName>
    <definedName name="_apu1" localSheetId="27">[2]INSUMOS!#REF!</definedName>
    <definedName name="_apu1" localSheetId="28">[2]INSUMOS!#REF!</definedName>
    <definedName name="_apu1" localSheetId="29">[2]INSUMOS!#REF!</definedName>
    <definedName name="_apu1" localSheetId="31">[2]INSUMOS!#REF!</definedName>
    <definedName name="_apu1" localSheetId="7">[2]INSUMOS!#REF!</definedName>
    <definedName name="_apu1" localSheetId="8">[2]INSUMOS!#REF!</definedName>
    <definedName name="_apu1" localSheetId="9">[2]INSUMOS!#REF!</definedName>
    <definedName name="_apu1" localSheetId="10">[2]INSUMOS!#REF!</definedName>
    <definedName name="_EST1" localSheetId="11">#REF!</definedName>
    <definedName name="_EST1" localSheetId="12">#REF!</definedName>
    <definedName name="_EST1" localSheetId="13">#REF!</definedName>
    <definedName name="_EST1" localSheetId="14">#REF!</definedName>
    <definedName name="_EST1" localSheetId="15">#REF!</definedName>
    <definedName name="_EST1" localSheetId="16">#REF!</definedName>
    <definedName name="_EST1" localSheetId="17">#REF!</definedName>
    <definedName name="_EST1" localSheetId="18">#REF!</definedName>
    <definedName name="_EST1" localSheetId="19">#REF!</definedName>
    <definedName name="_EST1" localSheetId="20">#REF!</definedName>
    <definedName name="_EST1" localSheetId="21">#REF!</definedName>
    <definedName name="_EST1" localSheetId="22">#REF!</definedName>
    <definedName name="_EST1" localSheetId="23">#REF!</definedName>
    <definedName name="_EST1" localSheetId="24">#REF!</definedName>
    <definedName name="_EST1" localSheetId="25">#REF!</definedName>
    <definedName name="_EST1" localSheetId="26">#REF!</definedName>
    <definedName name="_EST1" localSheetId="27">#REF!</definedName>
    <definedName name="_EST1" localSheetId="28">#REF!</definedName>
    <definedName name="_EST1" localSheetId="29">#REF!</definedName>
    <definedName name="_EST1" localSheetId="31">#REF!</definedName>
    <definedName name="_EST1" localSheetId="7">#REF!</definedName>
    <definedName name="_EST1" localSheetId="8">#REF!</definedName>
    <definedName name="_EST1" localSheetId="9">#REF!</definedName>
    <definedName name="_EST1" localSheetId="10">#REF!</definedName>
    <definedName name="_EST1" localSheetId="6">#REF!</definedName>
    <definedName name="_EST10" localSheetId="11">#REF!</definedName>
    <definedName name="_EST10" localSheetId="12">#REF!</definedName>
    <definedName name="_EST10" localSheetId="13">#REF!</definedName>
    <definedName name="_EST10" localSheetId="14">#REF!</definedName>
    <definedName name="_EST10" localSheetId="15">#REF!</definedName>
    <definedName name="_EST10" localSheetId="16">#REF!</definedName>
    <definedName name="_EST10" localSheetId="17">#REF!</definedName>
    <definedName name="_EST10" localSheetId="18">#REF!</definedName>
    <definedName name="_EST10" localSheetId="19">#REF!</definedName>
    <definedName name="_EST10" localSheetId="20">#REF!</definedName>
    <definedName name="_EST10" localSheetId="21">#REF!</definedName>
    <definedName name="_EST10" localSheetId="22">#REF!</definedName>
    <definedName name="_EST10" localSheetId="23">#REF!</definedName>
    <definedName name="_EST10" localSheetId="24">#REF!</definedName>
    <definedName name="_EST10" localSheetId="25">#REF!</definedName>
    <definedName name="_EST10" localSheetId="26">#REF!</definedName>
    <definedName name="_EST10" localSheetId="27">#REF!</definedName>
    <definedName name="_EST10" localSheetId="28">#REF!</definedName>
    <definedName name="_EST10" localSheetId="29">#REF!</definedName>
    <definedName name="_EST10" localSheetId="31">#REF!</definedName>
    <definedName name="_EST10" localSheetId="7">#REF!</definedName>
    <definedName name="_EST10" localSheetId="8">#REF!</definedName>
    <definedName name="_EST10" localSheetId="9">#REF!</definedName>
    <definedName name="_EST10" localSheetId="10">#REF!</definedName>
    <definedName name="_EST10" localSheetId="6">#REF!</definedName>
    <definedName name="_EST11" localSheetId="11">#REF!</definedName>
    <definedName name="_EST11" localSheetId="12">#REF!</definedName>
    <definedName name="_EST11" localSheetId="13">#REF!</definedName>
    <definedName name="_EST11" localSheetId="14">#REF!</definedName>
    <definedName name="_EST11" localSheetId="15">#REF!</definedName>
    <definedName name="_EST11" localSheetId="16">#REF!</definedName>
    <definedName name="_EST11" localSheetId="17">#REF!</definedName>
    <definedName name="_EST11" localSheetId="18">#REF!</definedName>
    <definedName name="_EST11" localSheetId="19">#REF!</definedName>
    <definedName name="_EST11" localSheetId="20">#REF!</definedName>
    <definedName name="_EST11" localSheetId="21">#REF!</definedName>
    <definedName name="_EST11" localSheetId="22">#REF!</definedName>
    <definedName name="_EST11" localSheetId="23">#REF!</definedName>
    <definedName name="_EST11" localSheetId="24">#REF!</definedName>
    <definedName name="_EST11" localSheetId="25">#REF!</definedName>
    <definedName name="_EST11" localSheetId="26">#REF!</definedName>
    <definedName name="_EST11" localSheetId="27">#REF!</definedName>
    <definedName name="_EST11" localSheetId="28">#REF!</definedName>
    <definedName name="_EST11" localSheetId="29">#REF!</definedName>
    <definedName name="_EST11" localSheetId="31">#REF!</definedName>
    <definedName name="_EST11" localSheetId="7">#REF!</definedName>
    <definedName name="_EST11" localSheetId="8">#REF!</definedName>
    <definedName name="_EST11" localSheetId="9">#REF!</definedName>
    <definedName name="_EST11" localSheetId="10">#REF!</definedName>
    <definedName name="_EST11" localSheetId="6">#REF!</definedName>
    <definedName name="_EST12" localSheetId="11">#REF!</definedName>
    <definedName name="_EST12" localSheetId="12">#REF!</definedName>
    <definedName name="_EST12" localSheetId="13">#REF!</definedName>
    <definedName name="_EST12" localSheetId="14">#REF!</definedName>
    <definedName name="_EST12" localSheetId="15">#REF!</definedName>
    <definedName name="_EST12" localSheetId="16">#REF!</definedName>
    <definedName name="_EST12" localSheetId="17">#REF!</definedName>
    <definedName name="_EST12" localSheetId="18">#REF!</definedName>
    <definedName name="_EST12" localSheetId="19">#REF!</definedName>
    <definedName name="_EST12" localSheetId="20">#REF!</definedName>
    <definedName name="_EST12" localSheetId="21">#REF!</definedName>
    <definedName name="_EST12" localSheetId="22">#REF!</definedName>
    <definedName name="_EST12" localSheetId="23">#REF!</definedName>
    <definedName name="_EST12" localSheetId="24">#REF!</definedName>
    <definedName name="_EST12" localSheetId="25">#REF!</definedName>
    <definedName name="_EST12" localSheetId="26">#REF!</definedName>
    <definedName name="_EST12" localSheetId="27">#REF!</definedName>
    <definedName name="_EST12" localSheetId="28">#REF!</definedName>
    <definedName name="_EST12" localSheetId="29">#REF!</definedName>
    <definedName name="_EST12" localSheetId="31">#REF!</definedName>
    <definedName name="_EST12" localSheetId="7">#REF!</definedName>
    <definedName name="_EST12" localSheetId="8">#REF!</definedName>
    <definedName name="_EST12" localSheetId="9">#REF!</definedName>
    <definedName name="_EST12" localSheetId="10">#REF!</definedName>
    <definedName name="_EST12" localSheetId="6">#REF!</definedName>
    <definedName name="_EST13" localSheetId="11">#REF!</definedName>
    <definedName name="_EST13" localSheetId="12">#REF!</definedName>
    <definedName name="_EST13" localSheetId="13">#REF!</definedName>
    <definedName name="_EST13" localSheetId="14">#REF!</definedName>
    <definedName name="_EST13" localSheetId="15">#REF!</definedName>
    <definedName name="_EST13" localSheetId="16">#REF!</definedName>
    <definedName name="_EST13" localSheetId="17">#REF!</definedName>
    <definedName name="_EST13" localSheetId="18">#REF!</definedName>
    <definedName name="_EST13" localSheetId="19">#REF!</definedName>
    <definedName name="_EST13" localSheetId="20">#REF!</definedName>
    <definedName name="_EST13" localSheetId="21">#REF!</definedName>
    <definedName name="_EST13" localSheetId="22">#REF!</definedName>
    <definedName name="_EST13" localSheetId="23">#REF!</definedName>
    <definedName name="_EST13" localSheetId="24">#REF!</definedName>
    <definedName name="_EST13" localSheetId="25">#REF!</definedName>
    <definedName name="_EST13" localSheetId="26">#REF!</definedName>
    <definedName name="_EST13" localSheetId="27">#REF!</definedName>
    <definedName name="_EST13" localSheetId="28">#REF!</definedName>
    <definedName name="_EST13" localSheetId="29">#REF!</definedName>
    <definedName name="_EST13" localSheetId="31">#REF!</definedName>
    <definedName name="_EST13" localSheetId="7">#REF!</definedName>
    <definedName name="_EST13" localSheetId="8">#REF!</definedName>
    <definedName name="_EST13" localSheetId="9">#REF!</definedName>
    <definedName name="_EST13" localSheetId="10">#REF!</definedName>
    <definedName name="_EST13" localSheetId="6">#REF!</definedName>
    <definedName name="_EST14" localSheetId="11">#REF!</definedName>
    <definedName name="_EST14" localSheetId="12">#REF!</definedName>
    <definedName name="_EST14" localSheetId="13">#REF!</definedName>
    <definedName name="_EST14" localSheetId="14">#REF!</definedName>
    <definedName name="_EST14" localSheetId="15">#REF!</definedName>
    <definedName name="_EST14" localSheetId="16">#REF!</definedName>
    <definedName name="_EST14" localSheetId="17">#REF!</definedName>
    <definedName name="_EST14" localSheetId="18">#REF!</definedName>
    <definedName name="_EST14" localSheetId="19">#REF!</definedName>
    <definedName name="_EST14" localSheetId="20">#REF!</definedName>
    <definedName name="_EST14" localSheetId="21">#REF!</definedName>
    <definedName name="_EST14" localSheetId="22">#REF!</definedName>
    <definedName name="_EST14" localSheetId="23">#REF!</definedName>
    <definedName name="_EST14" localSheetId="24">#REF!</definedName>
    <definedName name="_EST14" localSheetId="25">#REF!</definedName>
    <definedName name="_EST14" localSheetId="26">#REF!</definedName>
    <definedName name="_EST14" localSheetId="27">#REF!</definedName>
    <definedName name="_EST14" localSheetId="28">#REF!</definedName>
    <definedName name="_EST14" localSheetId="29">#REF!</definedName>
    <definedName name="_EST14" localSheetId="31">#REF!</definedName>
    <definedName name="_EST14" localSheetId="7">#REF!</definedName>
    <definedName name="_EST14" localSheetId="8">#REF!</definedName>
    <definedName name="_EST14" localSheetId="9">#REF!</definedName>
    <definedName name="_EST14" localSheetId="10">#REF!</definedName>
    <definedName name="_EST14" localSheetId="6">#REF!</definedName>
    <definedName name="_EST15" localSheetId="11">#REF!</definedName>
    <definedName name="_EST15" localSheetId="12">#REF!</definedName>
    <definedName name="_EST15" localSheetId="13">#REF!</definedName>
    <definedName name="_EST15" localSheetId="14">#REF!</definedName>
    <definedName name="_EST15" localSheetId="15">#REF!</definedName>
    <definedName name="_EST15" localSheetId="16">#REF!</definedName>
    <definedName name="_EST15" localSheetId="17">#REF!</definedName>
    <definedName name="_EST15" localSheetId="18">#REF!</definedName>
    <definedName name="_EST15" localSheetId="19">#REF!</definedName>
    <definedName name="_EST15" localSheetId="20">#REF!</definedName>
    <definedName name="_EST15" localSheetId="21">#REF!</definedName>
    <definedName name="_EST15" localSheetId="22">#REF!</definedName>
    <definedName name="_EST15" localSheetId="23">#REF!</definedName>
    <definedName name="_EST15" localSheetId="24">#REF!</definedName>
    <definedName name="_EST15" localSheetId="25">#REF!</definedName>
    <definedName name="_EST15" localSheetId="26">#REF!</definedName>
    <definedName name="_EST15" localSheetId="27">#REF!</definedName>
    <definedName name="_EST15" localSheetId="28">#REF!</definedName>
    <definedName name="_EST15" localSheetId="29">#REF!</definedName>
    <definedName name="_EST15" localSheetId="31">#REF!</definedName>
    <definedName name="_EST15" localSheetId="7">#REF!</definedName>
    <definedName name="_EST15" localSheetId="8">#REF!</definedName>
    <definedName name="_EST15" localSheetId="9">#REF!</definedName>
    <definedName name="_EST15" localSheetId="10">#REF!</definedName>
    <definedName name="_EST15" localSheetId="6">#REF!</definedName>
    <definedName name="_EST16" localSheetId="11">#REF!</definedName>
    <definedName name="_EST16" localSheetId="12">#REF!</definedName>
    <definedName name="_EST16" localSheetId="13">#REF!</definedName>
    <definedName name="_EST16" localSheetId="14">#REF!</definedName>
    <definedName name="_EST16" localSheetId="15">#REF!</definedName>
    <definedName name="_EST16" localSheetId="16">#REF!</definedName>
    <definedName name="_EST16" localSheetId="17">#REF!</definedName>
    <definedName name="_EST16" localSheetId="18">#REF!</definedName>
    <definedName name="_EST16" localSheetId="19">#REF!</definedName>
    <definedName name="_EST16" localSheetId="20">#REF!</definedName>
    <definedName name="_EST16" localSheetId="21">#REF!</definedName>
    <definedName name="_EST16" localSheetId="22">#REF!</definedName>
    <definedName name="_EST16" localSheetId="23">#REF!</definedName>
    <definedName name="_EST16" localSheetId="24">#REF!</definedName>
    <definedName name="_EST16" localSheetId="25">#REF!</definedName>
    <definedName name="_EST16" localSheetId="26">#REF!</definedName>
    <definedName name="_EST16" localSheetId="27">#REF!</definedName>
    <definedName name="_EST16" localSheetId="28">#REF!</definedName>
    <definedName name="_EST16" localSheetId="29">#REF!</definedName>
    <definedName name="_EST16" localSheetId="31">#REF!</definedName>
    <definedName name="_EST16" localSheetId="7">#REF!</definedName>
    <definedName name="_EST16" localSheetId="8">#REF!</definedName>
    <definedName name="_EST16" localSheetId="9">#REF!</definedName>
    <definedName name="_EST16" localSheetId="10">#REF!</definedName>
    <definedName name="_EST16" localSheetId="6">#REF!</definedName>
    <definedName name="_EST17" localSheetId="11">#REF!</definedName>
    <definedName name="_EST17" localSheetId="12">#REF!</definedName>
    <definedName name="_EST17" localSheetId="13">#REF!</definedName>
    <definedName name="_EST17" localSheetId="14">#REF!</definedName>
    <definedName name="_EST17" localSheetId="15">#REF!</definedName>
    <definedName name="_EST17" localSheetId="16">#REF!</definedName>
    <definedName name="_EST17" localSheetId="17">#REF!</definedName>
    <definedName name="_EST17" localSheetId="18">#REF!</definedName>
    <definedName name="_EST17" localSheetId="19">#REF!</definedName>
    <definedName name="_EST17" localSheetId="20">#REF!</definedName>
    <definedName name="_EST17" localSheetId="21">#REF!</definedName>
    <definedName name="_EST17" localSheetId="22">#REF!</definedName>
    <definedName name="_EST17" localSheetId="23">#REF!</definedName>
    <definedName name="_EST17" localSheetId="24">#REF!</definedName>
    <definedName name="_EST17" localSheetId="25">#REF!</definedName>
    <definedName name="_EST17" localSheetId="26">#REF!</definedName>
    <definedName name="_EST17" localSheetId="27">#REF!</definedName>
    <definedName name="_EST17" localSheetId="28">#REF!</definedName>
    <definedName name="_EST17" localSheetId="29">#REF!</definedName>
    <definedName name="_EST17" localSheetId="31">#REF!</definedName>
    <definedName name="_EST17" localSheetId="7">#REF!</definedName>
    <definedName name="_EST17" localSheetId="8">#REF!</definedName>
    <definedName name="_EST17" localSheetId="9">#REF!</definedName>
    <definedName name="_EST17" localSheetId="10">#REF!</definedName>
    <definedName name="_EST17" localSheetId="6">#REF!</definedName>
    <definedName name="_EST18" localSheetId="11">#REF!</definedName>
    <definedName name="_EST18" localSheetId="12">#REF!</definedName>
    <definedName name="_EST18" localSheetId="13">#REF!</definedName>
    <definedName name="_EST18" localSheetId="14">#REF!</definedName>
    <definedName name="_EST18" localSheetId="15">#REF!</definedName>
    <definedName name="_EST18" localSheetId="16">#REF!</definedName>
    <definedName name="_EST18" localSheetId="17">#REF!</definedName>
    <definedName name="_EST18" localSheetId="18">#REF!</definedName>
    <definedName name="_EST18" localSheetId="19">#REF!</definedName>
    <definedName name="_EST18" localSheetId="20">#REF!</definedName>
    <definedName name="_EST18" localSheetId="21">#REF!</definedName>
    <definedName name="_EST18" localSheetId="22">#REF!</definedName>
    <definedName name="_EST18" localSheetId="23">#REF!</definedName>
    <definedName name="_EST18" localSheetId="24">#REF!</definedName>
    <definedName name="_EST18" localSheetId="25">#REF!</definedName>
    <definedName name="_EST18" localSheetId="26">#REF!</definedName>
    <definedName name="_EST18" localSheetId="27">#REF!</definedName>
    <definedName name="_EST18" localSheetId="28">#REF!</definedName>
    <definedName name="_EST18" localSheetId="29">#REF!</definedName>
    <definedName name="_EST18" localSheetId="31">#REF!</definedName>
    <definedName name="_EST18" localSheetId="7">#REF!</definedName>
    <definedName name="_EST18" localSheetId="8">#REF!</definedName>
    <definedName name="_EST18" localSheetId="9">#REF!</definedName>
    <definedName name="_EST18" localSheetId="10">#REF!</definedName>
    <definedName name="_EST18" localSheetId="6">#REF!</definedName>
    <definedName name="_EST19" localSheetId="11">#REF!</definedName>
    <definedName name="_EST19" localSheetId="12">#REF!</definedName>
    <definedName name="_EST19" localSheetId="13">#REF!</definedName>
    <definedName name="_EST19" localSheetId="14">#REF!</definedName>
    <definedName name="_EST19" localSheetId="15">#REF!</definedName>
    <definedName name="_EST19" localSheetId="16">#REF!</definedName>
    <definedName name="_EST19" localSheetId="17">#REF!</definedName>
    <definedName name="_EST19" localSheetId="18">#REF!</definedName>
    <definedName name="_EST19" localSheetId="19">#REF!</definedName>
    <definedName name="_EST19" localSheetId="20">#REF!</definedName>
    <definedName name="_EST19" localSheetId="21">#REF!</definedName>
    <definedName name="_EST19" localSheetId="22">#REF!</definedName>
    <definedName name="_EST19" localSheetId="23">#REF!</definedName>
    <definedName name="_EST19" localSheetId="24">#REF!</definedName>
    <definedName name="_EST19" localSheetId="25">#REF!</definedName>
    <definedName name="_EST19" localSheetId="26">#REF!</definedName>
    <definedName name="_EST19" localSheetId="27">#REF!</definedName>
    <definedName name="_EST19" localSheetId="28">#REF!</definedName>
    <definedName name="_EST19" localSheetId="29">#REF!</definedName>
    <definedName name="_EST19" localSheetId="31">#REF!</definedName>
    <definedName name="_EST19" localSheetId="7">#REF!</definedName>
    <definedName name="_EST19" localSheetId="8">#REF!</definedName>
    <definedName name="_EST19" localSheetId="9">#REF!</definedName>
    <definedName name="_EST19" localSheetId="10">#REF!</definedName>
    <definedName name="_EST19" localSheetId="6">#REF!</definedName>
    <definedName name="_EST2" localSheetId="11">#REF!</definedName>
    <definedName name="_EST2" localSheetId="12">#REF!</definedName>
    <definedName name="_EST2" localSheetId="13">#REF!</definedName>
    <definedName name="_EST2" localSheetId="14">#REF!</definedName>
    <definedName name="_EST2" localSheetId="15">#REF!</definedName>
    <definedName name="_EST2" localSheetId="16">#REF!</definedName>
    <definedName name="_EST2" localSheetId="17">#REF!</definedName>
    <definedName name="_EST2" localSheetId="18">#REF!</definedName>
    <definedName name="_EST2" localSheetId="19">#REF!</definedName>
    <definedName name="_EST2" localSheetId="20">#REF!</definedName>
    <definedName name="_EST2" localSheetId="21">#REF!</definedName>
    <definedName name="_EST2" localSheetId="22">#REF!</definedName>
    <definedName name="_EST2" localSheetId="23">#REF!</definedName>
    <definedName name="_EST2" localSheetId="24">#REF!</definedName>
    <definedName name="_EST2" localSheetId="25">#REF!</definedName>
    <definedName name="_EST2" localSheetId="26">#REF!</definedName>
    <definedName name="_EST2" localSheetId="27">#REF!</definedName>
    <definedName name="_EST2" localSheetId="28">#REF!</definedName>
    <definedName name="_EST2" localSheetId="29">#REF!</definedName>
    <definedName name="_EST2" localSheetId="31">#REF!</definedName>
    <definedName name="_EST2" localSheetId="7">#REF!</definedName>
    <definedName name="_EST2" localSheetId="8">#REF!</definedName>
    <definedName name="_EST2" localSheetId="9">#REF!</definedName>
    <definedName name="_EST2" localSheetId="10">#REF!</definedName>
    <definedName name="_EST2" localSheetId="6">#REF!</definedName>
    <definedName name="_EST23" localSheetId="11">#REF!</definedName>
    <definedName name="_EST23" localSheetId="12">#REF!</definedName>
    <definedName name="_EST23" localSheetId="13">#REF!</definedName>
    <definedName name="_EST23" localSheetId="14">#REF!</definedName>
    <definedName name="_EST23" localSheetId="15">#REF!</definedName>
    <definedName name="_EST23" localSheetId="16">#REF!</definedName>
    <definedName name="_EST23" localSheetId="17">#REF!</definedName>
    <definedName name="_EST23" localSheetId="18">#REF!</definedName>
    <definedName name="_EST23" localSheetId="19">#REF!</definedName>
    <definedName name="_EST23" localSheetId="20">#REF!</definedName>
    <definedName name="_EST23" localSheetId="21">#REF!</definedName>
    <definedName name="_EST23" localSheetId="22">#REF!</definedName>
    <definedName name="_EST23" localSheetId="23">#REF!</definedName>
    <definedName name="_EST23" localSheetId="24">#REF!</definedName>
    <definedName name="_EST23" localSheetId="25">#REF!</definedName>
    <definedName name="_EST23" localSheetId="26">#REF!</definedName>
    <definedName name="_EST23" localSheetId="27">#REF!</definedName>
    <definedName name="_EST23" localSheetId="28">#REF!</definedName>
    <definedName name="_EST23" localSheetId="29">#REF!</definedName>
    <definedName name="_EST23" localSheetId="31">#REF!</definedName>
    <definedName name="_EST23" localSheetId="7">#REF!</definedName>
    <definedName name="_EST23" localSheetId="8">#REF!</definedName>
    <definedName name="_EST23" localSheetId="9">#REF!</definedName>
    <definedName name="_EST23" localSheetId="10">#REF!</definedName>
    <definedName name="_EST23" localSheetId="6">#REF!</definedName>
    <definedName name="_EST3" localSheetId="11">#REF!</definedName>
    <definedName name="_EST3" localSheetId="12">#REF!</definedName>
    <definedName name="_EST3" localSheetId="13">#REF!</definedName>
    <definedName name="_EST3" localSheetId="14">#REF!</definedName>
    <definedName name="_EST3" localSheetId="15">#REF!</definedName>
    <definedName name="_EST3" localSheetId="16">#REF!</definedName>
    <definedName name="_EST3" localSheetId="17">#REF!</definedName>
    <definedName name="_EST3" localSheetId="18">#REF!</definedName>
    <definedName name="_EST3" localSheetId="19">#REF!</definedName>
    <definedName name="_EST3" localSheetId="20">#REF!</definedName>
    <definedName name="_EST3" localSheetId="21">#REF!</definedName>
    <definedName name="_EST3" localSheetId="22">#REF!</definedName>
    <definedName name="_EST3" localSheetId="23">#REF!</definedName>
    <definedName name="_EST3" localSheetId="24">#REF!</definedName>
    <definedName name="_EST3" localSheetId="25">#REF!</definedName>
    <definedName name="_EST3" localSheetId="26">#REF!</definedName>
    <definedName name="_EST3" localSheetId="27">#REF!</definedName>
    <definedName name="_EST3" localSheetId="28">#REF!</definedName>
    <definedName name="_EST3" localSheetId="29">#REF!</definedName>
    <definedName name="_EST3" localSheetId="31">#REF!</definedName>
    <definedName name="_EST3" localSheetId="7">#REF!</definedName>
    <definedName name="_EST3" localSheetId="8">#REF!</definedName>
    <definedName name="_EST3" localSheetId="9">#REF!</definedName>
    <definedName name="_EST3" localSheetId="10">#REF!</definedName>
    <definedName name="_EST3" localSheetId="6">#REF!</definedName>
    <definedName name="_EST4" localSheetId="11">#REF!</definedName>
    <definedName name="_EST4" localSheetId="12">#REF!</definedName>
    <definedName name="_EST4" localSheetId="13">#REF!</definedName>
    <definedName name="_EST4" localSheetId="14">#REF!</definedName>
    <definedName name="_EST4" localSheetId="15">#REF!</definedName>
    <definedName name="_EST4" localSheetId="16">#REF!</definedName>
    <definedName name="_EST4" localSheetId="17">#REF!</definedName>
    <definedName name="_EST4" localSheetId="18">#REF!</definedName>
    <definedName name="_EST4" localSheetId="19">#REF!</definedName>
    <definedName name="_EST4" localSheetId="20">#REF!</definedName>
    <definedName name="_EST4" localSheetId="21">#REF!</definedName>
    <definedName name="_EST4" localSheetId="22">#REF!</definedName>
    <definedName name="_EST4" localSheetId="23">#REF!</definedName>
    <definedName name="_EST4" localSheetId="24">#REF!</definedName>
    <definedName name="_EST4" localSheetId="25">#REF!</definedName>
    <definedName name="_EST4" localSheetId="26">#REF!</definedName>
    <definedName name="_EST4" localSheetId="27">#REF!</definedName>
    <definedName name="_EST4" localSheetId="28">#REF!</definedName>
    <definedName name="_EST4" localSheetId="29">#REF!</definedName>
    <definedName name="_EST4" localSheetId="31">#REF!</definedName>
    <definedName name="_EST4" localSheetId="7">#REF!</definedName>
    <definedName name="_EST4" localSheetId="8">#REF!</definedName>
    <definedName name="_EST4" localSheetId="9">#REF!</definedName>
    <definedName name="_EST4" localSheetId="10">#REF!</definedName>
    <definedName name="_EST4" localSheetId="6">#REF!</definedName>
    <definedName name="_EST5" localSheetId="11">#REF!</definedName>
    <definedName name="_EST5" localSheetId="12">#REF!</definedName>
    <definedName name="_EST5" localSheetId="13">#REF!</definedName>
    <definedName name="_EST5" localSheetId="14">#REF!</definedName>
    <definedName name="_EST5" localSheetId="15">#REF!</definedName>
    <definedName name="_EST5" localSheetId="16">#REF!</definedName>
    <definedName name="_EST5" localSheetId="17">#REF!</definedName>
    <definedName name="_EST5" localSheetId="18">#REF!</definedName>
    <definedName name="_EST5" localSheetId="19">#REF!</definedName>
    <definedName name="_EST5" localSheetId="20">#REF!</definedName>
    <definedName name="_EST5" localSheetId="21">#REF!</definedName>
    <definedName name="_EST5" localSheetId="22">#REF!</definedName>
    <definedName name="_EST5" localSheetId="23">#REF!</definedName>
    <definedName name="_EST5" localSheetId="24">#REF!</definedName>
    <definedName name="_EST5" localSheetId="25">#REF!</definedName>
    <definedName name="_EST5" localSheetId="26">#REF!</definedName>
    <definedName name="_EST5" localSheetId="27">#REF!</definedName>
    <definedName name="_EST5" localSheetId="28">#REF!</definedName>
    <definedName name="_EST5" localSheetId="29">#REF!</definedName>
    <definedName name="_EST5" localSheetId="31">#REF!</definedName>
    <definedName name="_EST5" localSheetId="7">#REF!</definedName>
    <definedName name="_EST5" localSheetId="8">#REF!</definedName>
    <definedName name="_EST5" localSheetId="9">#REF!</definedName>
    <definedName name="_EST5" localSheetId="10">#REF!</definedName>
    <definedName name="_EST5" localSheetId="6">#REF!</definedName>
    <definedName name="_EST6" localSheetId="11">#REF!</definedName>
    <definedName name="_EST6" localSheetId="12">#REF!</definedName>
    <definedName name="_EST6" localSheetId="13">#REF!</definedName>
    <definedName name="_EST6" localSheetId="14">#REF!</definedName>
    <definedName name="_EST6" localSheetId="15">#REF!</definedName>
    <definedName name="_EST6" localSheetId="16">#REF!</definedName>
    <definedName name="_EST6" localSheetId="17">#REF!</definedName>
    <definedName name="_EST6" localSheetId="18">#REF!</definedName>
    <definedName name="_EST6" localSheetId="19">#REF!</definedName>
    <definedName name="_EST6" localSheetId="20">#REF!</definedName>
    <definedName name="_EST6" localSheetId="21">#REF!</definedName>
    <definedName name="_EST6" localSheetId="22">#REF!</definedName>
    <definedName name="_EST6" localSheetId="23">#REF!</definedName>
    <definedName name="_EST6" localSheetId="24">#REF!</definedName>
    <definedName name="_EST6" localSheetId="25">#REF!</definedName>
    <definedName name="_EST6" localSheetId="26">#REF!</definedName>
    <definedName name="_EST6" localSheetId="27">#REF!</definedName>
    <definedName name="_EST6" localSheetId="28">#REF!</definedName>
    <definedName name="_EST6" localSheetId="29">#REF!</definedName>
    <definedName name="_EST6" localSheetId="31">#REF!</definedName>
    <definedName name="_EST6" localSheetId="7">#REF!</definedName>
    <definedName name="_EST6" localSheetId="8">#REF!</definedName>
    <definedName name="_EST6" localSheetId="9">#REF!</definedName>
    <definedName name="_EST6" localSheetId="10">#REF!</definedName>
    <definedName name="_EST6" localSheetId="6">#REF!</definedName>
    <definedName name="_EST7" localSheetId="11">#REF!</definedName>
    <definedName name="_EST7" localSheetId="12">#REF!</definedName>
    <definedName name="_EST7" localSheetId="13">#REF!</definedName>
    <definedName name="_EST7" localSheetId="14">#REF!</definedName>
    <definedName name="_EST7" localSheetId="15">#REF!</definedName>
    <definedName name="_EST7" localSheetId="16">#REF!</definedName>
    <definedName name="_EST7" localSheetId="17">#REF!</definedName>
    <definedName name="_EST7" localSheetId="18">#REF!</definedName>
    <definedName name="_EST7" localSheetId="19">#REF!</definedName>
    <definedName name="_EST7" localSheetId="20">#REF!</definedName>
    <definedName name="_EST7" localSheetId="21">#REF!</definedName>
    <definedName name="_EST7" localSheetId="22">#REF!</definedName>
    <definedName name="_EST7" localSheetId="23">#REF!</definedName>
    <definedName name="_EST7" localSheetId="24">#REF!</definedName>
    <definedName name="_EST7" localSheetId="25">#REF!</definedName>
    <definedName name="_EST7" localSheetId="26">#REF!</definedName>
    <definedName name="_EST7" localSheetId="27">#REF!</definedName>
    <definedName name="_EST7" localSheetId="28">#REF!</definedName>
    <definedName name="_EST7" localSheetId="29">#REF!</definedName>
    <definedName name="_EST7" localSheetId="31">#REF!</definedName>
    <definedName name="_EST7" localSheetId="7">#REF!</definedName>
    <definedName name="_EST7" localSheetId="8">#REF!</definedName>
    <definedName name="_EST7" localSheetId="9">#REF!</definedName>
    <definedName name="_EST7" localSheetId="10">#REF!</definedName>
    <definedName name="_EST7" localSheetId="6">#REF!</definedName>
    <definedName name="_EST8" localSheetId="11">#REF!</definedName>
    <definedName name="_EST8" localSheetId="12">#REF!</definedName>
    <definedName name="_EST8" localSheetId="13">#REF!</definedName>
    <definedName name="_EST8" localSheetId="14">#REF!</definedName>
    <definedName name="_EST8" localSheetId="15">#REF!</definedName>
    <definedName name="_EST8" localSheetId="16">#REF!</definedName>
    <definedName name="_EST8" localSheetId="17">#REF!</definedName>
    <definedName name="_EST8" localSheetId="18">#REF!</definedName>
    <definedName name="_EST8" localSheetId="19">#REF!</definedName>
    <definedName name="_EST8" localSheetId="20">#REF!</definedName>
    <definedName name="_EST8" localSheetId="21">#REF!</definedName>
    <definedName name="_EST8" localSheetId="22">#REF!</definedName>
    <definedName name="_EST8" localSheetId="23">#REF!</definedName>
    <definedName name="_EST8" localSheetId="24">#REF!</definedName>
    <definedName name="_EST8" localSheetId="25">#REF!</definedName>
    <definedName name="_EST8" localSheetId="26">#REF!</definedName>
    <definedName name="_EST8" localSheetId="27">#REF!</definedName>
    <definedName name="_EST8" localSheetId="28">#REF!</definedName>
    <definedName name="_EST8" localSheetId="29">#REF!</definedName>
    <definedName name="_EST8" localSheetId="31">#REF!</definedName>
    <definedName name="_EST8" localSheetId="7">#REF!</definedName>
    <definedName name="_EST8" localSheetId="8">#REF!</definedName>
    <definedName name="_EST8" localSheetId="9">#REF!</definedName>
    <definedName name="_EST8" localSheetId="10">#REF!</definedName>
    <definedName name="_EST8" localSheetId="6">#REF!</definedName>
    <definedName name="_EST9" localSheetId="11">#REF!</definedName>
    <definedName name="_EST9" localSheetId="12">#REF!</definedName>
    <definedName name="_EST9" localSheetId="13">#REF!</definedName>
    <definedName name="_EST9" localSheetId="14">#REF!</definedName>
    <definedName name="_EST9" localSheetId="15">#REF!</definedName>
    <definedName name="_EST9" localSheetId="16">#REF!</definedName>
    <definedName name="_EST9" localSheetId="17">#REF!</definedName>
    <definedName name="_EST9" localSheetId="18">#REF!</definedName>
    <definedName name="_EST9" localSheetId="19">#REF!</definedName>
    <definedName name="_EST9" localSheetId="20">#REF!</definedName>
    <definedName name="_EST9" localSheetId="21">#REF!</definedName>
    <definedName name="_EST9" localSheetId="22">#REF!</definedName>
    <definedName name="_EST9" localSheetId="23">#REF!</definedName>
    <definedName name="_EST9" localSheetId="24">#REF!</definedName>
    <definedName name="_EST9" localSheetId="25">#REF!</definedName>
    <definedName name="_EST9" localSheetId="26">#REF!</definedName>
    <definedName name="_EST9" localSheetId="27">#REF!</definedName>
    <definedName name="_EST9" localSheetId="28">#REF!</definedName>
    <definedName name="_EST9" localSheetId="29">#REF!</definedName>
    <definedName name="_EST9" localSheetId="31">#REF!</definedName>
    <definedName name="_EST9" localSheetId="7">#REF!</definedName>
    <definedName name="_EST9" localSheetId="8">#REF!</definedName>
    <definedName name="_EST9" localSheetId="9">#REF!</definedName>
    <definedName name="_EST9" localSheetId="10">#REF!</definedName>
    <definedName name="_EST9" localSheetId="6">#REF!</definedName>
    <definedName name="_ETR13" localSheetId="11">#REF!</definedName>
    <definedName name="_ETR13" localSheetId="12">#REF!</definedName>
    <definedName name="_ETR13" localSheetId="13">#REF!</definedName>
    <definedName name="_ETR13" localSheetId="14">#REF!</definedName>
    <definedName name="_ETR13" localSheetId="15">#REF!</definedName>
    <definedName name="_ETR13" localSheetId="16">#REF!</definedName>
    <definedName name="_ETR13" localSheetId="17">#REF!</definedName>
    <definedName name="_ETR13" localSheetId="18">#REF!</definedName>
    <definedName name="_ETR13" localSheetId="19">#REF!</definedName>
    <definedName name="_ETR13" localSheetId="20">#REF!</definedName>
    <definedName name="_ETR13" localSheetId="21">#REF!</definedName>
    <definedName name="_ETR13" localSheetId="22">#REF!</definedName>
    <definedName name="_ETR13" localSheetId="23">#REF!</definedName>
    <definedName name="_ETR13" localSheetId="24">#REF!</definedName>
    <definedName name="_ETR13" localSheetId="25">#REF!</definedName>
    <definedName name="_ETR13" localSheetId="26">#REF!</definedName>
    <definedName name="_ETR13" localSheetId="27">#REF!</definedName>
    <definedName name="_ETR13" localSheetId="28">#REF!</definedName>
    <definedName name="_ETR13" localSheetId="29">#REF!</definedName>
    <definedName name="_ETR13" localSheetId="31">#REF!</definedName>
    <definedName name="_ETR13" localSheetId="7">#REF!</definedName>
    <definedName name="_ETR13" localSheetId="8">#REF!</definedName>
    <definedName name="_ETR13" localSheetId="9">#REF!</definedName>
    <definedName name="_ETR13" localSheetId="10">#REF!</definedName>
    <definedName name="_EXC1" localSheetId="11">#REF!</definedName>
    <definedName name="_EXC1" localSheetId="12">#REF!</definedName>
    <definedName name="_EXC1" localSheetId="13">#REF!</definedName>
    <definedName name="_EXC1" localSheetId="14">#REF!</definedName>
    <definedName name="_EXC1" localSheetId="15">#REF!</definedName>
    <definedName name="_EXC1" localSheetId="16">#REF!</definedName>
    <definedName name="_EXC1" localSheetId="17">#REF!</definedName>
    <definedName name="_EXC1" localSheetId="18">#REF!</definedName>
    <definedName name="_EXC1" localSheetId="19">#REF!</definedName>
    <definedName name="_EXC1" localSheetId="20">#REF!</definedName>
    <definedName name="_EXC1" localSheetId="21">#REF!</definedName>
    <definedName name="_EXC1" localSheetId="22">#REF!</definedName>
    <definedName name="_EXC1" localSheetId="23">#REF!</definedName>
    <definedName name="_EXC1" localSheetId="24">#REF!</definedName>
    <definedName name="_EXC1" localSheetId="25">#REF!</definedName>
    <definedName name="_EXC1" localSheetId="26">#REF!</definedName>
    <definedName name="_EXC1" localSheetId="27">#REF!</definedName>
    <definedName name="_EXC1" localSheetId="28">#REF!</definedName>
    <definedName name="_EXC1" localSheetId="29">#REF!</definedName>
    <definedName name="_EXC1" localSheetId="31">#REF!</definedName>
    <definedName name="_EXC1" localSheetId="7">#REF!</definedName>
    <definedName name="_EXC1" localSheetId="8">#REF!</definedName>
    <definedName name="_EXC1" localSheetId="9">#REF!</definedName>
    <definedName name="_EXC1" localSheetId="10">#REF!</definedName>
    <definedName name="_EXC1" localSheetId="6">#REF!</definedName>
    <definedName name="_EXC10" localSheetId="11">#REF!</definedName>
    <definedName name="_EXC10" localSheetId="12">#REF!</definedName>
    <definedName name="_EXC10" localSheetId="13">#REF!</definedName>
    <definedName name="_EXC10" localSheetId="14">#REF!</definedName>
    <definedName name="_EXC10" localSheetId="15">#REF!</definedName>
    <definedName name="_EXC10" localSheetId="16">#REF!</definedName>
    <definedName name="_EXC10" localSheetId="17">#REF!</definedName>
    <definedName name="_EXC10" localSheetId="18">#REF!</definedName>
    <definedName name="_EXC10" localSheetId="19">#REF!</definedName>
    <definedName name="_EXC10" localSheetId="20">#REF!</definedName>
    <definedName name="_EXC10" localSheetId="21">#REF!</definedName>
    <definedName name="_EXC10" localSheetId="22">#REF!</definedName>
    <definedName name="_EXC10" localSheetId="23">#REF!</definedName>
    <definedName name="_EXC10" localSheetId="24">#REF!</definedName>
    <definedName name="_EXC10" localSheetId="25">#REF!</definedName>
    <definedName name="_EXC10" localSheetId="26">#REF!</definedName>
    <definedName name="_EXC10" localSheetId="27">#REF!</definedName>
    <definedName name="_EXC10" localSheetId="28">#REF!</definedName>
    <definedName name="_EXC10" localSheetId="29">#REF!</definedName>
    <definedName name="_EXC10" localSheetId="31">#REF!</definedName>
    <definedName name="_EXC10" localSheetId="7">#REF!</definedName>
    <definedName name="_EXC10" localSheetId="8">#REF!</definedName>
    <definedName name="_EXC10" localSheetId="9">#REF!</definedName>
    <definedName name="_EXC10" localSheetId="10">#REF!</definedName>
    <definedName name="_EXC10" localSheetId="6">#REF!</definedName>
    <definedName name="_EXC11" localSheetId="11">#REF!</definedName>
    <definedName name="_EXC11" localSheetId="12">#REF!</definedName>
    <definedName name="_EXC11" localSheetId="13">#REF!</definedName>
    <definedName name="_EXC11" localSheetId="14">#REF!</definedName>
    <definedName name="_EXC11" localSheetId="15">#REF!</definedName>
    <definedName name="_EXC11" localSheetId="16">#REF!</definedName>
    <definedName name="_EXC11" localSheetId="17">#REF!</definedName>
    <definedName name="_EXC11" localSheetId="18">#REF!</definedName>
    <definedName name="_EXC11" localSheetId="19">#REF!</definedName>
    <definedName name="_EXC11" localSheetId="20">#REF!</definedName>
    <definedName name="_EXC11" localSheetId="21">#REF!</definedName>
    <definedName name="_EXC11" localSheetId="22">#REF!</definedName>
    <definedName name="_EXC11" localSheetId="23">#REF!</definedName>
    <definedName name="_EXC11" localSheetId="24">#REF!</definedName>
    <definedName name="_EXC11" localSheetId="25">#REF!</definedName>
    <definedName name="_EXC11" localSheetId="26">#REF!</definedName>
    <definedName name="_EXC11" localSheetId="27">#REF!</definedName>
    <definedName name="_EXC11" localSheetId="28">#REF!</definedName>
    <definedName name="_EXC11" localSheetId="29">#REF!</definedName>
    <definedName name="_EXC11" localSheetId="31">#REF!</definedName>
    <definedName name="_EXC11" localSheetId="7">#REF!</definedName>
    <definedName name="_EXC11" localSheetId="8">#REF!</definedName>
    <definedName name="_EXC11" localSheetId="9">#REF!</definedName>
    <definedName name="_EXC11" localSheetId="10">#REF!</definedName>
    <definedName name="_EXC11" localSheetId="6">#REF!</definedName>
    <definedName name="_EXC12" localSheetId="11">#REF!</definedName>
    <definedName name="_EXC12" localSheetId="12">#REF!</definedName>
    <definedName name="_EXC12" localSheetId="13">#REF!</definedName>
    <definedName name="_EXC12" localSheetId="14">#REF!</definedName>
    <definedName name="_EXC12" localSheetId="15">#REF!</definedName>
    <definedName name="_EXC12" localSheetId="16">#REF!</definedName>
    <definedName name="_EXC12" localSheetId="17">#REF!</definedName>
    <definedName name="_EXC12" localSheetId="18">#REF!</definedName>
    <definedName name="_EXC12" localSheetId="19">#REF!</definedName>
    <definedName name="_EXC12" localSheetId="20">#REF!</definedName>
    <definedName name="_EXC12" localSheetId="21">#REF!</definedName>
    <definedName name="_EXC12" localSheetId="22">#REF!</definedName>
    <definedName name="_EXC12" localSheetId="23">#REF!</definedName>
    <definedName name="_EXC12" localSheetId="24">#REF!</definedName>
    <definedName name="_EXC12" localSheetId="25">#REF!</definedName>
    <definedName name="_EXC12" localSheetId="26">#REF!</definedName>
    <definedName name="_EXC12" localSheetId="27">#REF!</definedName>
    <definedName name="_EXC12" localSheetId="28">#REF!</definedName>
    <definedName name="_EXC12" localSheetId="29">#REF!</definedName>
    <definedName name="_EXC12" localSheetId="31">#REF!</definedName>
    <definedName name="_EXC12" localSheetId="7">#REF!</definedName>
    <definedName name="_EXC12" localSheetId="8">#REF!</definedName>
    <definedName name="_EXC12" localSheetId="9">#REF!</definedName>
    <definedName name="_EXC12" localSheetId="10">#REF!</definedName>
    <definedName name="_EXC12" localSheetId="6">#REF!</definedName>
    <definedName name="_EXC2" localSheetId="11">#REF!</definedName>
    <definedName name="_EXC2" localSheetId="12">#REF!</definedName>
    <definedName name="_EXC2" localSheetId="13">#REF!</definedName>
    <definedName name="_EXC2" localSheetId="14">#REF!</definedName>
    <definedName name="_EXC2" localSheetId="15">#REF!</definedName>
    <definedName name="_EXC2" localSheetId="16">#REF!</definedName>
    <definedName name="_EXC2" localSheetId="17">#REF!</definedName>
    <definedName name="_EXC2" localSheetId="18">#REF!</definedName>
    <definedName name="_EXC2" localSheetId="19">#REF!</definedName>
    <definedName name="_EXC2" localSheetId="20">#REF!</definedName>
    <definedName name="_EXC2" localSheetId="21">#REF!</definedName>
    <definedName name="_EXC2" localSheetId="22">#REF!</definedName>
    <definedName name="_EXC2" localSheetId="23">#REF!</definedName>
    <definedName name="_EXC2" localSheetId="24">#REF!</definedName>
    <definedName name="_EXC2" localSheetId="25">#REF!</definedName>
    <definedName name="_EXC2" localSheetId="26">#REF!</definedName>
    <definedName name="_EXC2" localSheetId="27">#REF!</definedName>
    <definedName name="_EXC2" localSheetId="28">#REF!</definedName>
    <definedName name="_EXC2" localSheetId="29">#REF!</definedName>
    <definedName name="_EXC2" localSheetId="31">#REF!</definedName>
    <definedName name="_EXC2" localSheetId="7">#REF!</definedName>
    <definedName name="_EXC2" localSheetId="8">#REF!</definedName>
    <definedName name="_EXC2" localSheetId="9">#REF!</definedName>
    <definedName name="_EXC2" localSheetId="10">#REF!</definedName>
    <definedName name="_EXC2" localSheetId="6">#REF!</definedName>
    <definedName name="_EXC3" localSheetId="11">#REF!</definedName>
    <definedName name="_EXC3" localSheetId="12">#REF!</definedName>
    <definedName name="_EXC3" localSheetId="13">#REF!</definedName>
    <definedName name="_EXC3" localSheetId="14">#REF!</definedName>
    <definedName name="_EXC3" localSheetId="15">#REF!</definedName>
    <definedName name="_EXC3" localSheetId="16">#REF!</definedName>
    <definedName name="_EXC3" localSheetId="17">#REF!</definedName>
    <definedName name="_EXC3" localSheetId="18">#REF!</definedName>
    <definedName name="_EXC3" localSheetId="19">#REF!</definedName>
    <definedName name="_EXC3" localSheetId="20">#REF!</definedName>
    <definedName name="_EXC3" localSheetId="21">#REF!</definedName>
    <definedName name="_EXC3" localSheetId="22">#REF!</definedName>
    <definedName name="_EXC3" localSheetId="23">#REF!</definedName>
    <definedName name="_EXC3" localSheetId="24">#REF!</definedName>
    <definedName name="_EXC3" localSheetId="25">#REF!</definedName>
    <definedName name="_EXC3" localSheetId="26">#REF!</definedName>
    <definedName name="_EXC3" localSheetId="27">#REF!</definedName>
    <definedName name="_EXC3" localSheetId="28">#REF!</definedName>
    <definedName name="_EXC3" localSheetId="29">#REF!</definedName>
    <definedName name="_EXC3" localSheetId="31">#REF!</definedName>
    <definedName name="_EXC3" localSheetId="7">#REF!</definedName>
    <definedName name="_EXC3" localSheetId="8">#REF!</definedName>
    <definedName name="_EXC3" localSheetId="9">#REF!</definedName>
    <definedName name="_EXC3" localSheetId="10">#REF!</definedName>
    <definedName name="_EXC3" localSheetId="6">#REF!</definedName>
    <definedName name="_EXC4" localSheetId="11">#REF!</definedName>
    <definedName name="_EXC4" localSheetId="12">#REF!</definedName>
    <definedName name="_EXC4" localSheetId="13">#REF!</definedName>
    <definedName name="_EXC4" localSheetId="14">#REF!</definedName>
    <definedName name="_EXC4" localSheetId="15">#REF!</definedName>
    <definedName name="_EXC4" localSheetId="16">#REF!</definedName>
    <definedName name="_EXC4" localSheetId="17">#REF!</definedName>
    <definedName name="_EXC4" localSheetId="18">#REF!</definedName>
    <definedName name="_EXC4" localSheetId="19">#REF!</definedName>
    <definedName name="_EXC4" localSheetId="20">#REF!</definedName>
    <definedName name="_EXC4" localSheetId="21">#REF!</definedName>
    <definedName name="_EXC4" localSheetId="22">#REF!</definedName>
    <definedName name="_EXC4" localSheetId="23">#REF!</definedName>
    <definedName name="_EXC4" localSheetId="24">#REF!</definedName>
    <definedName name="_EXC4" localSheetId="25">#REF!</definedName>
    <definedName name="_EXC4" localSheetId="26">#REF!</definedName>
    <definedName name="_EXC4" localSheetId="27">#REF!</definedName>
    <definedName name="_EXC4" localSheetId="28">#REF!</definedName>
    <definedName name="_EXC4" localSheetId="29">#REF!</definedName>
    <definedName name="_EXC4" localSheetId="31">#REF!</definedName>
    <definedName name="_EXC4" localSheetId="7">#REF!</definedName>
    <definedName name="_EXC4" localSheetId="8">#REF!</definedName>
    <definedName name="_EXC4" localSheetId="9">#REF!</definedName>
    <definedName name="_EXC4" localSheetId="10">#REF!</definedName>
    <definedName name="_EXC4" localSheetId="6">#REF!</definedName>
    <definedName name="_EXC5" localSheetId="11">#REF!</definedName>
    <definedName name="_EXC5" localSheetId="12">#REF!</definedName>
    <definedName name="_EXC5" localSheetId="13">#REF!</definedName>
    <definedName name="_EXC5" localSheetId="14">#REF!</definedName>
    <definedName name="_EXC5" localSheetId="15">#REF!</definedName>
    <definedName name="_EXC5" localSheetId="16">#REF!</definedName>
    <definedName name="_EXC5" localSheetId="17">#REF!</definedName>
    <definedName name="_EXC5" localSheetId="18">#REF!</definedName>
    <definedName name="_EXC5" localSheetId="19">#REF!</definedName>
    <definedName name="_EXC5" localSheetId="20">#REF!</definedName>
    <definedName name="_EXC5" localSheetId="21">#REF!</definedName>
    <definedName name="_EXC5" localSheetId="22">#REF!</definedName>
    <definedName name="_EXC5" localSheetId="23">#REF!</definedName>
    <definedName name="_EXC5" localSheetId="24">#REF!</definedName>
    <definedName name="_EXC5" localSheetId="25">#REF!</definedName>
    <definedName name="_EXC5" localSheetId="26">#REF!</definedName>
    <definedName name="_EXC5" localSheetId="27">#REF!</definedName>
    <definedName name="_EXC5" localSheetId="28">#REF!</definedName>
    <definedName name="_EXC5" localSheetId="29">#REF!</definedName>
    <definedName name="_EXC5" localSheetId="31">#REF!</definedName>
    <definedName name="_EXC5" localSheetId="7">#REF!</definedName>
    <definedName name="_EXC5" localSheetId="8">#REF!</definedName>
    <definedName name="_EXC5" localSheetId="9">#REF!</definedName>
    <definedName name="_EXC5" localSheetId="10">#REF!</definedName>
    <definedName name="_EXC5" localSheetId="6">#REF!</definedName>
    <definedName name="_EXC6" localSheetId="11">#REF!</definedName>
    <definedName name="_EXC6" localSheetId="12">#REF!</definedName>
    <definedName name="_EXC6" localSheetId="13">#REF!</definedName>
    <definedName name="_EXC6" localSheetId="14">#REF!</definedName>
    <definedName name="_EXC6" localSheetId="15">#REF!</definedName>
    <definedName name="_EXC6" localSheetId="16">#REF!</definedName>
    <definedName name="_EXC6" localSheetId="17">#REF!</definedName>
    <definedName name="_EXC6" localSheetId="18">#REF!</definedName>
    <definedName name="_EXC6" localSheetId="19">#REF!</definedName>
    <definedName name="_EXC6" localSheetId="20">#REF!</definedName>
    <definedName name="_EXC6" localSheetId="21">#REF!</definedName>
    <definedName name="_EXC6" localSheetId="22">#REF!</definedName>
    <definedName name="_EXC6" localSheetId="23">#REF!</definedName>
    <definedName name="_EXC6" localSheetId="24">#REF!</definedName>
    <definedName name="_EXC6" localSheetId="25">#REF!</definedName>
    <definedName name="_EXC6" localSheetId="26">#REF!</definedName>
    <definedName name="_EXC6" localSheetId="27">#REF!</definedName>
    <definedName name="_EXC6" localSheetId="28">#REF!</definedName>
    <definedName name="_EXC6" localSheetId="29">#REF!</definedName>
    <definedName name="_EXC6" localSheetId="31">#REF!</definedName>
    <definedName name="_EXC6" localSheetId="7">#REF!</definedName>
    <definedName name="_EXC6" localSheetId="8">#REF!</definedName>
    <definedName name="_EXC6" localSheetId="9">#REF!</definedName>
    <definedName name="_EXC6" localSheetId="10">#REF!</definedName>
    <definedName name="_EXC6" localSheetId="6">#REF!</definedName>
    <definedName name="_EXC7" localSheetId="11">#REF!</definedName>
    <definedName name="_EXC7" localSheetId="12">#REF!</definedName>
    <definedName name="_EXC7" localSheetId="13">#REF!</definedName>
    <definedName name="_EXC7" localSheetId="14">#REF!</definedName>
    <definedName name="_EXC7" localSheetId="15">#REF!</definedName>
    <definedName name="_EXC7" localSheetId="16">#REF!</definedName>
    <definedName name="_EXC7" localSheetId="17">#REF!</definedName>
    <definedName name="_EXC7" localSheetId="18">#REF!</definedName>
    <definedName name="_EXC7" localSheetId="19">#REF!</definedName>
    <definedName name="_EXC7" localSheetId="20">#REF!</definedName>
    <definedName name="_EXC7" localSheetId="21">#REF!</definedName>
    <definedName name="_EXC7" localSheetId="22">#REF!</definedName>
    <definedName name="_EXC7" localSheetId="23">#REF!</definedName>
    <definedName name="_EXC7" localSheetId="24">#REF!</definedName>
    <definedName name="_EXC7" localSheetId="25">#REF!</definedName>
    <definedName name="_EXC7" localSheetId="26">#REF!</definedName>
    <definedName name="_EXC7" localSheetId="27">#REF!</definedName>
    <definedName name="_EXC7" localSheetId="28">#REF!</definedName>
    <definedName name="_EXC7" localSheetId="29">#REF!</definedName>
    <definedName name="_EXC7" localSheetId="31">#REF!</definedName>
    <definedName name="_EXC7" localSheetId="7">#REF!</definedName>
    <definedName name="_EXC7" localSheetId="8">#REF!</definedName>
    <definedName name="_EXC7" localSheetId="9">#REF!</definedName>
    <definedName name="_EXC7" localSheetId="10">#REF!</definedName>
    <definedName name="_EXC7" localSheetId="6">#REF!</definedName>
    <definedName name="_EXC8" localSheetId="11">#REF!</definedName>
    <definedName name="_EXC8" localSheetId="12">#REF!</definedName>
    <definedName name="_EXC8" localSheetId="13">#REF!</definedName>
    <definedName name="_EXC8" localSheetId="14">#REF!</definedName>
    <definedName name="_EXC8" localSheetId="15">#REF!</definedName>
    <definedName name="_EXC8" localSheetId="16">#REF!</definedName>
    <definedName name="_EXC8" localSheetId="17">#REF!</definedName>
    <definedName name="_EXC8" localSheetId="18">#REF!</definedName>
    <definedName name="_EXC8" localSheetId="19">#REF!</definedName>
    <definedName name="_EXC8" localSheetId="20">#REF!</definedName>
    <definedName name="_EXC8" localSheetId="21">#REF!</definedName>
    <definedName name="_EXC8" localSheetId="22">#REF!</definedName>
    <definedName name="_EXC8" localSheetId="23">#REF!</definedName>
    <definedName name="_EXC8" localSheetId="24">#REF!</definedName>
    <definedName name="_EXC8" localSheetId="25">#REF!</definedName>
    <definedName name="_EXC8" localSheetId="26">#REF!</definedName>
    <definedName name="_EXC8" localSheetId="27">#REF!</definedName>
    <definedName name="_EXC8" localSheetId="28">#REF!</definedName>
    <definedName name="_EXC8" localSheetId="29">#REF!</definedName>
    <definedName name="_EXC8" localSheetId="31">#REF!</definedName>
    <definedName name="_EXC8" localSheetId="7">#REF!</definedName>
    <definedName name="_EXC8" localSheetId="8">#REF!</definedName>
    <definedName name="_EXC8" localSheetId="9">#REF!</definedName>
    <definedName name="_EXC8" localSheetId="10">#REF!</definedName>
    <definedName name="_EXC8" localSheetId="6">#REF!</definedName>
    <definedName name="_EXC9" localSheetId="11">#REF!</definedName>
    <definedName name="_EXC9" localSheetId="12">#REF!</definedName>
    <definedName name="_EXC9" localSheetId="13">#REF!</definedName>
    <definedName name="_EXC9" localSheetId="14">#REF!</definedName>
    <definedName name="_EXC9" localSheetId="15">#REF!</definedName>
    <definedName name="_EXC9" localSheetId="16">#REF!</definedName>
    <definedName name="_EXC9" localSheetId="17">#REF!</definedName>
    <definedName name="_EXC9" localSheetId="18">#REF!</definedName>
    <definedName name="_EXC9" localSheetId="19">#REF!</definedName>
    <definedName name="_EXC9" localSheetId="20">#REF!</definedName>
    <definedName name="_EXC9" localSheetId="21">#REF!</definedName>
    <definedName name="_EXC9" localSheetId="22">#REF!</definedName>
    <definedName name="_EXC9" localSheetId="23">#REF!</definedName>
    <definedName name="_EXC9" localSheetId="24">#REF!</definedName>
    <definedName name="_EXC9" localSheetId="25">#REF!</definedName>
    <definedName name="_EXC9" localSheetId="26">#REF!</definedName>
    <definedName name="_EXC9" localSheetId="27">#REF!</definedName>
    <definedName name="_EXC9" localSheetId="28">#REF!</definedName>
    <definedName name="_EXC9" localSheetId="29">#REF!</definedName>
    <definedName name="_EXC9" localSheetId="31">#REF!</definedName>
    <definedName name="_EXC9" localSheetId="7">#REF!</definedName>
    <definedName name="_EXC9" localSheetId="8">#REF!</definedName>
    <definedName name="_EXC9" localSheetId="9">#REF!</definedName>
    <definedName name="_EXC9" localSheetId="10">#REF!</definedName>
    <definedName name="_EXC9" localSheetId="6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14" hidden="1">#REF!</definedName>
    <definedName name="_Fill" localSheetId="15" hidden="1">#REF!</definedName>
    <definedName name="_Fill" localSheetId="16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1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26" hidden="1">#REF!</definedName>
    <definedName name="_Fill" localSheetId="27" hidden="1">#REF!</definedName>
    <definedName name="_Fill" localSheetId="28" hidden="1">#REF!</definedName>
    <definedName name="_Fill" localSheetId="29" hidden="1">#REF!</definedName>
    <definedName name="_Fill" localSheetId="31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localSheetId="10" hidden="1">#REF!</definedName>
    <definedName name="_Fill" localSheetId="3" hidden="1">#REF!</definedName>
    <definedName name="_Fill" localSheetId="4" hidden="1">#REF!</definedName>
    <definedName name="_Fill" localSheetId="1" hidden="1">#REF!</definedName>
    <definedName name="_Fill" localSheetId="0" hidden="1">#REF!</definedName>
    <definedName name="_Fill" localSheetId="2" hidden="1">#REF!</definedName>
    <definedName name="_Fill" localSheetId="5" hidden="1">#REF!</definedName>
    <definedName name="_Fill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8" hidden="1">#REF!</definedName>
    <definedName name="_Key1" localSheetId="29" hidden="1">#REF!</definedName>
    <definedName name="_Key1" localSheetId="31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localSheetId="10" hidden="1">#REF!</definedName>
    <definedName name="_Key1" localSheetId="3" hidden="1">#REF!</definedName>
    <definedName name="_Key1" localSheetId="4" hidden="1">#REF!</definedName>
    <definedName name="_Key1" localSheetId="1" hidden="1">#REF!</definedName>
    <definedName name="_Key1" localSheetId="0" hidden="1">#REF!</definedName>
    <definedName name="_Key1" localSheetId="6" hidden="1">#REF!</definedName>
    <definedName name="_Key1" localSheetId="2" hidden="1">#REF!</definedName>
    <definedName name="_Key1" localSheetId="5" hidden="1">#REF!</definedName>
    <definedName name="_Key1" hidden="1">#REF!</definedName>
    <definedName name="_Key2" localSheetId="11" hidden="1">#REF!</definedName>
    <definedName name="_Key2" localSheetId="12" hidden="1">#REF!</definedName>
    <definedName name="_Key2" localSheetId="13" hidden="1">#REF!</definedName>
    <definedName name="_Key2" localSheetId="14" hidden="1">#REF!</definedName>
    <definedName name="_Key2" localSheetId="15" hidden="1">#REF!</definedName>
    <definedName name="_Key2" localSheetId="16" hidden="1">#REF!</definedName>
    <definedName name="_Key2" localSheetId="17" hidden="1">#REF!</definedName>
    <definedName name="_Key2" localSheetId="18" hidden="1">#REF!</definedName>
    <definedName name="_Key2" localSheetId="19" hidden="1">#REF!</definedName>
    <definedName name="_Key2" localSheetId="20" hidden="1">#REF!</definedName>
    <definedName name="_Key2" localSheetId="21" hidden="1">#REF!</definedName>
    <definedName name="_Key2" localSheetId="22" hidden="1">#REF!</definedName>
    <definedName name="_Key2" localSheetId="23" hidden="1">#REF!</definedName>
    <definedName name="_Key2" localSheetId="24" hidden="1">#REF!</definedName>
    <definedName name="_Key2" localSheetId="25" hidden="1">#REF!</definedName>
    <definedName name="_Key2" localSheetId="26" hidden="1">#REF!</definedName>
    <definedName name="_Key2" localSheetId="27" hidden="1">#REF!</definedName>
    <definedName name="_Key2" localSheetId="28" hidden="1">#REF!</definedName>
    <definedName name="_Key2" localSheetId="29" hidden="1">#REF!</definedName>
    <definedName name="_Key2" localSheetId="31" hidden="1">#REF!</definedName>
    <definedName name="_Key2" localSheetId="7" hidden="1">#REF!</definedName>
    <definedName name="_Key2" localSheetId="8" hidden="1">#REF!</definedName>
    <definedName name="_Key2" localSheetId="9" hidden="1">#REF!</definedName>
    <definedName name="_Key2" localSheetId="10" hidden="1">#REF!</definedName>
    <definedName name="_Key2" localSheetId="3" hidden="1">#REF!</definedName>
    <definedName name="_Key2" localSheetId="4" hidden="1">#REF!</definedName>
    <definedName name="_Key2" localSheetId="1" hidden="1">#REF!</definedName>
    <definedName name="_Key2" localSheetId="0" hidden="1">#REF!</definedName>
    <definedName name="_Key2" localSheetId="2" hidden="1">#REF!</definedName>
    <definedName name="_Key2" localSheetId="5" hidden="1">#REF!</definedName>
    <definedName name="_Key2" hidden="1">#REF!</definedName>
    <definedName name="_Order1" hidden="1">255</definedName>
    <definedName name="_Order2" hidden="1">255</definedName>
    <definedName name="_ORO10" localSheetId="11">#REF!</definedName>
    <definedName name="_ORO10" localSheetId="12">#REF!</definedName>
    <definedName name="_ORO10" localSheetId="13">#REF!</definedName>
    <definedName name="_ORO10" localSheetId="14">#REF!</definedName>
    <definedName name="_ORO10" localSheetId="15">#REF!</definedName>
    <definedName name="_ORO10" localSheetId="16">#REF!</definedName>
    <definedName name="_ORO10" localSheetId="17">#REF!</definedName>
    <definedName name="_ORO10" localSheetId="18">#REF!</definedName>
    <definedName name="_ORO10" localSheetId="19">#REF!</definedName>
    <definedName name="_ORO10" localSheetId="20">#REF!</definedName>
    <definedName name="_ORO10" localSheetId="21">#REF!</definedName>
    <definedName name="_ORO10" localSheetId="22">#REF!</definedName>
    <definedName name="_ORO10" localSheetId="23">#REF!</definedName>
    <definedName name="_ORO10" localSheetId="24">#REF!</definedName>
    <definedName name="_ORO10" localSheetId="25">#REF!</definedName>
    <definedName name="_ORO10" localSheetId="26">#REF!</definedName>
    <definedName name="_ORO10" localSheetId="27">#REF!</definedName>
    <definedName name="_ORO10" localSheetId="28">#REF!</definedName>
    <definedName name="_ORO10" localSheetId="29">#REF!</definedName>
    <definedName name="_ORO10" localSheetId="31">#REF!</definedName>
    <definedName name="_ORO10" localSheetId="7">#REF!</definedName>
    <definedName name="_ORO10" localSheetId="8">#REF!</definedName>
    <definedName name="_ORO10" localSheetId="9">#REF!</definedName>
    <definedName name="_ORO10" localSheetId="10">#REF!</definedName>
    <definedName name="_ORO11" localSheetId="11">#REF!</definedName>
    <definedName name="_ORO11" localSheetId="12">#REF!</definedName>
    <definedName name="_ORO11" localSheetId="13">#REF!</definedName>
    <definedName name="_ORO11" localSheetId="14">#REF!</definedName>
    <definedName name="_ORO11" localSheetId="15">#REF!</definedName>
    <definedName name="_ORO11" localSheetId="16">#REF!</definedName>
    <definedName name="_ORO11" localSheetId="17">#REF!</definedName>
    <definedName name="_ORO11" localSheetId="18">#REF!</definedName>
    <definedName name="_ORO11" localSheetId="19">#REF!</definedName>
    <definedName name="_ORO11" localSheetId="20">#REF!</definedName>
    <definedName name="_ORO11" localSheetId="21">#REF!</definedName>
    <definedName name="_ORO11" localSheetId="22">#REF!</definedName>
    <definedName name="_ORO11" localSheetId="23">#REF!</definedName>
    <definedName name="_ORO11" localSheetId="24">#REF!</definedName>
    <definedName name="_ORO11" localSheetId="25">#REF!</definedName>
    <definedName name="_ORO11" localSheetId="26">#REF!</definedName>
    <definedName name="_ORO11" localSheetId="27">#REF!</definedName>
    <definedName name="_ORO11" localSheetId="28">#REF!</definedName>
    <definedName name="_ORO11" localSheetId="29">#REF!</definedName>
    <definedName name="_ORO11" localSheetId="31">#REF!</definedName>
    <definedName name="_ORO11" localSheetId="7">#REF!</definedName>
    <definedName name="_ORO11" localSheetId="8">#REF!</definedName>
    <definedName name="_ORO11" localSheetId="9">#REF!</definedName>
    <definedName name="_ORO11" localSheetId="10">#REF!</definedName>
    <definedName name="_ORO12" localSheetId="11">#REF!</definedName>
    <definedName name="_ORO12" localSheetId="12">#REF!</definedName>
    <definedName name="_ORO12" localSheetId="13">#REF!</definedName>
    <definedName name="_ORO12" localSheetId="14">#REF!</definedName>
    <definedName name="_ORO12" localSheetId="15">#REF!</definedName>
    <definedName name="_ORO12" localSheetId="16">#REF!</definedName>
    <definedName name="_ORO12" localSheetId="17">#REF!</definedName>
    <definedName name="_ORO12" localSheetId="18">#REF!</definedName>
    <definedName name="_ORO12" localSheetId="19">#REF!</definedName>
    <definedName name="_ORO12" localSheetId="20">#REF!</definedName>
    <definedName name="_ORO12" localSheetId="21">#REF!</definedName>
    <definedName name="_ORO12" localSheetId="22">#REF!</definedName>
    <definedName name="_ORO12" localSheetId="23">#REF!</definedName>
    <definedName name="_ORO12" localSheetId="24">#REF!</definedName>
    <definedName name="_ORO12" localSheetId="25">#REF!</definedName>
    <definedName name="_ORO12" localSheetId="26">#REF!</definedName>
    <definedName name="_ORO12" localSheetId="27">#REF!</definedName>
    <definedName name="_ORO12" localSheetId="28">#REF!</definedName>
    <definedName name="_ORO12" localSheetId="29">#REF!</definedName>
    <definedName name="_ORO12" localSheetId="31">#REF!</definedName>
    <definedName name="_ORO12" localSheetId="7">#REF!</definedName>
    <definedName name="_ORO12" localSheetId="8">#REF!</definedName>
    <definedName name="_ORO12" localSheetId="9">#REF!</definedName>
    <definedName name="_ORO12" localSheetId="10">#REF!</definedName>
    <definedName name="_ORO13" localSheetId="11">#REF!</definedName>
    <definedName name="_ORO13" localSheetId="12">#REF!</definedName>
    <definedName name="_ORO13" localSheetId="13">#REF!</definedName>
    <definedName name="_ORO13" localSheetId="14">#REF!</definedName>
    <definedName name="_ORO13" localSheetId="15">#REF!</definedName>
    <definedName name="_ORO13" localSheetId="16">#REF!</definedName>
    <definedName name="_ORO13" localSheetId="17">#REF!</definedName>
    <definedName name="_ORO13" localSheetId="18">#REF!</definedName>
    <definedName name="_ORO13" localSheetId="19">#REF!</definedName>
    <definedName name="_ORO13" localSheetId="20">#REF!</definedName>
    <definedName name="_ORO13" localSheetId="21">#REF!</definedName>
    <definedName name="_ORO13" localSheetId="22">#REF!</definedName>
    <definedName name="_ORO13" localSheetId="23">#REF!</definedName>
    <definedName name="_ORO13" localSheetId="24">#REF!</definedName>
    <definedName name="_ORO13" localSheetId="25">#REF!</definedName>
    <definedName name="_ORO13" localSheetId="26">#REF!</definedName>
    <definedName name="_ORO13" localSheetId="27">#REF!</definedName>
    <definedName name="_ORO13" localSheetId="28">#REF!</definedName>
    <definedName name="_ORO13" localSheetId="29">#REF!</definedName>
    <definedName name="_ORO13" localSheetId="31">#REF!</definedName>
    <definedName name="_ORO13" localSheetId="7">#REF!</definedName>
    <definedName name="_ORO13" localSheetId="8">#REF!</definedName>
    <definedName name="_ORO13" localSheetId="9">#REF!</definedName>
    <definedName name="_ORO13" localSheetId="10">#REF!</definedName>
    <definedName name="_ORO14" localSheetId="11">#REF!</definedName>
    <definedName name="_ORO14" localSheetId="12">#REF!</definedName>
    <definedName name="_ORO14" localSheetId="13">#REF!</definedName>
    <definedName name="_ORO14" localSheetId="14">#REF!</definedName>
    <definedName name="_ORO14" localSheetId="15">#REF!</definedName>
    <definedName name="_ORO14" localSheetId="16">#REF!</definedName>
    <definedName name="_ORO14" localSheetId="17">#REF!</definedName>
    <definedName name="_ORO14" localSheetId="18">#REF!</definedName>
    <definedName name="_ORO14" localSheetId="19">#REF!</definedName>
    <definedName name="_ORO14" localSheetId="20">#REF!</definedName>
    <definedName name="_ORO14" localSheetId="21">#REF!</definedName>
    <definedName name="_ORO14" localSheetId="22">#REF!</definedName>
    <definedName name="_ORO14" localSheetId="23">#REF!</definedName>
    <definedName name="_ORO14" localSheetId="24">#REF!</definedName>
    <definedName name="_ORO14" localSheetId="25">#REF!</definedName>
    <definedName name="_ORO14" localSheetId="26">#REF!</definedName>
    <definedName name="_ORO14" localSheetId="27">#REF!</definedName>
    <definedName name="_ORO14" localSheetId="28">#REF!</definedName>
    <definedName name="_ORO14" localSheetId="29">#REF!</definedName>
    <definedName name="_ORO14" localSheetId="31">#REF!</definedName>
    <definedName name="_ORO14" localSheetId="7">#REF!</definedName>
    <definedName name="_ORO14" localSheetId="8">#REF!</definedName>
    <definedName name="_ORO14" localSheetId="9">#REF!</definedName>
    <definedName name="_ORO14" localSheetId="10">#REF!</definedName>
    <definedName name="_ORO15" localSheetId="11">#REF!</definedName>
    <definedName name="_ORO15" localSheetId="12">#REF!</definedName>
    <definedName name="_ORO15" localSheetId="13">#REF!</definedName>
    <definedName name="_ORO15" localSheetId="14">#REF!</definedName>
    <definedName name="_ORO15" localSheetId="15">#REF!</definedName>
    <definedName name="_ORO15" localSheetId="16">#REF!</definedName>
    <definedName name="_ORO15" localSheetId="17">#REF!</definedName>
    <definedName name="_ORO15" localSheetId="18">#REF!</definedName>
    <definedName name="_ORO15" localSheetId="19">#REF!</definedName>
    <definedName name="_ORO15" localSheetId="20">#REF!</definedName>
    <definedName name="_ORO15" localSheetId="21">#REF!</definedName>
    <definedName name="_ORO15" localSheetId="22">#REF!</definedName>
    <definedName name="_ORO15" localSheetId="23">#REF!</definedName>
    <definedName name="_ORO15" localSheetId="24">#REF!</definedName>
    <definedName name="_ORO15" localSheetId="25">#REF!</definedName>
    <definedName name="_ORO15" localSheetId="26">#REF!</definedName>
    <definedName name="_ORO15" localSheetId="27">#REF!</definedName>
    <definedName name="_ORO15" localSheetId="28">#REF!</definedName>
    <definedName name="_ORO15" localSheetId="29">#REF!</definedName>
    <definedName name="_ORO15" localSheetId="31">#REF!</definedName>
    <definedName name="_ORO15" localSheetId="7">#REF!</definedName>
    <definedName name="_ORO15" localSheetId="8">#REF!</definedName>
    <definedName name="_ORO15" localSheetId="9">#REF!</definedName>
    <definedName name="_ORO15" localSheetId="10">#REF!</definedName>
    <definedName name="_ORO16" localSheetId="11">#REF!</definedName>
    <definedName name="_ORO16" localSheetId="12">#REF!</definedName>
    <definedName name="_ORO16" localSheetId="13">#REF!</definedName>
    <definedName name="_ORO16" localSheetId="14">#REF!</definedName>
    <definedName name="_ORO16" localSheetId="15">#REF!</definedName>
    <definedName name="_ORO16" localSheetId="16">#REF!</definedName>
    <definedName name="_ORO16" localSheetId="17">#REF!</definedName>
    <definedName name="_ORO16" localSheetId="18">#REF!</definedName>
    <definedName name="_ORO16" localSheetId="19">#REF!</definedName>
    <definedName name="_ORO16" localSheetId="20">#REF!</definedName>
    <definedName name="_ORO16" localSheetId="21">#REF!</definedName>
    <definedName name="_ORO16" localSheetId="22">#REF!</definedName>
    <definedName name="_ORO16" localSheetId="23">#REF!</definedName>
    <definedName name="_ORO16" localSheetId="24">#REF!</definedName>
    <definedName name="_ORO16" localSheetId="25">#REF!</definedName>
    <definedName name="_ORO16" localSheetId="26">#REF!</definedName>
    <definedName name="_ORO16" localSheetId="27">#REF!</definedName>
    <definedName name="_ORO16" localSheetId="28">#REF!</definedName>
    <definedName name="_ORO16" localSheetId="29">#REF!</definedName>
    <definedName name="_ORO16" localSheetId="31">#REF!</definedName>
    <definedName name="_ORO16" localSheetId="7">#REF!</definedName>
    <definedName name="_ORO16" localSheetId="8">#REF!</definedName>
    <definedName name="_ORO16" localSheetId="9">#REF!</definedName>
    <definedName name="_ORO16" localSheetId="10">#REF!</definedName>
    <definedName name="_ORO17" localSheetId="11">#REF!</definedName>
    <definedName name="_ORO17" localSheetId="12">#REF!</definedName>
    <definedName name="_ORO17" localSheetId="13">#REF!</definedName>
    <definedName name="_ORO17" localSheetId="14">#REF!</definedName>
    <definedName name="_ORO17" localSheetId="15">#REF!</definedName>
    <definedName name="_ORO17" localSheetId="16">#REF!</definedName>
    <definedName name="_ORO17" localSheetId="17">#REF!</definedName>
    <definedName name="_ORO17" localSheetId="18">#REF!</definedName>
    <definedName name="_ORO17" localSheetId="19">#REF!</definedName>
    <definedName name="_ORO17" localSheetId="20">#REF!</definedName>
    <definedName name="_ORO17" localSheetId="21">#REF!</definedName>
    <definedName name="_ORO17" localSheetId="22">#REF!</definedName>
    <definedName name="_ORO17" localSheetId="23">#REF!</definedName>
    <definedName name="_ORO17" localSheetId="24">#REF!</definedName>
    <definedName name="_ORO17" localSheetId="25">#REF!</definedName>
    <definedName name="_ORO17" localSheetId="26">#REF!</definedName>
    <definedName name="_ORO17" localSheetId="27">#REF!</definedName>
    <definedName name="_ORO17" localSheetId="28">#REF!</definedName>
    <definedName name="_ORO17" localSheetId="29">#REF!</definedName>
    <definedName name="_ORO17" localSheetId="31">#REF!</definedName>
    <definedName name="_ORO17" localSheetId="7">#REF!</definedName>
    <definedName name="_ORO17" localSheetId="8">#REF!</definedName>
    <definedName name="_ORO17" localSheetId="9">#REF!</definedName>
    <definedName name="_ORO17" localSheetId="10">#REF!</definedName>
    <definedName name="_ORO18" localSheetId="11">#REF!</definedName>
    <definedName name="_ORO18" localSheetId="12">#REF!</definedName>
    <definedName name="_ORO18" localSheetId="13">#REF!</definedName>
    <definedName name="_ORO18" localSheetId="14">#REF!</definedName>
    <definedName name="_ORO18" localSheetId="15">#REF!</definedName>
    <definedName name="_ORO18" localSheetId="16">#REF!</definedName>
    <definedName name="_ORO18" localSheetId="17">#REF!</definedName>
    <definedName name="_ORO18" localSheetId="18">#REF!</definedName>
    <definedName name="_ORO18" localSheetId="19">#REF!</definedName>
    <definedName name="_ORO18" localSheetId="20">#REF!</definedName>
    <definedName name="_ORO18" localSheetId="21">#REF!</definedName>
    <definedName name="_ORO18" localSheetId="22">#REF!</definedName>
    <definedName name="_ORO18" localSheetId="23">#REF!</definedName>
    <definedName name="_ORO18" localSheetId="24">#REF!</definedName>
    <definedName name="_ORO18" localSheetId="25">#REF!</definedName>
    <definedName name="_ORO18" localSheetId="26">#REF!</definedName>
    <definedName name="_ORO18" localSheetId="27">#REF!</definedName>
    <definedName name="_ORO18" localSheetId="28">#REF!</definedName>
    <definedName name="_ORO18" localSheetId="29">#REF!</definedName>
    <definedName name="_ORO18" localSheetId="31">#REF!</definedName>
    <definedName name="_ORO18" localSheetId="7">#REF!</definedName>
    <definedName name="_ORO18" localSheetId="8">#REF!</definedName>
    <definedName name="_ORO18" localSheetId="9">#REF!</definedName>
    <definedName name="_ORO18" localSheetId="10">#REF!</definedName>
    <definedName name="_ORO19" localSheetId="11">#REF!</definedName>
    <definedName name="_ORO19" localSheetId="12">#REF!</definedName>
    <definedName name="_ORO19" localSheetId="13">#REF!</definedName>
    <definedName name="_ORO19" localSheetId="14">#REF!</definedName>
    <definedName name="_ORO19" localSheetId="15">#REF!</definedName>
    <definedName name="_ORO19" localSheetId="16">#REF!</definedName>
    <definedName name="_ORO19" localSheetId="17">#REF!</definedName>
    <definedName name="_ORO19" localSheetId="18">#REF!</definedName>
    <definedName name="_ORO19" localSheetId="19">#REF!</definedName>
    <definedName name="_ORO19" localSheetId="20">#REF!</definedName>
    <definedName name="_ORO19" localSheetId="21">#REF!</definedName>
    <definedName name="_ORO19" localSheetId="22">#REF!</definedName>
    <definedName name="_ORO19" localSheetId="23">#REF!</definedName>
    <definedName name="_ORO19" localSheetId="24">#REF!</definedName>
    <definedName name="_ORO19" localSheetId="25">#REF!</definedName>
    <definedName name="_ORO19" localSheetId="26">#REF!</definedName>
    <definedName name="_ORO19" localSheetId="27">#REF!</definedName>
    <definedName name="_ORO19" localSheetId="28">#REF!</definedName>
    <definedName name="_ORO19" localSheetId="29">#REF!</definedName>
    <definedName name="_ORO19" localSheetId="31">#REF!</definedName>
    <definedName name="_ORO19" localSheetId="7">#REF!</definedName>
    <definedName name="_ORO19" localSheetId="8">#REF!</definedName>
    <definedName name="_ORO19" localSheetId="9">#REF!</definedName>
    <definedName name="_ORO19" localSheetId="10">#REF!</definedName>
    <definedName name="_PMT5671" localSheetId="11">[3]MEMORIAS!#REF!</definedName>
    <definedName name="_PMT5671" localSheetId="12">[3]MEMORIAS!#REF!</definedName>
    <definedName name="_PMT5671" localSheetId="13">[3]MEMORIAS!#REF!</definedName>
    <definedName name="_PMT5671" localSheetId="14">[3]MEMORIAS!#REF!</definedName>
    <definedName name="_PMT5671" localSheetId="15">[3]MEMORIAS!#REF!</definedName>
    <definedName name="_PMT5671" localSheetId="16">[3]MEMORIAS!#REF!</definedName>
    <definedName name="_PMT5671" localSheetId="17">[3]MEMORIAS!#REF!</definedName>
    <definedName name="_PMT5671" localSheetId="18">[3]MEMORIAS!#REF!</definedName>
    <definedName name="_PMT5671" localSheetId="19">[3]MEMORIAS!#REF!</definedName>
    <definedName name="_PMT5671" localSheetId="20">[3]MEMORIAS!#REF!</definedName>
    <definedName name="_PMT5671" localSheetId="21">[3]MEMORIAS!#REF!</definedName>
    <definedName name="_PMT5671" localSheetId="22">[3]MEMORIAS!#REF!</definedName>
    <definedName name="_PMT5671" localSheetId="23">[3]MEMORIAS!#REF!</definedName>
    <definedName name="_PMT5671" localSheetId="24">[3]MEMORIAS!#REF!</definedName>
    <definedName name="_PMT5671" localSheetId="25">[3]MEMORIAS!#REF!</definedName>
    <definedName name="_PMT5671" localSheetId="26">[3]MEMORIAS!#REF!</definedName>
    <definedName name="_PMT5671" localSheetId="27">[3]MEMORIAS!#REF!</definedName>
    <definedName name="_PMT5671" localSheetId="28">[3]MEMORIAS!#REF!</definedName>
    <definedName name="_PMT5671" localSheetId="29">[3]MEMORIAS!#REF!</definedName>
    <definedName name="_PMT5671" localSheetId="31">[3]MEMORIAS!#REF!</definedName>
    <definedName name="_PMT5671" localSheetId="7">[3]MEMORIAS!#REF!</definedName>
    <definedName name="_PMT5671" localSheetId="8">[3]MEMORIAS!#REF!</definedName>
    <definedName name="_PMT5671" localSheetId="9">[3]MEMORIAS!#REF!</definedName>
    <definedName name="_PMT5671" localSheetId="10">[3]MEMORIAS!#REF!</definedName>
    <definedName name="_PMT5805" localSheetId="11">[3]MEMORIAS!#REF!</definedName>
    <definedName name="_PMT5805" localSheetId="12">[3]MEMORIAS!#REF!</definedName>
    <definedName name="_PMT5805" localSheetId="13">[3]MEMORIAS!#REF!</definedName>
    <definedName name="_PMT5805" localSheetId="14">[3]MEMORIAS!#REF!</definedName>
    <definedName name="_PMT5805" localSheetId="15">[3]MEMORIAS!#REF!</definedName>
    <definedName name="_PMT5805" localSheetId="16">[3]MEMORIAS!#REF!</definedName>
    <definedName name="_PMT5805" localSheetId="17">[3]MEMORIAS!#REF!</definedName>
    <definedName name="_PMT5805" localSheetId="18">[3]MEMORIAS!#REF!</definedName>
    <definedName name="_PMT5805" localSheetId="19">[3]MEMORIAS!#REF!</definedName>
    <definedName name="_PMT5805" localSheetId="20">[3]MEMORIAS!#REF!</definedName>
    <definedName name="_PMT5805" localSheetId="21">[3]MEMORIAS!#REF!</definedName>
    <definedName name="_PMT5805" localSheetId="22">[3]MEMORIAS!#REF!</definedName>
    <definedName name="_PMT5805" localSheetId="23">[3]MEMORIAS!#REF!</definedName>
    <definedName name="_PMT5805" localSheetId="24">[3]MEMORIAS!#REF!</definedName>
    <definedName name="_PMT5805" localSheetId="25">[3]MEMORIAS!#REF!</definedName>
    <definedName name="_PMT5805" localSheetId="26">[3]MEMORIAS!#REF!</definedName>
    <definedName name="_PMT5805" localSheetId="27">[3]MEMORIAS!#REF!</definedName>
    <definedName name="_PMT5805" localSheetId="28">[3]MEMORIAS!#REF!</definedName>
    <definedName name="_PMT5805" localSheetId="29">[3]MEMORIAS!#REF!</definedName>
    <definedName name="_PMT5805" localSheetId="31">[3]MEMORIAS!#REF!</definedName>
    <definedName name="_PMT5805" localSheetId="7">[3]MEMORIAS!#REF!</definedName>
    <definedName name="_PMT5805" localSheetId="8">[3]MEMORIAS!#REF!</definedName>
    <definedName name="_PMT5805" localSheetId="9">[3]MEMORIAS!#REF!</definedName>
    <definedName name="_PMT5805" localSheetId="10">[3]MEMORIAS!#REF!</definedName>
    <definedName name="_PMT5806" localSheetId="11">[3]MEMORIAS!#REF!</definedName>
    <definedName name="_PMT5806" localSheetId="12">[3]MEMORIAS!#REF!</definedName>
    <definedName name="_PMT5806" localSheetId="13">[3]MEMORIAS!#REF!</definedName>
    <definedName name="_PMT5806" localSheetId="14">[3]MEMORIAS!#REF!</definedName>
    <definedName name="_PMT5806" localSheetId="15">[3]MEMORIAS!#REF!</definedName>
    <definedName name="_PMT5806" localSheetId="16">[3]MEMORIAS!#REF!</definedName>
    <definedName name="_PMT5806" localSheetId="17">[3]MEMORIAS!#REF!</definedName>
    <definedName name="_PMT5806" localSheetId="18">[3]MEMORIAS!#REF!</definedName>
    <definedName name="_PMT5806" localSheetId="19">[3]MEMORIAS!#REF!</definedName>
    <definedName name="_PMT5806" localSheetId="20">[3]MEMORIAS!#REF!</definedName>
    <definedName name="_PMT5806" localSheetId="21">[3]MEMORIAS!#REF!</definedName>
    <definedName name="_PMT5806" localSheetId="22">[3]MEMORIAS!#REF!</definedName>
    <definedName name="_PMT5806" localSheetId="23">[3]MEMORIAS!#REF!</definedName>
    <definedName name="_PMT5806" localSheetId="24">[3]MEMORIAS!#REF!</definedName>
    <definedName name="_PMT5806" localSheetId="25">[3]MEMORIAS!#REF!</definedName>
    <definedName name="_PMT5806" localSheetId="26">[3]MEMORIAS!#REF!</definedName>
    <definedName name="_PMT5806" localSheetId="27">[3]MEMORIAS!#REF!</definedName>
    <definedName name="_PMT5806" localSheetId="28">[3]MEMORIAS!#REF!</definedName>
    <definedName name="_PMT5806" localSheetId="29">[3]MEMORIAS!#REF!</definedName>
    <definedName name="_PMT5806" localSheetId="31">[3]MEMORIAS!#REF!</definedName>
    <definedName name="_PMT5806" localSheetId="7">[3]MEMORIAS!#REF!</definedName>
    <definedName name="_PMT5806" localSheetId="8">[3]MEMORIAS!#REF!</definedName>
    <definedName name="_PMT5806" localSheetId="9">[3]MEMORIAS!#REF!</definedName>
    <definedName name="_PMT5806" localSheetId="10">[3]MEMORIAS!#REF!</definedName>
    <definedName name="_PMT5815" localSheetId="11">[3]MEMORIAS!#REF!</definedName>
    <definedName name="_PMT5815" localSheetId="12">[3]MEMORIAS!#REF!</definedName>
    <definedName name="_PMT5815" localSheetId="13">[3]MEMORIAS!#REF!</definedName>
    <definedName name="_PMT5815" localSheetId="14">[3]MEMORIAS!#REF!</definedName>
    <definedName name="_PMT5815" localSheetId="15">[3]MEMORIAS!#REF!</definedName>
    <definedName name="_PMT5815" localSheetId="16">[3]MEMORIAS!#REF!</definedName>
    <definedName name="_PMT5815" localSheetId="17">[3]MEMORIAS!#REF!</definedName>
    <definedName name="_PMT5815" localSheetId="18">[3]MEMORIAS!#REF!</definedName>
    <definedName name="_PMT5815" localSheetId="19">[3]MEMORIAS!#REF!</definedName>
    <definedName name="_PMT5815" localSheetId="20">[3]MEMORIAS!#REF!</definedName>
    <definedName name="_PMT5815" localSheetId="21">[3]MEMORIAS!#REF!</definedName>
    <definedName name="_PMT5815" localSheetId="22">[3]MEMORIAS!#REF!</definedName>
    <definedName name="_PMT5815" localSheetId="23">[3]MEMORIAS!#REF!</definedName>
    <definedName name="_PMT5815" localSheetId="24">[3]MEMORIAS!#REF!</definedName>
    <definedName name="_PMT5815" localSheetId="25">[3]MEMORIAS!#REF!</definedName>
    <definedName name="_PMT5815" localSheetId="26">[3]MEMORIAS!#REF!</definedName>
    <definedName name="_PMT5815" localSheetId="27">[3]MEMORIAS!#REF!</definedName>
    <definedName name="_PMT5815" localSheetId="28">[3]MEMORIAS!#REF!</definedName>
    <definedName name="_PMT5815" localSheetId="29">[3]MEMORIAS!#REF!</definedName>
    <definedName name="_PMT5815" localSheetId="31">[3]MEMORIAS!#REF!</definedName>
    <definedName name="_PMT5815" localSheetId="7">[3]MEMORIAS!#REF!</definedName>
    <definedName name="_PMT5815" localSheetId="8">[3]MEMORIAS!#REF!</definedName>
    <definedName name="_PMT5815" localSheetId="9">[3]MEMORIAS!#REF!</definedName>
    <definedName name="_PMT5815" localSheetId="10">[3]MEMORIAS!#REF!</definedName>
    <definedName name="_PMT5820" localSheetId="11">[3]MEMORIAS!#REF!</definedName>
    <definedName name="_PMT5820" localSheetId="12">[3]MEMORIAS!#REF!</definedName>
    <definedName name="_PMT5820" localSheetId="13">[3]MEMORIAS!#REF!</definedName>
    <definedName name="_PMT5820" localSheetId="14">[3]MEMORIAS!#REF!</definedName>
    <definedName name="_PMT5820" localSheetId="15">[3]MEMORIAS!#REF!</definedName>
    <definedName name="_PMT5820" localSheetId="16">[3]MEMORIAS!#REF!</definedName>
    <definedName name="_PMT5820" localSheetId="17">[3]MEMORIAS!#REF!</definedName>
    <definedName name="_PMT5820" localSheetId="18">[3]MEMORIAS!#REF!</definedName>
    <definedName name="_PMT5820" localSheetId="19">[3]MEMORIAS!#REF!</definedName>
    <definedName name="_PMT5820" localSheetId="20">[3]MEMORIAS!#REF!</definedName>
    <definedName name="_PMT5820" localSheetId="21">[3]MEMORIAS!#REF!</definedName>
    <definedName name="_PMT5820" localSheetId="22">[3]MEMORIAS!#REF!</definedName>
    <definedName name="_PMT5820" localSheetId="23">[3]MEMORIAS!#REF!</definedName>
    <definedName name="_PMT5820" localSheetId="24">[3]MEMORIAS!#REF!</definedName>
    <definedName name="_PMT5820" localSheetId="25">[3]MEMORIAS!#REF!</definedName>
    <definedName name="_PMT5820" localSheetId="26">[3]MEMORIAS!#REF!</definedName>
    <definedName name="_PMT5820" localSheetId="27">[3]MEMORIAS!#REF!</definedName>
    <definedName name="_PMT5820" localSheetId="28">[3]MEMORIAS!#REF!</definedName>
    <definedName name="_PMT5820" localSheetId="29">[3]MEMORIAS!#REF!</definedName>
    <definedName name="_PMT5820" localSheetId="31">[3]MEMORIAS!#REF!</definedName>
    <definedName name="_PMT5820" localSheetId="7">[3]MEMORIAS!#REF!</definedName>
    <definedName name="_PMT5820" localSheetId="8">[3]MEMORIAS!#REF!</definedName>
    <definedName name="_PMT5820" localSheetId="9">[3]MEMORIAS!#REF!</definedName>
    <definedName name="_PMT5820" localSheetId="10">[3]MEMORIAS!#REF!</definedName>
    <definedName name="_r" localSheetId="11">#REF!</definedName>
    <definedName name="_r" localSheetId="12">#REF!</definedName>
    <definedName name="_r" localSheetId="13">#REF!</definedName>
    <definedName name="_r" localSheetId="14">#REF!</definedName>
    <definedName name="_r" localSheetId="15">#REF!</definedName>
    <definedName name="_r" localSheetId="16">#REF!</definedName>
    <definedName name="_r" localSheetId="17">#REF!</definedName>
    <definedName name="_r" localSheetId="18">#REF!</definedName>
    <definedName name="_r" localSheetId="19">#REF!</definedName>
    <definedName name="_r" localSheetId="20">#REF!</definedName>
    <definedName name="_r" localSheetId="21">#REF!</definedName>
    <definedName name="_r" localSheetId="22">#REF!</definedName>
    <definedName name="_r" localSheetId="23">#REF!</definedName>
    <definedName name="_r" localSheetId="24">#REF!</definedName>
    <definedName name="_r" localSheetId="25">#REF!</definedName>
    <definedName name="_r" localSheetId="26">#REF!</definedName>
    <definedName name="_r" localSheetId="27">#REF!</definedName>
    <definedName name="_r" localSheetId="28">#REF!</definedName>
    <definedName name="_r" localSheetId="29">#REF!</definedName>
    <definedName name="_r" localSheetId="31">#REF!</definedName>
    <definedName name="_r" localSheetId="7">#REF!</definedName>
    <definedName name="_r" localSheetId="8">#REF!</definedName>
    <definedName name="_r" localSheetId="9">#REF!</definedName>
    <definedName name="_r" localSheetId="10">#REF!</definedName>
    <definedName name="_SAL1" localSheetId="11">#REF!</definedName>
    <definedName name="_SAL1" localSheetId="12">#REF!</definedName>
    <definedName name="_SAL1" localSheetId="13">#REF!</definedName>
    <definedName name="_SAL1" localSheetId="14">#REF!</definedName>
    <definedName name="_SAL1" localSheetId="15">#REF!</definedName>
    <definedName name="_SAL1" localSheetId="16">#REF!</definedName>
    <definedName name="_SAL1" localSheetId="17">#REF!</definedName>
    <definedName name="_SAL1" localSheetId="18">#REF!</definedName>
    <definedName name="_SAL1" localSheetId="19">#REF!</definedName>
    <definedName name="_SAL1" localSheetId="20">#REF!</definedName>
    <definedName name="_SAL1" localSheetId="21">#REF!</definedName>
    <definedName name="_SAL1" localSheetId="22">#REF!</definedName>
    <definedName name="_SAL1" localSheetId="23">#REF!</definedName>
    <definedName name="_SAL1" localSheetId="24">#REF!</definedName>
    <definedName name="_SAL1" localSheetId="25">#REF!</definedName>
    <definedName name="_SAL1" localSheetId="26">#REF!</definedName>
    <definedName name="_SAL1" localSheetId="27">#REF!</definedName>
    <definedName name="_SAL1" localSheetId="28">#REF!</definedName>
    <definedName name="_SAL1" localSheetId="29">#REF!</definedName>
    <definedName name="_SAL1" localSheetId="31">#REF!</definedName>
    <definedName name="_SAL1" localSheetId="7">#REF!</definedName>
    <definedName name="_SAL1" localSheetId="8">#REF!</definedName>
    <definedName name="_SAL1" localSheetId="9">#REF!</definedName>
    <definedName name="_SAL1" localSheetId="10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8" hidden="1">#REF!</definedName>
    <definedName name="_Sort" localSheetId="29" hidden="1">#REF!</definedName>
    <definedName name="_Sort" localSheetId="31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localSheetId="10" hidden="1">#REF!</definedName>
    <definedName name="_Sort" localSheetId="3" hidden="1">#REF!</definedName>
    <definedName name="_Sort" localSheetId="4" hidden="1">#REF!</definedName>
    <definedName name="_Sort" localSheetId="1" hidden="1">#REF!</definedName>
    <definedName name="_Sort" localSheetId="0" hidden="1">#REF!</definedName>
    <definedName name="_Sort" localSheetId="2" hidden="1">#REF!</definedName>
    <definedName name="_Sort" localSheetId="5" hidden="1">#REF!</definedName>
    <definedName name="_Sort" hidden="1">#REF!</definedName>
    <definedName name="_tab1" localSheetId="11">#REF!</definedName>
    <definedName name="_tab1" localSheetId="12">#REF!</definedName>
    <definedName name="_tab1" localSheetId="13">#REF!</definedName>
    <definedName name="_tab1" localSheetId="14">#REF!</definedName>
    <definedName name="_tab1" localSheetId="15">#REF!</definedName>
    <definedName name="_tab1" localSheetId="16">#REF!</definedName>
    <definedName name="_tab1" localSheetId="17">#REF!</definedName>
    <definedName name="_tab1" localSheetId="18">#REF!</definedName>
    <definedName name="_tab1" localSheetId="19">#REF!</definedName>
    <definedName name="_tab1" localSheetId="20">#REF!</definedName>
    <definedName name="_tab1" localSheetId="21">#REF!</definedName>
    <definedName name="_tab1" localSheetId="22">#REF!</definedName>
    <definedName name="_tab1" localSheetId="23">#REF!</definedName>
    <definedName name="_tab1" localSheetId="24">#REF!</definedName>
    <definedName name="_tab1" localSheetId="25">#REF!</definedName>
    <definedName name="_tab1" localSheetId="26">#REF!</definedName>
    <definedName name="_tab1" localSheetId="27">#REF!</definedName>
    <definedName name="_tab1" localSheetId="28">#REF!</definedName>
    <definedName name="_tab1" localSheetId="29">#REF!</definedName>
    <definedName name="_tab1" localSheetId="31">#REF!</definedName>
    <definedName name="_tab1" localSheetId="7">#REF!</definedName>
    <definedName name="_tab1" localSheetId="8">#REF!</definedName>
    <definedName name="_tab1" localSheetId="9">#REF!</definedName>
    <definedName name="_tab1" localSheetId="10">#REF!</definedName>
    <definedName name="_tab2" localSheetId="11">#REF!</definedName>
    <definedName name="_tab2" localSheetId="12">#REF!</definedName>
    <definedName name="_tab2" localSheetId="13">#REF!</definedName>
    <definedName name="_tab2" localSheetId="14">#REF!</definedName>
    <definedName name="_tab2" localSheetId="15">#REF!</definedName>
    <definedName name="_tab2" localSheetId="16">#REF!</definedName>
    <definedName name="_tab2" localSheetId="17">#REF!</definedName>
    <definedName name="_tab2" localSheetId="18">#REF!</definedName>
    <definedName name="_tab2" localSheetId="19">#REF!</definedName>
    <definedName name="_tab2" localSheetId="20">#REF!</definedName>
    <definedName name="_tab2" localSheetId="21">#REF!</definedName>
    <definedName name="_tab2" localSheetId="22">#REF!</definedName>
    <definedName name="_tab2" localSheetId="23">#REF!</definedName>
    <definedName name="_tab2" localSheetId="24">#REF!</definedName>
    <definedName name="_tab2" localSheetId="25">#REF!</definedName>
    <definedName name="_tab2" localSheetId="26">#REF!</definedName>
    <definedName name="_tab2" localSheetId="27">#REF!</definedName>
    <definedName name="_tab2" localSheetId="28">#REF!</definedName>
    <definedName name="_tab2" localSheetId="29">#REF!</definedName>
    <definedName name="_tab2" localSheetId="31">#REF!</definedName>
    <definedName name="_tab2" localSheetId="7">#REF!</definedName>
    <definedName name="_tab2" localSheetId="8">#REF!</definedName>
    <definedName name="_tab2" localSheetId="9">#REF!</definedName>
    <definedName name="_tab2" localSheetId="10">#REF!</definedName>
    <definedName name="_tab3" localSheetId="11">#REF!</definedName>
    <definedName name="_tab3" localSheetId="12">#REF!</definedName>
    <definedName name="_tab3" localSheetId="13">#REF!</definedName>
    <definedName name="_tab3" localSheetId="14">#REF!</definedName>
    <definedName name="_tab3" localSheetId="15">#REF!</definedName>
    <definedName name="_tab3" localSheetId="16">#REF!</definedName>
    <definedName name="_tab3" localSheetId="17">#REF!</definedName>
    <definedName name="_tab3" localSheetId="18">#REF!</definedName>
    <definedName name="_tab3" localSheetId="19">#REF!</definedName>
    <definedName name="_tab3" localSheetId="20">#REF!</definedName>
    <definedName name="_tab3" localSheetId="21">#REF!</definedName>
    <definedName name="_tab3" localSheetId="22">#REF!</definedName>
    <definedName name="_tab3" localSheetId="23">#REF!</definedName>
    <definedName name="_tab3" localSheetId="24">#REF!</definedName>
    <definedName name="_tab3" localSheetId="25">#REF!</definedName>
    <definedName name="_tab3" localSheetId="26">#REF!</definedName>
    <definedName name="_tab3" localSheetId="27">#REF!</definedName>
    <definedName name="_tab3" localSheetId="28">#REF!</definedName>
    <definedName name="_tab3" localSheetId="29">#REF!</definedName>
    <definedName name="_tab3" localSheetId="31">#REF!</definedName>
    <definedName name="_tab3" localSheetId="7">#REF!</definedName>
    <definedName name="_tab3" localSheetId="8">#REF!</definedName>
    <definedName name="_tab3" localSheetId="9">#REF!</definedName>
    <definedName name="_tab3" localSheetId="10">#REF!</definedName>
    <definedName name="_TAB4" localSheetId="11">#REF!</definedName>
    <definedName name="_TAB4" localSheetId="12">#REF!</definedName>
    <definedName name="_TAB4" localSheetId="13">#REF!</definedName>
    <definedName name="_TAB4" localSheetId="14">#REF!</definedName>
    <definedName name="_TAB4" localSheetId="15">#REF!</definedName>
    <definedName name="_TAB4" localSheetId="16">#REF!</definedName>
    <definedName name="_TAB4" localSheetId="17">#REF!</definedName>
    <definedName name="_TAB4" localSheetId="18">#REF!</definedName>
    <definedName name="_TAB4" localSheetId="19">#REF!</definedName>
    <definedName name="_TAB4" localSheetId="20">#REF!</definedName>
    <definedName name="_TAB4" localSheetId="21">#REF!</definedName>
    <definedName name="_TAB4" localSheetId="22">#REF!</definedName>
    <definedName name="_TAB4" localSheetId="23">#REF!</definedName>
    <definedName name="_TAB4" localSheetId="24">#REF!</definedName>
    <definedName name="_TAB4" localSheetId="25">#REF!</definedName>
    <definedName name="_TAB4" localSheetId="26">#REF!</definedName>
    <definedName name="_TAB4" localSheetId="27">#REF!</definedName>
    <definedName name="_TAB4" localSheetId="28">#REF!</definedName>
    <definedName name="_TAB4" localSheetId="29">#REF!</definedName>
    <definedName name="_TAB4" localSheetId="31">#REF!</definedName>
    <definedName name="_TAB4" localSheetId="7">#REF!</definedName>
    <definedName name="_TAB4" localSheetId="8">#REF!</definedName>
    <definedName name="_TAB4" localSheetId="9">#REF!</definedName>
    <definedName name="_TAB4" localSheetId="10">#REF!</definedName>
    <definedName name="a" localSheetId="11">#REF!</definedName>
    <definedName name="a" localSheetId="12">#REF!</definedName>
    <definedName name="a" localSheetId="13">#REF!</definedName>
    <definedName name="a" localSheetId="14">#REF!</definedName>
    <definedName name="a" localSheetId="15">#REF!</definedName>
    <definedName name="a" localSheetId="16">#REF!</definedName>
    <definedName name="a" localSheetId="17">#REF!</definedName>
    <definedName name="a" localSheetId="18">#REF!</definedName>
    <definedName name="a" localSheetId="19">#REF!</definedName>
    <definedName name="a" localSheetId="20">#REF!</definedName>
    <definedName name="a" localSheetId="21">#REF!</definedName>
    <definedName name="a" localSheetId="22">#REF!</definedName>
    <definedName name="a" localSheetId="23">#REF!</definedName>
    <definedName name="a" localSheetId="24">#REF!</definedName>
    <definedName name="a" localSheetId="25">#REF!</definedName>
    <definedName name="a" localSheetId="26">#REF!</definedName>
    <definedName name="a" localSheetId="27">#REF!</definedName>
    <definedName name="a" localSheetId="28">#REF!</definedName>
    <definedName name="a" localSheetId="29">#REF!</definedName>
    <definedName name="a" localSheetId="31">#REF!</definedName>
    <definedName name="a" localSheetId="7">#REF!</definedName>
    <definedName name="a" localSheetId="8">#REF!</definedName>
    <definedName name="a" localSheetId="9">#REF!</definedName>
    <definedName name="a" localSheetId="10">#REF!</definedName>
    <definedName name="a" localSheetId="6">#REF!</definedName>
    <definedName name="A_impresión_IM" localSheetId="11">#REF!</definedName>
    <definedName name="A_impresión_IM" localSheetId="12">#REF!</definedName>
    <definedName name="A_impresión_IM" localSheetId="13">#REF!</definedName>
    <definedName name="A_impresión_IM" localSheetId="14">#REF!</definedName>
    <definedName name="A_impresión_IM" localSheetId="15">#REF!</definedName>
    <definedName name="A_impresión_IM" localSheetId="16">#REF!</definedName>
    <definedName name="A_impresión_IM" localSheetId="17">#REF!</definedName>
    <definedName name="A_impresión_IM" localSheetId="18">#REF!</definedName>
    <definedName name="A_impresión_IM" localSheetId="19">#REF!</definedName>
    <definedName name="A_impresión_IM" localSheetId="20">#REF!</definedName>
    <definedName name="A_impresión_IM" localSheetId="21">#REF!</definedName>
    <definedName name="A_impresión_IM" localSheetId="22">#REF!</definedName>
    <definedName name="A_impresión_IM" localSheetId="23">#REF!</definedName>
    <definedName name="A_impresión_IM" localSheetId="24">#REF!</definedName>
    <definedName name="A_impresión_IM" localSheetId="25">#REF!</definedName>
    <definedName name="A_impresión_IM" localSheetId="26">#REF!</definedName>
    <definedName name="A_impresión_IM" localSheetId="27">#REF!</definedName>
    <definedName name="A_impresión_IM" localSheetId="28">#REF!</definedName>
    <definedName name="A_impresión_IM" localSheetId="29">#REF!</definedName>
    <definedName name="A_impresión_IM" localSheetId="31">#REF!</definedName>
    <definedName name="A_impresión_IM" localSheetId="7">#REF!</definedName>
    <definedName name="A_impresión_IM" localSheetId="8">#REF!</definedName>
    <definedName name="A_impresión_IM" localSheetId="9">#REF!</definedName>
    <definedName name="A_impresión_IM" localSheetId="10">#REF!</definedName>
    <definedName name="A_impresión_IM_2" localSheetId="11">#REF!</definedName>
    <definedName name="A_impresión_IM_2" localSheetId="12">#REF!</definedName>
    <definedName name="A_impresión_IM_2" localSheetId="13">#REF!</definedName>
    <definedName name="A_impresión_IM_2" localSheetId="14">#REF!</definedName>
    <definedName name="A_impresión_IM_2" localSheetId="15">#REF!</definedName>
    <definedName name="A_impresión_IM_2" localSheetId="16">#REF!</definedName>
    <definedName name="A_impresión_IM_2" localSheetId="17">#REF!</definedName>
    <definedName name="A_impresión_IM_2" localSheetId="18">#REF!</definedName>
    <definedName name="A_impresión_IM_2" localSheetId="19">#REF!</definedName>
    <definedName name="A_impresión_IM_2" localSheetId="20">#REF!</definedName>
    <definedName name="A_impresión_IM_2" localSheetId="21">#REF!</definedName>
    <definedName name="A_impresión_IM_2" localSheetId="22">#REF!</definedName>
    <definedName name="A_impresión_IM_2" localSheetId="23">#REF!</definedName>
    <definedName name="A_impresión_IM_2" localSheetId="24">#REF!</definedName>
    <definedName name="A_impresión_IM_2" localSheetId="25">#REF!</definedName>
    <definedName name="A_impresión_IM_2" localSheetId="26">#REF!</definedName>
    <definedName name="A_impresión_IM_2" localSheetId="27">#REF!</definedName>
    <definedName name="A_impresión_IM_2" localSheetId="28">#REF!</definedName>
    <definedName name="A_impresión_IM_2" localSheetId="29">#REF!</definedName>
    <definedName name="A_impresión_IM_2" localSheetId="31">#REF!</definedName>
    <definedName name="A_impresión_IM_2" localSheetId="7">#REF!</definedName>
    <definedName name="A_impresión_IM_2" localSheetId="8">#REF!</definedName>
    <definedName name="A_impresión_IM_2" localSheetId="9">#REF!</definedName>
    <definedName name="A_impresión_IM_2" localSheetId="10">#REF!</definedName>
    <definedName name="AAA" localSheetId="11">#REF!</definedName>
    <definedName name="AAA" localSheetId="12">#REF!</definedName>
    <definedName name="AAA" localSheetId="13">#REF!</definedName>
    <definedName name="AAA" localSheetId="14">#REF!</definedName>
    <definedName name="AAA" localSheetId="15">#REF!</definedName>
    <definedName name="AAA" localSheetId="16">#REF!</definedName>
    <definedName name="AAA" localSheetId="17">#REF!</definedName>
    <definedName name="AAA" localSheetId="18">#REF!</definedName>
    <definedName name="AAA" localSheetId="19">#REF!</definedName>
    <definedName name="AAA" localSheetId="20">#REF!</definedName>
    <definedName name="AAA" localSheetId="21">#REF!</definedName>
    <definedName name="AAA" localSheetId="22">#REF!</definedName>
    <definedName name="AAA" localSheetId="23">#REF!</definedName>
    <definedName name="AAA" localSheetId="24">#REF!</definedName>
    <definedName name="AAA" localSheetId="25">#REF!</definedName>
    <definedName name="AAA" localSheetId="26">#REF!</definedName>
    <definedName name="AAA" localSheetId="27">#REF!</definedName>
    <definedName name="AAA" localSheetId="28">#REF!</definedName>
    <definedName name="AAA" localSheetId="29">#REF!</definedName>
    <definedName name="AAA" localSheetId="31">#REF!</definedName>
    <definedName name="AAA" localSheetId="7">#REF!</definedName>
    <definedName name="AAA" localSheetId="8">#REF!</definedName>
    <definedName name="AAA" localSheetId="9">#REF!</definedName>
    <definedName name="AAA" localSheetId="10">#REF!</definedName>
    <definedName name="AAAAAAAAAA" localSheetId="11">#REF!</definedName>
    <definedName name="AAAAAAAAAA" localSheetId="12">#REF!</definedName>
    <definedName name="AAAAAAAAAA" localSheetId="13">#REF!</definedName>
    <definedName name="AAAAAAAAAA" localSheetId="14">#REF!</definedName>
    <definedName name="AAAAAAAAAA" localSheetId="15">#REF!</definedName>
    <definedName name="AAAAAAAAAA" localSheetId="16">#REF!</definedName>
    <definedName name="AAAAAAAAAA" localSheetId="17">#REF!</definedName>
    <definedName name="AAAAAAAAAA" localSheetId="18">#REF!</definedName>
    <definedName name="AAAAAAAAAA" localSheetId="19">#REF!</definedName>
    <definedName name="AAAAAAAAAA" localSheetId="20">#REF!</definedName>
    <definedName name="AAAAAAAAAA" localSheetId="21">#REF!</definedName>
    <definedName name="AAAAAAAAAA" localSheetId="22">#REF!</definedName>
    <definedName name="AAAAAAAAAA" localSheetId="23">#REF!</definedName>
    <definedName name="AAAAAAAAAA" localSheetId="24">#REF!</definedName>
    <definedName name="AAAAAAAAAA" localSheetId="25">#REF!</definedName>
    <definedName name="AAAAAAAAAA" localSheetId="26">#REF!</definedName>
    <definedName name="AAAAAAAAAA" localSheetId="27">#REF!</definedName>
    <definedName name="AAAAAAAAAA" localSheetId="28">#REF!</definedName>
    <definedName name="AAAAAAAAAA" localSheetId="29">#REF!</definedName>
    <definedName name="AAAAAAAAAA" localSheetId="31">#REF!</definedName>
    <definedName name="AAAAAAAAAA" localSheetId="7">#REF!</definedName>
    <definedName name="AAAAAAAAAA" localSheetId="8">#REF!</definedName>
    <definedName name="AAAAAAAAAA" localSheetId="9">#REF!</definedName>
    <definedName name="AAAAAAAAAA" localSheetId="10">#REF!</definedName>
    <definedName name="AAAAAAAAAAAAAAAAAAAA" localSheetId="11">#REF!</definedName>
    <definedName name="AAAAAAAAAAAAAAAAAAAA" localSheetId="12">#REF!</definedName>
    <definedName name="AAAAAAAAAAAAAAAAAAAA" localSheetId="13">#REF!</definedName>
    <definedName name="AAAAAAAAAAAAAAAAAAAA" localSheetId="14">#REF!</definedName>
    <definedName name="AAAAAAAAAAAAAAAAAAAA" localSheetId="15">#REF!</definedName>
    <definedName name="AAAAAAAAAAAAAAAAAAAA" localSheetId="16">#REF!</definedName>
    <definedName name="AAAAAAAAAAAAAAAAAAAA" localSheetId="17">#REF!</definedName>
    <definedName name="AAAAAAAAAAAAAAAAAAAA" localSheetId="18">#REF!</definedName>
    <definedName name="AAAAAAAAAAAAAAAAAAAA" localSheetId="19">#REF!</definedName>
    <definedName name="AAAAAAAAAAAAAAAAAAAA" localSheetId="20">#REF!</definedName>
    <definedName name="AAAAAAAAAAAAAAAAAAAA" localSheetId="21">#REF!</definedName>
    <definedName name="AAAAAAAAAAAAAAAAAAAA" localSheetId="22">#REF!</definedName>
    <definedName name="AAAAAAAAAAAAAAAAAAAA" localSheetId="23">#REF!</definedName>
    <definedName name="AAAAAAAAAAAAAAAAAAAA" localSheetId="24">#REF!</definedName>
    <definedName name="AAAAAAAAAAAAAAAAAAAA" localSheetId="25">#REF!</definedName>
    <definedName name="AAAAAAAAAAAAAAAAAAAA" localSheetId="26">#REF!</definedName>
    <definedName name="AAAAAAAAAAAAAAAAAAAA" localSheetId="27">#REF!</definedName>
    <definedName name="AAAAAAAAAAAAAAAAAAAA" localSheetId="28">#REF!</definedName>
    <definedName name="AAAAAAAAAAAAAAAAAAAA" localSheetId="29">#REF!</definedName>
    <definedName name="AAAAAAAAAAAAAAAAAAAA" localSheetId="31">#REF!</definedName>
    <definedName name="AAAAAAAAAAAAAAAAAAAA" localSheetId="7">#REF!</definedName>
    <definedName name="AAAAAAAAAAAAAAAAAAAA" localSheetId="8">#REF!</definedName>
    <definedName name="AAAAAAAAAAAAAAAAAAAA" localSheetId="9">#REF!</definedName>
    <definedName name="AAAAAAAAAAAAAAAAAAAA" localSheetId="10">#REF!</definedName>
    <definedName name="AADOQUINVEH" localSheetId="11">#REF!</definedName>
    <definedName name="AADOQUINVEH" localSheetId="12">#REF!</definedName>
    <definedName name="AADOQUINVEH" localSheetId="13">#REF!</definedName>
    <definedName name="AADOQUINVEH" localSheetId="14">#REF!</definedName>
    <definedName name="AADOQUINVEH" localSheetId="15">#REF!</definedName>
    <definedName name="AADOQUINVEH" localSheetId="16">#REF!</definedName>
    <definedName name="AADOQUINVEH" localSheetId="17">#REF!</definedName>
    <definedName name="AADOQUINVEH" localSheetId="18">#REF!</definedName>
    <definedName name="AADOQUINVEH" localSheetId="19">#REF!</definedName>
    <definedName name="AADOQUINVEH" localSheetId="20">#REF!</definedName>
    <definedName name="AADOQUINVEH" localSheetId="21">#REF!</definedName>
    <definedName name="AADOQUINVEH" localSheetId="22">#REF!</definedName>
    <definedName name="AADOQUINVEH" localSheetId="23">#REF!</definedName>
    <definedName name="AADOQUINVEH" localSheetId="24">#REF!</definedName>
    <definedName name="AADOQUINVEH" localSheetId="25">#REF!</definedName>
    <definedName name="AADOQUINVEH" localSheetId="26">#REF!</definedName>
    <definedName name="AADOQUINVEH" localSheetId="27">#REF!</definedName>
    <definedName name="AADOQUINVEH" localSheetId="28">#REF!</definedName>
    <definedName name="AADOQUINVEH" localSheetId="29">#REF!</definedName>
    <definedName name="AADOQUINVEH" localSheetId="31">#REF!</definedName>
    <definedName name="AADOQUINVEH" localSheetId="7">#REF!</definedName>
    <definedName name="AADOQUINVEH" localSheetId="8">#REF!</definedName>
    <definedName name="AADOQUINVEH" localSheetId="9">#REF!</definedName>
    <definedName name="AADOQUINVEH" localSheetId="10">#REF!</definedName>
    <definedName name="AANDENES" localSheetId="11">#REF!</definedName>
    <definedName name="AANDENES" localSheetId="12">#REF!</definedName>
    <definedName name="AANDENES" localSheetId="13">#REF!</definedName>
    <definedName name="AANDENES" localSheetId="14">#REF!</definedName>
    <definedName name="AANDENES" localSheetId="15">#REF!</definedName>
    <definedName name="AANDENES" localSheetId="16">#REF!</definedName>
    <definedName name="AANDENES" localSheetId="17">#REF!</definedName>
    <definedName name="AANDENES" localSheetId="18">#REF!</definedName>
    <definedName name="AANDENES" localSheetId="19">#REF!</definedName>
    <definedName name="AANDENES" localSheetId="20">#REF!</definedName>
    <definedName name="AANDENES" localSheetId="21">#REF!</definedName>
    <definedName name="AANDENES" localSheetId="22">#REF!</definedName>
    <definedName name="AANDENES" localSheetId="23">#REF!</definedName>
    <definedName name="AANDENES" localSheetId="24">#REF!</definedName>
    <definedName name="AANDENES" localSheetId="25">#REF!</definedName>
    <definedName name="AANDENES" localSheetId="26">#REF!</definedName>
    <definedName name="AANDENES" localSheetId="27">#REF!</definedName>
    <definedName name="AANDENES" localSheetId="28">#REF!</definedName>
    <definedName name="AANDENES" localSheetId="29">#REF!</definedName>
    <definedName name="AANDENES" localSheetId="31">#REF!</definedName>
    <definedName name="AANDENES" localSheetId="7">#REF!</definedName>
    <definedName name="AANDENES" localSheetId="8">#REF!</definedName>
    <definedName name="AANDENES" localSheetId="9">#REF!</definedName>
    <definedName name="AANDENES" localSheetId="10">#REF!</definedName>
    <definedName name="ab" localSheetId="11">#REF!</definedName>
    <definedName name="ab" localSheetId="12">#REF!</definedName>
    <definedName name="ab" localSheetId="13">#REF!</definedName>
    <definedName name="ab" localSheetId="14">#REF!</definedName>
    <definedName name="ab" localSheetId="15">#REF!</definedName>
    <definedName name="ab" localSheetId="16">#REF!</definedName>
    <definedName name="ab" localSheetId="17">#REF!</definedName>
    <definedName name="ab" localSheetId="18">#REF!</definedName>
    <definedName name="ab" localSheetId="19">#REF!</definedName>
    <definedName name="ab" localSheetId="20">#REF!</definedName>
    <definedName name="ab" localSheetId="21">#REF!</definedName>
    <definedName name="ab" localSheetId="22">#REF!</definedName>
    <definedName name="ab" localSheetId="23">#REF!</definedName>
    <definedName name="ab" localSheetId="24">#REF!</definedName>
    <definedName name="ab" localSheetId="25">#REF!</definedName>
    <definedName name="ab" localSheetId="26">#REF!</definedName>
    <definedName name="ab" localSheetId="27">#REF!</definedName>
    <definedName name="ab" localSheetId="28">#REF!</definedName>
    <definedName name="ab" localSheetId="29">#REF!</definedName>
    <definedName name="ab" localSheetId="31">#REF!</definedName>
    <definedName name="ab" localSheetId="7">#REF!</definedName>
    <definedName name="ab" localSheetId="8">#REF!</definedName>
    <definedName name="ab" localSheetId="9">#REF!</definedName>
    <definedName name="ab" localSheetId="10">#REF!</definedName>
    <definedName name="ab" localSheetId="6">#REF!</definedName>
    <definedName name="abc" localSheetId="11">#REF!</definedName>
    <definedName name="abc" localSheetId="12">#REF!</definedName>
    <definedName name="abc" localSheetId="13">#REF!</definedName>
    <definedName name="abc" localSheetId="14">#REF!</definedName>
    <definedName name="abc" localSheetId="15">#REF!</definedName>
    <definedName name="abc" localSheetId="16">#REF!</definedName>
    <definedName name="abc" localSheetId="17">#REF!</definedName>
    <definedName name="abc" localSheetId="18">#REF!</definedName>
    <definedName name="abc" localSheetId="19">#REF!</definedName>
    <definedName name="abc" localSheetId="20">#REF!</definedName>
    <definedName name="abc" localSheetId="21">#REF!</definedName>
    <definedName name="abc" localSheetId="22">#REF!</definedName>
    <definedName name="abc" localSheetId="23">#REF!</definedName>
    <definedName name="abc" localSheetId="24">#REF!</definedName>
    <definedName name="abc" localSheetId="25">#REF!</definedName>
    <definedName name="abc" localSheetId="26">#REF!</definedName>
    <definedName name="abc" localSheetId="27">#REF!</definedName>
    <definedName name="abc" localSheetId="28">#REF!</definedName>
    <definedName name="abc" localSheetId="29">#REF!</definedName>
    <definedName name="abc" localSheetId="31">#REF!</definedName>
    <definedName name="abc" localSheetId="7">#REF!</definedName>
    <definedName name="abc" localSheetId="8">#REF!</definedName>
    <definedName name="abc" localSheetId="9">#REF!</definedName>
    <definedName name="abc" localSheetId="10">#REF!</definedName>
    <definedName name="ABR" localSheetId="11">#REF!</definedName>
    <definedName name="ABR" localSheetId="12">#REF!</definedName>
    <definedName name="ABR" localSheetId="13">#REF!</definedName>
    <definedName name="ABR" localSheetId="14">#REF!</definedName>
    <definedName name="ABR" localSheetId="15">#REF!</definedName>
    <definedName name="ABR" localSheetId="16">#REF!</definedName>
    <definedName name="ABR" localSheetId="17">#REF!</definedName>
    <definedName name="ABR" localSheetId="18">#REF!</definedName>
    <definedName name="ABR" localSheetId="19">#REF!</definedName>
    <definedName name="ABR" localSheetId="20">#REF!</definedName>
    <definedName name="ABR" localSheetId="21">#REF!</definedName>
    <definedName name="ABR" localSheetId="22">#REF!</definedName>
    <definedName name="ABR" localSheetId="23">#REF!</definedName>
    <definedName name="ABR" localSheetId="24">#REF!</definedName>
    <definedName name="ABR" localSheetId="25">#REF!</definedName>
    <definedName name="ABR" localSheetId="26">#REF!</definedName>
    <definedName name="ABR" localSheetId="27">#REF!</definedName>
    <definedName name="ABR" localSheetId="28">#REF!</definedName>
    <definedName name="ABR" localSheetId="29">#REF!</definedName>
    <definedName name="ABR" localSheetId="31">#REF!</definedName>
    <definedName name="ABR" localSheetId="7">#REF!</definedName>
    <definedName name="ABR" localSheetId="8">#REF!</definedName>
    <definedName name="ABR" localSheetId="9">#REF!</definedName>
    <definedName name="ABR" localSheetId="10">#REF!</definedName>
    <definedName name="ACALZADA" localSheetId="11">#REF!</definedName>
    <definedName name="ACALZADA" localSheetId="12">#REF!</definedName>
    <definedName name="ACALZADA" localSheetId="13">#REF!</definedName>
    <definedName name="ACALZADA" localSheetId="14">#REF!</definedName>
    <definedName name="ACALZADA" localSheetId="15">#REF!</definedName>
    <definedName name="ACALZADA" localSheetId="16">#REF!</definedName>
    <definedName name="ACALZADA" localSheetId="17">#REF!</definedName>
    <definedName name="ACALZADA" localSheetId="18">#REF!</definedName>
    <definedName name="ACALZADA" localSheetId="19">#REF!</definedName>
    <definedName name="ACALZADA" localSheetId="20">#REF!</definedName>
    <definedName name="ACALZADA" localSheetId="21">#REF!</definedName>
    <definedName name="ACALZADA" localSheetId="22">#REF!</definedName>
    <definedName name="ACALZADA" localSheetId="23">#REF!</definedName>
    <definedName name="ACALZADA" localSheetId="24">#REF!</definedName>
    <definedName name="ACALZADA" localSheetId="25">#REF!</definedName>
    <definedName name="ACALZADA" localSheetId="26">#REF!</definedName>
    <definedName name="ACALZADA" localSheetId="27">#REF!</definedName>
    <definedName name="ACALZADA" localSheetId="28">#REF!</definedName>
    <definedName name="ACALZADA" localSheetId="29">#REF!</definedName>
    <definedName name="ACALZADA" localSheetId="31">#REF!</definedName>
    <definedName name="ACALZADA" localSheetId="7">#REF!</definedName>
    <definedName name="ACALZADA" localSheetId="8">#REF!</definedName>
    <definedName name="ACALZADA" localSheetId="9">#REF!</definedName>
    <definedName name="ACALZADA" localSheetId="10">#REF!</definedName>
    <definedName name="AccessDatabase" hidden="1">"C:\C-314\VOLUMENES\volfin4.mdb"</definedName>
    <definedName name="ACERO" localSheetId="11">#REF!</definedName>
    <definedName name="ACERO" localSheetId="12">#REF!</definedName>
    <definedName name="ACERO" localSheetId="13">#REF!</definedName>
    <definedName name="ACERO" localSheetId="14">#REF!</definedName>
    <definedName name="ACERO" localSheetId="15">#REF!</definedName>
    <definedName name="ACERO" localSheetId="16">#REF!</definedName>
    <definedName name="ACERO" localSheetId="17">#REF!</definedName>
    <definedName name="ACERO" localSheetId="18">#REF!</definedName>
    <definedName name="ACERO" localSheetId="19">#REF!</definedName>
    <definedName name="ACERO" localSheetId="20">#REF!</definedName>
    <definedName name="ACERO" localSheetId="21">#REF!</definedName>
    <definedName name="ACERO" localSheetId="22">#REF!</definedName>
    <definedName name="ACERO" localSheetId="23">#REF!</definedName>
    <definedName name="ACERO" localSheetId="24">#REF!</definedName>
    <definedName name="ACERO" localSheetId="25">#REF!</definedName>
    <definedName name="ACERO" localSheetId="26">#REF!</definedName>
    <definedName name="ACERO" localSheetId="27">#REF!</definedName>
    <definedName name="ACERO" localSheetId="28">#REF!</definedName>
    <definedName name="ACERO" localSheetId="29">#REF!</definedName>
    <definedName name="ACERO" localSheetId="31">#REF!</definedName>
    <definedName name="ACERO" localSheetId="7">#REF!</definedName>
    <definedName name="ACERO" localSheetId="8">#REF!</definedName>
    <definedName name="ACERO" localSheetId="9">#REF!</definedName>
    <definedName name="ACERO" localSheetId="10">#REF!</definedName>
    <definedName name="Acero_60.000_psi__incluye_figurada">#REF!</definedName>
    <definedName name="adfasdfsa" localSheetId="11">[4]Insumos!#REF!</definedName>
    <definedName name="adfasdfsa" localSheetId="12">[4]Insumos!#REF!</definedName>
    <definedName name="adfasdfsa" localSheetId="13">[4]Insumos!#REF!</definedName>
    <definedName name="adfasdfsa" localSheetId="14">[4]Insumos!#REF!</definedName>
    <definedName name="adfasdfsa" localSheetId="15">[4]Insumos!#REF!</definedName>
    <definedName name="adfasdfsa" localSheetId="16">[4]Insumos!#REF!</definedName>
    <definedName name="adfasdfsa" localSheetId="17">[4]Insumos!#REF!</definedName>
    <definedName name="adfasdfsa" localSheetId="18">[4]Insumos!#REF!</definedName>
    <definedName name="adfasdfsa" localSheetId="19">[4]Insumos!#REF!</definedName>
    <definedName name="adfasdfsa" localSheetId="20">[4]Insumos!#REF!</definedName>
    <definedName name="adfasdfsa" localSheetId="21">[4]Insumos!#REF!</definedName>
    <definedName name="adfasdfsa" localSheetId="22">[4]Insumos!#REF!</definedName>
    <definedName name="adfasdfsa" localSheetId="23">[4]Insumos!#REF!</definedName>
    <definedName name="adfasdfsa" localSheetId="24">[4]Insumos!#REF!</definedName>
    <definedName name="adfasdfsa" localSheetId="25">[4]Insumos!#REF!</definedName>
    <definedName name="adfasdfsa" localSheetId="26">[4]Insumos!#REF!</definedName>
    <definedName name="adfasdfsa" localSheetId="27">[4]Insumos!#REF!</definedName>
    <definedName name="adfasdfsa" localSheetId="28">[4]Insumos!#REF!</definedName>
    <definedName name="adfasdfsa" localSheetId="29">[4]Insumos!#REF!</definedName>
    <definedName name="adfasdfsa" localSheetId="31">[4]Insumos!#REF!</definedName>
    <definedName name="adfasdfsa" localSheetId="7">[4]Insumos!#REF!</definedName>
    <definedName name="adfasdfsa" localSheetId="8">[4]Insumos!#REF!</definedName>
    <definedName name="adfasdfsa" localSheetId="9">[4]Insumos!#REF!</definedName>
    <definedName name="adfasdfsa" localSheetId="10">[4]Insumos!#REF!</definedName>
    <definedName name="adfasfadfa" localSheetId="11">[4]Insumos!#REF!</definedName>
    <definedName name="adfasfadfa" localSheetId="12">[4]Insumos!#REF!</definedName>
    <definedName name="adfasfadfa" localSheetId="13">[4]Insumos!#REF!</definedName>
    <definedName name="adfasfadfa" localSheetId="14">[4]Insumos!#REF!</definedName>
    <definedName name="adfasfadfa" localSheetId="15">[4]Insumos!#REF!</definedName>
    <definedName name="adfasfadfa" localSheetId="16">[4]Insumos!#REF!</definedName>
    <definedName name="adfasfadfa" localSheetId="17">[4]Insumos!#REF!</definedName>
    <definedName name="adfasfadfa" localSheetId="18">[4]Insumos!#REF!</definedName>
    <definedName name="adfasfadfa" localSheetId="19">[4]Insumos!#REF!</definedName>
    <definedName name="adfasfadfa" localSheetId="20">[4]Insumos!#REF!</definedName>
    <definedName name="adfasfadfa" localSheetId="21">[4]Insumos!#REF!</definedName>
    <definedName name="adfasfadfa" localSheetId="22">[4]Insumos!#REF!</definedName>
    <definedName name="adfasfadfa" localSheetId="23">[4]Insumos!#REF!</definedName>
    <definedName name="adfasfadfa" localSheetId="24">[4]Insumos!#REF!</definedName>
    <definedName name="adfasfadfa" localSheetId="25">[4]Insumos!#REF!</definedName>
    <definedName name="adfasfadfa" localSheetId="26">[4]Insumos!#REF!</definedName>
    <definedName name="adfasfadfa" localSheetId="27">[4]Insumos!#REF!</definedName>
    <definedName name="adfasfadfa" localSheetId="28">[4]Insumos!#REF!</definedName>
    <definedName name="adfasfadfa" localSheetId="29">[4]Insumos!#REF!</definedName>
    <definedName name="adfasfadfa" localSheetId="31">[4]Insumos!#REF!</definedName>
    <definedName name="adfasfadfa" localSheetId="7">[4]Insumos!#REF!</definedName>
    <definedName name="adfasfadfa" localSheetId="8">[4]Insumos!#REF!</definedName>
    <definedName name="adfasfadfa" localSheetId="9">[4]Insumos!#REF!</definedName>
    <definedName name="adfasfadfa" localSheetId="10">[4]Insumos!#REF!</definedName>
    <definedName name="Administración">#REF!</definedName>
    <definedName name="ADMON" localSheetId="11">#REF!</definedName>
    <definedName name="ADMON" localSheetId="12">#REF!</definedName>
    <definedName name="ADMON" localSheetId="13">#REF!</definedName>
    <definedName name="ADMON" localSheetId="14">#REF!</definedName>
    <definedName name="ADMON" localSheetId="15">#REF!</definedName>
    <definedName name="ADMON" localSheetId="16">#REF!</definedName>
    <definedName name="ADMON" localSheetId="17">#REF!</definedName>
    <definedName name="ADMON" localSheetId="18">#REF!</definedName>
    <definedName name="ADMON" localSheetId="19">#REF!</definedName>
    <definedName name="ADMON" localSheetId="20">#REF!</definedName>
    <definedName name="ADMON" localSheetId="21">#REF!</definedName>
    <definedName name="ADMON" localSheetId="22">#REF!</definedName>
    <definedName name="ADMON" localSheetId="23">#REF!</definedName>
    <definedName name="ADMON" localSheetId="24">#REF!</definedName>
    <definedName name="ADMON" localSheetId="25">#REF!</definedName>
    <definedName name="ADMON" localSheetId="26">#REF!</definedName>
    <definedName name="ADMON" localSheetId="27">#REF!</definedName>
    <definedName name="ADMON" localSheetId="28">#REF!</definedName>
    <definedName name="ADMON" localSheetId="29">#REF!</definedName>
    <definedName name="ADMON" localSheetId="31">#REF!</definedName>
    <definedName name="ADMON" localSheetId="7">#REF!</definedName>
    <definedName name="ADMON" localSheetId="8">#REF!</definedName>
    <definedName name="ADMON" localSheetId="9">#REF!</definedName>
    <definedName name="ADMON" localSheetId="10">#REF!</definedName>
    <definedName name="adsfadsfasdfafdasfdasfd" localSheetId="11">[2]INSUMOS!#REF!</definedName>
    <definedName name="adsfadsfasdfafdasfdasfd" localSheetId="12">[2]INSUMOS!#REF!</definedName>
    <definedName name="adsfadsfasdfafdasfdasfd" localSheetId="13">[2]INSUMOS!#REF!</definedName>
    <definedName name="adsfadsfasdfafdasfdasfd" localSheetId="14">[2]INSUMOS!#REF!</definedName>
    <definedName name="adsfadsfasdfafdasfdasfd" localSheetId="15">[2]INSUMOS!#REF!</definedName>
    <definedName name="adsfadsfasdfafdasfdasfd" localSheetId="16">[2]INSUMOS!#REF!</definedName>
    <definedName name="adsfadsfasdfafdasfdasfd" localSheetId="17">[2]INSUMOS!#REF!</definedName>
    <definedName name="adsfadsfasdfafdasfdasfd" localSheetId="18">[2]INSUMOS!#REF!</definedName>
    <definedName name="adsfadsfasdfafdasfdasfd" localSheetId="19">[2]INSUMOS!#REF!</definedName>
    <definedName name="adsfadsfasdfafdasfdasfd" localSheetId="20">[2]INSUMOS!#REF!</definedName>
    <definedName name="adsfadsfasdfafdasfdasfd" localSheetId="21">[2]INSUMOS!#REF!</definedName>
    <definedName name="adsfadsfasdfafdasfdasfd" localSheetId="22">[2]INSUMOS!#REF!</definedName>
    <definedName name="adsfadsfasdfafdasfdasfd" localSheetId="23">[2]INSUMOS!#REF!</definedName>
    <definedName name="adsfadsfasdfafdasfdasfd" localSheetId="24">[2]INSUMOS!#REF!</definedName>
    <definedName name="adsfadsfasdfafdasfdasfd" localSheetId="25">[2]INSUMOS!#REF!</definedName>
    <definedName name="adsfadsfasdfafdasfdasfd" localSheetId="26">[2]INSUMOS!#REF!</definedName>
    <definedName name="adsfadsfasdfafdasfdasfd" localSheetId="27">[2]INSUMOS!#REF!</definedName>
    <definedName name="adsfadsfasdfafdasfdasfd" localSheetId="28">[2]INSUMOS!#REF!</definedName>
    <definedName name="adsfadsfasdfafdasfdasfd" localSheetId="29">[2]INSUMOS!#REF!</definedName>
    <definedName name="adsfadsfasdfafdasfdasfd" localSheetId="31">[2]INSUMOS!#REF!</definedName>
    <definedName name="adsfadsfasdfafdasfdasfd" localSheetId="7">[2]INSUMOS!#REF!</definedName>
    <definedName name="adsfadsfasdfafdasfdasfd" localSheetId="8">[2]INSUMOS!#REF!</definedName>
    <definedName name="adsfadsfasdfafdasfdasfd" localSheetId="9">[2]INSUMOS!#REF!</definedName>
    <definedName name="adsfadsfasdfafdasfdasfd" localSheetId="10">[2]INSUMOS!#REF!</definedName>
    <definedName name="adsfadsfasfasdfasfdasdfadsfdsafdsa" localSheetId="11">[4]Insumos!#REF!</definedName>
    <definedName name="adsfadsfasfasdfasfdasdfadsfdsafdsa" localSheetId="12">[4]Insumos!#REF!</definedName>
    <definedName name="adsfadsfasfasdfasfdasdfadsfdsafdsa" localSheetId="13">[4]Insumos!#REF!</definedName>
    <definedName name="adsfadsfasfasdfasfdasdfadsfdsafdsa" localSheetId="14">[4]Insumos!#REF!</definedName>
    <definedName name="adsfadsfasfasdfasfdasdfadsfdsafdsa" localSheetId="15">[4]Insumos!#REF!</definedName>
    <definedName name="adsfadsfasfasdfasfdasdfadsfdsafdsa" localSheetId="16">[4]Insumos!#REF!</definedName>
    <definedName name="adsfadsfasfasdfasfdasdfadsfdsafdsa" localSheetId="17">[4]Insumos!#REF!</definedName>
    <definedName name="adsfadsfasfasdfasfdasdfadsfdsafdsa" localSheetId="18">[4]Insumos!#REF!</definedName>
    <definedName name="adsfadsfasfasdfasfdasdfadsfdsafdsa" localSheetId="19">[4]Insumos!#REF!</definedName>
    <definedName name="adsfadsfasfasdfasfdasdfadsfdsafdsa" localSheetId="20">[4]Insumos!#REF!</definedName>
    <definedName name="adsfadsfasfasdfasfdasdfadsfdsafdsa" localSheetId="21">[4]Insumos!#REF!</definedName>
    <definedName name="adsfadsfasfasdfasfdasdfadsfdsafdsa" localSheetId="22">[4]Insumos!#REF!</definedName>
    <definedName name="adsfadsfasfasdfasfdasdfadsfdsafdsa" localSheetId="23">[4]Insumos!#REF!</definedName>
    <definedName name="adsfadsfasfasdfasfdasdfadsfdsafdsa" localSheetId="24">[4]Insumos!#REF!</definedName>
    <definedName name="adsfadsfasfasdfasfdasdfadsfdsafdsa" localSheetId="25">[4]Insumos!#REF!</definedName>
    <definedName name="adsfadsfasfasdfasfdasdfadsfdsafdsa" localSheetId="26">[4]Insumos!#REF!</definedName>
    <definedName name="adsfadsfasfasdfasfdasdfadsfdsafdsa" localSheetId="27">[4]Insumos!#REF!</definedName>
    <definedName name="adsfadsfasfasdfasfdasdfadsfdsafdsa" localSheetId="28">[4]Insumos!#REF!</definedName>
    <definedName name="adsfadsfasfasdfasfdasdfadsfdsafdsa" localSheetId="29">[4]Insumos!#REF!</definedName>
    <definedName name="adsfadsfasfasdfasfdasdfadsfdsafdsa" localSheetId="31">[4]Insumos!#REF!</definedName>
    <definedName name="adsfadsfasfasdfasfdasdfadsfdsafdsa" localSheetId="7">[4]Insumos!#REF!</definedName>
    <definedName name="adsfadsfasfasdfasfdasdfadsfdsafdsa" localSheetId="8">[4]Insumos!#REF!</definedName>
    <definedName name="adsfadsfasfasdfasfdasdfadsfdsafdsa" localSheetId="9">[4]Insumos!#REF!</definedName>
    <definedName name="adsfadsfasfasdfasfdasdfadsfdsafdsa" localSheetId="10">[4]Insumos!#REF!</definedName>
    <definedName name="afdaffaf" localSheetId="11">[4]Insumos!#REF!</definedName>
    <definedName name="afdaffaf" localSheetId="12">[4]Insumos!#REF!</definedName>
    <definedName name="afdaffaf" localSheetId="13">[4]Insumos!#REF!</definedName>
    <definedName name="afdaffaf" localSheetId="14">[4]Insumos!#REF!</definedName>
    <definedName name="afdaffaf" localSheetId="15">[4]Insumos!#REF!</definedName>
    <definedName name="afdaffaf" localSheetId="16">[4]Insumos!#REF!</definedName>
    <definedName name="afdaffaf" localSheetId="17">[4]Insumos!#REF!</definedName>
    <definedName name="afdaffaf" localSheetId="18">[4]Insumos!#REF!</definedName>
    <definedName name="afdaffaf" localSheetId="19">[4]Insumos!#REF!</definedName>
    <definedName name="afdaffaf" localSheetId="20">[4]Insumos!#REF!</definedName>
    <definedName name="afdaffaf" localSheetId="21">[4]Insumos!#REF!</definedName>
    <definedName name="afdaffaf" localSheetId="22">[4]Insumos!#REF!</definedName>
    <definedName name="afdaffaf" localSheetId="23">[4]Insumos!#REF!</definedName>
    <definedName name="afdaffaf" localSheetId="24">[4]Insumos!#REF!</definedName>
    <definedName name="afdaffaf" localSheetId="25">[4]Insumos!#REF!</definedName>
    <definedName name="afdaffaf" localSheetId="26">[4]Insumos!#REF!</definedName>
    <definedName name="afdaffaf" localSheetId="27">[4]Insumos!#REF!</definedName>
    <definedName name="afdaffaf" localSheetId="28">[4]Insumos!#REF!</definedName>
    <definedName name="afdaffaf" localSheetId="29">[4]Insumos!#REF!</definedName>
    <definedName name="afdaffaf" localSheetId="31">[4]Insumos!#REF!</definedName>
    <definedName name="afdaffaf" localSheetId="7">[4]Insumos!#REF!</definedName>
    <definedName name="afdaffaf" localSheetId="8">[4]Insumos!#REF!</definedName>
    <definedName name="afdaffaf" localSheetId="9">[4]Insumos!#REF!</definedName>
    <definedName name="afdaffaf" localSheetId="10">[4]Insumos!#REF!</definedName>
    <definedName name="AGO" localSheetId="11">#REF!</definedName>
    <definedName name="AGO" localSheetId="12">#REF!</definedName>
    <definedName name="AGO" localSheetId="13">#REF!</definedName>
    <definedName name="AGO" localSheetId="14">#REF!</definedName>
    <definedName name="AGO" localSheetId="15">#REF!</definedName>
    <definedName name="AGO" localSheetId="16">#REF!</definedName>
    <definedName name="AGO" localSheetId="17">#REF!</definedName>
    <definedName name="AGO" localSheetId="18">#REF!</definedName>
    <definedName name="AGO" localSheetId="19">#REF!</definedName>
    <definedName name="AGO" localSheetId="20">#REF!</definedName>
    <definedName name="AGO" localSheetId="21">#REF!</definedName>
    <definedName name="AGO" localSheetId="22">#REF!</definedName>
    <definedName name="AGO" localSheetId="23">#REF!</definedName>
    <definedName name="AGO" localSheetId="24">#REF!</definedName>
    <definedName name="AGO" localSheetId="25">#REF!</definedName>
    <definedName name="AGO" localSheetId="26">#REF!</definedName>
    <definedName name="AGO" localSheetId="27">#REF!</definedName>
    <definedName name="AGO" localSheetId="28">#REF!</definedName>
    <definedName name="AGO" localSheetId="29">#REF!</definedName>
    <definedName name="AGO" localSheetId="31">#REF!</definedName>
    <definedName name="AGO" localSheetId="7">#REF!</definedName>
    <definedName name="AGO" localSheetId="8">#REF!</definedName>
    <definedName name="AGO" localSheetId="9">#REF!</definedName>
    <definedName name="AGO" localSheetId="10">#REF!</definedName>
    <definedName name="Agua">#REF!</definedName>
    <definedName name="aiu" localSheetId="11">#REF!</definedName>
    <definedName name="aiu" localSheetId="12">#REF!</definedName>
    <definedName name="aiu" localSheetId="13">#REF!</definedName>
    <definedName name="aiu" localSheetId="14">#REF!</definedName>
    <definedName name="aiu" localSheetId="15">#REF!</definedName>
    <definedName name="aiu" localSheetId="16">#REF!</definedName>
    <definedName name="aiu" localSheetId="17">#REF!</definedName>
    <definedName name="aiu" localSheetId="18">#REF!</definedName>
    <definedName name="aiu" localSheetId="19">#REF!</definedName>
    <definedName name="aiu" localSheetId="20">#REF!</definedName>
    <definedName name="aiu" localSheetId="21">#REF!</definedName>
    <definedName name="aiu" localSheetId="22">#REF!</definedName>
    <definedName name="aiu" localSheetId="23">#REF!</definedName>
    <definedName name="aiu" localSheetId="24">#REF!</definedName>
    <definedName name="aiu" localSheetId="25">#REF!</definedName>
    <definedName name="aiu" localSheetId="26">#REF!</definedName>
    <definedName name="aiu" localSheetId="27">#REF!</definedName>
    <definedName name="aiu" localSheetId="28">#REF!</definedName>
    <definedName name="aiu" localSheetId="29">#REF!</definedName>
    <definedName name="aiu" localSheetId="31">#REF!</definedName>
    <definedName name="aiu" localSheetId="7">#REF!</definedName>
    <definedName name="aiu" localSheetId="8">#REF!</definedName>
    <definedName name="aiu" localSheetId="9">#REF!</definedName>
    <definedName name="aiu" localSheetId="10">#REF!</definedName>
    <definedName name="ALAMBRE" localSheetId="11">#REF!</definedName>
    <definedName name="ALAMBRE" localSheetId="12">#REF!</definedName>
    <definedName name="ALAMBRE" localSheetId="13">#REF!</definedName>
    <definedName name="ALAMBRE" localSheetId="14">#REF!</definedName>
    <definedName name="ALAMBRE" localSheetId="15">#REF!</definedName>
    <definedName name="ALAMBRE" localSheetId="16">#REF!</definedName>
    <definedName name="ALAMBRE" localSheetId="17">#REF!</definedName>
    <definedName name="ALAMBRE" localSheetId="18">#REF!</definedName>
    <definedName name="ALAMBRE" localSheetId="19">#REF!</definedName>
    <definedName name="ALAMBRE" localSheetId="20">#REF!</definedName>
    <definedName name="ALAMBRE" localSheetId="21">#REF!</definedName>
    <definedName name="ALAMBRE" localSheetId="22">#REF!</definedName>
    <definedName name="ALAMBRE" localSheetId="23">#REF!</definedName>
    <definedName name="ALAMBRE" localSheetId="24">#REF!</definedName>
    <definedName name="ALAMBRE" localSheetId="25">#REF!</definedName>
    <definedName name="ALAMBRE" localSheetId="26">#REF!</definedName>
    <definedName name="ALAMBRE" localSheetId="27">#REF!</definedName>
    <definedName name="ALAMBRE" localSheetId="28">#REF!</definedName>
    <definedName name="ALAMBRE" localSheetId="29">#REF!</definedName>
    <definedName name="ALAMBRE" localSheetId="31">#REF!</definedName>
    <definedName name="ALAMBRE" localSheetId="7">#REF!</definedName>
    <definedName name="ALAMBRE" localSheetId="8">#REF!</definedName>
    <definedName name="ALAMBRE" localSheetId="9">#REF!</definedName>
    <definedName name="ALAMBRE" localSheetId="10">#REF!</definedName>
    <definedName name="Alambre_negro_no._18">#REF!</definedName>
    <definedName name="Almacenista">#REF!</definedName>
    <definedName name="AMBIENTAL" localSheetId="11">#REF!</definedName>
    <definedName name="AMBIENTAL" localSheetId="12">#REF!</definedName>
    <definedName name="AMBIENTAL" localSheetId="13">#REF!</definedName>
    <definedName name="AMBIENTAL" localSheetId="14">#REF!</definedName>
    <definedName name="AMBIENTAL" localSheetId="15">#REF!</definedName>
    <definedName name="AMBIENTAL" localSheetId="16">#REF!</definedName>
    <definedName name="AMBIENTAL" localSheetId="17">#REF!</definedName>
    <definedName name="AMBIENTAL" localSheetId="18">#REF!</definedName>
    <definedName name="AMBIENTAL" localSheetId="19">#REF!</definedName>
    <definedName name="AMBIENTAL" localSheetId="20">#REF!</definedName>
    <definedName name="AMBIENTAL" localSheetId="21">#REF!</definedName>
    <definedName name="AMBIENTAL" localSheetId="22">#REF!</definedName>
    <definedName name="AMBIENTAL" localSheetId="23">#REF!</definedName>
    <definedName name="AMBIENTAL" localSheetId="24">#REF!</definedName>
    <definedName name="AMBIENTAL" localSheetId="25">#REF!</definedName>
    <definedName name="AMBIENTAL" localSheetId="26">#REF!</definedName>
    <definedName name="AMBIENTAL" localSheetId="27">#REF!</definedName>
    <definedName name="AMBIENTAL" localSheetId="28">#REF!</definedName>
    <definedName name="AMBIENTAL" localSheetId="29">#REF!</definedName>
    <definedName name="AMBIENTAL" localSheetId="31">#REF!</definedName>
    <definedName name="AMBIENTAL" localSheetId="7">#REF!</definedName>
    <definedName name="AMBIENTAL" localSheetId="8">#REF!</definedName>
    <definedName name="AMBIENTAL" localSheetId="9">#REF!</definedName>
    <definedName name="AMBIENTAL" localSheetId="10">#REF!</definedName>
    <definedName name="ANDENESV" localSheetId="11">#REF!</definedName>
    <definedName name="ANDENESV" localSheetId="12">#REF!</definedName>
    <definedName name="ANDENESV" localSheetId="13">#REF!</definedName>
    <definedName name="ANDENESV" localSheetId="14">#REF!</definedName>
    <definedName name="ANDENESV" localSheetId="15">#REF!</definedName>
    <definedName name="ANDENESV" localSheetId="16">#REF!</definedName>
    <definedName name="ANDENESV" localSheetId="17">#REF!</definedName>
    <definedName name="ANDENESV" localSheetId="18">#REF!</definedName>
    <definedName name="ANDENESV" localSheetId="19">#REF!</definedName>
    <definedName name="ANDENESV" localSheetId="20">#REF!</definedName>
    <definedName name="ANDENESV" localSheetId="21">#REF!</definedName>
    <definedName name="ANDENESV" localSheetId="22">#REF!</definedName>
    <definedName name="ANDENESV" localSheetId="23">#REF!</definedName>
    <definedName name="ANDENESV" localSheetId="24">#REF!</definedName>
    <definedName name="ANDENESV" localSheetId="25">#REF!</definedName>
    <definedName name="ANDENESV" localSheetId="26">#REF!</definedName>
    <definedName name="ANDENESV" localSheetId="27">#REF!</definedName>
    <definedName name="ANDENESV" localSheetId="28">#REF!</definedName>
    <definedName name="ANDENESV" localSheetId="29">#REF!</definedName>
    <definedName name="ANDENESV" localSheetId="31">#REF!</definedName>
    <definedName name="ANDENESV" localSheetId="7">#REF!</definedName>
    <definedName name="ANDENESV" localSheetId="8">#REF!</definedName>
    <definedName name="ANDENESV" localSheetId="9">#REF!</definedName>
    <definedName name="ANDENESV" localSheetId="10">#REF!</definedName>
    <definedName name="Ao" localSheetId="11">[5]Indices!#REF!</definedName>
    <definedName name="Ao" localSheetId="12">[5]Indices!#REF!</definedName>
    <definedName name="Ao" localSheetId="13">[5]Indices!#REF!</definedName>
    <definedName name="Ao" localSheetId="14">[5]Indices!#REF!</definedName>
    <definedName name="Ao" localSheetId="15">[5]Indices!#REF!</definedName>
    <definedName name="Ao" localSheetId="16">[5]Indices!#REF!</definedName>
    <definedName name="Ao" localSheetId="17">[5]Indices!#REF!</definedName>
    <definedName name="Ao" localSheetId="18">[5]Indices!#REF!</definedName>
    <definedName name="Ao" localSheetId="19">[5]Indices!#REF!</definedName>
    <definedName name="Ao" localSheetId="20">[5]Indices!#REF!</definedName>
    <definedName name="Ao" localSheetId="21">[5]Indices!#REF!</definedName>
    <definedName name="Ao" localSheetId="22">[5]Indices!#REF!</definedName>
    <definedName name="Ao" localSheetId="23">[5]Indices!#REF!</definedName>
    <definedName name="Ao" localSheetId="24">[5]Indices!#REF!</definedName>
    <definedName name="Ao" localSheetId="25">[5]Indices!#REF!</definedName>
    <definedName name="Ao" localSheetId="26">[5]Indices!#REF!</definedName>
    <definedName name="Ao" localSheetId="27">[5]Indices!#REF!</definedName>
    <definedName name="Ao" localSheetId="28">[5]Indices!#REF!</definedName>
    <definedName name="Ao" localSheetId="29">[5]Indices!#REF!</definedName>
    <definedName name="Ao" localSheetId="31">[5]Indices!#REF!</definedName>
    <definedName name="Ao" localSheetId="7">[5]Indices!#REF!</definedName>
    <definedName name="Ao" localSheetId="8">[5]Indices!#REF!</definedName>
    <definedName name="Ao" localSheetId="9">[5]Indices!#REF!</definedName>
    <definedName name="Ao" localSheetId="10">[5]Indices!#REF!</definedName>
    <definedName name="apu" localSheetId="11">[4]Insumos!#REF!</definedName>
    <definedName name="apu" localSheetId="12">[4]Insumos!#REF!</definedName>
    <definedName name="apu" localSheetId="13">[4]Insumos!#REF!</definedName>
    <definedName name="apu" localSheetId="14">[4]Insumos!#REF!</definedName>
    <definedName name="apu" localSheetId="15">[4]Insumos!#REF!</definedName>
    <definedName name="apu" localSheetId="16">[4]Insumos!#REF!</definedName>
    <definedName name="apu" localSheetId="17">[4]Insumos!#REF!</definedName>
    <definedName name="apu" localSheetId="18">[4]Insumos!#REF!</definedName>
    <definedName name="apu" localSheetId="19">[4]Insumos!#REF!</definedName>
    <definedName name="apu" localSheetId="20">[4]Insumos!#REF!</definedName>
    <definedName name="apu" localSheetId="21">[4]Insumos!#REF!</definedName>
    <definedName name="apu" localSheetId="22">[4]Insumos!#REF!</definedName>
    <definedName name="apu" localSheetId="23">[4]Insumos!#REF!</definedName>
    <definedName name="apu" localSheetId="24">[4]Insumos!#REF!</definedName>
    <definedName name="apu" localSheetId="25">[4]Insumos!#REF!</definedName>
    <definedName name="apu" localSheetId="26">[4]Insumos!#REF!</definedName>
    <definedName name="apu" localSheetId="27">[4]Insumos!#REF!</definedName>
    <definedName name="apu" localSheetId="28">[4]Insumos!#REF!</definedName>
    <definedName name="apu" localSheetId="29">[4]Insumos!#REF!</definedName>
    <definedName name="apu" localSheetId="31">[4]Insumos!#REF!</definedName>
    <definedName name="apu" localSheetId="7">[4]Insumos!#REF!</definedName>
    <definedName name="apu" localSheetId="8">[4]Insumos!#REF!</definedName>
    <definedName name="apu" localSheetId="9">[4]Insumos!#REF!</definedName>
    <definedName name="apu" localSheetId="10">[4]Insumos!#REF!</definedName>
    <definedName name="AREA" localSheetId="11">#REF!</definedName>
    <definedName name="AREA" localSheetId="12">#REF!</definedName>
    <definedName name="AREA" localSheetId="13">#REF!</definedName>
    <definedName name="AREA" localSheetId="14">#REF!</definedName>
    <definedName name="AREA" localSheetId="15">#REF!</definedName>
    <definedName name="AREA" localSheetId="16">#REF!</definedName>
    <definedName name="AREA" localSheetId="17">#REF!</definedName>
    <definedName name="AREA" localSheetId="18">#REF!</definedName>
    <definedName name="AREA" localSheetId="19">#REF!</definedName>
    <definedName name="AREA" localSheetId="20">#REF!</definedName>
    <definedName name="AREA" localSheetId="21">#REF!</definedName>
    <definedName name="AREA" localSheetId="22">#REF!</definedName>
    <definedName name="AREA" localSheetId="23">#REF!</definedName>
    <definedName name="AREA" localSheetId="24">#REF!</definedName>
    <definedName name="AREA" localSheetId="25">#REF!</definedName>
    <definedName name="AREA" localSheetId="26">#REF!</definedName>
    <definedName name="AREA" localSheetId="27">#REF!</definedName>
    <definedName name="AREA" localSheetId="28">#REF!</definedName>
    <definedName name="AREA" localSheetId="29">#REF!</definedName>
    <definedName name="AREA" localSheetId="31">#REF!</definedName>
    <definedName name="AREA" localSheetId="7">#REF!</definedName>
    <definedName name="AREA" localSheetId="8">#REF!</definedName>
    <definedName name="AREA" localSheetId="9">#REF!</definedName>
    <definedName name="AREA" localSheetId="10">#REF!</definedName>
    <definedName name="_xlnm.Print_Area" localSheetId="11">#REF!</definedName>
    <definedName name="_xlnm.Print_Area" localSheetId="12">'4.11'!$A$1:$G$31</definedName>
    <definedName name="_xlnm.Print_Area" localSheetId="13">#REF!</definedName>
    <definedName name="_xlnm.Print_Area" localSheetId="14">#REF!</definedName>
    <definedName name="_xlnm.Print_Area" localSheetId="15">#REF!</definedName>
    <definedName name="_xlnm.Print_Area" localSheetId="16">'4.20'!$A$1:$G$31</definedName>
    <definedName name="_xlnm.Print_Area" localSheetId="17">#REF!</definedName>
    <definedName name="_xlnm.Print_Area" localSheetId="18">#REF!</definedName>
    <definedName name="_xlnm.Print_Area" localSheetId="19">#REF!</definedName>
    <definedName name="_xlnm.Print_Area" localSheetId="20">#REF!</definedName>
    <definedName name="_xlnm.Print_Area" localSheetId="21">#REF!</definedName>
    <definedName name="_xlnm.Print_Area" localSheetId="22">#REF!</definedName>
    <definedName name="_xlnm.Print_Area" localSheetId="23">#REF!</definedName>
    <definedName name="_xlnm.Print_Area" localSheetId="24">#REF!</definedName>
    <definedName name="_xlnm.Print_Area" localSheetId="25">'4.29'!$A$1:$G$31</definedName>
    <definedName name="_xlnm.Print_Area" localSheetId="27">#REF!</definedName>
    <definedName name="_xlnm.Print_Area" localSheetId="28">'4.33'!$A$1:$G$31</definedName>
    <definedName name="_xlnm.Print_Area" localSheetId="29">#REF!</definedName>
    <definedName name="_xlnm.Print_Area" localSheetId="31">#REF!</definedName>
    <definedName name="_xlnm.Print_Area" localSheetId="7">#REF!</definedName>
    <definedName name="_xlnm.Print_Area" localSheetId="8">'4.7'!$A$1:$G$31</definedName>
    <definedName name="_xlnm.Print_Area" localSheetId="9">#REF!</definedName>
    <definedName name="_xlnm.Print_Area" localSheetId="10">#REF!</definedName>
    <definedName name="_xlnm.Print_Area" localSheetId="6">'MEMORIAS CURVAS'!$A$1:$T$482</definedName>
    <definedName name="ARENA" localSheetId="11">#REF!</definedName>
    <definedName name="ARENA" localSheetId="12">#REF!</definedName>
    <definedName name="ARENA" localSheetId="13">#REF!</definedName>
    <definedName name="ARENA" localSheetId="14">#REF!</definedName>
    <definedName name="ARENA" localSheetId="15">#REF!</definedName>
    <definedName name="ARENA" localSheetId="16">#REF!</definedName>
    <definedName name="ARENA" localSheetId="17">#REF!</definedName>
    <definedName name="ARENA" localSheetId="18">#REF!</definedName>
    <definedName name="ARENA" localSheetId="19">#REF!</definedName>
    <definedName name="ARENA" localSheetId="20">#REF!</definedName>
    <definedName name="ARENA" localSheetId="21">#REF!</definedName>
    <definedName name="ARENA" localSheetId="22">#REF!</definedName>
    <definedName name="ARENA" localSheetId="23">#REF!</definedName>
    <definedName name="ARENA" localSheetId="24">#REF!</definedName>
    <definedName name="ARENA" localSheetId="25">#REF!</definedName>
    <definedName name="ARENA" localSheetId="26">#REF!</definedName>
    <definedName name="ARENA" localSheetId="27">#REF!</definedName>
    <definedName name="ARENA" localSheetId="28">#REF!</definedName>
    <definedName name="ARENA" localSheetId="29">#REF!</definedName>
    <definedName name="ARENA" localSheetId="31">#REF!</definedName>
    <definedName name="ARENA" localSheetId="7">#REF!</definedName>
    <definedName name="ARENA" localSheetId="8">#REF!</definedName>
    <definedName name="ARENA" localSheetId="9">#REF!</definedName>
    <definedName name="ARENA" localSheetId="10">#REF!</definedName>
    <definedName name="Arena_fina">#REF!</definedName>
    <definedName name="Arena_lavada_de_peña">#REF!</definedName>
    <definedName name="asdfadsfadsfafda" localSheetId="11">[4]Insumos!#REF!</definedName>
    <definedName name="asdfadsfadsfafda" localSheetId="12">[4]Insumos!#REF!</definedName>
    <definedName name="asdfadsfadsfafda" localSheetId="13">[4]Insumos!#REF!</definedName>
    <definedName name="asdfadsfadsfafda" localSheetId="14">[4]Insumos!#REF!</definedName>
    <definedName name="asdfadsfadsfafda" localSheetId="15">[4]Insumos!#REF!</definedName>
    <definedName name="asdfadsfadsfafda" localSheetId="16">[4]Insumos!#REF!</definedName>
    <definedName name="asdfadsfadsfafda" localSheetId="17">[4]Insumos!#REF!</definedName>
    <definedName name="asdfadsfadsfafda" localSheetId="18">[4]Insumos!#REF!</definedName>
    <definedName name="asdfadsfadsfafda" localSheetId="19">[4]Insumos!#REF!</definedName>
    <definedName name="asdfadsfadsfafda" localSheetId="20">[4]Insumos!#REF!</definedName>
    <definedName name="asdfadsfadsfafda" localSheetId="21">[4]Insumos!#REF!</definedName>
    <definedName name="asdfadsfadsfafda" localSheetId="22">[4]Insumos!#REF!</definedName>
    <definedName name="asdfadsfadsfafda" localSheetId="23">[4]Insumos!#REF!</definedName>
    <definedName name="asdfadsfadsfafda" localSheetId="24">[4]Insumos!#REF!</definedName>
    <definedName name="asdfadsfadsfafda" localSheetId="25">[4]Insumos!#REF!</definedName>
    <definedName name="asdfadsfadsfafda" localSheetId="26">[4]Insumos!#REF!</definedName>
    <definedName name="asdfadsfadsfafda" localSheetId="27">[4]Insumos!#REF!</definedName>
    <definedName name="asdfadsfadsfafda" localSheetId="28">[4]Insumos!#REF!</definedName>
    <definedName name="asdfadsfadsfafda" localSheetId="29">[4]Insumos!#REF!</definedName>
    <definedName name="asdfadsfadsfafda" localSheetId="31">[4]Insumos!#REF!</definedName>
    <definedName name="asdfadsfadsfafda" localSheetId="7">[4]Insumos!#REF!</definedName>
    <definedName name="asdfadsfadsfafda" localSheetId="8">[4]Insumos!#REF!</definedName>
    <definedName name="asdfadsfadsfafda" localSheetId="9">[4]Insumos!#REF!</definedName>
    <definedName name="asdfadsfadsfafda" localSheetId="10">[4]Insumos!#REF!</definedName>
    <definedName name="asdfasdf" localSheetId="11">[2]INSUMOS!#REF!</definedName>
    <definedName name="asdfasdf" localSheetId="12">[2]INSUMOS!#REF!</definedName>
    <definedName name="asdfasdf" localSheetId="13">[2]INSUMOS!#REF!</definedName>
    <definedName name="asdfasdf" localSheetId="14">[2]INSUMOS!#REF!</definedName>
    <definedName name="asdfasdf" localSheetId="15">[2]INSUMOS!#REF!</definedName>
    <definedName name="asdfasdf" localSheetId="16">[2]INSUMOS!#REF!</definedName>
    <definedName name="asdfasdf" localSheetId="17">[2]INSUMOS!#REF!</definedName>
    <definedName name="asdfasdf" localSheetId="18">[2]INSUMOS!#REF!</definedName>
    <definedName name="asdfasdf" localSheetId="19">[2]INSUMOS!#REF!</definedName>
    <definedName name="asdfasdf" localSheetId="20">[2]INSUMOS!#REF!</definedName>
    <definedName name="asdfasdf" localSheetId="21">[2]INSUMOS!#REF!</definedName>
    <definedName name="asdfasdf" localSheetId="22">[2]INSUMOS!#REF!</definedName>
    <definedName name="asdfasdf" localSheetId="23">[2]INSUMOS!#REF!</definedName>
    <definedName name="asdfasdf" localSheetId="24">[2]INSUMOS!#REF!</definedName>
    <definedName name="asdfasdf" localSheetId="25">[2]INSUMOS!#REF!</definedName>
    <definedName name="asdfasdf" localSheetId="26">[2]INSUMOS!#REF!</definedName>
    <definedName name="asdfasdf" localSheetId="27">[2]INSUMOS!#REF!</definedName>
    <definedName name="asdfasdf" localSheetId="28">[2]INSUMOS!#REF!</definedName>
    <definedName name="asdfasdf" localSheetId="29">[2]INSUMOS!#REF!</definedName>
    <definedName name="asdfasdf" localSheetId="31">[2]INSUMOS!#REF!</definedName>
    <definedName name="asdfasdf" localSheetId="7">[2]INSUMOS!#REF!</definedName>
    <definedName name="asdfasdf" localSheetId="8">[2]INSUMOS!#REF!</definedName>
    <definedName name="asdfasdf" localSheetId="9">[2]INSUMOS!#REF!</definedName>
    <definedName name="asdfasdf" localSheetId="10">[2]INSUMOS!#REF!</definedName>
    <definedName name="Asesor_de_Tráfico">#REF!</definedName>
    <definedName name="Asesor_Legal__Abogado">#REF!</definedName>
    <definedName name="Asfalto">#REF!</definedName>
    <definedName name="ATenerEnCuenta" localSheetId="11">#REF!</definedName>
    <definedName name="ATenerEnCuenta" localSheetId="12">#REF!</definedName>
    <definedName name="ATenerEnCuenta" localSheetId="13">#REF!</definedName>
    <definedName name="ATenerEnCuenta" localSheetId="14">#REF!</definedName>
    <definedName name="ATenerEnCuenta" localSheetId="15">#REF!</definedName>
    <definedName name="ATenerEnCuenta" localSheetId="16">#REF!</definedName>
    <definedName name="ATenerEnCuenta" localSheetId="17">#REF!</definedName>
    <definedName name="ATenerEnCuenta" localSheetId="18">#REF!</definedName>
    <definedName name="ATenerEnCuenta" localSheetId="19">#REF!</definedName>
    <definedName name="ATenerEnCuenta" localSheetId="20">#REF!</definedName>
    <definedName name="ATenerEnCuenta" localSheetId="21">#REF!</definedName>
    <definedName name="ATenerEnCuenta" localSheetId="22">#REF!</definedName>
    <definedName name="ATenerEnCuenta" localSheetId="23">#REF!</definedName>
    <definedName name="ATenerEnCuenta" localSheetId="24">#REF!</definedName>
    <definedName name="ATenerEnCuenta" localSheetId="25">#REF!</definedName>
    <definedName name="ATenerEnCuenta" localSheetId="26">#REF!</definedName>
    <definedName name="ATenerEnCuenta" localSheetId="27">#REF!</definedName>
    <definedName name="ATenerEnCuenta" localSheetId="28">#REF!</definedName>
    <definedName name="ATenerEnCuenta" localSheetId="29">#REF!</definedName>
    <definedName name="ATenerEnCuenta" localSheetId="31">#REF!</definedName>
    <definedName name="ATenerEnCuenta" localSheetId="7">#REF!</definedName>
    <definedName name="ATenerEnCuenta" localSheetId="8">#REF!</definedName>
    <definedName name="ATenerEnCuenta" localSheetId="9">#REF!</definedName>
    <definedName name="ATenerEnCuenta" localSheetId="10">#REF!</definedName>
    <definedName name="AU" localSheetId="11">'[6]CIRCUITOS CODENSA'!#REF!</definedName>
    <definedName name="AU" localSheetId="12">'[6]CIRCUITOS CODENSA'!#REF!</definedName>
    <definedName name="AU" localSheetId="13">'[6]CIRCUITOS CODENSA'!#REF!</definedName>
    <definedName name="AU" localSheetId="14">'[6]CIRCUITOS CODENSA'!#REF!</definedName>
    <definedName name="AU" localSheetId="15">'[6]CIRCUITOS CODENSA'!#REF!</definedName>
    <definedName name="AU" localSheetId="16">'[6]CIRCUITOS CODENSA'!#REF!</definedName>
    <definedName name="AU" localSheetId="17">'[6]CIRCUITOS CODENSA'!#REF!</definedName>
    <definedName name="AU" localSheetId="18">'[6]CIRCUITOS CODENSA'!#REF!</definedName>
    <definedName name="AU" localSheetId="19">'[6]CIRCUITOS CODENSA'!#REF!</definedName>
    <definedName name="AU" localSheetId="20">'[6]CIRCUITOS CODENSA'!#REF!</definedName>
    <definedName name="AU" localSheetId="21">'[6]CIRCUITOS CODENSA'!#REF!</definedName>
    <definedName name="AU" localSheetId="22">'[6]CIRCUITOS CODENSA'!#REF!</definedName>
    <definedName name="AU" localSheetId="23">'[6]CIRCUITOS CODENSA'!#REF!</definedName>
    <definedName name="AU" localSheetId="24">'[6]CIRCUITOS CODENSA'!#REF!</definedName>
    <definedName name="AU" localSheetId="25">'[6]CIRCUITOS CODENSA'!#REF!</definedName>
    <definedName name="AU" localSheetId="26">'[6]CIRCUITOS CODENSA'!#REF!</definedName>
    <definedName name="AU" localSheetId="27">'[6]CIRCUITOS CODENSA'!#REF!</definedName>
    <definedName name="AU" localSheetId="28">'[6]CIRCUITOS CODENSA'!#REF!</definedName>
    <definedName name="AU" localSheetId="29">'[6]CIRCUITOS CODENSA'!#REF!</definedName>
    <definedName name="AU" localSheetId="31">'[6]CIRCUITOS CODENSA'!#REF!</definedName>
    <definedName name="AU" localSheetId="7">'[6]CIRCUITOS CODENSA'!#REF!</definedName>
    <definedName name="AU" localSheetId="8">'[6]CIRCUITOS CODENSA'!#REF!</definedName>
    <definedName name="AU" localSheetId="9">'[6]CIRCUITOS CODENSA'!#REF!</definedName>
    <definedName name="AU" localSheetId="10">'[6]CIRCUITOS CODENSA'!#REF!</definedName>
    <definedName name="AUTOPISTA" localSheetId="11">'[6]CIRCUITOS CODENSA'!#REF!</definedName>
    <definedName name="AUTOPISTA" localSheetId="12">'[6]CIRCUITOS CODENSA'!#REF!</definedName>
    <definedName name="AUTOPISTA" localSheetId="13">'[6]CIRCUITOS CODENSA'!#REF!</definedName>
    <definedName name="AUTOPISTA" localSheetId="14">'[6]CIRCUITOS CODENSA'!#REF!</definedName>
    <definedName name="AUTOPISTA" localSheetId="15">'[6]CIRCUITOS CODENSA'!#REF!</definedName>
    <definedName name="AUTOPISTA" localSheetId="16">'[6]CIRCUITOS CODENSA'!#REF!</definedName>
    <definedName name="AUTOPISTA" localSheetId="17">'[6]CIRCUITOS CODENSA'!#REF!</definedName>
    <definedName name="AUTOPISTA" localSheetId="18">'[6]CIRCUITOS CODENSA'!#REF!</definedName>
    <definedName name="AUTOPISTA" localSheetId="19">'[6]CIRCUITOS CODENSA'!#REF!</definedName>
    <definedName name="AUTOPISTA" localSheetId="20">'[6]CIRCUITOS CODENSA'!#REF!</definedName>
    <definedName name="AUTOPISTA" localSheetId="21">'[6]CIRCUITOS CODENSA'!#REF!</definedName>
    <definedName name="AUTOPISTA" localSheetId="22">'[6]CIRCUITOS CODENSA'!#REF!</definedName>
    <definedName name="AUTOPISTA" localSheetId="23">'[6]CIRCUITOS CODENSA'!#REF!</definedName>
    <definedName name="AUTOPISTA" localSheetId="24">'[6]CIRCUITOS CODENSA'!#REF!</definedName>
    <definedName name="AUTOPISTA" localSheetId="25">'[6]CIRCUITOS CODENSA'!#REF!</definedName>
    <definedName name="AUTOPISTA" localSheetId="26">'[6]CIRCUITOS CODENSA'!#REF!</definedName>
    <definedName name="AUTOPISTA" localSheetId="27">'[6]CIRCUITOS CODENSA'!#REF!</definedName>
    <definedName name="AUTOPISTA" localSheetId="28">'[6]CIRCUITOS CODENSA'!#REF!</definedName>
    <definedName name="AUTOPISTA" localSheetId="29">'[6]CIRCUITOS CODENSA'!#REF!</definedName>
    <definedName name="AUTOPISTA" localSheetId="31">'[6]CIRCUITOS CODENSA'!#REF!</definedName>
    <definedName name="AUTOPISTA" localSheetId="7">'[6]CIRCUITOS CODENSA'!#REF!</definedName>
    <definedName name="AUTOPISTA" localSheetId="8">'[6]CIRCUITOS CODENSA'!#REF!</definedName>
    <definedName name="AUTOPISTA" localSheetId="9">'[6]CIRCUITOS CODENSA'!#REF!</definedName>
    <definedName name="AUTOPISTA" localSheetId="10">'[6]CIRCUITOS CODENSA'!#REF!</definedName>
    <definedName name="Auxiliar_ambiental">#REF!</definedName>
    <definedName name="Auxiliar_de_Transito">#REF!</definedName>
    <definedName name="AYU" localSheetId="11">#REF!</definedName>
    <definedName name="AYU" localSheetId="12">#REF!</definedName>
    <definedName name="AYU" localSheetId="13">#REF!</definedName>
    <definedName name="AYU" localSheetId="14">#REF!</definedName>
    <definedName name="AYU" localSheetId="15">#REF!</definedName>
    <definedName name="AYU" localSheetId="16">#REF!</definedName>
    <definedName name="AYU" localSheetId="17">#REF!</definedName>
    <definedName name="AYU" localSheetId="18">#REF!</definedName>
    <definedName name="AYU" localSheetId="19">#REF!</definedName>
    <definedName name="AYU" localSheetId="20">#REF!</definedName>
    <definedName name="AYU" localSheetId="21">#REF!</definedName>
    <definedName name="AYU" localSheetId="22">#REF!</definedName>
    <definedName name="AYU" localSheetId="23">#REF!</definedName>
    <definedName name="AYU" localSheetId="24">#REF!</definedName>
    <definedName name="AYU" localSheetId="25">#REF!</definedName>
    <definedName name="AYU" localSheetId="26">#REF!</definedName>
    <definedName name="AYU" localSheetId="27">#REF!</definedName>
    <definedName name="AYU" localSheetId="28">#REF!</definedName>
    <definedName name="AYU" localSheetId="29">#REF!</definedName>
    <definedName name="AYU" localSheetId="31">#REF!</definedName>
    <definedName name="AYU" localSheetId="7">#REF!</definedName>
    <definedName name="AYU" localSheetId="8">#REF!</definedName>
    <definedName name="AYU" localSheetId="9">#REF!</definedName>
    <definedName name="AYU" localSheetId="10">#REF!</definedName>
    <definedName name="ayudante">#REF!</definedName>
    <definedName name="Ayudante_de_construccion">#REF!</definedName>
    <definedName name="b" localSheetId="11">#REF!</definedName>
    <definedName name="b" localSheetId="12">#REF!</definedName>
    <definedName name="b" localSheetId="13">#REF!</definedName>
    <definedName name="b" localSheetId="14">#REF!</definedName>
    <definedName name="b" localSheetId="15">#REF!</definedName>
    <definedName name="b" localSheetId="16">#REF!</definedName>
    <definedName name="b" localSheetId="17">#REF!</definedName>
    <definedName name="b" localSheetId="18">#REF!</definedName>
    <definedName name="b" localSheetId="19">#REF!</definedName>
    <definedName name="b" localSheetId="20">#REF!</definedName>
    <definedName name="b" localSheetId="21">#REF!</definedName>
    <definedName name="b" localSheetId="22">#REF!</definedName>
    <definedName name="b" localSheetId="23">#REF!</definedName>
    <definedName name="b" localSheetId="24">#REF!</definedName>
    <definedName name="b" localSheetId="25">#REF!</definedName>
    <definedName name="b" localSheetId="26">#REF!</definedName>
    <definedName name="b" localSheetId="27">#REF!</definedName>
    <definedName name="b" localSheetId="28">#REF!</definedName>
    <definedName name="b" localSheetId="29">#REF!</definedName>
    <definedName name="b" localSheetId="31">#REF!</definedName>
    <definedName name="b" localSheetId="7">#REF!</definedName>
    <definedName name="b" localSheetId="8">#REF!</definedName>
    <definedName name="b" localSheetId="9">#REF!</definedName>
    <definedName name="b" localSheetId="10">#REF!</definedName>
    <definedName name="b" localSheetId="6">#REF!</definedName>
    <definedName name="B_impresión_IM" localSheetId="11">#REF!</definedName>
    <definedName name="B_impresión_IM" localSheetId="12">#REF!</definedName>
    <definedName name="B_impresión_IM" localSheetId="13">#REF!</definedName>
    <definedName name="B_impresión_IM" localSheetId="14">#REF!</definedName>
    <definedName name="B_impresión_IM" localSheetId="15">#REF!</definedName>
    <definedName name="B_impresión_IM" localSheetId="16">#REF!</definedName>
    <definedName name="B_impresión_IM" localSheetId="17">#REF!</definedName>
    <definedName name="B_impresión_IM" localSheetId="18">#REF!</definedName>
    <definedName name="B_impresión_IM" localSheetId="19">#REF!</definedName>
    <definedName name="B_impresión_IM" localSheetId="20">#REF!</definedName>
    <definedName name="B_impresión_IM" localSheetId="21">#REF!</definedName>
    <definedName name="B_impresión_IM" localSheetId="22">#REF!</definedName>
    <definedName name="B_impresión_IM" localSheetId="23">#REF!</definedName>
    <definedName name="B_impresión_IM" localSheetId="24">#REF!</definedName>
    <definedName name="B_impresión_IM" localSheetId="25">#REF!</definedName>
    <definedName name="B_impresión_IM" localSheetId="26">#REF!</definedName>
    <definedName name="B_impresión_IM" localSheetId="27">#REF!</definedName>
    <definedName name="B_impresión_IM" localSheetId="28">#REF!</definedName>
    <definedName name="B_impresión_IM" localSheetId="29">#REF!</definedName>
    <definedName name="B_impresión_IM" localSheetId="31">#REF!</definedName>
    <definedName name="B_impresión_IM" localSheetId="7">#REF!</definedName>
    <definedName name="B_impresión_IM" localSheetId="8">#REF!</definedName>
    <definedName name="B_impresión_IM" localSheetId="9">#REF!</definedName>
    <definedName name="B_impresión_IM" localSheetId="10">#REF!</definedName>
    <definedName name="BANCO" localSheetId="11">#REF!</definedName>
    <definedName name="BANCO" localSheetId="12">#REF!</definedName>
    <definedName name="BANCO" localSheetId="13">#REF!</definedName>
    <definedName name="BANCO" localSheetId="14">#REF!</definedName>
    <definedName name="BANCO" localSheetId="15">#REF!</definedName>
    <definedName name="BANCO" localSheetId="16">#REF!</definedName>
    <definedName name="BANCO" localSheetId="17">#REF!</definedName>
    <definedName name="BANCO" localSheetId="18">#REF!</definedName>
    <definedName name="BANCO" localSheetId="19">#REF!</definedName>
    <definedName name="BANCO" localSheetId="20">#REF!</definedName>
    <definedName name="BANCO" localSheetId="21">#REF!</definedName>
    <definedName name="BANCO" localSheetId="22">#REF!</definedName>
    <definedName name="BANCO" localSheetId="23">#REF!</definedName>
    <definedName name="BANCO" localSheetId="24">#REF!</definedName>
    <definedName name="BANCO" localSheetId="25">#REF!</definedName>
    <definedName name="BANCO" localSheetId="26">#REF!</definedName>
    <definedName name="BANCO" localSheetId="27">#REF!</definedName>
    <definedName name="BANCO" localSheetId="28">#REF!</definedName>
    <definedName name="BANCO" localSheetId="29">#REF!</definedName>
    <definedName name="BANCO" localSheetId="31">#REF!</definedName>
    <definedName name="BANCO" localSheetId="7">#REF!</definedName>
    <definedName name="BANCO" localSheetId="8">#REF!</definedName>
    <definedName name="BANCO" localSheetId="9">#REF!</definedName>
    <definedName name="BANCO" localSheetId="10">#REF!</definedName>
    <definedName name="Baño_portatiles__1_Baño_por_cada_municipios_durante_nueve_meses___Según_Res.2400_de_1979__Incluye_mantenimiento_cada_10_dias">#REF!</definedName>
    <definedName name="Barreras_plasticas_de_Aproximación__Maletines_tipo_Newjersy__o_similar">#REF!</definedName>
    <definedName name="Barricada_Metalica_con_tres__3__tableros_con_franjas_reflectivas_color_naranja_y_blanco">#REF!</definedName>
    <definedName name="BASE" localSheetId="11">#REF!</definedName>
    <definedName name="BASE" localSheetId="12">#REF!</definedName>
    <definedName name="BASE" localSheetId="13">#REF!</definedName>
    <definedName name="BASE" localSheetId="14">#REF!</definedName>
    <definedName name="BASE" localSheetId="15">#REF!</definedName>
    <definedName name="BASE" localSheetId="16">#REF!</definedName>
    <definedName name="BASE" localSheetId="17">#REF!</definedName>
    <definedName name="BASE" localSheetId="18">#REF!</definedName>
    <definedName name="BASE" localSheetId="19">#REF!</definedName>
    <definedName name="BASE" localSheetId="20">#REF!</definedName>
    <definedName name="BASE" localSheetId="21">#REF!</definedName>
    <definedName name="BASE" localSheetId="22">#REF!</definedName>
    <definedName name="BASE" localSheetId="23">#REF!</definedName>
    <definedName name="BASE" localSheetId="24">#REF!</definedName>
    <definedName name="BASE" localSheetId="25">#REF!</definedName>
    <definedName name="BASE" localSheetId="26">#REF!</definedName>
    <definedName name="BASE" localSheetId="27">#REF!</definedName>
    <definedName name="BASE" localSheetId="28">#REF!</definedName>
    <definedName name="BASE" localSheetId="29">#REF!</definedName>
    <definedName name="BASE" localSheetId="31">#REF!</definedName>
    <definedName name="BASE" localSheetId="7">#REF!</definedName>
    <definedName name="BASE" localSheetId="8">#REF!</definedName>
    <definedName name="BASE" localSheetId="9">#REF!</definedName>
    <definedName name="BASE" localSheetId="10">#REF!</definedName>
    <definedName name="Base_datos_IM" localSheetId="11">[4]Insumos!#REF!</definedName>
    <definedName name="Base_datos_IM" localSheetId="12">[4]Insumos!#REF!</definedName>
    <definedName name="Base_datos_IM" localSheetId="13">[4]Insumos!#REF!</definedName>
    <definedName name="Base_datos_IM" localSheetId="14">[4]Insumos!#REF!</definedName>
    <definedName name="Base_datos_IM" localSheetId="15">[4]Insumos!#REF!</definedName>
    <definedName name="Base_datos_IM" localSheetId="16">[4]Insumos!#REF!</definedName>
    <definedName name="Base_datos_IM" localSheetId="17">[4]Insumos!#REF!</definedName>
    <definedName name="Base_datos_IM" localSheetId="18">[4]Insumos!#REF!</definedName>
    <definedName name="Base_datos_IM" localSheetId="19">[4]Insumos!#REF!</definedName>
    <definedName name="Base_datos_IM" localSheetId="20">[4]Insumos!#REF!</definedName>
    <definedName name="Base_datos_IM" localSheetId="21">[4]Insumos!#REF!</definedName>
    <definedName name="Base_datos_IM" localSheetId="22">[4]Insumos!#REF!</definedName>
    <definedName name="Base_datos_IM" localSheetId="23">[4]Insumos!#REF!</definedName>
    <definedName name="Base_datos_IM" localSheetId="24">[4]Insumos!#REF!</definedName>
    <definedName name="Base_datos_IM" localSheetId="25">[4]Insumos!#REF!</definedName>
    <definedName name="Base_datos_IM" localSheetId="26">[4]Insumos!#REF!</definedName>
    <definedName name="Base_datos_IM" localSheetId="27">[4]Insumos!#REF!</definedName>
    <definedName name="Base_datos_IM" localSheetId="28">[4]Insumos!#REF!</definedName>
    <definedName name="Base_datos_IM" localSheetId="29">[4]Insumos!#REF!</definedName>
    <definedName name="Base_datos_IM" localSheetId="31">[4]Insumos!#REF!</definedName>
    <definedName name="Base_datos_IM" localSheetId="7">[4]Insumos!#REF!</definedName>
    <definedName name="Base_datos_IM" localSheetId="8">[4]Insumos!#REF!</definedName>
    <definedName name="Base_datos_IM" localSheetId="9">[4]Insumos!#REF!</definedName>
    <definedName name="Base_datos_IM" localSheetId="10">[4]Insumos!#REF!</definedName>
    <definedName name="Base_granular">#REF!</definedName>
    <definedName name="BASE2" localSheetId="11">#REF!</definedName>
    <definedName name="BASE2" localSheetId="12">#REF!</definedName>
    <definedName name="BASE2" localSheetId="13">#REF!</definedName>
    <definedName name="BASE2" localSheetId="14">#REF!</definedName>
    <definedName name="BASE2" localSheetId="15">#REF!</definedName>
    <definedName name="BASE2" localSheetId="16">#REF!</definedName>
    <definedName name="BASE2" localSheetId="17">#REF!</definedName>
    <definedName name="BASE2" localSheetId="18">#REF!</definedName>
    <definedName name="BASE2" localSheetId="19">#REF!</definedName>
    <definedName name="BASE2" localSheetId="20">#REF!</definedName>
    <definedName name="BASE2" localSheetId="21">#REF!</definedName>
    <definedName name="BASE2" localSheetId="22">#REF!</definedName>
    <definedName name="BASE2" localSheetId="23">#REF!</definedName>
    <definedName name="BASE2" localSheetId="24">#REF!</definedName>
    <definedName name="BASE2" localSheetId="25">#REF!</definedName>
    <definedName name="BASE2" localSheetId="26">#REF!</definedName>
    <definedName name="BASE2" localSheetId="27">#REF!</definedName>
    <definedName name="BASE2" localSheetId="28">#REF!</definedName>
    <definedName name="BASE2" localSheetId="29">#REF!</definedName>
    <definedName name="BASE2" localSheetId="31">#REF!</definedName>
    <definedName name="BASE2" localSheetId="7">#REF!</definedName>
    <definedName name="BASE2" localSheetId="8">#REF!</definedName>
    <definedName name="BASE2" localSheetId="9">#REF!</definedName>
    <definedName name="BASE2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14">#REF!</definedName>
    <definedName name="_xlnm.Database" localSheetId="15">#REF!</definedName>
    <definedName name="_xlnm.Database" localSheetId="16">#REF!</definedName>
    <definedName name="_xlnm.Database" localSheetId="17">#REF!</definedName>
    <definedName name="_xlnm.Database" localSheetId="18">#REF!</definedName>
    <definedName name="_xlnm.Database" localSheetId="19">#REF!</definedName>
    <definedName name="_xlnm.Database" localSheetId="20">#REF!</definedName>
    <definedName name="_xlnm.Database" localSheetId="21">#REF!</definedName>
    <definedName name="_xlnm.Database" localSheetId="22">#REF!</definedName>
    <definedName name="_xlnm.Database" localSheetId="23">#REF!</definedName>
    <definedName name="_xlnm.Database" localSheetId="24">#REF!</definedName>
    <definedName name="_xlnm.Database" localSheetId="25">#REF!</definedName>
    <definedName name="_xlnm.Database" localSheetId="26">#REF!</definedName>
    <definedName name="_xlnm.Database" localSheetId="27">#REF!</definedName>
    <definedName name="_xlnm.Database" localSheetId="28">#REF!</definedName>
    <definedName name="_xlnm.Database" localSheetId="29">#REF!</definedName>
    <definedName name="_xlnm.Database" localSheetId="31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 localSheetId="10">#REF!</definedName>
    <definedName name="BASEGRAV" localSheetId="11">#REF!</definedName>
    <definedName name="BASEGRAV" localSheetId="12">#REF!</definedName>
    <definedName name="BASEGRAV" localSheetId="13">#REF!</definedName>
    <definedName name="BASEGRAV" localSheetId="14">#REF!</definedName>
    <definedName name="BASEGRAV" localSheetId="15">#REF!</definedName>
    <definedName name="BASEGRAV" localSheetId="16">#REF!</definedName>
    <definedName name="BASEGRAV" localSheetId="17">#REF!</definedName>
    <definedName name="BASEGRAV" localSheetId="18">#REF!</definedName>
    <definedName name="BASEGRAV" localSheetId="19">#REF!</definedName>
    <definedName name="BASEGRAV" localSheetId="20">#REF!</definedName>
    <definedName name="BASEGRAV" localSheetId="21">#REF!</definedName>
    <definedName name="BASEGRAV" localSheetId="22">#REF!</definedName>
    <definedName name="BASEGRAV" localSheetId="23">#REF!</definedName>
    <definedName name="BASEGRAV" localSheetId="24">#REF!</definedName>
    <definedName name="BASEGRAV" localSheetId="25">#REF!</definedName>
    <definedName name="BASEGRAV" localSheetId="26">#REF!</definedName>
    <definedName name="BASEGRAV" localSheetId="27">#REF!</definedName>
    <definedName name="BASEGRAV" localSheetId="28">#REF!</definedName>
    <definedName name="BASEGRAV" localSheetId="29">#REF!</definedName>
    <definedName name="BASEGRAV" localSheetId="31">#REF!</definedName>
    <definedName name="BASEGRAV" localSheetId="7">#REF!</definedName>
    <definedName name="BASEGRAV" localSheetId="8">#REF!</definedName>
    <definedName name="BASEGRAV" localSheetId="9">#REF!</definedName>
    <definedName name="BASEGRAV" localSheetId="10">#REF!</definedName>
    <definedName name="biblio" localSheetId="11">'[7]O &amp; M P. Parque Recreodeportiv '!#REF!</definedName>
    <definedName name="biblio" localSheetId="12">'[7]O &amp; M P. Parque Recreodeportiv '!#REF!</definedName>
    <definedName name="biblio" localSheetId="13">'[7]O &amp; M P. Parque Recreodeportiv '!#REF!</definedName>
    <definedName name="biblio" localSheetId="14">'[7]O &amp; M P. Parque Recreodeportiv '!#REF!</definedName>
    <definedName name="biblio" localSheetId="15">'[7]O &amp; M P. Parque Recreodeportiv '!#REF!</definedName>
    <definedName name="biblio" localSheetId="16">'[7]O &amp; M P. Parque Recreodeportiv '!#REF!</definedName>
    <definedName name="biblio" localSheetId="17">'[7]O &amp; M P. Parque Recreodeportiv '!#REF!</definedName>
    <definedName name="biblio" localSheetId="18">'[7]O &amp; M P. Parque Recreodeportiv '!#REF!</definedName>
    <definedName name="biblio" localSheetId="19">'[7]O &amp; M P. Parque Recreodeportiv '!#REF!</definedName>
    <definedName name="biblio" localSheetId="20">'[7]O &amp; M P. Parque Recreodeportiv '!#REF!</definedName>
    <definedName name="biblio" localSheetId="21">'[7]O &amp; M P. Parque Recreodeportiv '!#REF!</definedName>
    <definedName name="biblio" localSheetId="22">'[7]O &amp; M P. Parque Recreodeportiv '!#REF!</definedName>
    <definedName name="biblio" localSheetId="23">'[7]O &amp; M P. Parque Recreodeportiv '!#REF!</definedName>
    <definedName name="biblio" localSheetId="24">'[7]O &amp; M P. Parque Recreodeportiv '!#REF!</definedName>
    <definedName name="biblio" localSheetId="25">'[7]O &amp; M P. Parque Recreodeportiv '!#REF!</definedName>
    <definedName name="biblio" localSheetId="26">'[7]O &amp; M P. Parque Recreodeportiv '!#REF!</definedName>
    <definedName name="biblio" localSheetId="27">'[7]O &amp; M P. Parque Recreodeportiv '!#REF!</definedName>
    <definedName name="biblio" localSheetId="28">'[7]O &amp; M P. Parque Recreodeportiv '!#REF!</definedName>
    <definedName name="biblio" localSheetId="29">'[7]O &amp; M P. Parque Recreodeportiv '!#REF!</definedName>
    <definedName name="biblio" localSheetId="31">'[7]O &amp; M P. Parque Recreodeportiv '!#REF!</definedName>
    <definedName name="biblio" localSheetId="7">'[7]O &amp; M P. Parque Recreodeportiv '!#REF!</definedName>
    <definedName name="biblio" localSheetId="8">'[7]O &amp; M P. Parque Recreodeportiv '!#REF!</definedName>
    <definedName name="biblio" localSheetId="9">'[7]O &amp; M P. Parque Recreodeportiv '!#REF!</definedName>
    <definedName name="biblio" localSheetId="10">'[7]O &amp; M P. Parque Recreodeportiv '!#REF!</definedName>
    <definedName name="BL" localSheetId="11">'[6]CIRCUITOS CODENSA'!#REF!</definedName>
    <definedName name="BL" localSheetId="12">'[6]CIRCUITOS CODENSA'!#REF!</definedName>
    <definedName name="BL" localSheetId="13">'[6]CIRCUITOS CODENSA'!#REF!</definedName>
    <definedName name="BL" localSheetId="14">'[6]CIRCUITOS CODENSA'!#REF!</definedName>
    <definedName name="BL" localSheetId="15">'[6]CIRCUITOS CODENSA'!#REF!</definedName>
    <definedName name="BL" localSheetId="16">'[6]CIRCUITOS CODENSA'!#REF!</definedName>
    <definedName name="BL" localSheetId="17">'[6]CIRCUITOS CODENSA'!#REF!</definedName>
    <definedName name="BL" localSheetId="18">'[6]CIRCUITOS CODENSA'!#REF!</definedName>
    <definedName name="BL" localSheetId="19">'[6]CIRCUITOS CODENSA'!#REF!</definedName>
    <definedName name="BL" localSheetId="20">'[6]CIRCUITOS CODENSA'!#REF!</definedName>
    <definedName name="BL" localSheetId="21">'[6]CIRCUITOS CODENSA'!#REF!</definedName>
    <definedName name="BL" localSheetId="22">'[6]CIRCUITOS CODENSA'!#REF!</definedName>
    <definedName name="BL" localSheetId="23">'[6]CIRCUITOS CODENSA'!#REF!</definedName>
    <definedName name="BL" localSheetId="24">'[6]CIRCUITOS CODENSA'!#REF!</definedName>
    <definedName name="BL" localSheetId="25">'[6]CIRCUITOS CODENSA'!#REF!</definedName>
    <definedName name="BL" localSheetId="26">'[6]CIRCUITOS CODENSA'!#REF!</definedName>
    <definedName name="BL" localSheetId="27">'[6]CIRCUITOS CODENSA'!#REF!</definedName>
    <definedName name="BL" localSheetId="28">'[6]CIRCUITOS CODENSA'!#REF!</definedName>
    <definedName name="BL" localSheetId="29">'[6]CIRCUITOS CODENSA'!#REF!</definedName>
    <definedName name="BL" localSheetId="31">'[6]CIRCUITOS CODENSA'!#REF!</definedName>
    <definedName name="BL" localSheetId="7">'[6]CIRCUITOS CODENSA'!#REF!</definedName>
    <definedName name="BL" localSheetId="8">'[6]CIRCUITOS CODENSA'!#REF!</definedName>
    <definedName name="BL" localSheetId="9">'[6]CIRCUITOS CODENSA'!#REF!</definedName>
    <definedName name="BL" localSheetId="10">'[6]CIRCUITOS CODENSA'!#REF!</definedName>
    <definedName name="BO" localSheetId="11">'[6]CIRCUITOS CODENSA'!#REF!</definedName>
    <definedName name="BO" localSheetId="12">'[6]CIRCUITOS CODENSA'!#REF!</definedName>
    <definedName name="BO" localSheetId="13">'[6]CIRCUITOS CODENSA'!#REF!</definedName>
    <definedName name="BO" localSheetId="14">'[6]CIRCUITOS CODENSA'!#REF!</definedName>
    <definedName name="BO" localSheetId="15">'[6]CIRCUITOS CODENSA'!#REF!</definedName>
    <definedName name="BO" localSheetId="16">'[6]CIRCUITOS CODENSA'!#REF!</definedName>
    <definedName name="BO" localSheetId="17">'[6]CIRCUITOS CODENSA'!#REF!</definedName>
    <definedName name="BO" localSheetId="18">'[6]CIRCUITOS CODENSA'!#REF!</definedName>
    <definedName name="BO" localSheetId="19">'[6]CIRCUITOS CODENSA'!#REF!</definedName>
    <definedName name="BO" localSheetId="20">'[6]CIRCUITOS CODENSA'!#REF!</definedName>
    <definedName name="BO" localSheetId="21">'[6]CIRCUITOS CODENSA'!#REF!</definedName>
    <definedName name="BO" localSheetId="22">'[6]CIRCUITOS CODENSA'!#REF!</definedName>
    <definedName name="BO" localSheetId="23">'[6]CIRCUITOS CODENSA'!#REF!</definedName>
    <definedName name="BO" localSheetId="24">'[6]CIRCUITOS CODENSA'!#REF!</definedName>
    <definedName name="BO" localSheetId="25">'[6]CIRCUITOS CODENSA'!#REF!</definedName>
    <definedName name="BO" localSheetId="26">'[6]CIRCUITOS CODENSA'!#REF!</definedName>
    <definedName name="BO" localSheetId="27">'[6]CIRCUITOS CODENSA'!#REF!</definedName>
    <definedName name="BO" localSheetId="28">'[6]CIRCUITOS CODENSA'!#REF!</definedName>
    <definedName name="BO" localSheetId="29">'[6]CIRCUITOS CODENSA'!#REF!</definedName>
    <definedName name="BO" localSheetId="31">'[6]CIRCUITOS CODENSA'!#REF!</definedName>
    <definedName name="BO" localSheetId="7">'[6]CIRCUITOS CODENSA'!#REF!</definedName>
    <definedName name="BO" localSheetId="8">'[6]CIRCUITOS CODENSA'!#REF!</definedName>
    <definedName name="BO" localSheetId="9">'[6]CIRCUITOS CODENSA'!#REF!</definedName>
    <definedName name="BO" localSheetId="10">'[6]CIRCUITOS CODENSA'!#REF!</definedName>
    <definedName name="Botas_de_seguridad">#REF!</definedName>
    <definedName name="Botiquín_Básico_de_Primeros_Auxilios">#REF!</definedName>
    <definedName name="Buldozer__Potencia_al_volante_de_140_HP__motor_de_2200_RPM__longitud_de_hoja_4_80_m.">#REF!</definedName>
    <definedName name="Buzón_de_sugerencias_en_acrilico_de_30cmx30cmx30cm.">#REF!</definedName>
    <definedName name="cade">#REF!</definedName>
    <definedName name="Cadenero">#REF!</definedName>
    <definedName name="Cadenero_1°">#REF!</definedName>
    <definedName name="Calidad" localSheetId="11">#REF!</definedName>
    <definedName name="Calidad" localSheetId="12">#REF!</definedName>
    <definedName name="Calidad" localSheetId="13">#REF!</definedName>
    <definedName name="Calidad" localSheetId="14">#REF!</definedName>
    <definedName name="Calidad" localSheetId="15">#REF!</definedName>
    <definedName name="Calidad" localSheetId="16">#REF!</definedName>
    <definedName name="Calidad" localSheetId="17">#REF!</definedName>
    <definedName name="Calidad" localSheetId="18">#REF!</definedName>
    <definedName name="Calidad" localSheetId="19">#REF!</definedName>
    <definedName name="Calidad" localSheetId="20">#REF!</definedName>
    <definedName name="Calidad" localSheetId="21">#REF!</definedName>
    <definedName name="Calidad" localSheetId="22">#REF!</definedName>
    <definedName name="Calidad" localSheetId="23">#REF!</definedName>
    <definedName name="Calidad" localSheetId="24">#REF!</definedName>
    <definedName name="Calidad" localSheetId="25">#REF!</definedName>
    <definedName name="Calidad" localSheetId="26">#REF!</definedName>
    <definedName name="Calidad" localSheetId="27">#REF!</definedName>
    <definedName name="Calidad" localSheetId="28">#REF!</definedName>
    <definedName name="Calidad" localSheetId="29">#REF!</definedName>
    <definedName name="Calidad" localSheetId="31">#REF!</definedName>
    <definedName name="Calidad" localSheetId="7">#REF!</definedName>
    <definedName name="Calidad" localSheetId="8">#REF!</definedName>
    <definedName name="Calidad" localSheetId="9">#REF!</definedName>
    <definedName name="Calidad" localSheetId="10">#REF!</definedName>
    <definedName name="Camilla_rigida">#REF!</definedName>
    <definedName name="Camioneta_D_300">#REF!</definedName>
    <definedName name="Camioneta_o_Campero_4x4_modelo_2015_en_adelante__incluye_conductor__comustible_y_mantenimiento">#REF!</definedName>
    <definedName name="Camisa_dril_manga_larga_con_dos_logos_estampados">#REF!</definedName>
    <definedName name="Campamento" localSheetId="11">#REF!</definedName>
    <definedName name="Campamento" localSheetId="12">#REF!</definedName>
    <definedName name="Campamento" localSheetId="13">#REF!</definedName>
    <definedName name="Campamento" localSheetId="14">#REF!</definedName>
    <definedName name="Campamento" localSheetId="15">#REF!</definedName>
    <definedName name="Campamento" localSheetId="16">#REF!</definedName>
    <definedName name="Campamento" localSheetId="17">#REF!</definedName>
    <definedName name="Campamento" localSheetId="18">#REF!</definedName>
    <definedName name="Campamento" localSheetId="19">#REF!</definedName>
    <definedName name="Campamento" localSheetId="20">#REF!</definedName>
    <definedName name="Campamento" localSheetId="21">#REF!</definedName>
    <definedName name="Campamento" localSheetId="22">#REF!</definedName>
    <definedName name="Campamento" localSheetId="23">#REF!</definedName>
    <definedName name="Campamento" localSheetId="24">#REF!</definedName>
    <definedName name="Campamento" localSheetId="25">#REF!</definedName>
    <definedName name="Campamento" localSheetId="26">#REF!</definedName>
    <definedName name="Campamento" localSheetId="27">#REF!</definedName>
    <definedName name="Campamento" localSheetId="28">#REF!</definedName>
    <definedName name="Campamento" localSheetId="29">#REF!</definedName>
    <definedName name="Campamento" localSheetId="31">#REF!</definedName>
    <definedName name="Campamento" localSheetId="7">#REF!</definedName>
    <definedName name="Campamento" localSheetId="8">#REF!</definedName>
    <definedName name="Campamento" localSheetId="9">#REF!</definedName>
    <definedName name="Campamento" localSheetId="10">#REF!</definedName>
    <definedName name="CANGURO" localSheetId="11">#REF!</definedName>
    <definedName name="CANGURO" localSheetId="12">#REF!</definedName>
    <definedName name="CANGURO" localSheetId="13">#REF!</definedName>
    <definedName name="CANGURO" localSheetId="14">#REF!</definedName>
    <definedName name="CANGURO" localSheetId="15">#REF!</definedName>
    <definedName name="CANGURO" localSheetId="16">#REF!</definedName>
    <definedName name="CANGURO" localSheetId="17">#REF!</definedName>
    <definedName name="CANGURO" localSheetId="18">#REF!</definedName>
    <definedName name="CANGURO" localSheetId="19">#REF!</definedName>
    <definedName name="CANGURO" localSheetId="20">#REF!</definedName>
    <definedName name="CANGURO" localSheetId="21">#REF!</definedName>
    <definedName name="CANGURO" localSheetId="22">#REF!</definedName>
    <definedName name="CANGURO" localSheetId="23">#REF!</definedName>
    <definedName name="CANGURO" localSheetId="24">#REF!</definedName>
    <definedName name="CANGURO" localSheetId="25">#REF!</definedName>
    <definedName name="CANGURO" localSheetId="26">#REF!</definedName>
    <definedName name="CANGURO" localSheetId="27">#REF!</definedName>
    <definedName name="CANGURO" localSheetId="28">#REF!</definedName>
    <definedName name="CANGURO" localSheetId="29">#REF!</definedName>
    <definedName name="CANGURO" localSheetId="31">#REF!</definedName>
    <definedName name="CANGURO" localSheetId="7">#REF!</definedName>
    <definedName name="CANGURO" localSheetId="8">#REF!</definedName>
    <definedName name="CANGURO" localSheetId="9">#REF!</definedName>
    <definedName name="CANGURO" localSheetId="10">#REF!</definedName>
    <definedName name="CANT1.1" localSheetId="11">#REF!</definedName>
    <definedName name="CANT1.1" localSheetId="12">#REF!</definedName>
    <definedName name="CANT1.1" localSheetId="13">#REF!</definedName>
    <definedName name="CANT1.1" localSheetId="14">#REF!</definedName>
    <definedName name="CANT1.1" localSheetId="15">#REF!</definedName>
    <definedName name="CANT1.1" localSheetId="16">#REF!</definedName>
    <definedName name="CANT1.1" localSheetId="17">#REF!</definedName>
    <definedName name="CANT1.1" localSheetId="18">#REF!</definedName>
    <definedName name="CANT1.1" localSheetId="19">#REF!</definedName>
    <definedName name="CANT1.1" localSheetId="20">#REF!</definedName>
    <definedName name="CANT1.1" localSheetId="21">#REF!</definedName>
    <definedName name="CANT1.1" localSheetId="22">#REF!</definedName>
    <definedName name="CANT1.1" localSheetId="23">#REF!</definedName>
    <definedName name="CANT1.1" localSheetId="24">#REF!</definedName>
    <definedName name="CANT1.1" localSheetId="25">#REF!</definedName>
    <definedName name="CANT1.1" localSheetId="26">#REF!</definedName>
    <definedName name="CANT1.1" localSheetId="27">#REF!</definedName>
    <definedName name="CANT1.1" localSheetId="28">#REF!</definedName>
    <definedName name="CANT1.1" localSheetId="29">#REF!</definedName>
    <definedName name="CANT1.1" localSheetId="31">#REF!</definedName>
    <definedName name="CANT1.1" localSheetId="7">#REF!</definedName>
    <definedName name="CANT1.1" localSheetId="8">#REF!</definedName>
    <definedName name="CANT1.1" localSheetId="9">#REF!</definedName>
    <definedName name="CANT1.1" localSheetId="10">#REF!</definedName>
    <definedName name="CANT1.2" localSheetId="11">#REF!</definedName>
    <definedName name="CANT1.2" localSheetId="12">#REF!</definedName>
    <definedName name="CANT1.2" localSheetId="13">#REF!</definedName>
    <definedName name="CANT1.2" localSheetId="14">#REF!</definedName>
    <definedName name="CANT1.2" localSheetId="15">#REF!</definedName>
    <definedName name="CANT1.2" localSheetId="16">#REF!</definedName>
    <definedName name="CANT1.2" localSheetId="17">#REF!</definedName>
    <definedName name="CANT1.2" localSheetId="18">#REF!</definedName>
    <definedName name="CANT1.2" localSheetId="19">#REF!</definedName>
    <definedName name="CANT1.2" localSheetId="20">#REF!</definedName>
    <definedName name="CANT1.2" localSheetId="21">#REF!</definedName>
    <definedName name="CANT1.2" localSheetId="22">#REF!</definedName>
    <definedName name="CANT1.2" localSheetId="23">#REF!</definedName>
    <definedName name="CANT1.2" localSheetId="24">#REF!</definedName>
    <definedName name="CANT1.2" localSheetId="25">#REF!</definedName>
    <definedName name="CANT1.2" localSheetId="26">#REF!</definedName>
    <definedName name="CANT1.2" localSheetId="27">#REF!</definedName>
    <definedName name="CANT1.2" localSheetId="28">#REF!</definedName>
    <definedName name="CANT1.2" localSheetId="29">#REF!</definedName>
    <definedName name="CANT1.2" localSheetId="31">#REF!</definedName>
    <definedName name="CANT1.2" localSheetId="7">#REF!</definedName>
    <definedName name="CANT1.2" localSheetId="8">#REF!</definedName>
    <definedName name="CANT1.2" localSheetId="9">#REF!</definedName>
    <definedName name="CANT1.2" localSheetId="10">#REF!</definedName>
    <definedName name="CANT1.3" localSheetId="11">#REF!</definedName>
    <definedName name="CANT1.3" localSheetId="12">#REF!</definedName>
    <definedName name="CANT1.3" localSheetId="13">#REF!</definedName>
    <definedName name="CANT1.3" localSheetId="14">#REF!</definedName>
    <definedName name="CANT1.3" localSheetId="15">#REF!</definedName>
    <definedName name="CANT1.3" localSheetId="16">#REF!</definedName>
    <definedName name="CANT1.3" localSheetId="17">#REF!</definedName>
    <definedName name="CANT1.3" localSheetId="18">#REF!</definedName>
    <definedName name="CANT1.3" localSheetId="19">#REF!</definedName>
    <definedName name="CANT1.3" localSheetId="20">#REF!</definedName>
    <definedName name="CANT1.3" localSheetId="21">#REF!</definedName>
    <definedName name="CANT1.3" localSheetId="22">#REF!</definedName>
    <definedName name="CANT1.3" localSheetId="23">#REF!</definedName>
    <definedName name="CANT1.3" localSheetId="24">#REF!</definedName>
    <definedName name="CANT1.3" localSheetId="25">#REF!</definedName>
    <definedName name="CANT1.3" localSheetId="26">#REF!</definedName>
    <definedName name="CANT1.3" localSheetId="27">#REF!</definedName>
    <definedName name="CANT1.3" localSheetId="28">#REF!</definedName>
    <definedName name="CANT1.3" localSheetId="29">#REF!</definedName>
    <definedName name="CANT1.3" localSheetId="31">#REF!</definedName>
    <definedName name="CANT1.3" localSheetId="7">#REF!</definedName>
    <definedName name="CANT1.3" localSheetId="8">#REF!</definedName>
    <definedName name="CANT1.3" localSheetId="9">#REF!</definedName>
    <definedName name="CANT1.3" localSheetId="10">#REF!</definedName>
    <definedName name="CANT1.5" localSheetId="11">#REF!</definedName>
    <definedName name="CANT1.5" localSheetId="12">#REF!</definedName>
    <definedName name="CANT1.5" localSheetId="13">#REF!</definedName>
    <definedName name="CANT1.5" localSheetId="14">#REF!</definedName>
    <definedName name="CANT1.5" localSheetId="15">#REF!</definedName>
    <definedName name="CANT1.5" localSheetId="16">#REF!</definedName>
    <definedName name="CANT1.5" localSheetId="17">#REF!</definedName>
    <definedName name="CANT1.5" localSheetId="18">#REF!</definedName>
    <definedName name="CANT1.5" localSheetId="19">#REF!</definedName>
    <definedName name="CANT1.5" localSheetId="20">#REF!</definedName>
    <definedName name="CANT1.5" localSheetId="21">#REF!</definedName>
    <definedName name="CANT1.5" localSheetId="22">#REF!</definedName>
    <definedName name="CANT1.5" localSheetId="23">#REF!</definedName>
    <definedName name="CANT1.5" localSheetId="24">#REF!</definedName>
    <definedName name="CANT1.5" localSheetId="25">#REF!</definedName>
    <definedName name="CANT1.5" localSheetId="26">#REF!</definedName>
    <definedName name="CANT1.5" localSheetId="27">#REF!</definedName>
    <definedName name="CANT1.5" localSheetId="28">#REF!</definedName>
    <definedName name="CANT1.5" localSheetId="29">#REF!</definedName>
    <definedName name="CANT1.5" localSheetId="31">#REF!</definedName>
    <definedName name="CANT1.5" localSheetId="7">#REF!</definedName>
    <definedName name="CANT1.5" localSheetId="8">#REF!</definedName>
    <definedName name="CANT1.5" localSheetId="9">#REF!</definedName>
    <definedName name="CANT1.5" localSheetId="10">#REF!</definedName>
    <definedName name="CANT1.6" localSheetId="11">#REF!</definedName>
    <definedName name="CANT1.6" localSheetId="12">#REF!</definedName>
    <definedName name="CANT1.6" localSheetId="13">#REF!</definedName>
    <definedName name="CANT1.6" localSheetId="14">#REF!</definedName>
    <definedName name="CANT1.6" localSheetId="15">#REF!</definedName>
    <definedName name="CANT1.6" localSheetId="16">#REF!</definedName>
    <definedName name="CANT1.6" localSheetId="17">#REF!</definedName>
    <definedName name="CANT1.6" localSheetId="18">#REF!</definedName>
    <definedName name="CANT1.6" localSheetId="19">#REF!</definedName>
    <definedName name="CANT1.6" localSheetId="20">#REF!</definedName>
    <definedName name="CANT1.6" localSheetId="21">#REF!</definedName>
    <definedName name="CANT1.6" localSheetId="22">#REF!</definedName>
    <definedName name="CANT1.6" localSheetId="23">#REF!</definedName>
    <definedName name="CANT1.6" localSheetId="24">#REF!</definedName>
    <definedName name="CANT1.6" localSheetId="25">#REF!</definedName>
    <definedName name="CANT1.6" localSheetId="26">#REF!</definedName>
    <definedName name="CANT1.6" localSheetId="27">#REF!</definedName>
    <definedName name="CANT1.6" localSheetId="28">#REF!</definedName>
    <definedName name="CANT1.6" localSheetId="29">#REF!</definedName>
    <definedName name="CANT1.6" localSheetId="31">#REF!</definedName>
    <definedName name="CANT1.6" localSheetId="7">#REF!</definedName>
    <definedName name="CANT1.6" localSheetId="8">#REF!</definedName>
    <definedName name="CANT1.6" localSheetId="9">#REF!</definedName>
    <definedName name="CANT1.6" localSheetId="10">#REF!</definedName>
    <definedName name="CANT1.7" localSheetId="11">#REF!</definedName>
    <definedName name="CANT1.7" localSheetId="12">#REF!</definedName>
    <definedName name="CANT1.7" localSheetId="13">#REF!</definedName>
    <definedName name="CANT1.7" localSheetId="14">#REF!</definedName>
    <definedName name="CANT1.7" localSheetId="15">#REF!</definedName>
    <definedName name="CANT1.7" localSheetId="16">#REF!</definedName>
    <definedName name="CANT1.7" localSheetId="17">#REF!</definedName>
    <definedName name="CANT1.7" localSheetId="18">#REF!</definedName>
    <definedName name="CANT1.7" localSheetId="19">#REF!</definedName>
    <definedName name="CANT1.7" localSheetId="20">#REF!</definedName>
    <definedName name="CANT1.7" localSheetId="21">#REF!</definedName>
    <definedName name="CANT1.7" localSheetId="22">#REF!</definedName>
    <definedName name="CANT1.7" localSheetId="23">#REF!</definedName>
    <definedName name="CANT1.7" localSheetId="24">#REF!</definedName>
    <definedName name="CANT1.7" localSheetId="25">#REF!</definedName>
    <definedName name="CANT1.7" localSheetId="26">#REF!</definedName>
    <definedName name="CANT1.7" localSheetId="27">#REF!</definedName>
    <definedName name="CANT1.7" localSheetId="28">#REF!</definedName>
    <definedName name="CANT1.7" localSheetId="29">#REF!</definedName>
    <definedName name="CANT1.7" localSheetId="31">#REF!</definedName>
    <definedName name="CANT1.7" localSheetId="7">#REF!</definedName>
    <definedName name="CANT1.7" localSheetId="8">#REF!</definedName>
    <definedName name="CANT1.7" localSheetId="9">#REF!</definedName>
    <definedName name="CANT1.7" localSheetId="10">#REF!</definedName>
    <definedName name="CANT1.9" localSheetId="11">#REF!</definedName>
    <definedName name="CANT1.9" localSheetId="12">#REF!</definedName>
    <definedName name="CANT1.9" localSheetId="13">#REF!</definedName>
    <definedName name="CANT1.9" localSheetId="14">#REF!</definedName>
    <definedName name="CANT1.9" localSheetId="15">#REF!</definedName>
    <definedName name="CANT1.9" localSheetId="16">#REF!</definedName>
    <definedName name="CANT1.9" localSheetId="17">#REF!</definedName>
    <definedName name="CANT1.9" localSheetId="18">#REF!</definedName>
    <definedName name="CANT1.9" localSheetId="19">#REF!</definedName>
    <definedName name="CANT1.9" localSheetId="20">#REF!</definedName>
    <definedName name="CANT1.9" localSheetId="21">#REF!</definedName>
    <definedName name="CANT1.9" localSheetId="22">#REF!</definedName>
    <definedName name="CANT1.9" localSheetId="23">#REF!</definedName>
    <definedName name="CANT1.9" localSheetId="24">#REF!</definedName>
    <definedName name="CANT1.9" localSheetId="25">#REF!</definedName>
    <definedName name="CANT1.9" localSheetId="26">#REF!</definedName>
    <definedName name="CANT1.9" localSheetId="27">#REF!</definedName>
    <definedName name="CANT1.9" localSheetId="28">#REF!</definedName>
    <definedName name="CANT1.9" localSheetId="29">#REF!</definedName>
    <definedName name="CANT1.9" localSheetId="31">#REF!</definedName>
    <definedName name="CANT1.9" localSheetId="7">#REF!</definedName>
    <definedName name="CANT1.9" localSheetId="8">#REF!</definedName>
    <definedName name="CANT1.9" localSheetId="9">#REF!</definedName>
    <definedName name="CANT1.9" localSheetId="10">#REF!</definedName>
    <definedName name="CANT2.11" localSheetId="11">#REF!</definedName>
    <definedName name="CANT2.11" localSheetId="12">#REF!</definedName>
    <definedName name="CANT2.11" localSheetId="13">#REF!</definedName>
    <definedName name="CANT2.11" localSheetId="14">#REF!</definedName>
    <definedName name="CANT2.11" localSheetId="15">#REF!</definedName>
    <definedName name="CANT2.11" localSheetId="16">#REF!</definedName>
    <definedName name="CANT2.11" localSheetId="17">#REF!</definedName>
    <definedName name="CANT2.11" localSheetId="18">#REF!</definedName>
    <definedName name="CANT2.11" localSheetId="19">#REF!</definedName>
    <definedName name="CANT2.11" localSheetId="20">#REF!</definedName>
    <definedName name="CANT2.11" localSheetId="21">#REF!</definedName>
    <definedName name="CANT2.11" localSheetId="22">#REF!</definedName>
    <definedName name="CANT2.11" localSheetId="23">#REF!</definedName>
    <definedName name="CANT2.11" localSheetId="24">#REF!</definedName>
    <definedName name="CANT2.11" localSheetId="25">#REF!</definedName>
    <definedName name="CANT2.11" localSheetId="26">#REF!</definedName>
    <definedName name="CANT2.11" localSheetId="27">#REF!</definedName>
    <definedName name="CANT2.11" localSheetId="28">#REF!</definedName>
    <definedName name="CANT2.11" localSheetId="29">#REF!</definedName>
    <definedName name="CANT2.11" localSheetId="31">#REF!</definedName>
    <definedName name="CANT2.11" localSheetId="7">#REF!</definedName>
    <definedName name="CANT2.11" localSheetId="8">#REF!</definedName>
    <definedName name="CANT2.11" localSheetId="9">#REF!</definedName>
    <definedName name="CANT2.11" localSheetId="10">#REF!</definedName>
    <definedName name="CANT2.12" localSheetId="11">#REF!</definedName>
    <definedName name="CANT2.12" localSheetId="12">#REF!</definedName>
    <definedName name="CANT2.12" localSheetId="13">#REF!</definedName>
    <definedName name="CANT2.12" localSheetId="14">#REF!</definedName>
    <definedName name="CANT2.12" localSheetId="15">#REF!</definedName>
    <definedName name="CANT2.12" localSheetId="16">#REF!</definedName>
    <definedName name="CANT2.12" localSheetId="17">#REF!</definedName>
    <definedName name="CANT2.12" localSheetId="18">#REF!</definedName>
    <definedName name="CANT2.12" localSheetId="19">#REF!</definedName>
    <definedName name="CANT2.12" localSheetId="20">#REF!</definedName>
    <definedName name="CANT2.12" localSheetId="21">#REF!</definedName>
    <definedName name="CANT2.12" localSheetId="22">#REF!</definedName>
    <definedName name="CANT2.12" localSheetId="23">#REF!</definedName>
    <definedName name="CANT2.12" localSheetId="24">#REF!</definedName>
    <definedName name="CANT2.12" localSheetId="25">#REF!</definedName>
    <definedName name="CANT2.12" localSheetId="26">#REF!</definedName>
    <definedName name="CANT2.12" localSheetId="27">#REF!</definedName>
    <definedName name="CANT2.12" localSheetId="28">#REF!</definedName>
    <definedName name="CANT2.12" localSheetId="29">#REF!</definedName>
    <definedName name="CANT2.12" localSheetId="31">#REF!</definedName>
    <definedName name="CANT2.12" localSheetId="7">#REF!</definedName>
    <definedName name="CANT2.12" localSheetId="8">#REF!</definedName>
    <definedName name="CANT2.12" localSheetId="9">#REF!</definedName>
    <definedName name="CANT2.12" localSheetId="10">#REF!</definedName>
    <definedName name="CANT2.2" localSheetId="11">#REF!</definedName>
    <definedName name="CANT2.2" localSheetId="12">#REF!</definedName>
    <definedName name="CANT2.2" localSheetId="13">#REF!</definedName>
    <definedName name="CANT2.2" localSheetId="14">#REF!</definedName>
    <definedName name="CANT2.2" localSheetId="15">#REF!</definedName>
    <definedName name="CANT2.2" localSheetId="16">#REF!</definedName>
    <definedName name="CANT2.2" localSheetId="17">#REF!</definedName>
    <definedName name="CANT2.2" localSheetId="18">#REF!</definedName>
    <definedName name="CANT2.2" localSheetId="19">#REF!</definedName>
    <definedName name="CANT2.2" localSheetId="20">#REF!</definedName>
    <definedName name="CANT2.2" localSheetId="21">#REF!</definedName>
    <definedName name="CANT2.2" localSheetId="22">#REF!</definedName>
    <definedName name="CANT2.2" localSheetId="23">#REF!</definedName>
    <definedName name="CANT2.2" localSheetId="24">#REF!</definedName>
    <definedName name="CANT2.2" localSheetId="25">#REF!</definedName>
    <definedName name="CANT2.2" localSheetId="26">#REF!</definedName>
    <definedName name="CANT2.2" localSheetId="27">#REF!</definedName>
    <definedName name="CANT2.2" localSheetId="28">#REF!</definedName>
    <definedName name="CANT2.2" localSheetId="29">#REF!</definedName>
    <definedName name="CANT2.2" localSheetId="31">#REF!</definedName>
    <definedName name="CANT2.2" localSheetId="7">#REF!</definedName>
    <definedName name="CANT2.2" localSheetId="8">#REF!</definedName>
    <definedName name="CANT2.2" localSheetId="9">#REF!</definedName>
    <definedName name="CANT2.2" localSheetId="10">#REF!</definedName>
    <definedName name="CANT2.3" localSheetId="11">#REF!</definedName>
    <definedName name="CANT2.3" localSheetId="12">#REF!</definedName>
    <definedName name="CANT2.3" localSheetId="13">#REF!</definedName>
    <definedName name="CANT2.3" localSheetId="14">#REF!</definedName>
    <definedName name="CANT2.3" localSheetId="15">#REF!</definedName>
    <definedName name="CANT2.3" localSheetId="16">#REF!</definedName>
    <definedName name="CANT2.3" localSheetId="17">#REF!</definedName>
    <definedName name="CANT2.3" localSheetId="18">#REF!</definedName>
    <definedName name="CANT2.3" localSheetId="19">#REF!</definedName>
    <definedName name="CANT2.3" localSheetId="20">#REF!</definedName>
    <definedName name="CANT2.3" localSheetId="21">#REF!</definedName>
    <definedName name="CANT2.3" localSheetId="22">#REF!</definedName>
    <definedName name="CANT2.3" localSheetId="23">#REF!</definedName>
    <definedName name="CANT2.3" localSheetId="24">#REF!</definedName>
    <definedName name="CANT2.3" localSheetId="25">#REF!</definedName>
    <definedName name="CANT2.3" localSheetId="26">#REF!</definedName>
    <definedName name="CANT2.3" localSheetId="27">#REF!</definedName>
    <definedName name="CANT2.3" localSheetId="28">#REF!</definedName>
    <definedName name="CANT2.3" localSheetId="29">#REF!</definedName>
    <definedName name="CANT2.3" localSheetId="31">#REF!</definedName>
    <definedName name="CANT2.3" localSheetId="7">#REF!</definedName>
    <definedName name="CANT2.3" localSheetId="8">#REF!</definedName>
    <definedName name="CANT2.3" localSheetId="9">#REF!</definedName>
    <definedName name="CANT2.3" localSheetId="10">#REF!</definedName>
    <definedName name="CANT2.4" localSheetId="11">#REF!</definedName>
    <definedName name="CANT2.4" localSheetId="12">#REF!</definedName>
    <definedName name="CANT2.4" localSheetId="13">#REF!</definedName>
    <definedName name="CANT2.4" localSheetId="14">#REF!</definedName>
    <definedName name="CANT2.4" localSheetId="15">#REF!</definedName>
    <definedName name="CANT2.4" localSheetId="16">#REF!</definedName>
    <definedName name="CANT2.4" localSheetId="17">#REF!</definedName>
    <definedName name="CANT2.4" localSheetId="18">#REF!</definedName>
    <definedName name="CANT2.4" localSheetId="19">#REF!</definedName>
    <definedName name="CANT2.4" localSheetId="20">#REF!</definedName>
    <definedName name="CANT2.4" localSheetId="21">#REF!</definedName>
    <definedName name="CANT2.4" localSheetId="22">#REF!</definedName>
    <definedName name="CANT2.4" localSheetId="23">#REF!</definedName>
    <definedName name="CANT2.4" localSheetId="24">#REF!</definedName>
    <definedName name="CANT2.4" localSheetId="25">#REF!</definedName>
    <definedName name="CANT2.4" localSheetId="26">#REF!</definedName>
    <definedName name="CANT2.4" localSheetId="27">#REF!</definedName>
    <definedName name="CANT2.4" localSheetId="28">#REF!</definedName>
    <definedName name="CANT2.4" localSheetId="29">#REF!</definedName>
    <definedName name="CANT2.4" localSheetId="31">#REF!</definedName>
    <definedName name="CANT2.4" localSheetId="7">#REF!</definedName>
    <definedName name="CANT2.4" localSheetId="8">#REF!</definedName>
    <definedName name="CANT2.4" localSheetId="9">#REF!</definedName>
    <definedName name="CANT2.4" localSheetId="10">#REF!</definedName>
    <definedName name="CANT8.1" localSheetId="11">#REF!</definedName>
    <definedName name="CANT8.1" localSheetId="12">#REF!</definedName>
    <definedName name="CANT8.1" localSheetId="13">#REF!</definedName>
    <definedName name="CANT8.1" localSheetId="14">#REF!</definedName>
    <definedName name="CANT8.1" localSheetId="15">#REF!</definedName>
    <definedName name="CANT8.1" localSheetId="16">#REF!</definedName>
    <definedName name="CANT8.1" localSheetId="17">#REF!</definedName>
    <definedName name="CANT8.1" localSheetId="18">#REF!</definedName>
    <definedName name="CANT8.1" localSheetId="19">#REF!</definedName>
    <definedName name="CANT8.1" localSheetId="20">#REF!</definedName>
    <definedName name="CANT8.1" localSheetId="21">#REF!</definedName>
    <definedName name="CANT8.1" localSheetId="22">#REF!</definedName>
    <definedName name="CANT8.1" localSheetId="23">#REF!</definedName>
    <definedName name="CANT8.1" localSheetId="24">#REF!</definedName>
    <definedName name="CANT8.1" localSheetId="25">#REF!</definedName>
    <definedName name="CANT8.1" localSheetId="26">#REF!</definedName>
    <definedName name="CANT8.1" localSheetId="27">#REF!</definedName>
    <definedName name="CANT8.1" localSheetId="28">#REF!</definedName>
    <definedName name="CANT8.1" localSheetId="29">#REF!</definedName>
    <definedName name="CANT8.1" localSheetId="31">#REF!</definedName>
    <definedName name="CANT8.1" localSheetId="7">#REF!</definedName>
    <definedName name="CANT8.1" localSheetId="8">#REF!</definedName>
    <definedName name="CANT8.1" localSheetId="9">#REF!</definedName>
    <definedName name="CANT8.1" localSheetId="10">#REF!</definedName>
    <definedName name="CANT8.2" localSheetId="11">#REF!</definedName>
    <definedName name="CANT8.2" localSheetId="12">#REF!</definedName>
    <definedName name="CANT8.2" localSheetId="13">#REF!</definedName>
    <definedName name="CANT8.2" localSheetId="14">#REF!</definedName>
    <definedName name="CANT8.2" localSheetId="15">#REF!</definedName>
    <definedName name="CANT8.2" localSheetId="16">#REF!</definedName>
    <definedName name="CANT8.2" localSheetId="17">#REF!</definedName>
    <definedName name="CANT8.2" localSheetId="18">#REF!</definedName>
    <definedName name="CANT8.2" localSheetId="19">#REF!</definedName>
    <definedName name="CANT8.2" localSheetId="20">#REF!</definedName>
    <definedName name="CANT8.2" localSheetId="21">#REF!</definedName>
    <definedName name="CANT8.2" localSheetId="22">#REF!</definedName>
    <definedName name="CANT8.2" localSheetId="23">#REF!</definedName>
    <definedName name="CANT8.2" localSheetId="24">#REF!</definedName>
    <definedName name="CANT8.2" localSheetId="25">#REF!</definedName>
    <definedName name="CANT8.2" localSheetId="26">#REF!</definedName>
    <definedName name="CANT8.2" localSheetId="27">#REF!</definedName>
    <definedName name="CANT8.2" localSheetId="28">#REF!</definedName>
    <definedName name="CANT8.2" localSheetId="29">#REF!</definedName>
    <definedName name="CANT8.2" localSheetId="31">#REF!</definedName>
    <definedName name="CANT8.2" localSheetId="7">#REF!</definedName>
    <definedName name="CANT8.2" localSheetId="8">#REF!</definedName>
    <definedName name="CANT8.2" localSheetId="9">#REF!</definedName>
    <definedName name="CANT8.2" localSheetId="10">#REF!</definedName>
    <definedName name="CANT8.3" localSheetId="11">#REF!</definedName>
    <definedName name="CANT8.3" localSheetId="12">#REF!</definedName>
    <definedName name="CANT8.3" localSheetId="13">#REF!</definedName>
    <definedName name="CANT8.3" localSheetId="14">#REF!</definedName>
    <definedName name="CANT8.3" localSheetId="15">#REF!</definedName>
    <definedName name="CANT8.3" localSheetId="16">#REF!</definedName>
    <definedName name="CANT8.3" localSheetId="17">#REF!</definedName>
    <definedName name="CANT8.3" localSheetId="18">#REF!</definedName>
    <definedName name="CANT8.3" localSheetId="19">#REF!</definedName>
    <definedName name="CANT8.3" localSheetId="20">#REF!</definedName>
    <definedName name="CANT8.3" localSheetId="21">#REF!</definedName>
    <definedName name="CANT8.3" localSheetId="22">#REF!</definedName>
    <definedName name="CANT8.3" localSheetId="23">#REF!</definedName>
    <definedName name="CANT8.3" localSheetId="24">#REF!</definedName>
    <definedName name="CANT8.3" localSheetId="25">#REF!</definedName>
    <definedName name="CANT8.3" localSheetId="26">#REF!</definedName>
    <definedName name="CANT8.3" localSheetId="27">#REF!</definedName>
    <definedName name="CANT8.3" localSheetId="28">#REF!</definedName>
    <definedName name="CANT8.3" localSheetId="29">#REF!</definedName>
    <definedName name="CANT8.3" localSheetId="31">#REF!</definedName>
    <definedName name="CANT8.3" localSheetId="7">#REF!</definedName>
    <definedName name="CANT8.3" localSheetId="8">#REF!</definedName>
    <definedName name="CANT8.3" localSheetId="9">#REF!</definedName>
    <definedName name="CANT8.3" localSheetId="10">#REF!</definedName>
    <definedName name="CANT8.4" localSheetId="11">#REF!</definedName>
    <definedName name="CANT8.4" localSheetId="12">#REF!</definedName>
    <definedName name="CANT8.4" localSheetId="13">#REF!</definedName>
    <definedName name="CANT8.4" localSheetId="14">#REF!</definedName>
    <definedName name="CANT8.4" localSheetId="15">#REF!</definedName>
    <definedName name="CANT8.4" localSheetId="16">#REF!</definedName>
    <definedName name="CANT8.4" localSheetId="17">#REF!</definedName>
    <definedName name="CANT8.4" localSheetId="18">#REF!</definedName>
    <definedName name="CANT8.4" localSheetId="19">#REF!</definedName>
    <definedName name="CANT8.4" localSheetId="20">#REF!</definedName>
    <definedName name="CANT8.4" localSheetId="21">#REF!</definedName>
    <definedName name="CANT8.4" localSheetId="22">#REF!</definedName>
    <definedName name="CANT8.4" localSheetId="23">#REF!</definedName>
    <definedName name="CANT8.4" localSheetId="24">#REF!</definedName>
    <definedName name="CANT8.4" localSheetId="25">#REF!</definedName>
    <definedName name="CANT8.4" localSheetId="26">#REF!</definedName>
    <definedName name="CANT8.4" localSheetId="27">#REF!</definedName>
    <definedName name="CANT8.4" localSheetId="28">#REF!</definedName>
    <definedName name="CANT8.4" localSheetId="29">#REF!</definedName>
    <definedName name="CANT8.4" localSheetId="31">#REF!</definedName>
    <definedName name="CANT8.4" localSheetId="7">#REF!</definedName>
    <definedName name="CANT8.4" localSheetId="8">#REF!</definedName>
    <definedName name="CANT8.4" localSheetId="9">#REF!</definedName>
    <definedName name="CANT8.4" localSheetId="10">#REF!</definedName>
    <definedName name="CANT8.5" localSheetId="11">#REF!</definedName>
    <definedName name="CANT8.5" localSheetId="12">#REF!</definedName>
    <definedName name="CANT8.5" localSheetId="13">#REF!</definedName>
    <definedName name="CANT8.5" localSheetId="14">#REF!</definedName>
    <definedName name="CANT8.5" localSheetId="15">#REF!</definedName>
    <definedName name="CANT8.5" localSheetId="16">#REF!</definedName>
    <definedName name="CANT8.5" localSheetId="17">#REF!</definedName>
    <definedName name="CANT8.5" localSheetId="18">#REF!</definedName>
    <definedName name="CANT8.5" localSheetId="19">#REF!</definedName>
    <definedName name="CANT8.5" localSheetId="20">#REF!</definedName>
    <definedName name="CANT8.5" localSheetId="21">#REF!</definedName>
    <definedName name="CANT8.5" localSheetId="22">#REF!</definedName>
    <definedName name="CANT8.5" localSheetId="23">#REF!</definedName>
    <definedName name="CANT8.5" localSheetId="24">#REF!</definedName>
    <definedName name="CANT8.5" localSheetId="25">#REF!</definedName>
    <definedName name="CANT8.5" localSheetId="26">#REF!</definedName>
    <definedName name="CANT8.5" localSheetId="27">#REF!</definedName>
    <definedName name="CANT8.5" localSheetId="28">#REF!</definedName>
    <definedName name="CANT8.5" localSheetId="29">#REF!</definedName>
    <definedName name="CANT8.5" localSheetId="31">#REF!</definedName>
    <definedName name="CANT8.5" localSheetId="7">#REF!</definedName>
    <definedName name="CANT8.5" localSheetId="8">#REF!</definedName>
    <definedName name="CANT8.5" localSheetId="9">#REF!</definedName>
    <definedName name="CANT8.5" localSheetId="10">#REF!</definedName>
    <definedName name="CANT8.6" localSheetId="11">#REF!</definedName>
    <definedName name="CANT8.6" localSheetId="12">#REF!</definedName>
    <definedName name="CANT8.6" localSheetId="13">#REF!</definedName>
    <definedName name="CANT8.6" localSheetId="14">#REF!</definedName>
    <definedName name="CANT8.6" localSheetId="15">#REF!</definedName>
    <definedName name="CANT8.6" localSheetId="16">#REF!</definedName>
    <definedName name="CANT8.6" localSheetId="17">#REF!</definedName>
    <definedName name="CANT8.6" localSheetId="18">#REF!</definedName>
    <definedName name="CANT8.6" localSheetId="19">#REF!</definedName>
    <definedName name="CANT8.6" localSheetId="20">#REF!</definedName>
    <definedName name="CANT8.6" localSheetId="21">#REF!</definedName>
    <definedName name="CANT8.6" localSheetId="22">#REF!</definedName>
    <definedName name="CANT8.6" localSheetId="23">#REF!</definedName>
    <definedName name="CANT8.6" localSheetId="24">#REF!</definedName>
    <definedName name="CANT8.6" localSheetId="25">#REF!</definedName>
    <definedName name="CANT8.6" localSheetId="26">#REF!</definedName>
    <definedName name="CANT8.6" localSheetId="27">#REF!</definedName>
    <definedName name="CANT8.6" localSheetId="28">#REF!</definedName>
    <definedName name="CANT8.6" localSheetId="29">#REF!</definedName>
    <definedName name="CANT8.6" localSheetId="31">#REF!</definedName>
    <definedName name="CANT8.6" localSheetId="7">#REF!</definedName>
    <definedName name="CANT8.6" localSheetId="8">#REF!</definedName>
    <definedName name="CANT8.6" localSheetId="9">#REF!</definedName>
    <definedName name="CANT8.6" localSheetId="10">#REF!</definedName>
    <definedName name="CANT8.7" localSheetId="11">#REF!</definedName>
    <definedName name="CANT8.7" localSheetId="12">#REF!</definedName>
    <definedName name="CANT8.7" localSheetId="13">#REF!</definedName>
    <definedName name="CANT8.7" localSheetId="14">#REF!</definedName>
    <definedName name="CANT8.7" localSheetId="15">#REF!</definedName>
    <definedName name="CANT8.7" localSheetId="16">#REF!</definedName>
    <definedName name="CANT8.7" localSheetId="17">#REF!</definedName>
    <definedName name="CANT8.7" localSheetId="18">#REF!</definedName>
    <definedName name="CANT8.7" localSheetId="19">#REF!</definedName>
    <definedName name="CANT8.7" localSheetId="20">#REF!</definedName>
    <definedName name="CANT8.7" localSheetId="21">#REF!</definedName>
    <definedName name="CANT8.7" localSheetId="22">#REF!</definedName>
    <definedName name="CANT8.7" localSheetId="23">#REF!</definedName>
    <definedName name="CANT8.7" localSheetId="24">#REF!</definedName>
    <definedName name="CANT8.7" localSheetId="25">#REF!</definedName>
    <definedName name="CANT8.7" localSheetId="26">#REF!</definedName>
    <definedName name="CANT8.7" localSheetId="27">#REF!</definedName>
    <definedName name="CANT8.7" localSheetId="28">#REF!</definedName>
    <definedName name="CANT8.7" localSheetId="29">#REF!</definedName>
    <definedName name="CANT8.7" localSheetId="31">#REF!</definedName>
    <definedName name="CANT8.7" localSheetId="7">#REF!</definedName>
    <definedName name="CANT8.7" localSheetId="8">#REF!</definedName>
    <definedName name="CANT8.7" localSheetId="9">#REF!</definedName>
    <definedName name="CANT8.7" localSheetId="10">#REF!</definedName>
    <definedName name="cap" localSheetId="11">#REF!</definedName>
    <definedName name="cap" localSheetId="12">#REF!</definedName>
    <definedName name="cap" localSheetId="13">#REF!</definedName>
    <definedName name="cap" localSheetId="14">#REF!</definedName>
    <definedName name="cap" localSheetId="15">#REF!</definedName>
    <definedName name="cap" localSheetId="16">#REF!</definedName>
    <definedName name="cap" localSheetId="17">#REF!</definedName>
    <definedName name="cap" localSheetId="18">#REF!</definedName>
    <definedName name="cap" localSheetId="19">#REF!</definedName>
    <definedName name="cap" localSheetId="20">#REF!</definedName>
    <definedName name="cap" localSheetId="21">#REF!</definedName>
    <definedName name="cap" localSheetId="22">#REF!</definedName>
    <definedName name="cap" localSheetId="23">#REF!</definedName>
    <definedName name="cap" localSheetId="24">#REF!</definedName>
    <definedName name="cap" localSheetId="25">#REF!</definedName>
    <definedName name="cap" localSheetId="26">#REF!</definedName>
    <definedName name="cap" localSheetId="27">#REF!</definedName>
    <definedName name="cap" localSheetId="28">#REF!</definedName>
    <definedName name="cap" localSheetId="29">#REF!</definedName>
    <definedName name="cap" localSheetId="31">#REF!</definedName>
    <definedName name="cap" localSheetId="7">#REF!</definedName>
    <definedName name="cap" localSheetId="8">#REF!</definedName>
    <definedName name="cap" localSheetId="9">#REF!</definedName>
    <definedName name="cap" localSheetId="10">#REF!</definedName>
    <definedName name="CAPITULO1" localSheetId="11">#REF!</definedName>
    <definedName name="CAPITULO1" localSheetId="12">#REF!</definedName>
    <definedName name="CAPITULO1" localSheetId="13">#REF!</definedName>
    <definedName name="CAPITULO1" localSheetId="14">#REF!</definedName>
    <definedName name="CAPITULO1" localSheetId="15">#REF!</definedName>
    <definedName name="CAPITULO1" localSheetId="16">#REF!</definedName>
    <definedName name="CAPITULO1" localSheetId="17">#REF!</definedName>
    <definedName name="CAPITULO1" localSheetId="18">#REF!</definedName>
    <definedName name="CAPITULO1" localSheetId="19">#REF!</definedName>
    <definedName name="CAPITULO1" localSheetId="20">#REF!</definedName>
    <definedName name="CAPITULO1" localSheetId="21">#REF!</definedName>
    <definedName name="CAPITULO1" localSheetId="22">#REF!</definedName>
    <definedName name="CAPITULO1" localSheetId="23">#REF!</definedName>
    <definedName name="CAPITULO1" localSheetId="24">#REF!</definedName>
    <definedName name="CAPITULO1" localSheetId="25">#REF!</definedName>
    <definedName name="CAPITULO1" localSheetId="26">#REF!</definedName>
    <definedName name="CAPITULO1" localSheetId="27">#REF!</definedName>
    <definedName name="CAPITULO1" localSheetId="28">#REF!</definedName>
    <definedName name="CAPITULO1" localSheetId="29">#REF!</definedName>
    <definedName name="CAPITULO1" localSheetId="31">#REF!</definedName>
    <definedName name="CAPITULO1" localSheetId="7">#REF!</definedName>
    <definedName name="CAPITULO1" localSheetId="8">#REF!</definedName>
    <definedName name="CAPITULO1" localSheetId="9">#REF!</definedName>
    <definedName name="CAPITULO1" localSheetId="10">#REF!</definedName>
    <definedName name="CAPITULO10" localSheetId="11">#REF!</definedName>
    <definedName name="CAPITULO10" localSheetId="12">#REF!</definedName>
    <definedName name="CAPITULO10" localSheetId="13">#REF!</definedName>
    <definedName name="CAPITULO10" localSheetId="14">#REF!</definedName>
    <definedName name="CAPITULO10" localSheetId="15">#REF!</definedName>
    <definedName name="CAPITULO10" localSheetId="16">#REF!</definedName>
    <definedName name="CAPITULO10" localSheetId="17">#REF!</definedName>
    <definedName name="CAPITULO10" localSheetId="18">#REF!</definedName>
    <definedName name="CAPITULO10" localSheetId="19">#REF!</definedName>
    <definedName name="CAPITULO10" localSheetId="20">#REF!</definedName>
    <definedName name="CAPITULO10" localSheetId="21">#REF!</definedName>
    <definedName name="CAPITULO10" localSheetId="22">#REF!</definedName>
    <definedName name="CAPITULO10" localSheetId="23">#REF!</definedName>
    <definedName name="CAPITULO10" localSheetId="24">#REF!</definedName>
    <definedName name="CAPITULO10" localSheetId="25">#REF!</definedName>
    <definedName name="CAPITULO10" localSheetId="26">#REF!</definedName>
    <definedName name="CAPITULO10" localSheetId="27">#REF!</definedName>
    <definedName name="CAPITULO10" localSheetId="28">#REF!</definedName>
    <definedName name="CAPITULO10" localSheetId="29">#REF!</definedName>
    <definedName name="CAPITULO10" localSheetId="31">#REF!</definedName>
    <definedName name="CAPITULO10" localSheetId="7">#REF!</definedName>
    <definedName name="CAPITULO10" localSheetId="8">#REF!</definedName>
    <definedName name="CAPITULO10" localSheetId="9">#REF!</definedName>
    <definedName name="CAPITULO10" localSheetId="10">#REF!</definedName>
    <definedName name="CAPITULO11" localSheetId="11">#REF!</definedName>
    <definedName name="CAPITULO11" localSheetId="12">#REF!</definedName>
    <definedName name="CAPITULO11" localSheetId="13">#REF!</definedName>
    <definedName name="CAPITULO11" localSheetId="14">#REF!</definedName>
    <definedName name="CAPITULO11" localSheetId="15">#REF!</definedName>
    <definedName name="CAPITULO11" localSheetId="16">#REF!</definedName>
    <definedName name="CAPITULO11" localSheetId="17">#REF!</definedName>
    <definedName name="CAPITULO11" localSheetId="18">#REF!</definedName>
    <definedName name="CAPITULO11" localSheetId="19">#REF!</definedName>
    <definedName name="CAPITULO11" localSheetId="20">#REF!</definedName>
    <definedName name="CAPITULO11" localSheetId="21">#REF!</definedName>
    <definedName name="CAPITULO11" localSheetId="22">#REF!</definedName>
    <definedName name="CAPITULO11" localSheetId="23">#REF!</definedName>
    <definedName name="CAPITULO11" localSheetId="24">#REF!</definedName>
    <definedName name="CAPITULO11" localSheetId="25">#REF!</definedName>
    <definedName name="CAPITULO11" localSheetId="26">#REF!</definedName>
    <definedName name="CAPITULO11" localSheetId="27">#REF!</definedName>
    <definedName name="CAPITULO11" localSheetId="28">#REF!</definedName>
    <definedName name="CAPITULO11" localSheetId="29">#REF!</definedName>
    <definedName name="CAPITULO11" localSheetId="31">#REF!</definedName>
    <definedName name="CAPITULO11" localSheetId="7">#REF!</definedName>
    <definedName name="CAPITULO11" localSheetId="8">#REF!</definedName>
    <definedName name="CAPITULO11" localSheetId="9">#REF!</definedName>
    <definedName name="CAPITULO11" localSheetId="10">#REF!</definedName>
    <definedName name="CAPITULO12" localSheetId="11">#REF!</definedName>
    <definedName name="CAPITULO12" localSheetId="12">#REF!</definedName>
    <definedName name="CAPITULO12" localSheetId="13">#REF!</definedName>
    <definedName name="CAPITULO12" localSheetId="14">#REF!</definedName>
    <definedName name="CAPITULO12" localSheetId="15">#REF!</definedName>
    <definedName name="CAPITULO12" localSheetId="16">#REF!</definedName>
    <definedName name="CAPITULO12" localSheetId="17">#REF!</definedName>
    <definedName name="CAPITULO12" localSheetId="18">#REF!</definedName>
    <definedName name="CAPITULO12" localSheetId="19">#REF!</definedName>
    <definedName name="CAPITULO12" localSheetId="20">#REF!</definedName>
    <definedName name="CAPITULO12" localSheetId="21">#REF!</definedName>
    <definedName name="CAPITULO12" localSheetId="22">#REF!</definedName>
    <definedName name="CAPITULO12" localSheetId="23">#REF!</definedName>
    <definedName name="CAPITULO12" localSheetId="24">#REF!</definedName>
    <definedName name="CAPITULO12" localSheetId="25">#REF!</definedName>
    <definedName name="CAPITULO12" localSheetId="26">#REF!</definedName>
    <definedName name="CAPITULO12" localSheetId="27">#REF!</definedName>
    <definedName name="CAPITULO12" localSheetId="28">#REF!</definedName>
    <definedName name="CAPITULO12" localSheetId="29">#REF!</definedName>
    <definedName name="CAPITULO12" localSheetId="31">#REF!</definedName>
    <definedName name="CAPITULO12" localSheetId="7">#REF!</definedName>
    <definedName name="CAPITULO12" localSheetId="8">#REF!</definedName>
    <definedName name="CAPITULO12" localSheetId="9">#REF!</definedName>
    <definedName name="CAPITULO12" localSheetId="10">#REF!</definedName>
    <definedName name="CAPITULO13" localSheetId="11">#REF!</definedName>
    <definedName name="CAPITULO13" localSheetId="12">#REF!</definedName>
    <definedName name="CAPITULO13" localSheetId="13">#REF!</definedName>
    <definedName name="CAPITULO13" localSheetId="14">#REF!</definedName>
    <definedName name="CAPITULO13" localSheetId="15">#REF!</definedName>
    <definedName name="CAPITULO13" localSheetId="16">#REF!</definedName>
    <definedName name="CAPITULO13" localSheetId="17">#REF!</definedName>
    <definedName name="CAPITULO13" localSheetId="18">#REF!</definedName>
    <definedName name="CAPITULO13" localSheetId="19">#REF!</definedName>
    <definedName name="CAPITULO13" localSheetId="20">#REF!</definedName>
    <definedName name="CAPITULO13" localSheetId="21">#REF!</definedName>
    <definedName name="CAPITULO13" localSheetId="22">#REF!</definedName>
    <definedName name="CAPITULO13" localSheetId="23">#REF!</definedName>
    <definedName name="CAPITULO13" localSheetId="24">#REF!</definedName>
    <definedName name="CAPITULO13" localSheetId="25">#REF!</definedName>
    <definedName name="CAPITULO13" localSheetId="26">#REF!</definedName>
    <definedName name="CAPITULO13" localSheetId="27">#REF!</definedName>
    <definedName name="CAPITULO13" localSheetId="28">#REF!</definedName>
    <definedName name="CAPITULO13" localSheetId="29">#REF!</definedName>
    <definedName name="CAPITULO13" localSheetId="31">#REF!</definedName>
    <definedName name="CAPITULO13" localSheetId="7">#REF!</definedName>
    <definedName name="CAPITULO13" localSheetId="8">#REF!</definedName>
    <definedName name="CAPITULO13" localSheetId="9">#REF!</definedName>
    <definedName name="CAPITULO13" localSheetId="10">#REF!</definedName>
    <definedName name="CAPITULO14" localSheetId="11">#REF!</definedName>
    <definedName name="CAPITULO14" localSheetId="12">#REF!</definedName>
    <definedName name="CAPITULO14" localSheetId="13">#REF!</definedName>
    <definedName name="CAPITULO14" localSheetId="14">#REF!</definedName>
    <definedName name="CAPITULO14" localSheetId="15">#REF!</definedName>
    <definedName name="CAPITULO14" localSheetId="16">#REF!</definedName>
    <definedName name="CAPITULO14" localSheetId="17">#REF!</definedName>
    <definedName name="CAPITULO14" localSheetId="18">#REF!</definedName>
    <definedName name="CAPITULO14" localSheetId="19">#REF!</definedName>
    <definedName name="CAPITULO14" localSheetId="20">#REF!</definedName>
    <definedName name="CAPITULO14" localSheetId="21">#REF!</definedName>
    <definedName name="CAPITULO14" localSheetId="22">#REF!</definedName>
    <definedName name="CAPITULO14" localSheetId="23">#REF!</definedName>
    <definedName name="CAPITULO14" localSheetId="24">#REF!</definedName>
    <definedName name="CAPITULO14" localSheetId="25">#REF!</definedName>
    <definedName name="CAPITULO14" localSheetId="26">#REF!</definedName>
    <definedName name="CAPITULO14" localSheetId="27">#REF!</definedName>
    <definedName name="CAPITULO14" localSheetId="28">#REF!</definedName>
    <definedName name="CAPITULO14" localSheetId="29">#REF!</definedName>
    <definedName name="CAPITULO14" localSheetId="31">#REF!</definedName>
    <definedName name="CAPITULO14" localSheetId="7">#REF!</definedName>
    <definedName name="CAPITULO14" localSheetId="8">#REF!</definedName>
    <definedName name="CAPITULO14" localSheetId="9">#REF!</definedName>
    <definedName name="CAPITULO14" localSheetId="10">#REF!</definedName>
    <definedName name="CAPITULO15" localSheetId="11">#REF!</definedName>
    <definedName name="CAPITULO15" localSheetId="12">#REF!</definedName>
    <definedName name="CAPITULO15" localSheetId="13">#REF!</definedName>
    <definedName name="CAPITULO15" localSheetId="14">#REF!</definedName>
    <definedName name="CAPITULO15" localSheetId="15">#REF!</definedName>
    <definedName name="CAPITULO15" localSheetId="16">#REF!</definedName>
    <definedName name="CAPITULO15" localSheetId="17">#REF!</definedName>
    <definedName name="CAPITULO15" localSheetId="18">#REF!</definedName>
    <definedName name="CAPITULO15" localSheetId="19">#REF!</definedName>
    <definedName name="CAPITULO15" localSheetId="20">#REF!</definedName>
    <definedName name="CAPITULO15" localSheetId="21">#REF!</definedName>
    <definedName name="CAPITULO15" localSheetId="22">#REF!</definedName>
    <definedName name="CAPITULO15" localSheetId="23">#REF!</definedName>
    <definedName name="CAPITULO15" localSheetId="24">#REF!</definedName>
    <definedName name="CAPITULO15" localSheetId="25">#REF!</definedName>
    <definedName name="CAPITULO15" localSheetId="26">#REF!</definedName>
    <definedName name="CAPITULO15" localSheetId="27">#REF!</definedName>
    <definedName name="CAPITULO15" localSheetId="28">#REF!</definedName>
    <definedName name="CAPITULO15" localSheetId="29">#REF!</definedName>
    <definedName name="CAPITULO15" localSheetId="31">#REF!</definedName>
    <definedName name="CAPITULO15" localSheetId="7">#REF!</definedName>
    <definedName name="CAPITULO15" localSheetId="8">#REF!</definedName>
    <definedName name="CAPITULO15" localSheetId="9">#REF!</definedName>
    <definedName name="CAPITULO15" localSheetId="10">#REF!</definedName>
    <definedName name="CAPITULO16" localSheetId="11">#REF!</definedName>
    <definedName name="CAPITULO16" localSheetId="12">#REF!</definedName>
    <definedName name="CAPITULO16" localSheetId="13">#REF!</definedName>
    <definedName name="CAPITULO16" localSheetId="14">#REF!</definedName>
    <definedName name="CAPITULO16" localSheetId="15">#REF!</definedName>
    <definedName name="CAPITULO16" localSheetId="16">#REF!</definedName>
    <definedName name="CAPITULO16" localSheetId="17">#REF!</definedName>
    <definedName name="CAPITULO16" localSheetId="18">#REF!</definedName>
    <definedName name="CAPITULO16" localSheetId="19">#REF!</definedName>
    <definedName name="CAPITULO16" localSheetId="20">#REF!</definedName>
    <definedName name="CAPITULO16" localSheetId="21">#REF!</definedName>
    <definedName name="CAPITULO16" localSheetId="22">#REF!</definedName>
    <definedName name="CAPITULO16" localSheetId="23">#REF!</definedName>
    <definedName name="CAPITULO16" localSheetId="24">#REF!</definedName>
    <definedName name="CAPITULO16" localSheetId="25">#REF!</definedName>
    <definedName name="CAPITULO16" localSheetId="26">#REF!</definedName>
    <definedName name="CAPITULO16" localSheetId="27">#REF!</definedName>
    <definedName name="CAPITULO16" localSheetId="28">#REF!</definedName>
    <definedName name="CAPITULO16" localSheetId="29">#REF!</definedName>
    <definedName name="CAPITULO16" localSheetId="31">#REF!</definedName>
    <definedName name="CAPITULO16" localSheetId="7">#REF!</definedName>
    <definedName name="CAPITULO16" localSheetId="8">#REF!</definedName>
    <definedName name="CAPITULO16" localSheetId="9">#REF!</definedName>
    <definedName name="CAPITULO16" localSheetId="10">#REF!</definedName>
    <definedName name="CAPITULO17" localSheetId="11">#REF!</definedName>
    <definedName name="CAPITULO17" localSheetId="12">#REF!</definedName>
    <definedName name="CAPITULO17" localSheetId="13">#REF!</definedName>
    <definedName name="CAPITULO17" localSheetId="14">#REF!</definedName>
    <definedName name="CAPITULO17" localSheetId="15">#REF!</definedName>
    <definedName name="CAPITULO17" localSheetId="16">#REF!</definedName>
    <definedName name="CAPITULO17" localSheetId="17">#REF!</definedName>
    <definedName name="CAPITULO17" localSheetId="18">#REF!</definedName>
    <definedName name="CAPITULO17" localSheetId="19">#REF!</definedName>
    <definedName name="CAPITULO17" localSheetId="20">#REF!</definedName>
    <definedName name="CAPITULO17" localSheetId="21">#REF!</definedName>
    <definedName name="CAPITULO17" localSheetId="22">#REF!</definedName>
    <definedName name="CAPITULO17" localSheetId="23">#REF!</definedName>
    <definedName name="CAPITULO17" localSheetId="24">#REF!</definedName>
    <definedName name="CAPITULO17" localSheetId="25">#REF!</definedName>
    <definedName name="CAPITULO17" localSheetId="26">#REF!</definedName>
    <definedName name="CAPITULO17" localSheetId="27">#REF!</definedName>
    <definedName name="CAPITULO17" localSheetId="28">#REF!</definedName>
    <definedName name="CAPITULO17" localSheetId="29">#REF!</definedName>
    <definedName name="CAPITULO17" localSheetId="31">#REF!</definedName>
    <definedName name="CAPITULO17" localSheetId="7">#REF!</definedName>
    <definedName name="CAPITULO17" localSheetId="8">#REF!</definedName>
    <definedName name="CAPITULO17" localSheetId="9">#REF!</definedName>
    <definedName name="CAPITULO17" localSheetId="10">#REF!</definedName>
    <definedName name="CAPITULO18" localSheetId="11">#REF!</definedName>
    <definedName name="CAPITULO18" localSheetId="12">#REF!</definedName>
    <definedName name="CAPITULO18" localSheetId="13">#REF!</definedName>
    <definedName name="CAPITULO18" localSheetId="14">#REF!</definedName>
    <definedName name="CAPITULO18" localSheetId="15">#REF!</definedName>
    <definedName name="CAPITULO18" localSheetId="16">#REF!</definedName>
    <definedName name="CAPITULO18" localSheetId="17">#REF!</definedName>
    <definedName name="CAPITULO18" localSheetId="18">#REF!</definedName>
    <definedName name="CAPITULO18" localSheetId="19">#REF!</definedName>
    <definedName name="CAPITULO18" localSheetId="20">#REF!</definedName>
    <definedName name="CAPITULO18" localSheetId="21">#REF!</definedName>
    <definedName name="CAPITULO18" localSheetId="22">#REF!</definedName>
    <definedName name="CAPITULO18" localSheetId="23">#REF!</definedName>
    <definedName name="CAPITULO18" localSheetId="24">#REF!</definedName>
    <definedName name="CAPITULO18" localSheetId="25">#REF!</definedName>
    <definedName name="CAPITULO18" localSheetId="26">#REF!</definedName>
    <definedName name="CAPITULO18" localSheetId="27">#REF!</definedName>
    <definedName name="CAPITULO18" localSheetId="28">#REF!</definedName>
    <definedName name="CAPITULO18" localSheetId="29">#REF!</definedName>
    <definedName name="CAPITULO18" localSheetId="31">#REF!</definedName>
    <definedName name="CAPITULO18" localSheetId="7">#REF!</definedName>
    <definedName name="CAPITULO18" localSheetId="8">#REF!</definedName>
    <definedName name="CAPITULO18" localSheetId="9">#REF!</definedName>
    <definedName name="CAPITULO18" localSheetId="10">#REF!</definedName>
    <definedName name="CAPITULO19" localSheetId="11">#REF!</definedName>
    <definedName name="CAPITULO19" localSheetId="12">#REF!</definedName>
    <definedName name="CAPITULO19" localSheetId="13">#REF!</definedName>
    <definedName name="CAPITULO19" localSheetId="14">#REF!</definedName>
    <definedName name="CAPITULO19" localSheetId="15">#REF!</definedName>
    <definedName name="CAPITULO19" localSheetId="16">#REF!</definedName>
    <definedName name="CAPITULO19" localSheetId="17">#REF!</definedName>
    <definedName name="CAPITULO19" localSheetId="18">#REF!</definedName>
    <definedName name="CAPITULO19" localSheetId="19">#REF!</definedName>
    <definedName name="CAPITULO19" localSheetId="20">#REF!</definedName>
    <definedName name="CAPITULO19" localSheetId="21">#REF!</definedName>
    <definedName name="CAPITULO19" localSheetId="22">#REF!</definedName>
    <definedName name="CAPITULO19" localSheetId="23">#REF!</definedName>
    <definedName name="CAPITULO19" localSheetId="24">#REF!</definedName>
    <definedName name="CAPITULO19" localSheetId="25">#REF!</definedName>
    <definedName name="CAPITULO19" localSheetId="26">#REF!</definedName>
    <definedName name="CAPITULO19" localSheetId="27">#REF!</definedName>
    <definedName name="CAPITULO19" localSheetId="28">#REF!</definedName>
    <definedName name="CAPITULO19" localSheetId="29">#REF!</definedName>
    <definedName name="CAPITULO19" localSheetId="31">#REF!</definedName>
    <definedName name="CAPITULO19" localSheetId="7">#REF!</definedName>
    <definedName name="CAPITULO19" localSheetId="8">#REF!</definedName>
    <definedName name="CAPITULO19" localSheetId="9">#REF!</definedName>
    <definedName name="CAPITULO19" localSheetId="10">#REF!</definedName>
    <definedName name="CAPITULO2" localSheetId="11">#REF!</definedName>
    <definedName name="CAPITULO2" localSheetId="12">#REF!</definedName>
    <definedName name="CAPITULO2" localSheetId="13">#REF!</definedName>
    <definedName name="CAPITULO2" localSheetId="14">#REF!</definedName>
    <definedName name="CAPITULO2" localSheetId="15">#REF!</definedName>
    <definedName name="CAPITULO2" localSheetId="16">#REF!</definedName>
    <definedName name="CAPITULO2" localSheetId="17">#REF!</definedName>
    <definedName name="CAPITULO2" localSheetId="18">#REF!</definedName>
    <definedName name="CAPITULO2" localSheetId="19">#REF!</definedName>
    <definedName name="CAPITULO2" localSheetId="20">#REF!</definedName>
    <definedName name="CAPITULO2" localSheetId="21">#REF!</definedName>
    <definedName name="CAPITULO2" localSheetId="22">#REF!</definedName>
    <definedName name="CAPITULO2" localSheetId="23">#REF!</definedName>
    <definedName name="CAPITULO2" localSheetId="24">#REF!</definedName>
    <definedName name="CAPITULO2" localSheetId="25">#REF!</definedName>
    <definedName name="CAPITULO2" localSheetId="26">#REF!</definedName>
    <definedName name="CAPITULO2" localSheetId="27">#REF!</definedName>
    <definedName name="CAPITULO2" localSheetId="28">#REF!</definedName>
    <definedName name="CAPITULO2" localSheetId="29">#REF!</definedName>
    <definedName name="CAPITULO2" localSheetId="31">#REF!</definedName>
    <definedName name="CAPITULO2" localSheetId="7">#REF!</definedName>
    <definedName name="CAPITULO2" localSheetId="8">#REF!</definedName>
    <definedName name="CAPITULO2" localSheetId="9">#REF!</definedName>
    <definedName name="CAPITULO2" localSheetId="10">#REF!</definedName>
    <definedName name="CAPITULO20" localSheetId="11">#REF!</definedName>
    <definedName name="CAPITULO20" localSheetId="12">#REF!</definedName>
    <definedName name="CAPITULO20" localSheetId="13">#REF!</definedName>
    <definedName name="CAPITULO20" localSheetId="14">#REF!</definedName>
    <definedName name="CAPITULO20" localSheetId="15">#REF!</definedName>
    <definedName name="CAPITULO20" localSheetId="16">#REF!</definedName>
    <definedName name="CAPITULO20" localSheetId="17">#REF!</definedName>
    <definedName name="CAPITULO20" localSheetId="18">#REF!</definedName>
    <definedName name="CAPITULO20" localSheetId="19">#REF!</definedName>
    <definedName name="CAPITULO20" localSheetId="20">#REF!</definedName>
    <definedName name="CAPITULO20" localSheetId="21">#REF!</definedName>
    <definedName name="CAPITULO20" localSheetId="22">#REF!</definedName>
    <definedName name="CAPITULO20" localSheetId="23">#REF!</definedName>
    <definedName name="CAPITULO20" localSheetId="24">#REF!</definedName>
    <definedName name="CAPITULO20" localSheetId="25">#REF!</definedName>
    <definedName name="CAPITULO20" localSheetId="26">#REF!</definedName>
    <definedName name="CAPITULO20" localSheetId="27">#REF!</definedName>
    <definedName name="CAPITULO20" localSheetId="28">#REF!</definedName>
    <definedName name="CAPITULO20" localSheetId="29">#REF!</definedName>
    <definedName name="CAPITULO20" localSheetId="31">#REF!</definedName>
    <definedName name="CAPITULO20" localSheetId="7">#REF!</definedName>
    <definedName name="CAPITULO20" localSheetId="8">#REF!</definedName>
    <definedName name="CAPITULO20" localSheetId="9">#REF!</definedName>
    <definedName name="CAPITULO20" localSheetId="10">#REF!</definedName>
    <definedName name="CAPITULO21" localSheetId="11">#REF!</definedName>
    <definedName name="CAPITULO21" localSheetId="12">#REF!</definedName>
    <definedName name="CAPITULO21" localSheetId="13">#REF!</definedName>
    <definedName name="CAPITULO21" localSheetId="14">#REF!</definedName>
    <definedName name="CAPITULO21" localSheetId="15">#REF!</definedName>
    <definedName name="CAPITULO21" localSheetId="16">#REF!</definedName>
    <definedName name="CAPITULO21" localSheetId="17">#REF!</definedName>
    <definedName name="CAPITULO21" localSheetId="18">#REF!</definedName>
    <definedName name="CAPITULO21" localSheetId="19">#REF!</definedName>
    <definedName name="CAPITULO21" localSheetId="20">#REF!</definedName>
    <definedName name="CAPITULO21" localSheetId="21">#REF!</definedName>
    <definedName name="CAPITULO21" localSheetId="22">#REF!</definedName>
    <definedName name="CAPITULO21" localSheetId="23">#REF!</definedName>
    <definedName name="CAPITULO21" localSheetId="24">#REF!</definedName>
    <definedName name="CAPITULO21" localSheetId="25">#REF!</definedName>
    <definedName name="CAPITULO21" localSheetId="26">#REF!</definedName>
    <definedName name="CAPITULO21" localSheetId="27">#REF!</definedName>
    <definedName name="CAPITULO21" localSheetId="28">#REF!</definedName>
    <definedName name="CAPITULO21" localSheetId="29">#REF!</definedName>
    <definedName name="CAPITULO21" localSheetId="31">#REF!</definedName>
    <definedName name="CAPITULO21" localSheetId="7">#REF!</definedName>
    <definedName name="CAPITULO21" localSheetId="8">#REF!</definedName>
    <definedName name="CAPITULO21" localSheetId="9">#REF!</definedName>
    <definedName name="CAPITULO21" localSheetId="10">#REF!</definedName>
    <definedName name="CAPITULO3" localSheetId="11">#REF!</definedName>
    <definedName name="CAPITULO3" localSheetId="12">#REF!</definedName>
    <definedName name="CAPITULO3" localSheetId="13">#REF!</definedName>
    <definedName name="CAPITULO3" localSheetId="14">#REF!</definedName>
    <definedName name="CAPITULO3" localSheetId="15">#REF!</definedName>
    <definedName name="CAPITULO3" localSheetId="16">#REF!</definedName>
    <definedName name="CAPITULO3" localSheetId="17">#REF!</definedName>
    <definedName name="CAPITULO3" localSheetId="18">#REF!</definedName>
    <definedName name="CAPITULO3" localSheetId="19">#REF!</definedName>
    <definedName name="CAPITULO3" localSheetId="20">#REF!</definedName>
    <definedName name="CAPITULO3" localSheetId="21">#REF!</definedName>
    <definedName name="CAPITULO3" localSheetId="22">#REF!</definedName>
    <definedName name="CAPITULO3" localSheetId="23">#REF!</definedName>
    <definedName name="CAPITULO3" localSheetId="24">#REF!</definedName>
    <definedName name="CAPITULO3" localSheetId="25">#REF!</definedName>
    <definedName name="CAPITULO3" localSheetId="26">#REF!</definedName>
    <definedName name="CAPITULO3" localSheetId="27">#REF!</definedName>
    <definedName name="CAPITULO3" localSheetId="28">#REF!</definedName>
    <definedName name="CAPITULO3" localSheetId="29">#REF!</definedName>
    <definedName name="CAPITULO3" localSheetId="31">#REF!</definedName>
    <definedName name="CAPITULO3" localSheetId="7">#REF!</definedName>
    <definedName name="CAPITULO3" localSheetId="8">#REF!</definedName>
    <definedName name="CAPITULO3" localSheetId="9">#REF!</definedName>
    <definedName name="CAPITULO3" localSheetId="10">#REF!</definedName>
    <definedName name="CAPITULO4" localSheetId="11">#REF!</definedName>
    <definedName name="CAPITULO4" localSheetId="12">#REF!</definedName>
    <definedName name="CAPITULO4" localSheetId="13">#REF!</definedName>
    <definedName name="CAPITULO4" localSheetId="14">#REF!</definedName>
    <definedName name="CAPITULO4" localSheetId="15">#REF!</definedName>
    <definedName name="CAPITULO4" localSheetId="16">#REF!</definedName>
    <definedName name="CAPITULO4" localSheetId="17">#REF!</definedName>
    <definedName name="CAPITULO4" localSheetId="18">#REF!</definedName>
    <definedName name="CAPITULO4" localSheetId="19">#REF!</definedName>
    <definedName name="CAPITULO4" localSheetId="20">#REF!</definedName>
    <definedName name="CAPITULO4" localSheetId="21">#REF!</definedName>
    <definedName name="CAPITULO4" localSheetId="22">#REF!</definedName>
    <definedName name="CAPITULO4" localSheetId="23">#REF!</definedName>
    <definedName name="CAPITULO4" localSheetId="24">#REF!</definedName>
    <definedName name="CAPITULO4" localSheetId="25">#REF!</definedName>
    <definedName name="CAPITULO4" localSheetId="26">#REF!</definedName>
    <definedName name="CAPITULO4" localSheetId="27">#REF!</definedName>
    <definedName name="CAPITULO4" localSheetId="28">#REF!</definedName>
    <definedName name="CAPITULO4" localSheetId="29">#REF!</definedName>
    <definedName name="CAPITULO4" localSheetId="31">#REF!</definedName>
    <definedName name="CAPITULO4" localSheetId="7">#REF!</definedName>
    <definedName name="CAPITULO4" localSheetId="8">#REF!</definedName>
    <definedName name="CAPITULO4" localSheetId="9">#REF!</definedName>
    <definedName name="CAPITULO4" localSheetId="10">#REF!</definedName>
    <definedName name="CAPITULO5" localSheetId="11">#REF!</definedName>
    <definedName name="CAPITULO5" localSheetId="12">#REF!</definedName>
    <definedName name="CAPITULO5" localSheetId="13">#REF!</definedName>
    <definedName name="CAPITULO5" localSheetId="14">#REF!</definedName>
    <definedName name="CAPITULO5" localSheetId="15">#REF!</definedName>
    <definedName name="CAPITULO5" localSheetId="16">#REF!</definedName>
    <definedName name="CAPITULO5" localSheetId="17">#REF!</definedName>
    <definedName name="CAPITULO5" localSheetId="18">#REF!</definedName>
    <definedName name="CAPITULO5" localSheetId="19">#REF!</definedName>
    <definedName name="CAPITULO5" localSheetId="20">#REF!</definedName>
    <definedName name="CAPITULO5" localSheetId="21">#REF!</definedName>
    <definedName name="CAPITULO5" localSheetId="22">#REF!</definedName>
    <definedName name="CAPITULO5" localSheetId="23">#REF!</definedName>
    <definedName name="CAPITULO5" localSheetId="24">#REF!</definedName>
    <definedName name="CAPITULO5" localSheetId="25">#REF!</definedName>
    <definedName name="CAPITULO5" localSheetId="26">#REF!</definedName>
    <definedName name="CAPITULO5" localSheetId="27">#REF!</definedName>
    <definedName name="CAPITULO5" localSheetId="28">#REF!</definedName>
    <definedName name="CAPITULO5" localSheetId="29">#REF!</definedName>
    <definedName name="CAPITULO5" localSheetId="31">#REF!</definedName>
    <definedName name="CAPITULO5" localSheetId="7">#REF!</definedName>
    <definedName name="CAPITULO5" localSheetId="8">#REF!</definedName>
    <definedName name="CAPITULO5" localSheetId="9">#REF!</definedName>
    <definedName name="CAPITULO5" localSheetId="10">#REF!</definedName>
    <definedName name="CAPITULO6" localSheetId="11">#REF!</definedName>
    <definedName name="CAPITULO6" localSheetId="12">#REF!</definedName>
    <definedName name="CAPITULO6" localSheetId="13">#REF!</definedName>
    <definedName name="CAPITULO6" localSheetId="14">#REF!</definedName>
    <definedName name="CAPITULO6" localSheetId="15">#REF!</definedName>
    <definedName name="CAPITULO6" localSheetId="16">#REF!</definedName>
    <definedName name="CAPITULO6" localSheetId="17">#REF!</definedName>
    <definedName name="CAPITULO6" localSheetId="18">#REF!</definedName>
    <definedName name="CAPITULO6" localSheetId="19">#REF!</definedName>
    <definedName name="CAPITULO6" localSheetId="20">#REF!</definedName>
    <definedName name="CAPITULO6" localSheetId="21">#REF!</definedName>
    <definedName name="CAPITULO6" localSheetId="22">#REF!</definedName>
    <definedName name="CAPITULO6" localSheetId="23">#REF!</definedName>
    <definedName name="CAPITULO6" localSheetId="24">#REF!</definedName>
    <definedName name="CAPITULO6" localSheetId="25">#REF!</definedName>
    <definedName name="CAPITULO6" localSheetId="26">#REF!</definedName>
    <definedName name="CAPITULO6" localSheetId="27">#REF!</definedName>
    <definedName name="CAPITULO6" localSheetId="28">#REF!</definedName>
    <definedName name="CAPITULO6" localSheetId="29">#REF!</definedName>
    <definedName name="CAPITULO6" localSheetId="31">#REF!</definedName>
    <definedName name="CAPITULO6" localSheetId="7">#REF!</definedName>
    <definedName name="CAPITULO6" localSheetId="8">#REF!</definedName>
    <definedName name="CAPITULO6" localSheetId="9">#REF!</definedName>
    <definedName name="CAPITULO6" localSheetId="10">#REF!</definedName>
    <definedName name="CAPITULO7" localSheetId="11">#REF!</definedName>
    <definedName name="CAPITULO7" localSheetId="12">#REF!</definedName>
    <definedName name="CAPITULO7" localSheetId="13">#REF!</definedName>
    <definedName name="CAPITULO7" localSheetId="14">#REF!</definedName>
    <definedName name="CAPITULO7" localSheetId="15">#REF!</definedName>
    <definedName name="CAPITULO7" localSheetId="16">#REF!</definedName>
    <definedName name="CAPITULO7" localSheetId="17">#REF!</definedName>
    <definedName name="CAPITULO7" localSheetId="18">#REF!</definedName>
    <definedName name="CAPITULO7" localSheetId="19">#REF!</definedName>
    <definedName name="CAPITULO7" localSheetId="20">#REF!</definedName>
    <definedName name="CAPITULO7" localSheetId="21">#REF!</definedName>
    <definedName name="CAPITULO7" localSheetId="22">#REF!</definedName>
    <definedName name="CAPITULO7" localSheetId="23">#REF!</definedName>
    <definedName name="CAPITULO7" localSheetId="24">#REF!</definedName>
    <definedName name="CAPITULO7" localSheetId="25">#REF!</definedName>
    <definedName name="CAPITULO7" localSheetId="26">#REF!</definedName>
    <definedName name="CAPITULO7" localSheetId="27">#REF!</definedName>
    <definedName name="CAPITULO7" localSheetId="28">#REF!</definedName>
    <definedName name="CAPITULO7" localSheetId="29">#REF!</definedName>
    <definedName name="CAPITULO7" localSheetId="31">#REF!</definedName>
    <definedName name="CAPITULO7" localSheetId="7">#REF!</definedName>
    <definedName name="CAPITULO7" localSheetId="8">#REF!</definedName>
    <definedName name="CAPITULO7" localSheetId="9">#REF!</definedName>
    <definedName name="CAPITULO7" localSheetId="10">#REF!</definedName>
    <definedName name="CAPITULO8" localSheetId="11">#REF!</definedName>
    <definedName name="CAPITULO8" localSheetId="12">#REF!</definedName>
    <definedName name="CAPITULO8" localSheetId="13">#REF!</definedName>
    <definedName name="CAPITULO8" localSheetId="14">#REF!</definedName>
    <definedName name="CAPITULO8" localSheetId="15">#REF!</definedName>
    <definedName name="CAPITULO8" localSheetId="16">#REF!</definedName>
    <definedName name="CAPITULO8" localSheetId="17">#REF!</definedName>
    <definedName name="CAPITULO8" localSheetId="18">#REF!</definedName>
    <definedName name="CAPITULO8" localSheetId="19">#REF!</definedName>
    <definedName name="CAPITULO8" localSheetId="20">#REF!</definedName>
    <definedName name="CAPITULO8" localSheetId="21">#REF!</definedName>
    <definedName name="CAPITULO8" localSheetId="22">#REF!</definedName>
    <definedName name="CAPITULO8" localSheetId="23">#REF!</definedName>
    <definedName name="CAPITULO8" localSheetId="24">#REF!</definedName>
    <definedName name="CAPITULO8" localSheetId="25">#REF!</definedName>
    <definedName name="CAPITULO8" localSheetId="26">#REF!</definedName>
    <definedName name="CAPITULO8" localSheetId="27">#REF!</definedName>
    <definedName name="CAPITULO8" localSheetId="28">#REF!</definedName>
    <definedName name="CAPITULO8" localSheetId="29">#REF!</definedName>
    <definedName name="CAPITULO8" localSheetId="31">#REF!</definedName>
    <definedName name="CAPITULO8" localSheetId="7">#REF!</definedName>
    <definedName name="CAPITULO8" localSheetId="8">#REF!</definedName>
    <definedName name="CAPITULO8" localSheetId="9">#REF!</definedName>
    <definedName name="CAPITULO8" localSheetId="10">#REF!</definedName>
    <definedName name="CAPITULO9" localSheetId="11">#REF!</definedName>
    <definedName name="CAPITULO9" localSheetId="12">#REF!</definedName>
    <definedName name="CAPITULO9" localSheetId="13">#REF!</definedName>
    <definedName name="CAPITULO9" localSheetId="14">#REF!</definedName>
    <definedName name="CAPITULO9" localSheetId="15">#REF!</definedName>
    <definedName name="CAPITULO9" localSheetId="16">#REF!</definedName>
    <definedName name="CAPITULO9" localSheetId="17">#REF!</definedName>
    <definedName name="CAPITULO9" localSheetId="18">#REF!</definedName>
    <definedName name="CAPITULO9" localSheetId="19">#REF!</definedName>
    <definedName name="CAPITULO9" localSheetId="20">#REF!</definedName>
    <definedName name="CAPITULO9" localSheetId="21">#REF!</definedName>
    <definedName name="CAPITULO9" localSheetId="22">#REF!</definedName>
    <definedName name="CAPITULO9" localSheetId="23">#REF!</definedName>
    <definedName name="CAPITULO9" localSheetId="24">#REF!</definedName>
    <definedName name="CAPITULO9" localSheetId="25">#REF!</definedName>
    <definedName name="CAPITULO9" localSheetId="26">#REF!</definedName>
    <definedName name="CAPITULO9" localSheetId="27">#REF!</definedName>
    <definedName name="CAPITULO9" localSheetId="28">#REF!</definedName>
    <definedName name="CAPITULO9" localSheetId="29">#REF!</definedName>
    <definedName name="CAPITULO9" localSheetId="31">#REF!</definedName>
    <definedName name="CAPITULO9" localSheetId="7">#REF!</definedName>
    <definedName name="CAPITULO9" localSheetId="8">#REF!</definedName>
    <definedName name="CAPITULO9" localSheetId="9">#REF!</definedName>
    <definedName name="CAPITULO9" localSheetId="10">#REF!</definedName>
    <definedName name="Carrotanque_1000_gl">#REF!</definedName>
    <definedName name="Carrotanque_Irrigador_de_asfalto__1000_GALONES_DE_CAPACIDAD">#REF!</definedName>
    <definedName name="Cartelera_informativa_de_1.0mx0.8m_en_madera_con_fondo_de_corcho">#REF!</definedName>
    <definedName name="Cascos">#REF!</definedName>
    <definedName name="CdadCalidad" localSheetId="11">#REF!</definedName>
    <definedName name="CdadCalidad" localSheetId="12">#REF!</definedName>
    <definedName name="CdadCalidad" localSheetId="13">#REF!</definedName>
    <definedName name="CdadCalidad" localSheetId="14">#REF!</definedName>
    <definedName name="CdadCalidad" localSheetId="15">#REF!</definedName>
    <definedName name="CdadCalidad" localSheetId="16">#REF!</definedName>
    <definedName name="CdadCalidad" localSheetId="17">#REF!</definedName>
    <definedName name="CdadCalidad" localSheetId="18">#REF!</definedName>
    <definedName name="CdadCalidad" localSheetId="19">#REF!</definedName>
    <definedName name="CdadCalidad" localSheetId="20">#REF!</definedName>
    <definedName name="CdadCalidad" localSheetId="21">#REF!</definedName>
    <definedName name="CdadCalidad" localSheetId="22">#REF!</definedName>
    <definedName name="CdadCalidad" localSheetId="23">#REF!</definedName>
    <definedName name="CdadCalidad" localSheetId="24">#REF!</definedName>
    <definedName name="CdadCalidad" localSheetId="25">#REF!</definedName>
    <definedName name="CdadCalidad" localSheetId="26">#REF!</definedName>
    <definedName name="CdadCalidad" localSheetId="27">#REF!</definedName>
    <definedName name="CdadCalidad" localSheetId="28">#REF!</definedName>
    <definedName name="CdadCalidad" localSheetId="29">#REF!</definedName>
    <definedName name="CdadCalidad" localSheetId="31">#REF!</definedName>
    <definedName name="CdadCalidad" localSheetId="7">#REF!</definedName>
    <definedName name="CdadCalidad" localSheetId="8">#REF!</definedName>
    <definedName name="CdadCalidad" localSheetId="9">#REF!</definedName>
    <definedName name="CdadCalidad" localSheetId="10">#REF!</definedName>
    <definedName name="CdadCalidades" localSheetId="11">#REF!</definedName>
    <definedName name="CdadCalidades" localSheetId="12">#REF!</definedName>
    <definedName name="CdadCalidades" localSheetId="13">#REF!</definedName>
    <definedName name="CdadCalidades" localSheetId="14">#REF!</definedName>
    <definedName name="CdadCalidades" localSheetId="15">#REF!</definedName>
    <definedName name="CdadCalidades" localSheetId="16">#REF!</definedName>
    <definedName name="CdadCalidades" localSheetId="17">#REF!</definedName>
    <definedName name="CdadCalidades" localSheetId="18">#REF!</definedName>
    <definedName name="CdadCalidades" localSheetId="19">#REF!</definedName>
    <definedName name="CdadCalidades" localSheetId="20">#REF!</definedName>
    <definedName name="CdadCalidades" localSheetId="21">#REF!</definedName>
    <definedName name="CdadCalidades" localSheetId="22">#REF!</definedName>
    <definedName name="CdadCalidades" localSheetId="23">#REF!</definedName>
    <definedName name="CdadCalidades" localSheetId="24">#REF!</definedName>
    <definedName name="CdadCalidades" localSheetId="25">#REF!</definedName>
    <definedName name="CdadCalidades" localSheetId="26">#REF!</definedName>
    <definedName name="CdadCalidades" localSheetId="27">#REF!</definedName>
    <definedName name="CdadCalidades" localSheetId="28">#REF!</definedName>
    <definedName name="CdadCalidades" localSheetId="29">#REF!</definedName>
    <definedName name="CdadCalidades" localSheetId="31">#REF!</definedName>
    <definedName name="CdadCalidades" localSheetId="7">#REF!</definedName>
    <definedName name="CdadCalidades" localSheetId="8">#REF!</definedName>
    <definedName name="CdadCalidades" localSheetId="9">#REF!</definedName>
    <definedName name="CdadCalidades" localSheetId="10">#REF!</definedName>
    <definedName name="CdadNoFactura" localSheetId="11">#REF!</definedName>
    <definedName name="CdadNoFactura" localSheetId="12">#REF!</definedName>
    <definedName name="CdadNoFactura" localSheetId="13">#REF!</definedName>
    <definedName name="CdadNoFactura" localSheetId="14">#REF!</definedName>
    <definedName name="CdadNoFactura" localSheetId="15">#REF!</definedName>
    <definedName name="CdadNoFactura" localSheetId="16">#REF!</definedName>
    <definedName name="CdadNoFactura" localSheetId="17">#REF!</definedName>
    <definedName name="CdadNoFactura" localSheetId="18">#REF!</definedName>
    <definedName name="CdadNoFactura" localSheetId="19">#REF!</definedName>
    <definedName name="CdadNoFactura" localSheetId="20">#REF!</definedName>
    <definedName name="CdadNoFactura" localSheetId="21">#REF!</definedName>
    <definedName name="CdadNoFactura" localSheetId="22">#REF!</definedName>
    <definedName name="CdadNoFactura" localSheetId="23">#REF!</definedName>
    <definedName name="CdadNoFactura" localSheetId="24">#REF!</definedName>
    <definedName name="CdadNoFactura" localSheetId="25">#REF!</definedName>
    <definedName name="CdadNoFactura" localSheetId="26">#REF!</definedName>
    <definedName name="CdadNoFactura" localSheetId="27">#REF!</definedName>
    <definedName name="CdadNoFactura" localSheetId="28">#REF!</definedName>
    <definedName name="CdadNoFactura" localSheetId="29">#REF!</definedName>
    <definedName name="CdadNoFactura" localSheetId="31">#REF!</definedName>
    <definedName name="CdadNoFactura" localSheetId="7">#REF!</definedName>
    <definedName name="CdadNoFactura" localSheetId="8">#REF!</definedName>
    <definedName name="CdadNoFactura" localSheetId="9">#REF!</definedName>
    <definedName name="CdadNoFactura" localSheetId="10">#REF!</definedName>
    <definedName name="CdadNoFacturables" localSheetId="11">#REF!</definedName>
    <definedName name="CdadNoFacturables" localSheetId="12">#REF!</definedName>
    <definedName name="CdadNoFacturables" localSheetId="13">#REF!</definedName>
    <definedName name="CdadNoFacturables" localSheetId="14">#REF!</definedName>
    <definedName name="CdadNoFacturables" localSheetId="15">#REF!</definedName>
    <definedName name="CdadNoFacturables" localSheetId="16">#REF!</definedName>
    <definedName name="CdadNoFacturables" localSheetId="17">#REF!</definedName>
    <definedName name="CdadNoFacturables" localSheetId="18">#REF!</definedName>
    <definedName name="CdadNoFacturables" localSheetId="19">#REF!</definedName>
    <definedName name="CdadNoFacturables" localSheetId="20">#REF!</definedName>
    <definedName name="CdadNoFacturables" localSheetId="21">#REF!</definedName>
    <definedName name="CdadNoFacturables" localSheetId="22">#REF!</definedName>
    <definedName name="CdadNoFacturables" localSheetId="23">#REF!</definedName>
    <definedName name="CdadNoFacturables" localSheetId="24">#REF!</definedName>
    <definedName name="CdadNoFacturables" localSheetId="25">#REF!</definedName>
    <definedName name="CdadNoFacturables" localSheetId="26">#REF!</definedName>
    <definedName name="CdadNoFacturables" localSheetId="27">#REF!</definedName>
    <definedName name="CdadNoFacturables" localSheetId="28">#REF!</definedName>
    <definedName name="CdadNoFacturables" localSheetId="29">#REF!</definedName>
    <definedName name="CdadNoFacturables" localSheetId="31">#REF!</definedName>
    <definedName name="CdadNoFacturables" localSheetId="7">#REF!</definedName>
    <definedName name="CdadNoFacturables" localSheetId="8">#REF!</definedName>
    <definedName name="CdadNoFacturables" localSheetId="9">#REF!</definedName>
    <definedName name="CdadNoFacturables" localSheetId="10">#REF!</definedName>
    <definedName name="CdadProfesional" localSheetId="11">#REF!</definedName>
    <definedName name="CdadProfesional" localSheetId="12">#REF!</definedName>
    <definedName name="CdadProfesional" localSheetId="13">#REF!</definedName>
    <definedName name="CdadProfesional" localSheetId="14">#REF!</definedName>
    <definedName name="CdadProfesional" localSheetId="15">#REF!</definedName>
    <definedName name="CdadProfesional" localSheetId="16">#REF!</definedName>
    <definedName name="CdadProfesional" localSheetId="17">#REF!</definedName>
    <definedName name="CdadProfesional" localSheetId="18">#REF!</definedName>
    <definedName name="CdadProfesional" localSheetId="19">#REF!</definedName>
    <definedName name="CdadProfesional" localSheetId="20">#REF!</definedName>
    <definedName name="CdadProfesional" localSheetId="21">#REF!</definedName>
    <definedName name="CdadProfesional" localSheetId="22">#REF!</definedName>
    <definedName name="CdadProfesional" localSheetId="23">#REF!</definedName>
    <definedName name="CdadProfesional" localSheetId="24">#REF!</definedName>
    <definedName name="CdadProfesional" localSheetId="25">#REF!</definedName>
    <definedName name="CdadProfesional" localSheetId="26">#REF!</definedName>
    <definedName name="CdadProfesional" localSheetId="27">#REF!</definedName>
    <definedName name="CdadProfesional" localSheetId="28">#REF!</definedName>
    <definedName name="CdadProfesional" localSheetId="29">#REF!</definedName>
    <definedName name="CdadProfesional" localSheetId="31">#REF!</definedName>
    <definedName name="CdadProfesional" localSheetId="7">#REF!</definedName>
    <definedName name="CdadProfesional" localSheetId="8">#REF!</definedName>
    <definedName name="CdadProfesional" localSheetId="9">#REF!</definedName>
    <definedName name="CdadProfesional" localSheetId="10">#REF!</definedName>
    <definedName name="CdadProfesionales" localSheetId="11">#REF!</definedName>
    <definedName name="CdadProfesionales" localSheetId="12">#REF!</definedName>
    <definedName name="CdadProfesionales" localSheetId="13">#REF!</definedName>
    <definedName name="CdadProfesionales" localSheetId="14">#REF!</definedName>
    <definedName name="CdadProfesionales" localSheetId="15">#REF!</definedName>
    <definedName name="CdadProfesionales" localSheetId="16">#REF!</definedName>
    <definedName name="CdadProfesionales" localSheetId="17">#REF!</definedName>
    <definedName name="CdadProfesionales" localSheetId="18">#REF!</definedName>
    <definedName name="CdadProfesionales" localSheetId="19">#REF!</definedName>
    <definedName name="CdadProfesionales" localSheetId="20">#REF!</definedName>
    <definedName name="CdadProfesionales" localSheetId="21">#REF!</definedName>
    <definedName name="CdadProfesionales" localSheetId="22">#REF!</definedName>
    <definedName name="CdadProfesionales" localSheetId="23">#REF!</definedName>
    <definedName name="CdadProfesionales" localSheetId="24">#REF!</definedName>
    <definedName name="CdadProfesionales" localSheetId="25">#REF!</definedName>
    <definedName name="CdadProfesionales" localSheetId="26">#REF!</definedName>
    <definedName name="CdadProfesionales" localSheetId="27">#REF!</definedName>
    <definedName name="CdadProfesionales" localSheetId="28">#REF!</definedName>
    <definedName name="CdadProfesionales" localSheetId="29">#REF!</definedName>
    <definedName name="CdadProfesionales" localSheetId="31">#REF!</definedName>
    <definedName name="CdadProfesionales" localSheetId="7">#REF!</definedName>
    <definedName name="CdadProfesionales" localSheetId="8">#REF!</definedName>
    <definedName name="CdadProfesionales" localSheetId="9">#REF!</definedName>
    <definedName name="CdadProfesionales" localSheetId="10">#REF!</definedName>
    <definedName name="CdadTecnico" localSheetId="11">#REF!</definedName>
    <definedName name="CdadTecnico" localSheetId="12">#REF!</definedName>
    <definedName name="CdadTecnico" localSheetId="13">#REF!</definedName>
    <definedName name="CdadTecnico" localSheetId="14">#REF!</definedName>
    <definedName name="CdadTecnico" localSheetId="15">#REF!</definedName>
    <definedName name="CdadTecnico" localSheetId="16">#REF!</definedName>
    <definedName name="CdadTecnico" localSheetId="17">#REF!</definedName>
    <definedName name="CdadTecnico" localSheetId="18">#REF!</definedName>
    <definedName name="CdadTecnico" localSheetId="19">#REF!</definedName>
    <definedName name="CdadTecnico" localSheetId="20">#REF!</definedName>
    <definedName name="CdadTecnico" localSheetId="21">#REF!</definedName>
    <definedName name="CdadTecnico" localSheetId="22">#REF!</definedName>
    <definedName name="CdadTecnico" localSheetId="23">#REF!</definedName>
    <definedName name="CdadTecnico" localSheetId="24">#REF!</definedName>
    <definedName name="CdadTecnico" localSheetId="25">#REF!</definedName>
    <definedName name="CdadTecnico" localSheetId="26">#REF!</definedName>
    <definedName name="CdadTecnico" localSheetId="27">#REF!</definedName>
    <definedName name="CdadTecnico" localSheetId="28">#REF!</definedName>
    <definedName name="CdadTecnico" localSheetId="29">#REF!</definedName>
    <definedName name="CdadTecnico" localSheetId="31">#REF!</definedName>
    <definedName name="CdadTecnico" localSheetId="7">#REF!</definedName>
    <definedName name="CdadTecnico" localSheetId="8">#REF!</definedName>
    <definedName name="CdadTecnico" localSheetId="9">#REF!</definedName>
    <definedName name="CdadTecnico" localSheetId="10">#REF!</definedName>
    <definedName name="CdadTecnicos" localSheetId="11">#REF!</definedName>
    <definedName name="CdadTecnicos" localSheetId="12">#REF!</definedName>
    <definedName name="CdadTecnicos" localSheetId="13">#REF!</definedName>
    <definedName name="CdadTecnicos" localSheetId="14">#REF!</definedName>
    <definedName name="CdadTecnicos" localSheetId="15">#REF!</definedName>
    <definedName name="CdadTecnicos" localSheetId="16">#REF!</definedName>
    <definedName name="CdadTecnicos" localSheetId="17">#REF!</definedName>
    <definedName name="CdadTecnicos" localSheetId="18">#REF!</definedName>
    <definedName name="CdadTecnicos" localSheetId="19">#REF!</definedName>
    <definedName name="CdadTecnicos" localSheetId="20">#REF!</definedName>
    <definedName name="CdadTecnicos" localSheetId="21">#REF!</definedName>
    <definedName name="CdadTecnicos" localSheetId="22">#REF!</definedName>
    <definedName name="CdadTecnicos" localSheetId="23">#REF!</definedName>
    <definedName name="CdadTecnicos" localSheetId="24">#REF!</definedName>
    <definedName name="CdadTecnicos" localSheetId="25">#REF!</definedName>
    <definedName name="CdadTecnicos" localSheetId="26">#REF!</definedName>
    <definedName name="CdadTecnicos" localSheetId="27">#REF!</definedName>
    <definedName name="CdadTecnicos" localSheetId="28">#REF!</definedName>
    <definedName name="CdadTecnicos" localSheetId="29">#REF!</definedName>
    <definedName name="CdadTecnicos" localSheetId="31">#REF!</definedName>
    <definedName name="CdadTecnicos" localSheetId="7">#REF!</definedName>
    <definedName name="CdadTecnicos" localSheetId="8">#REF!</definedName>
    <definedName name="CdadTecnicos" localSheetId="9">#REF!</definedName>
    <definedName name="CdadTecnicos" localSheetId="10">#REF!</definedName>
    <definedName name="CDS_V_INDICES_CIRCUITO_CAUSA" localSheetId="11">#REF!</definedName>
    <definedName name="CDS_V_INDICES_CIRCUITO_CAUSA" localSheetId="12">#REF!</definedName>
    <definedName name="CDS_V_INDICES_CIRCUITO_CAUSA" localSheetId="13">#REF!</definedName>
    <definedName name="CDS_V_INDICES_CIRCUITO_CAUSA" localSheetId="14">#REF!</definedName>
    <definedName name="CDS_V_INDICES_CIRCUITO_CAUSA" localSheetId="15">#REF!</definedName>
    <definedName name="CDS_V_INDICES_CIRCUITO_CAUSA" localSheetId="16">#REF!</definedName>
    <definedName name="CDS_V_INDICES_CIRCUITO_CAUSA" localSheetId="17">#REF!</definedName>
    <definedName name="CDS_V_INDICES_CIRCUITO_CAUSA" localSheetId="18">#REF!</definedName>
    <definedName name="CDS_V_INDICES_CIRCUITO_CAUSA" localSheetId="19">#REF!</definedName>
    <definedName name="CDS_V_INDICES_CIRCUITO_CAUSA" localSheetId="20">#REF!</definedName>
    <definedName name="CDS_V_INDICES_CIRCUITO_CAUSA" localSheetId="21">#REF!</definedName>
    <definedName name="CDS_V_INDICES_CIRCUITO_CAUSA" localSheetId="22">#REF!</definedName>
    <definedName name="CDS_V_INDICES_CIRCUITO_CAUSA" localSheetId="23">#REF!</definedName>
    <definedName name="CDS_V_INDICES_CIRCUITO_CAUSA" localSheetId="24">#REF!</definedName>
    <definedName name="CDS_V_INDICES_CIRCUITO_CAUSA" localSheetId="25">#REF!</definedName>
    <definedName name="CDS_V_INDICES_CIRCUITO_CAUSA" localSheetId="26">#REF!</definedName>
    <definedName name="CDS_V_INDICES_CIRCUITO_CAUSA" localSheetId="27">#REF!</definedName>
    <definedName name="CDS_V_INDICES_CIRCUITO_CAUSA" localSheetId="28">#REF!</definedName>
    <definedName name="CDS_V_INDICES_CIRCUITO_CAUSA" localSheetId="29">#REF!</definedName>
    <definedName name="CDS_V_INDICES_CIRCUITO_CAUSA" localSheetId="31">#REF!</definedName>
    <definedName name="CDS_V_INDICES_CIRCUITO_CAUSA" localSheetId="7">#REF!</definedName>
    <definedName name="CDS_V_INDICES_CIRCUITO_CAUSA" localSheetId="8">#REF!</definedName>
    <definedName name="CDS_V_INDICES_CIRCUITO_CAUSA" localSheetId="9">#REF!</definedName>
    <definedName name="CDS_V_INDICES_CIRCUITO_CAUSA" localSheetId="10">#REF!</definedName>
    <definedName name="CEMENTO" localSheetId="11">#REF!</definedName>
    <definedName name="CEMENTO" localSheetId="12">#REF!</definedName>
    <definedName name="CEMENTO" localSheetId="13">#REF!</definedName>
    <definedName name="CEMENTO" localSheetId="14">#REF!</definedName>
    <definedName name="CEMENTO" localSheetId="15">#REF!</definedName>
    <definedName name="CEMENTO" localSheetId="16">#REF!</definedName>
    <definedName name="CEMENTO" localSheetId="17">#REF!</definedName>
    <definedName name="CEMENTO" localSheetId="18">#REF!</definedName>
    <definedName name="CEMENTO" localSheetId="19">#REF!</definedName>
    <definedName name="CEMENTO" localSheetId="20">#REF!</definedName>
    <definedName name="CEMENTO" localSheetId="21">#REF!</definedName>
    <definedName name="CEMENTO" localSheetId="22">#REF!</definedName>
    <definedName name="CEMENTO" localSheetId="23">#REF!</definedName>
    <definedName name="CEMENTO" localSheetId="24">#REF!</definedName>
    <definedName name="CEMENTO" localSheetId="25">#REF!</definedName>
    <definedName name="CEMENTO" localSheetId="26">#REF!</definedName>
    <definedName name="CEMENTO" localSheetId="27">#REF!</definedName>
    <definedName name="CEMENTO" localSheetId="28">#REF!</definedName>
    <definedName name="CEMENTO" localSheetId="29">#REF!</definedName>
    <definedName name="CEMENTO" localSheetId="31">#REF!</definedName>
    <definedName name="CEMENTO" localSheetId="7">#REF!</definedName>
    <definedName name="CEMENTO" localSheetId="8">#REF!</definedName>
    <definedName name="CEMENTO" localSheetId="9">#REF!</definedName>
    <definedName name="CEMENTO" localSheetId="10">#REF!</definedName>
    <definedName name="Cemento_gris__Inlcuye_tranporte_interno_en_obra_cargue_y_descargue">#REF!</definedName>
    <definedName name="cesped" localSheetId="11">[8]Mater!#REF!</definedName>
    <definedName name="cesped" localSheetId="12">[8]Mater!#REF!</definedName>
    <definedName name="cesped" localSheetId="13">[8]Mater!#REF!</definedName>
    <definedName name="cesped" localSheetId="14">[8]Mater!#REF!</definedName>
    <definedName name="cesped" localSheetId="15">[8]Mater!#REF!</definedName>
    <definedName name="cesped" localSheetId="16">[8]Mater!#REF!</definedName>
    <definedName name="cesped" localSheetId="17">[8]Mater!#REF!</definedName>
    <definedName name="cesped" localSheetId="18">[8]Mater!#REF!</definedName>
    <definedName name="cesped" localSheetId="19">[8]Mater!#REF!</definedName>
    <definedName name="cesped" localSheetId="20">[8]Mater!#REF!</definedName>
    <definedName name="cesped" localSheetId="21">[8]Mater!#REF!</definedName>
    <definedName name="cesped" localSheetId="22">[8]Mater!#REF!</definedName>
    <definedName name="cesped" localSheetId="23">[8]Mater!#REF!</definedName>
    <definedName name="cesped" localSheetId="24">[8]Mater!#REF!</definedName>
    <definedName name="cesped" localSheetId="25">[8]Mater!#REF!</definedName>
    <definedName name="cesped" localSheetId="26">[8]Mater!#REF!</definedName>
    <definedName name="cesped" localSheetId="27">[8]Mater!#REF!</definedName>
    <definedName name="cesped" localSheetId="28">[8]Mater!#REF!</definedName>
    <definedName name="cesped" localSheetId="29">[8]Mater!#REF!</definedName>
    <definedName name="cesped" localSheetId="31">[8]Mater!#REF!</definedName>
    <definedName name="cesped" localSheetId="7">[8]Mater!#REF!</definedName>
    <definedName name="cesped" localSheetId="8">[8]Mater!#REF!</definedName>
    <definedName name="cesped" localSheetId="9">[8]Mater!#REF!</definedName>
    <definedName name="cesped" localSheetId="10">[8]Mater!#REF!</definedName>
    <definedName name="Chaleco_con_tres_logos_bordados">#REF!</definedName>
    <definedName name="Chalecos_reflectivos">#REF!</definedName>
    <definedName name="Cinta_Plastica__PELIGRO_NO_PASE">#REF!</definedName>
    <definedName name="CIR" localSheetId="11">IF([9]!LG=9,IF(ISERROR([9]!PVT),"",[9]!PVT),"")</definedName>
    <definedName name="CIR" localSheetId="12">IF([9]!LG=9,IF(ISERROR([9]!PVT),"",[9]!PVT),"")</definedName>
    <definedName name="CIR" localSheetId="13">IF([9]!LG=9,IF(ISERROR([9]!PVT),"",[9]!PVT),"")</definedName>
    <definedName name="CIR" localSheetId="14">IF([9]!LG=9,IF(ISERROR([9]!PVT),"",[9]!PVT),"")</definedName>
    <definedName name="CIR" localSheetId="15">IF([9]!LG=9,IF(ISERROR([9]!PVT),"",[9]!PVT),"")</definedName>
    <definedName name="CIR" localSheetId="16">IF([9]!LG=9,IF(ISERROR([9]!PVT),"",[9]!PVT),"")</definedName>
    <definedName name="CIR" localSheetId="17">IF([9]!LG=9,IF(ISERROR([9]!PVT),"",[9]!PVT),"")</definedName>
    <definedName name="CIR" localSheetId="18">IF([9]!LG=9,IF(ISERROR([9]!PVT),"",[9]!PVT),"")</definedName>
    <definedName name="CIR" localSheetId="19">IF([9]!LG=9,IF(ISERROR([9]!PVT),"",[9]!PVT),"")</definedName>
    <definedName name="CIR" localSheetId="20">IF([9]!LG=9,IF(ISERROR([9]!PVT),"",[9]!PVT),"")</definedName>
    <definedName name="CIR" localSheetId="21">IF([9]!LG=9,IF(ISERROR([9]!PVT),"",[9]!PVT),"")</definedName>
    <definedName name="CIR" localSheetId="22">IF([9]!LG=9,IF(ISERROR([9]!PVT),"",[9]!PVT),"")</definedName>
    <definedName name="CIR" localSheetId="23">IF([9]!LG=9,IF(ISERROR([9]!PVT),"",[9]!PVT),"")</definedName>
    <definedName name="CIR" localSheetId="24">IF([9]!LG=9,IF(ISERROR([9]!PVT),"",[9]!PVT),"")</definedName>
    <definedName name="CIR" localSheetId="25">IF([9]!LG=9,IF(ISERROR([9]!PVT),"",[9]!PVT),"")</definedName>
    <definedName name="CIR" localSheetId="26">IF([9]!LG=9,IF(ISERROR([9]!PVT),"",[9]!PVT),"")</definedName>
    <definedName name="CIR" localSheetId="27">IF([9]!LG=9,IF(ISERROR([9]!PVT),"",[9]!PVT),"")</definedName>
    <definedName name="CIR" localSheetId="28">IF([9]!LG=9,IF(ISERROR([9]!PVT),"",[9]!PVT),"")</definedName>
    <definedName name="CIR" localSheetId="29">IF([9]!LG=9,IF(ISERROR([9]!PVT),"",[9]!PVT),"")</definedName>
    <definedName name="CIR" localSheetId="31">IF([9]!LG=9,IF(ISERROR([9]!PVT),"",[9]!PVT),"")</definedName>
    <definedName name="CIR" localSheetId="7">IF([9]!LG=9,IF(ISERROR([9]!PVT),"",[9]!PVT),"")</definedName>
    <definedName name="CIR" localSheetId="8">IF([9]!LG=9,IF(ISERROR([9]!PVT),"",[9]!PVT),"")</definedName>
    <definedName name="CIR" localSheetId="9">IF([9]!LG=9,IF(ISERROR([9]!PVT),"",[9]!PVT),"")</definedName>
    <definedName name="CIR" localSheetId="10">IF([9]!LG=9,IF(ISERROR([9]!PVT),"",[9]!PVT),"")</definedName>
    <definedName name="CIR" localSheetId="6">IF([9]!LG=9,IF(ISERROR([9]!PVT),"",[9]!PVT),"")</definedName>
    <definedName name="CIRCUNVALAR" localSheetId="11">#REF!</definedName>
    <definedName name="CIRCUNVALAR" localSheetId="12">#REF!</definedName>
    <definedName name="CIRCUNVALAR" localSheetId="13">#REF!</definedName>
    <definedName name="CIRCUNVALAR" localSheetId="14">#REF!</definedName>
    <definedName name="CIRCUNVALAR" localSheetId="15">#REF!</definedName>
    <definedName name="CIRCUNVALAR" localSheetId="16">#REF!</definedName>
    <definedName name="CIRCUNVALAR" localSheetId="17">#REF!</definedName>
    <definedName name="CIRCUNVALAR" localSheetId="18">#REF!</definedName>
    <definedName name="CIRCUNVALAR" localSheetId="19">#REF!</definedName>
    <definedName name="CIRCUNVALAR" localSheetId="20">#REF!</definedName>
    <definedName name="CIRCUNVALAR" localSheetId="21">#REF!</definedName>
    <definedName name="CIRCUNVALAR" localSheetId="22">#REF!</definedName>
    <definedName name="CIRCUNVALAR" localSheetId="23">#REF!</definedName>
    <definedName name="CIRCUNVALAR" localSheetId="24">#REF!</definedName>
    <definedName name="CIRCUNVALAR" localSheetId="25">#REF!</definedName>
    <definedName name="CIRCUNVALAR" localSheetId="26">#REF!</definedName>
    <definedName name="CIRCUNVALAR" localSheetId="27">#REF!</definedName>
    <definedName name="CIRCUNVALAR" localSheetId="28">#REF!</definedName>
    <definedName name="CIRCUNVALAR" localSheetId="29">#REF!</definedName>
    <definedName name="CIRCUNVALAR" localSheetId="31">#REF!</definedName>
    <definedName name="CIRCUNVALAR" localSheetId="7">#REF!</definedName>
    <definedName name="CIRCUNVALAR" localSheetId="8">#REF!</definedName>
    <definedName name="CIRCUNVALAR" localSheetId="9">#REF!</definedName>
    <definedName name="CIRCUNVALAR" localSheetId="10">#REF!</definedName>
    <definedName name="CL" localSheetId="11">'[6]CIRCUITOS CODENSA'!#REF!</definedName>
    <definedName name="CL" localSheetId="12">'[6]CIRCUITOS CODENSA'!#REF!</definedName>
    <definedName name="CL" localSheetId="13">'[6]CIRCUITOS CODENSA'!#REF!</definedName>
    <definedName name="CL" localSheetId="14">'[6]CIRCUITOS CODENSA'!#REF!</definedName>
    <definedName name="CL" localSheetId="15">'[6]CIRCUITOS CODENSA'!#REF!</definedName>
    <definedName name="CL" localSheetId="16">'[6]CIRCUITOS CODENSA'!#REF!</definedName>
    <definedName name="CL" localSheetId="17">'[6]CIRCUITOS CODENSA'!#REF!</definedName>
    <definedName name="CL" localSheetId="18">'[6]CIRCUITOS CODENSA'!#REF!</definedName>
    <definedName name="CL" localSheetId="19">'[6]CIRCUITOS CODENSA'!#REF!</definedName>
    <definedName name="CL" localSheetId="20">'[6]CIRCUITOS CODENSA'!#REF!</definedName>
    <definedName name="CL" localSheetId="21">'[6]CIRCUITOS CODENSA'!#REF!</definedName>
    <definedName name="CL" localSheetId="22">'[6]CIRCUITOS CODENSA'!#REF!</definedName>
    <definedName name="CL" localSheetId="23">'[6]CIRCUITOS CODENSA'!#REF!</definedName>
    <definedName name="CL" localSheetId="24">'[6]CIRCUITOS CODENSA'!#REF!</definedName>
    <definedName name="CL" localSheetId="25">'[6]CIRCUITOS CODENSA'!#REF!</definedName>
    <definedName name="CL" localSheetId="26">'[6]CIRCUITOS CODENSA'!#REF!</definedName>
    <definedName name="CL" localSheetId="27">'[6]CIRCUITOS CODENSA'!#REF!</definedName>
    <definedName name="CL" localSheetId="28">'[6]CIRCUITOS CODENSA'!#REF!</definedName>
    <definedName name="CL" localSheetId="29">'[6]CIRCUITOS CODENSA'!#REF!</definedName>
    <definedName name="CL" localSheetId="31">'[6]CIRCUITOS CODENSA'!#REF!</definedName>
    <definedName name="CL" localSheetId="7">'[6]CIRCUITOS CODENSA'!#REF!</definedName>
    <definedName name="CL" localSheetId="8">'[6]CIRCUITOS CODENSA'!#REF!</definedName>
    <definedName name="CL" localSheetId="9">'[6]CIRCUITOS CODENSA'!#REF!</definedName>
    <definedName name="CL" localSheetId="10">'[6]CIRCUITOS CODENSA'!#REF!</definedName>
    <definedName name="Compactador_de_Rodillo_POTENCIA__99HP__PESO__8_ton">#REF!</definedName>
    <definedName name="Compactador_neumático_de_Potencia_70_HP__peso_de_13_ton">#REF!</definedName>
    <definedName name="COMPRE" localSheetId="11">#REF!</definedName>
    <definedName name="COMPRE" localSheetId="12">#REF!</definedName>
    <definedName name="COMPRE" localSheetId="13">#REF!</definedName>
    <definedName name="COMPRE" localSheetId="14">#REF!</definedName>
    <definedName name="COMPRE" localSheetId="15">#REF!</definedName>
    <definedName name="COMPRE" localSheetId="16">#REF!</definedName>
    <definedName name="COMPRE" localSheetId="17">#REF!</definedName>
    <definedName name="COMPRE" localSheetId="18">#REF!</definedName>
    <definedName name="COMPRE" localSheetId="19">#REF!</definedName>
    <definedName name="COMPRE" localSheetId="20">#REF!</definedName>
    <definedName name="COMPRE" localSheetId="21">#REF!</definedName>
    <definedName name="COMPRE" localSheetId="22">#REF!</definedName>
    <definedName name="COMPRE" localSheetId="23">#REF!</definedName>
    <definedName name="COMPRE" localSheetId="24">#REF!</definedName>
    <definedName name="COMPRE" localSheetId="25">#REF!</definedName>
    <definedName name="COMPRE" localSheetId="26">#REF!</definedName>
    <definedName name="COMPRE" localSheetId="27">#REF!</definedName>
    <definedName name="COMPRE" localSheetId="28">#REF!</definedName>
    <definedName name="COMPRE" localSheetId="29">#REF!</definedName>
    <definedName name="COMPRE" localSheetId="31">#REF!</definedName>
    <definedName name="COMPRE" localSheetId="7">#REF!</definedName>
    <definedName name="COMPRE" localSheetId="8">#REF!</definedName>
    <definedName name="COMPRE" localSheetId="9">#REF!</definedName>
    <definedName name="COMPRE" localSheetId="10">#REF!</definedName>
    <definedName name="Compresor__barrido_y_soplado">#REF!</definedName>
    <definedName name="Compresor_80HP__con_martillo">#REF!</definedName>
    <definedName name="Computadores_e_impresora">#REF!</definedName>
    <definedName name="concreto_2000_apartado">#REF!</definedName>
    <definedName name="concreto_2000_arboletes">#REF!</definedName>
    <definedName name="concreto_2000_carepa">#REF!</definedName>
    <definedName name="concreto_2000_chigorodo">#REF!</definedName>
    <definedName name="concreto_2000_mutata">#REF!</definedName>
    <definedName name="concreto_2000_necocli">#REF!</definedName>
    <definedName name="concreto_2000_sanjuan">#REF!</definedName>
    <definedName name="concreto_2000_sanpedro">#REF!</definedName>
    <definedName name="concreto_2000_turbo">#REF!</definedName>
    <definedName name="concreto_2500_apartado">#REF!</definedName>
    <definedName name="concreto_2500_arboletes">#REF!</definedName>
    <definedName name="concreto_2500_carepa">#REF!</definedName>
    <definedName name="concreto_2500_chigorodo">#REF!</definedName>
    <definedName name="concreto_2500_mutata">#REF!</definedName>
    <definedName name="concreto_2500_necocli">#REF!</definedName>
    <definedName name="concreto_2500_sanjuan">#REF!</definedName>
    <definedName name="concreto_2500_sanpedro">#REF!</definedName>
    <definedName name="concreto_2500_turbo">#REF!</definedName>
    <definedName name="Concreto_3000_Apartado">#REF!</definedName>
    <definedName name="concreto_3000_arboletes">#REF!</definedName>
    <definedName name="concreto_3000_carepa">#REF!</definedName>
    <definedName name="concreto_3000_chigorodo">#REF!</definedName>
    <definedName name="concreto_3000_mutata">#REF!</definedName>
    <definedName name="concreto_3000_necocli">#REF!</definedName>
    <definedName name="concreto_3000_sanjuan">#REF!</definedName>
    <definedName name="concreto_3000_sanpedro">#REF!</definedName>
    <definedName name="concreto_3000_turbo">#REF!</definedName>
    <definedName name="CONCRETO25" localSheetId="11">#REF!</definedName>
    <definedName name="CONCRETO25" localSheetId="12">#REF!</definedName>
    <definedName name="CONCRETO25" localSheetId="13">#REF!</definedName>
    <definedName name="CONCRETO25" localSheetId="14">#REF!</definedName>
    <definedName name="CONCRETO25" localSheetId="15">#REF!</definedName>
    <definedName name="CONCRETO25" localSheetId="16">#REF!</definedName>
    <definedName name="CONCRETO25" localSheetId="17">#REF!</definedName>
    <definedName name="CONCRETO25" localSheetId="18">#REF!</definedName>
    <definedName name="CONCRETO25" localSheetId="19">#REF!</definedName>
    <definedName name="CONCRETO25" localSheetId="20">#REF!</definedName>
    <definedName name="CONCRETO25" localSheetId="21">#REF!</definedName>
    <definedName name="CONCRETO25" localSheetId="22">#REF!</definedName>
    <definedName name="CONCRETO25" localSheetId="23">#REF!</definedName>
    <definedName name="CONCRETO25" localSheetId="24">#REF!</definedName>
    <definedName name="CONCRETO25" localSheetId="25">#REF!</definedName>
    <definedName name="CONCRETO25" localSheetId="26">#REF!</definedName>
    <definedName name="CONCRETO25" localSheetId="27">#REF!</definedName>
    <definedName name="CONCRETO25" localSheetId="28">#REF!</definedName>
    <definedName name="CONCRETO25" localSheetId="29">#REF!</definedName>
    <definedName name="CONCRETO25" localSheetId="31">#REF!</definedName>
    <definedName name="CONCRETO25" localSheetId="7">#REF!</definedName>
    <definedName name="CONCRETO25" localSheetId="8">#REF!</definedName>
    <definedName name="CONCRETO25" localSheetId="9">#REF!</definedName>
    <definedName name="CONCRETO25" localSheetId="10">#REF!</definedName>
    <definedName name="Concreto2500v" localSheetId="11">#REF!</definedName>
    <definedName name="Concreto2500v" localSheetId="12">#REF!</definedName>
    <definedName name="Concreto2500v" localSheetId="13">#REF!</definedName>
    <definedName name="Concreto2500v" localSheetId="14">#REF!</definedName>
    <definedName name="Concreto2500v" localSheetId="15">#REF!</definedName>
    <definedName name="Concreto2500v" localSheetId="16">#REF!</definedName>
    <definedName name="Concreto2500v" localSheetId="17">#REF!</definedName>
    <definedName name="Concreto2500v" localSheetId="18">#REF!</definedName>
    <definedName name="Concreto2500v" localSheetId="19">#REF!</definedName>
    <definedName name="Concreto2500v" localSheetId="20">#REF!</definedName>
    <definedName name="Concreto2500v" localSheetId="21">#REF!</definedName>
    <definedName name="Concreto2500v" localSheetId="22">#REF!</definedName>
    <definedName name="Concreto2500v" localSheetId="23">#REF!</definedName>
    <definedName name="Concreto2500v" localSheetId="24">#REF!</definedName>
    <definedName name="Concreto2500v" localSheetId="25">#REF!</definedName>
    <definedName name="Concreto2500v" localSheetId="26">#REF!</definedName>
    <definedName name="Concreto2500v" localSheetId="27">#REF!</definedName>
    <definedName name="Concreto2500v" localSheetId="28">#REF!</definedName>
    <definedName name="Concreto2500v" localSheetId="29">#REF!</definedName>
    <definedName name="Concreto2500v" localSheetId="31">#REF!</definedName>
    <definedName name="Concreto2500v" localSheetId="7">#REF!</definedName>
    <definedName name="Concreto2500v" localSheetId="8">#REF!</definedName>
    <definedName name="Concreto2500v" localSheetId="9">#REF!</definedName>
    <definedName name="Concreto2500v" localSheetId="10">#REF!</definedName>
    <definedName name="CONCRETO3" localSheetId="11">#REF!</definedName>
    <definedName name="CONCRETO3" localSheetId="12">#REF!</definedName>
    <definedName name="CONCRETO3" localSheetId="13">#REF!</definedName>
    <definedName name="CONCRETO3" localSheetId="14">#REF!</definedName>
    <definedName name="CONCRETO3" localSheetId="15">#REF!</definedName>
    <definedName name="CONCRETO3" localSheetId="16">#REF!</definedName>
    <definedName name="CONCRETO3" localSheetId="17">#REF!</definedName>
    <definedName name="CONCRETO3" localSheetId="18">#REF!</definedName>
    <definedName name="CONCRETO3" localSheetId="19">#REF!</definedName>
    <definedName name="CONCRETO3" localSheetId="20">#REF!</definedName>
    <definedName name="CONCRETO3" localSheetId="21">#REF!</definedName>
    <definedName name="CONCRETO3" localSheetId="22">#REF!</definedName>
    <definedName name="CONCRETO3" localSheetId="23">#REF!</definedName>
    <definedName name="CONCRETO3" localSheetId="24">#REF!</definedName>
    <definedName name="CONCRETO3" localSheetId="25">#REF!</definedName>
    <definedName name="CONCRETO3" localSheetId="26">#REF!</definedName>
    <definedName name="CONCRETO3" localSheetId="27">#REF!</definedName>
    <definedName name="CONCRETO3" localSheetId="28">#REF!</definedName>
    <definedName name="CONCRETO3" localSheetId="29">#REF!</definedName>
    <definedName name="CONCRETO3" localSheetId="31">#REF!</definedName>
    <definedName name="CONCRETO3" localSheetId="7">#REF!</definedName>
    <definedName name="CONCRETO3" localSheetId="8">#REF!</definedName>
    <definedName name="CONCRETO3" localSheetId="9">#REF!</definedName>
    <definedName name="CONCRETO3" localSheetId="10">#REF!</definedName>
    <definedName name="concreto5" localSheetId="11">#REF!</definedName>
    <definedName name="concreto5" localSheetId="12">#REF!</definedName>
    <definedName name="concreto5" localSheetId="13">#REF!</definedName>
    <definedName name="concreto5" localSheetId="14">#REF!</definedName>
    <definedName name="concreto5" localSheetId="15">#REF!</definedName>
    <definedName name="concreto5" localSheetId="16">#REF!</definedName>
    <definedName name="concreto5" localSheetId="17">#REF!</definedName>
    <definedName name="concreto5" localSheetId="18">#REF!</definedName>
    <definedName name="concreto5" localSheetId="19">#REF!</definedName>
    <definedName name="concreto5" localSheetId="20">#REF!</definedName>
    <definedName name="concreto5" localSheetId="21">#REF!</definedName>
    <definedName name="concreto5" localSheetId="22">#REF!</definedName>
    <definedName name="concreto5" localSheetId="23">#REF!</definedName>
    <definedName name="concreto5" localSheetId="24">#REF!</definedName>
    <definedName name="concreto5" localSheetId="25">#REF!</definedName>
    <definedName name="concreto5" localSheetId="26">#REF!</definedName>
    <definedName name="concreto5" localSheetId="27">#REF!</definedName>
    <definedName name="concreto5" localSheetId="28">#REF!</definedName>
    <definedName name="concreto5" localSheetId="29">#REF!</definedName>
    <definedName name="concreto5" localSheetId="31">#REF!</definedName>
    <definedName name="concreto5" localSheetId="7">#REF!</definedName>
    <definedName name="concreto5" localSheetId="8">#REF!</definedName>
    <definedName name="concreto5" localSheetId="9">#REF!</definedName>
    <definedName name="concreto5" localSheetId="10">#REF!</definedName>
    <definedName name="Concreto5500v" localSheetId="11">#REF!</definedName>
    <definedName name="Concreto5500v" localSheetId="12">#REF!</definedName>
    <definedName name="Concreto5500v" localSheetId="13">#REF!</definedName>
    <definedName name="Concreto5500v" localSheetId="14">#REF!</definedName>
    <definedName name="Concreto5500v" localSheetId="15">#REF!</definedName>
    <definedName name="Concreto5500v" localSheetId="16">#REF!</definedName>
    <definedName name="Concreto5500v" localSheetId="17">#REF!</definedName>
    <definedName name="Concreto5500v" localSheetId="18">#REF!</definedName>
    <definedName name="Concreto5500v" localSheetId="19">#REF!</definedName>
    <definedName name="Concreto5500v" localSheetId="20">#REF!</definedName>
    <definedName name="Concreto5500v" localSheetId="21">#REF!</definedName>
    <definedName name="Concreto5500v" localSheetId="22">#REF!</definedName>
    <definedName name="Concreto5500v" localSheetId="23">#REF!</definedName>
    <definedName name="Concreto5500v" localSheetId="24">#REF!</definedName>
    <definedName name="Concreto5500v" localSheetId="25">#REF!</definedName>
    <definedName name="Concreto5500v" localSheetId="26">#REF!</definedName>
    <definedName name="Concreto5500v" localSheetId="27">#REF!</definedName>
    <definedName name="Concreto5500v" localSheetId="28">#REF!</definedName>
    <definedName name="Concreto5500v" localSheetId="29">#REF!</definedName>
    <definedName name="Concreto5500v" localSheetId="31">#REF!</definedName>
    <definedName name="Concreto5500v" localSheetId="7">#REF!</definedName>
    <definedName name="Concreto5500v" localSheetId="8">#REF!</definedName>
    <definedName name="Concreto5500v" localSheetId="9">#REF!</definedName>
    <definedName name="Concreto5500v" localSheetId="10">#REF!</definedName>
    <definedName name="concretomuro" localSheetId="11">#REF!</definedName>
    <definedName name="concretomuro" localSheetId="12">#REF!</definedName>
    <definedName name="concretomuro" localSheetId="13">#REF!</definedName>
    <definedName name="concretomuro" localSheetId="14">#REF!</definedName>
    <definedName name="concretomuro" localSheetId="15">#REF!</definedName>
    <definedName name="concretomuro" localSheetId="16">#REF!</definedName>
    <definedName name="concretomuro" localSheetId="17">#REF!</definedName>
    <definedName name="concretomuro" localSheetId="18">#REF!</definedName>
    <definedName name="concretomuro" localSheetId="19">#REF!</definedName>
    <definedName name="concretomuro" localSheetId="20">#REF!</definedName>
    <definedName name="concretomuro" localSheetId="21">#REF!</definedName>
    <definedName name="concretomuro" localSheetId="22">#REF!</definedName>
    <definedName name="concretomuro" localSheetId="23">#REF!</definedName>
    <definedName name="concretomuro" localSheetId="24">#REF!</definedName>
    <definedName name="concretomuro" localSheetId="25">#REF!</definedName>
    <definedName name="concretomuro" localSheetId="26">#REF!</definedName>
    <definedName name="concretomuro" localSheetId="27">#REF!</definedName>
    <definedName name="concretomuro" localSheetId="28">#REF!</definedName>
    <definedName name="concretomuro" localSheetId="29">#REF!</definedName>
    <definedName name="concretomuro" localSheetId="31">#REF!</definedName>
    <definedName name="concretomuro" localSheetId="7">#REF!</definedName>
    <definedName name="concretomuro" localSheetId="8">#REF!</definedName>
    <definedName name="concretomuro" localSheetId="9">#REF!</definedName>
    <definedName name="concretomuro" localSheetId="10">#REF!</definedName>
    <definedName name="CONDI1" localSheetId="11">#REF!</definedName>
    <definedName name="CONDI1" localSheetId="12">#REF!</definedName>
    <definedName name="CONDI1" localSheetId="13">#REF!</definedName>
    <definedName name="CONDI1" localSheetId="14">#REF!</definedName>
    <definedName name="CONDI1" localSheetId="15">#REF!</definedName>
    <definedName name="CONDI1" localSheetId="16">#REF!</definedName>
    <definedName name="CONDI1" localSheetId="17">#REF!</definedName>
    <definedName name="CONDI1" localSheetId="18">#REF!</definedName>
    <definedName name="CONDI1" localSheetId="19">#REF!</definedName>
    <definedName name="CONDI1" localSheetId="20">#REF!</definedName>
    <definedName name="CONDI1" localSheetId="21">#REF!</definedName>
    <definedName name="CONDI1" localSheetId="22">#REF!</definedName>
    <definedName name="CONDI1" localSheetId="23">#REF!</definedName>
    <definedName name="CONDI1" localSheetId="24">#REF!</definedName>
    <definedName name="CONDI1" localSheetId="25">#REF!</definedName>
    <definedName name="CONDI1" localSheetId="26">#REF!</definedName>
    <definedName name="CONDI1" localSheetId="27">#REF!</definedName>
    <definedName name="CONDI1" localSheetId="28">#REF!</definedName>
    <definedName name="CONDI1" localSheetId="29">#REF!</definedName>
    <definedName name="CONDI1" localSheetId="31">#REF!</definedName>
    <definedName name="CONDI1" localSheetId="7">#REF!</definedName>
    <definedName name="CONDI1" localSheetId="8">#REF!</definedName>
    <definedName name="CONDI1" localSheetId="9">#REF!</definedName>
    <definedName name="CONDI1" localSheetId="10">#REF!</definedName>
    <definedName name="Conductor">#REF!</definedName>
    <definedName name="Contador">#REF!</definedName>
    <definedName name="CosteoConsultoria" localSheetId="11">#REF!</definedName>
    <definedName name="CosteoConsultoria" localSheetId="12">#REF!</definedName>
    <definedName name="CosteoConsultoria" localSheetId="13">#REF!</definedName>
    <definedName name="CosteoConsultoria" localSheetId="14">#REF!</definedName>
    <definedName name="CosteoConsultoria" localSheetId="15">#REF!</definedName>
    <definedName name="CosteoConsultoria" localSheetId="16">#REF!</definedName>
    <definedName name="CosteoConsultoria" localSheetId="17">#REF!</definedName>
    <definedName name="CosteoConsultoria" localSheetId="18">#REF!</definedName>
    <definedName name="CosteoConsultoria" localSheetId="19">#REF!</definedName>
    <definedName name="CosteoConsultoria" localSheetId="20">#REF!</definedName>
    <definedName name="CosteoConsultoria" localSheetId="21">#REF!</definedName>
    <definedName name="CosteoConsultoria" localSheetId="22">#REF!</definedName>
    <definedName name="CosteoConsultoria" localSheetId="23">#REF!</definedName>
    <definedName name="CosteoConsultoria" localSheetId="24">#REF!</definedName>
    <definedName name="CosteoConsultoria" localSheetId="25">#REF!</definedName>
    <definedName name="CosteoConsultoria" localSheetId="26">#REF!</definedName>
    <definedName name="CosteoConsultoria" localSheetId="27">#REF!</definedName>
    <definedName name="CosteoConsultoria" localSheetId="28">#REF!</definedName>
    <definedName name="CosteoConsultoria" localSheetId="29">#REF!</definedName>
    <definedName name="CosteoConsultoria" localSheetId="31">#REF!</definedName>
    <definedName name="CosteoConsultoria" localSheetId="7">#REF!</definedName>
    <definedName name="CosteoConsultoria" localSheetId="8">#REF!</definedName>
    <definedName name="CosteoConsultoria" localSheetId="9">#REF!</definedName>
    <definedName name="CosteoConsultoria" localSheetId="10">#REF!</definedName>
    <definedName name="CostoDirecto" localSheetId="11">#REF!</definedName>
    <definedName name="CostoDirecto" localSheetId="12">#REF!</definedName>
    <definedName name="CostoDirecto" localSheetId="13">#REF!</definedName>
    <definedName name="CostoDirecto" localSheetId="14">#REF!</definedName>
    <definedName name="CostoDirecto" localSheetId="15">#REF!</definedName>
    <definedName name="CostoDirecto" localSheetId="16">#REF!</definedName>
    <definedName name="CostoDirecto" localSheetId="17">#REF!</definedName>
    <definedName name="CostoDirecto" localSheetId="18">#REF!</definedName>
    <definedName name="CostoDirecto" localSheetId="19">#REF!</definedName>
    <definedName name="CostoDirecto" localSheetId="20">#REF!</definedName>
    <definedName name="CostoDirecto" localSheetId="21">#REF!</definedName>
    <definedName name="CostoDirecto" localSheetId="22">#REF!</definedName>
    <definedName name="CostoDirecto" localSheetId="23">#REF!</definedName>
    <definedName name="CostoDirecto" localSheetId="24">#REF!</definedName>
    <definedName name="CostoDirecto" localSheetId="25">#REF!</definedName>
    <definedName name="CostoDirecto" localSheetId="26">#REF!</definedName>
    <definedName name="CostoDirecto" localSheetId="27">#REF!</definedName>
    <definedName name="CostoDirecto" localSheetId="28">#REF!</definedName>
    <definedName name="CostoDirecto" localSheetId="29">#REF!</definedName>
    <definedName name="CostoDirecto" localSheetId="31">#REF!</definedName>
    <definedName name="CostoDirecto" localSheetId="7">#REF!</definedName>
    <definedName name="CostoDirecto" localSheetId="8">#REF!</definedName>
    <definedName name="CostoDirecto" localSheetId="9">#REF!</definedName>
    <definedName name="CostoDirecto" localSheetId="10">#REF!</definedName>
    <definedName name="Costopérdidas" localSheetId="11">[10]Modelo!#REF!</definedName>
    <definedName name="Costopérdidas" localSheetId="12">[10]Modelo!#REF!</definedName>
    <definedName name="Costopérdidas" localSheetId="13">[10]Modelo!#REF!</definedName>
    <definedName name="Costopérdidas" localSheetId="14">[10]Modelo!#REF!</definedName>
    <definedName name="Costopérdidas" localSheetId="15">[10]Modelo!#REF!</definedName>
    <definedName name="Costopérdidas" localSheetId="16">[10]Modelo!#REF!</definedName>
    <definedName name="Costopérdidas" localSheetId="17">[10]Modelo!#REF!</definedName>
    <definedName name="Costopérdidas" localSheetId="18">[10]Modelo!#REF!</definedName>
    <definedName name="Costopérdidas" localSheetId="19">[10]Modelo!#REF!</definedName>
    <definedName name="Costopérdidas" localSheetId="20">[10]Modelo!#REF!</definedName>
    <definedName name="Costopérdidas" localSheetId="21">[10]Modelo!#REF!</definedName>
    <definedName name="Costopérdidas" localSheetId="22">[10]Modelo!#REF!</definedName>
    <definedName name="Costopérdidas" localSheetId="23">[10]Modelo!#REF!</definedName>
    <definedName name="Costopérdidas" localSheetId="24">[10]Modelo!#REF!</definedName>
    <definedName name="Costopérdidas" localSheetId="25">[10]Modelo!#REF!</definedName>
    <definedName name="Costopérdidas" localSheetId="26">[10]Modelo!#REF!</definedName>
    <definedName name="Costopérdidas" localSheetId="27">[10]Modelo!#REF!</definedName>
    <definedName name="Costopérdidas" localSheetId="28">[10]Modelo!#REF!</definedName>
    <definedName name="Costopérdidas" localSheetId="29">[10]Modelo!#REF!</definedName>
    <definedName name="Costopérdidas" localSheetId="31">[10]Modelo!#REF!</definedName>
    <definedName name="Costopérdidas" localSheetId="7">[10]Modelo!#REF!</definedName>
    <definedName name="Costopérdidas" localSheetId="8">[10]Modelo!#REF!</definedName>
    <definedName name="Costopérdidas" localSheetId="9">[10]Modelo!#REF!</definedName>
    <definedName name="Costopérdidas" localSheetId="10">[10]Modelo!#REF!</definedName>
    <definedName name="CotizacionARP" localSheetId="11">#REF!</definedName>
    <definedName name="CotizacionARP" localSheetId="12">#REF!</definedName>
    <definedName name="CotizacionARP" localSheetId="13">#REF!</definedName>
    <definedName name="CotizacionARP" localSheetId="14">#REF!</definedName>
    <definedName name="CotizacionARP" localSheetId="15">#REF!</definedName>
    <definedName name="CotizacionARP" localSheetId="16">#REF!</definedName>
    <definedName name="CotizacionARP" localSheetId="17">#REF!</definedName>
    <definedName name="CotizacionARP" localSheetId="18">#REF!</definedName>
    <definedName name="CotizacionARP" localSheetId="19">#REF!</definedName>
    <definedName name="CotizacionARP" localSheetId="20">#REF!</definedName>
    <definedName name="CotizacionARP" localSheetId="21">#REF!</definedName>
    <definedName name="CotizacionARP" localSheetId="22">#REF!</definedName>
    <definedName name="CotizacionARP" localSheetId="23">#REF!</definedName>
    <definedName name="CotizacionARP" localSheetId="24">#REF!</definedName>
    <definedName name="CotizacionARP" localSheetId="25">#REF!</definedName>
    <definedName name="CotizacionARP" localSheetId="26">#REF!</definedName>
    <definedName name="CotizacionARP" localSheetId="27">#REF!</definedName>
    <definedName name="CotizacionARP" localSheetId="28">#REF!</definedName>
    <definedName name="CotizacionARP" localSheetId="29">#REF!</definedName>
    <definedName name="CotizacionARP" localSheetId="31">#REF!</definedName>
    <definedName name="CotizacionARP" localSheetId="7">#REF!</definedName>
    <definedName name="CotizacionARP" localSheetId="8">#REF!</definedName>
    <definedName name="CotizacionARP" localSheetId="9">#REF!</definedName>
    <definedName name="CotizacionARP" localSheetId="10">#REF!</definedName>
    <definedName name="_xlnm.Criteria" localSheetId="11">[2]INSUMOS!#REF!</definedName>
    <definedName name="_xlnm.Criteria" localSheetId="12">[2]INSUMOS!#REF!</definedName>
    <definedName name="_xlnm.Criteria" localSheetId="13">[2]INSUMOS!#REF!</definedName>
    <definedName name="_xlnm.Criteria" localSheetId="14">[2]INSUMOS!#REF!</definedName>
    <definedName name="_xlnm.Criteria" localSheetId="15">[2]INSUMOS!#REF!</definedName>
    <definedName name="_xlnm.Criteria" localSheetId="16">[2]INSUMOS!#REF!</definedName>
    <definedName name="_xlnm.Criteria" localSheetId="17">[2]INSUMOS!#REF!</definedName>
    <definedName name="_xlnm.Criteria" localSheetId="18">[2]INSUMOS!#REF!</definedName>
    <definedName name="_xlnm.Criteria" localSheetId="19">[2]INSUMOS!#REF!</definedName>
    <definedName name="_xlnm.Criteria" localSheetId="20">[2]INSUMOS!#REF!</definedName>
    <definedName name="_xlnm.Criteria" localSheetId="21">[2]INSUMOS!#REF!</definedName>
    <definedName name="_xlnm.Criteria" localSheetId="22">[2]INSUMOS!#REF!</definedName>
    <definedName name="_xlnm.Criteria" localSheetId="23">[2]INSUMOS!#REF!</definedName>
    <definedName name="_xlnm.Criteria" localSheetId="24">[2]INSUMOS!#REF!</definedName>
    <definedName name="_xlnm.Criteria" localSheetId="25">[2]INSUMOS!#REF!</definedName>
    <definedName name="_xlnm.Criteria" localSheetId="26">[2]INSUMOS!#REF!</definedName>
    <definedName name="_xlnm.Criteria" localSheetId="27">[2]INSUMOS!#REF!</definedName>
    <definedName name="_xlnm.Criteria" localSheetId="28">[2]INSUMOS!#REF!</definedName>
    <definedName name="_xlnm.Criteria" localSheetId="29">[2]INSUMOS!#REF!</definedName>
    <definedName name="_xlnm.Criteria" localSheetId="31">[2]INSUMOS!#REF!</definedName>
    <definedName name="_xlnm.Criteria" localSheetId="7">[2]INSUMOS!#REF!</definedName>
    <definedName name="_xlnm.Criteria" localSheetId="8">[2]INSUMOS!#REF!</definedName>
    <definedName name="_xlnm.Criteria" localSheetId="9">[2]INSUMOS!#REF!</definedName>
    <definedName name="_xlnm.Criteria" localSheetId="10">[2]INSUMOS!#REF!</definedName>
    <definedName name="Criterios_IM" localSheetId="11">[2]INSUMOS!#REF!</definedName>
    <definedName name="Criterios_IM" localSheetId="12">[2]INSUMOS!#REF!</definedName>
    <definedName name="Criterios_IM" localSheetId="13">[2]INSUMOS!#REF!</definedName>
    <definedName name="Criterios_IM" localSheetId="14">[2]INSUMOS!#REF!</definedName>
    <definedName name="Criterios_IM" localSheetId="15">[2]INSUMOS!#REF!</definedName>
    <definedName name="Criterios_IM" localSheetId="16">[2]INSUMOS!#REF!</definedName>
    <definedName name="Criterios_IM" localSheetId="17">[2]INSUMOS!#REF!</definedName>
    <definedName name="Criterios_IM" localSheetId="18">[2]INSUMOS!#REF!</definedName>
    <definedName name="Criterios_IM" localSheetId="19">[2]INSUMOS!#REF!</definedName>
    <definedName name="Criterios_IM" localSheetId="20">[2]INSUMOS!#REF!</definedName>
    <definedName name="Criterios_IM" localSheetId="21">[2]INSUMOS!#REF!</definedName>
    <definedName name="Criterios_IM" localSheetId="22">[2]INSUMOS!#REF!</definedName>
    <definedName name="Criterios_IM" localSheetId="23">[2]INSUMOS!#REF!</definedName>
    <definedName name="Criterios_IM" localSheetId="24">[2]INSUMOS!#REF!</definedName>
    <definedName name="Criterios_IM" localSheetId="25">[2]INSUMOS!#REF!</definedName>
    <definedName name="Criterios_IM" localSheetId="26">[2]INSUMOS!#REF!</definedName>
    <definedName name="Criterios_IM" localSheetId="27">[2]INSUMOS!#REF!</definedName>
    <definedName name="Criterios_IM" localSheetId="28">[2]INSUMOS!#REF!</definedName>
    <definedName name="Criterios_IM" localSheetId="29">[2]INSUMOS!#REF!</definedName>
    <definedName name="Criterios_IM" localSheetId="31">[2]INSUMOS!#REF!</definedName>
    <definedName name="Criterios_IM" localSheetId="7">[2]INSUMOS!#REF!</definedName>
    <definedName name="Criterios_IM" localSheetId="8">[2]INSUMOS!#REF!</definedName>
    <definedName name="Criterios_IM" localSheetId="9">[2]INSUMOS!#REF!</definedName>
    <definedName name="Criterios_IM" localSheetId="10">[2]INSUMOS!#REF!</definedName>
    <definedName name="Cronograma" localSheetId="11">[2]INSUMOS!#REF!</definedName>
    <definedName name="Cronograma" localSheetId="12">[2]INSUMOS!#REF!</definedName>
    <definedName name="Cronograma" localSheetId="13">[2]INSUMOS!#REF!</definedName>
    <definedName name="Cronograma" localSheetId="14">[2]INSUMOS!#REF!</definedName>
    <definedName name="Cronograma" localSheetId="15">[2]INSUMOS!#REF!</definedName>
    <definedName name="Cronograma" localSheetId="16">[2]INSUMOS!#REF!</definedName>
    <definedName name="Cronograma" localSheetId="17">[2]INSUMOS!#REF!</definedName>
    <definedName name="Cronograma" localSheetId="18">[2]INSUMOS!#REF!</definedName>
    <definedName name="Cronograma" localSheetId="19">[2]INSUMOS!#REF!</definedName>
    <definedName name="Cronograma" localSheetId="20">[2]INSUMOS!#REF!</definedName>
    <definedName name="Cronograma" localSheetId="21">[2]INSUMOS!#REF!</definedName>
    <definedName name="Cronograma" localSheetId="22">[2]INSUMOS!#REF!</definedName>
    <definedName name="Cronograma" localSheetId="23">[2]INSUMOS!#REF!</definedName>
    <definedName name="Cronograma" localSheetId="24">[2]INSUMOS!#REF!</definedName>
    <definedName name="Cronograma" localSheetId="25">[2]INSUMOS!#REF!</definedName>
    <definedName name="Cronograma" localSheetId="26">[2]INSUMOS!#REF!</definedName>
    <definedName name="Cronograma" localSheetId="27">[2]INSUMOS!#REF!</definedName>
    <definedName name="Cronograma" localSheetId="28">[2]INSUMOS!#REF!</definedName>
    <definedName name="Cronograma" localSheetId="29">[2]INSUMOS!#REF!</definedName>
    <definedName name="Cronograma" localSheetId="31">[2]INSUMOS!#REF!</definedName>
    <definedName name="Cronograma" localSheetId="7">[2]INSUMOS!#REF!</definedName>
    <definedName name="Cronograma" localSheetId="8">[2]INSUMOS!#REF!</definedName>
    <definedName name="Cronograma" localSheetId="9">[2]INSUMOS!#REF!</definedName>
    <definedName name="Cronograma" localSheetId="10">[2]INSUMOS!#REF!</definedName>
    <definedName name="CT" localSheetId="11">'[6]CIRCUITOS CODENSA'!#REF!</definedName>
    <definedName name="CT" localSheetId="12">'[6]CIRCUITOS CODENSA'!#REF!</definedName>
    <definedName name="CT" localSheetId="13">'[6]CIRCUITOS CODENSA'!#REF!</definedName>
    <definedName name="CT" localSheetId="14">'[6]CIRCUITOS CODENSA'!#REF!</definedName>
    <definedName name="CT" localSheetId="15">'[6]CIRCUITOS CODENSA'!#REF!</definedName>
    <definedName name="CT" localSheetId="16">'[6]CIRCUITOS CODENSA'!#REF!</definedName>
    <definedName name="CT" localSheetId="17">'[6]CIRCUITOS CODENSA'!#REF!</definedName>
    <definedName name="CT" localSheetId="18">'[6]CIRCUITOS CODENSA'!#REF!</definedName>
    <definedName name="CT" localSheetId="19">'[6]CIRCUITOS CODENSA'!#REF!</definedName>
    <definedName name="CT" localSheetId="20">'[6]CIRCUITOS CODENSA'!#REF!</definedName>
    <definedName name="CT" localSheetId="21">'[6]CIRCUITOS CODENSA'!#REF!</definedName>
    <definedName name="CT" localSheetId="22">'[6]CIRCUITOS CODENSA'!#REF!</definedName>
    <definedName name="CT" localSheetId="23">'[6]CIRCUITOS CODENSA'!#REF!</definedName>
    <definedName name="CT" localSheetId="24">'[6]CIRCUITOS CODENSA'!#REF!</definedName>
    <definedName name="CT" localSheetId="25">'[6]CIRCUITOS CODENSA'!#REF!</definedName>
    <definedName name="CT" localSheetId="26">'[6]CIRCUITOS CODENSA'!#REF!</definedName>
    <definedName name="CT" localSheetId="27">'[6]CIRCUITOS CODENSA'!#REF!</definedName>
    <definedName name="CT" localSheetId="28">'[6]CIRCUITOS CODENSA'!#REF!</definedName>
    <definedName name="CT" localSheetId="29">'[6]CIRCUITOS CODENSA'!#REF!</definedName>
    <definedName name="CT" localSheetId="31">'[6]CIRCUITOS CODENSA'!#REF!</definedName>
    <definedName name="CT" localSheetId="7">'[6]CIRCUITOS CODENSA'!#REF!</definedName>
    <definedName name="CT" localSheetId="8">'[6]CIRCUITOS CODENSA'!#REF!</definedName>
    <definedName name="CT" localSheetId="9">'[6]CIRCUITOS CODENSA'!#REF!</definedName>
    <definedName name="CT" localSheetId="10">'[6]CIRCUITOS CODENSA'!#REF!</definedName>
    <definedName name="CU" localSheetId="11">'[6]CIRCUITOS CODENSA'!#REF!</definedName>
    <definedName name="CU" localSheetId="12">'[6]CIRCUITOS CODENSA'!#REF!</definedName>
    <definedName name="CU" localSheetId="13">'[6]CIRCUITOS CODENSA'!#REF!</definedName>
    <definedName name="CU" localSheetId="14">'[6]CIRCUITOS CODENSA'!#REF!</definedName>
    <definedName name="CU" localSheetId="15">'[6]CIRCUITOS CODENSA'!#REF!</definedName>
    <definedName name="CU" localSheetId="16">'[6]CIRCUITOS CODENSA'!#REF!</definedName>
    <definedName name="CU" localSheetId="17">'[6]CIRCUITOS CODENSA'!#REF!</definedName>
    <definedName name="CU" localSheetId="18">'[6]CIRCUITOS CODENSA'!#REF!</definedName>
    <definedName name="CU" localSheetId="19">'[6]CIRCUITOS CODENSA'!#REF!</definedName>
    <definedName name="CU" localSheetId="20">'[6]CIRCUITOS CODENSA'!#REF!</definedName>
    <definedName name="CU" localSheetId="21">'[6]CIRCUITOS CODENSA'!#REF!</definedName>
    <definedName name="CU" localSheetId="22">'[6]CIRCUITOS CODENSA'!#REF!</definedName>
    <definedName name="CU" localSheetId="23">'[6]CIRCUITOS CODENSA'!#REF!</definedName>
    <definedName name="CU" localSheetId="24">'[6]CIRCUITOS CODENSA'!#REF!</definedName>
    <definedName name="CU" localSheetId="25">'[6]CIRCUITOS CODENSA'!#REF!</definedName>
    <definedName name="CU" localSheetId="26">'[6]CIRCUITOS CODENSA'!#REF!</definedName>
    <definedName name="CU" localSheetId="27">'[6]CIRCUITOS CODENSA'!#REF!</definedName>
    <definedName name="CU" localSheetId="28">'[6]CIRCUITOS CODENSA'!#REF!</definedName>
    <definedName name="CU" localSheetId="29">'[6]CIRCUITOS CODENSA'!#REF!</definedName>
    <definedName name="CU" localSheetId="31">'[6]CIRCUITOS CODENSA'!#REF!</definedName>
    <definedName name="CU" localSheetId="7">'[6]CIRCUITOS CODENSA'!#REF!</definedName>
    <definedName name="CU" localSheetId="8">'[6]CIRCUITOS CODENSA'!#REF!</definedName>
    <definedName name="CU" localSheetId="9">'[6]CIRCUITOS CODENSA'!#REF!</definedName>
    <definedName name="CU" localSheetId="10">'[6]CIRCUITOS CODENSA'!#REF!</definedName>
    <definedName name="CUAD" localSheetId="11">#REF!</definedName>
    <definedName name="CUAD" localSheetId="12">#REF!</definedName>
    <definedName name="CUAD" localSheetId="13">#REF!</definedName>
    <definedName name="CUAD" localSheetId="14">#REF!</definedName>
    <definedName name="CUAD" localSheetId="15">#REF!</definedName>
    <definedName name="CUAD" localSheetId="16">#REF!</definedName>
    <definedName name="CUAD" localSheetId="17">#REF!</definedName>
    <definedName name="CUAD" localSheetId="18">#REF!</definedName>
    <definedName name="CUAD" localSheetId="19">#REF!</definedName>
    <definedName name="CUAD" localSheetId="20">#REF!</definedName>
    <definedName name="CUAD" localSheetId="21">#REF!</definedName>
    <definedName name="CUAD" localSheetId="22">#REF!</definedName>
    <definedName name="CUAD" localSheetId="23">#REF!</definedName>
    <definedName name="CUAD" localSheetId="24">#REF!</definedName>
    <definedName name="CUAD" localSheetId="25">#REF!</definedName>
    <definedName name="CUAD" localSheetId="26">#REF!</definedName>
    <definedName name="CUAD" localSheetId="27">#REF!</definedName>
    <definedName name="CUAD" localSheetId="28">#REF!</definedName>
    <definedName name="CUAD" localSheetId="29">#REF!</definedName>
    <definedName name="CUAD" localSheetId="31">#REF!</definedName>
    <definedName name="CUAD" localSheetId="7">#REF!</definedName>
    <definedName name="CUAD" localSheetId="8">#REF!</definedName>
    <definedName name="CUAD" localSheetId="9">#REF!</definedName>
    <definedName name="CUAD" localSheetId="10">#REF!</definedName>
    <definedName name="cuad1" localSheetId="11">#REF!</definedName>
    <definedName name="cuad1" localSheetId="12">#REF!</definedName>
    <definedName name="cuad1" localSheetId="13">#REF!</definedName>
    <definedName name="cuad1" localSheetId="14">#REF!</definedName>
    <definedName name="cuad1" localSheetId="15">#REF!</definedName>
    <definedName name="cuad1" localSheetId="16">#REF!</definedName>
    <definedName name="cuad1" localSheetId="17">#REF!</definedName>
    <definedName name="cuad1" localSheetId="18">#REF!</definedName>
    <definedName name="cuad1" localSheetId="19">#REF!</definedName>
    <definedName name="cuad1" localSheetId="20">#REF!</definedName>
    <definedName name="cuad1" localSheetId="21">#REF!</definedName>
    <definedName name="cuad1" localSheetId="22">#REF!</definedName>
    <definedName name="cuad1" localSheetId="23">#REF!</definedName>
    <definedName name="cuad1" localSheetId="24">#REF!</definedName>
    <definedName name="cuad1" localSheetId="25">#REF!</definedName>
    <definedName name="cuad1" localSheetId="26">#REF!</definedName>
    <definedName name="cuad1" localSheetId="27">#REF!</definedName>
    <definedName name="cuad1" localSheetId="28">#REF!</definedName>
    <definedName name="cuad1" localSheetId="29">#REF!</definedName>
    <definedName name="cuad1" localSheetId="31">#REF!</definedName>
    <definedName name="cuad1" localSheetId="7">#REF!</definedName>
    <definedName name="cuad1" localSheetId="8">#REF!</definedName>
    <definedName name="cuad1" localSheetId="9">#REF!</definedName>
    <definedName name="cuad1" localSheetId="10">#REF!</definedName>
    <definedName name="cuad2" localSheetId="11">#REF!</definedName>
    <definedName name="cuad2" localSheetId="12">#REF!</definedName>
    <definedName name="cuad2" localSheetId="13">#REF!</definedName>
    <definedName name="cuad2" localSheetId="14">#REF!</definedName>
    <definedName name="cuad2" localSheetId="15">#REF!</definedName>
    <definedName name="cuad2" localSheetId="16">#REF!</definedName>
    <definedName name="cuad2" localSheetId="17">#REF!</definedName>
    <definedName name="cuad2" localSheetId="18">#REF!</definedName>
    <definedName name="cuad2" localSheetId="19">#REF!</definedName>
    <definedName name="cuad2" localSheetId="20">#REF!</definedName>
    <definedName name="cuad2" localSheetId="21">#REF!</definedName>
    <definedName name="cuad2" localSheetId="22">#REF!</definedName>
    <definedName name="cuad2" localSheetId="23">#REF!</definedName>
    <definedName name="cuad2" localSheetId="24">#REF!</definedName>
    <definedName name="cuad2" localSheetId="25">#REF!</definedName>
    <definedName name="cuad2" localSheetId="26">#REF!</definedName>
    <definedName name="cuad2" localSheetId="27">#REF!</definedName>
    <definedName name="cuad2" localSheetId="28">#REF!</definedName>
    <definedName name="cuad2" localSheetId="29">#REF!</definedName>
    <definedName name="cuad2" localSheetId="31">#REF!</definedName>
    <definedName name="cuad2" localSheetId="7">#REF!</definedName>
    <definedName name="cuad2" localSheetId="8">#REF!</definedName>
    <definedName name="cuad2" localSheetId="9">#REF!</definedName>
    <definedName name="cuad2" localSheetId="10">#REF!</definedName>
    <definedName name="cuad3" localSheetId="11">#REF!</definedName>
    <definedName name="cuad3" localSheetId="12">#REF!</definedName>
    <definedName name="cuad3" localSheetId="13">#REF!</definedName>
    <definedName name="cuad3" localSheetId="14">#REF!</definedName>
    <definedName name="cuad3" localSheetId="15">#REF!</definedName>
    <definedName name="cuad3" localSheetId="16">#REF!</definedName>
    <definedName name="cuad3" localSheetId="17">#REF!</definedName>
    <definedName name="cuad3" localSheetId="18">#REF!</definedName>
    <definedName name="cuad3" localSheetId="19">#REF!</definedName>
    <definedName name="cuad3" localSheetId="20">#REF!</definedName>
    <definedName name="cuad3" localSheetId="21">#REF!</definedName>
    <definedName name="cuad3" localSheetId="22">#REF!</definedName>
    <definedName name="cuad3" localSheetId="23">#REF!</definedName>
    <definedName name="cuad3" localSheetId="24">#REF!</definedName>
    <definedName name="cuad3" localSheetId="25">#REF!</definedName>
    <definedName name="cuad3" localSheetId="26">#REF!</definedName>
    <definedName name="cuad3" localSheetId="27">#REF!</definedName>
    <definedName name="cuad3" localSheetId="28">#REF!</definedName>
    <definedName name="cuad3" localSheetId="29">#REF!</definedName>
    <definedName name="cuad3" localSheetId="31">#REF!</definedName>
    <definedName name="cuad3" localSheetId="7">#REF!</definedName>
    <definedName name="cuad3" localSheetId="8">#REF!</definedName>
    <definedName name="cuad3" localSheetId="9">#REF!</definedName>
    <definedName name="cuad3" localSheetId="10">#REF!</definedName>
    <definedName name="cuad4" localSheetId="11">#REF!</definedName>
    <definedName name="cuad4" localSheetId="12">#REF!</definedName>
    <definedName name="cuad4" localSheetId="13">#REF!</definedName>
    <definedName name="cuad4" localSheetId="14">#REF!</definedName>
    <definedName name="cuad4" localSheetId="15">#REF!</definedName>
    <definedName name="cuad4" localSheetId="16">#REF!</definedName>
    <definedName name="cuad4" localSheetId="17">#REF!</definedName>
    <definedName name="cuad4" localSheetId="18">#REF!</definedName>
    <definedName name="cuad4" localSheetId="19">#REF!</definedName>
    <definedName name="cuad4" localSheetId="20">#REF!</definedName>
    <definedName name="cuad4" localSheetId="21">#REF!</definedName>
    <definedName name="cuad4" localSheetId="22">#REF!</definedName>
    <definedName name="cuad4" localSheetId="23">#REF!</definedName>
    <definedName name="cuad4" localSheetId="24">#REF!</definedName>
    <definedName name="cuad4" localSheetId="25">#REF!</definedName>
    <definedName name="cuad4" localSheetId="26">#REF!</definedName>
    <definedName name="cuad4" localSheetId="27">#REF!</definedName>
    <definedName name="cuad4" localSheetId="28">#REF!</definedName>
    <definedName name="cuad4" localSheetId="29">#REF!</definedName>
    <definedName name="cuad4" localSheetId="31">#REF!</definedName>
    <definedName name="cuad4" localSheetId="7">#REF!</definedName>
    <definedName name="cuad4" localSheetId="8">#REF!</definedName>
    <definedName name="cuad4" localSheetId="9">#REF!</definedName>
    <definedName name="cuad4" localSheetId="10">#REF!</definedName>
    <definedName name="CUAD5" localSheetId="11">#REF!</definedName>
    <definedName name="CUAD5" localSheetId="12">#REF!</definedName>
    <definedName name="CUAD5" localSheetId="13">#REF!</definedName>
    <definedName name="CUAD5" localSheetId="14">#REF!</definedName>
    <definedName name="CUAD5" localSheetId="15">#REF!</definedName>
    <definedName name="CUAD5" localSheetId="16">#REF!</definedName>
    <definedName name="CUAD5" localSheetId="17">#REF!</definedName>
    <definedName name="CUAD5" localSheetId="18">#REF!</definedName>
    <definedName name="CUAD5" localSheetId="19">#REF!</definedName>
    <definedName name="CUAD5" localSheetId="20">#REF!</definedName>
    <definedName name="CUAD5" localSheetId="21">#REF!</definedName>
    <definedName name="CUAD5" localSheetId="22">#REF!</definedName>
    <definedName name="CUAD5" localSheetId="23">#REF!</definedName>
    <definedName name="CUAD5" localSheetId="24">#REF!</definedName>
    <definedName name="CUAD5" localSheetId="25">#REF!</definedName>
    <definedName name="CUAD5" localSheetId="26">#REF!</definedName>
    <definedName name="CUAD5" localSheetId="27">#REF!</definedName>
    <definedName name="CUAD5" localSheetId="28">#REF!</definedName>
    <definedName name="CUAD5" localSheetId="29">#REF!</definedName>
    <definedName name="CUAD5" localSheetId="31">#REF!</definedName>
    <definedName name="CUAD5" localSheetId="7">#REF!</definedName>
    <definedName name="CUAD5" localSheetId="8">#REF!</definedName>
    <definedName name="CUAD5" localSheetId="9">#REF!</definedName>
    <definedName name="CUAD5" localSheetId="10">#REF!</definedName>
    <definedName name="cuado" localSheetId="11">#REF!</definedName>
    <definedName name="cuado" localSheetId="12">#REF!</definedName>
    <definedName name="cuado" localSheetId="13">#REF!</definedName>
    <definedName name="cuado" localSheetId="14">#REF!</definedName>
    <definedName name="cuado" localSheetId="15">#REF!</definedName>
    <definedName name="cuado" localSheetId="16">#REF!</definedName>
    <definedName name="cuado" localSheetId="17">#REF!</definedName>
    <definedName name="cuado" localSheetId="18">#REF!</definedName>
    <definedName name="cuado" localSheetId="19">#REF!</definedName>
    <definedName name="cuado" localSheetId="20">#REF!</definedName>
    <definedName name="cuado" localSheetId="21">#REF!</definedName>
    <definedName name="cuado" localSheetId="22">#REF!</definedName>
    <definedName name="cuado" localSheetId="23">#REF!</definedName>
    <definedName name="cuado" localSheetId="24">#REF!</definedName>
    <definedName name="cuado" localSheetId="25">#REF!</definedName>
    <definedName name="cuado" localSheetId="26">#REF!</definedName>
    <definedName name="cuado" localSheetId="27">#REF!</definedName>
    <definedName name="cuado" localSheetId="28">#REF!</definedName>
    <definedName name="cuado" localSheetId="29">#REF!</definedName>
    <definedName name="cuado" localSheetId="31">#REF!</definedName>
    <definedName name="cuado" localSheetId="7">#REF!</definedName>
    <definedName name="cuado" localSheetId="8">#REF!</definedName>
    <definedName name="cuado" localSheetId="9">#REF!</definedName>
    <definedName name="cuado" localSheetId="10">#REF!</definedName>
    <definedName name="D" localSheetId="11">#REF!</definedName>
    <definedName name="D" localSheetId="12">#REF!</definedName>
    <definedName name="D" localSheetId="13">#REF!</definedName>
    <definedName name="D" localSheetId="14">#REF!</definedName>
    <definedName name="D" localSheetId="15">#REF!</definedName>
    <definedName name="D" localSheetId="16">#REF!</definedName>
    <definedName name="D" localSheetId="17">#REF!</definedName>
    <definedName name="D" localSheetId="18">#REF!</definedName>
    <definedName name="D" localSheetId="19">#REF!</definedName>
    <definedName name="D" localSheetId="20">#REF!</definedName>
    <definedName name="D" localSheetId="21">#REF!</definedName>
    <definedName name="D" localSheetId="22">#REF!</definedName>
    <definedName name="D" localSheetId="23">#REF!</definedName>
    <definedName name="D" localSheetId="24">#REF!</definedName>
    <definedName name="D" localSheetId="25">#REF!</definedName>
    <definedName name="D" localSheetId="26">#REF!</definedName>
    <definedName name="D" localSheetId="27">#REF!</definedName>
    <definedName name="D" localSheetId="28">#REF!</definedName>
    <definedName name="D" localSheetId="29">#REF!</definedName>
    <definedName name="D" localSheetId="31">#REF!</definedName>
    <definedName name="D" localSheetId="7">#REF!</definedName>
    <definedName name="D" localSheetId="8">#REF!</definedName>
    <definedName name="D" localSheetId="9">#REF!</definedName>
    <definedName name="D" localSheetId="10">#REF!</definedName>
    <definedName name="D" localSheetId="6">#REF!</definedName>
    <definedName name="DADADAD" localSheetId="6" hidden="1">{#N/A,#N/A,TRUE,"CODIGO DEPENDENCIA"}</definedName>
    <definedName name="DADADAD" hidden="1">{#N/A,#N/A,TRUE,"CODIGO DEPENDENCIA"}</definedName>
    <definedName name="Datos" localSheetId="11">#REF!</definedName>
    <definedName name="Datos" localSheetId="12">#REF!</definedName>
    <definedName name="Datos" localSheetId="13">#REF!</definedName>
    <definedName name="Datos" localSheetId="14">#REF!</definedName>
    <definedName name="Datos" localSheetId="15">#REF!</definedName>
    <definedName name="Datos" localSheetId="16">#REF!</definedName>
    <definedName name="Datos" localSheetId="17">#REF!</definedName>
    <definedName name="Datos" localSheetId="18">#REF!</definedName>
    <definedName name="Datos" localSheetId="19">#REF!</definedName>
    <definedName name="Datos" localSheetId="20">#REF!</definedName>
    <definedName name="Datos" localSheetId="21">#REF!</definedName>
    <definedName name="Datos" localSheetId="22">#REF!</definedName>
    <definedName name="Datos" localSheetId="23">#REF!</definedName>
    <definedName name="Datos" localSheetId="24">#REF!</definedName>
    <definedName name="Datos" localSheetId="25">#REF!</definedName>
    <definedName name="Datos" localSheetId="26">#REF!</definedName>
    <definedName name="Datos" localSheetId="27">#REF!</definedName>
    <definedName name="Datos" localSheetId="28">#REF!</definedName>
    <definedName name="Datos" localSheetId="29">#REF!</definedName>
    <definedName name="Datos" localSheetId="31">#REF!</definedName>
    <definedName name="Datos" localSheetId="7">#REF!</definedName>
    <definedName name="Datos" localSheetId="8">#REF!</definedName>
    <definedName name="Datos" localSheetId="9">#REF!</definedName>
    <definedName name="Datos" localSheetId="10">#REF!</definedName>
    <definedName name="Decision" localSheetId="11">#REF!</definedName>
    <definedName name="Decision" localSheetId="12">#REF!</definedName>
    <definedName name="Decision" localSheetId="13">#REF!</definedName>
    <definedName name="Decision" localSheetId="14">#REF!</definedName>
    <definedName name="Decision" localSheetId="15">#REF!</definedName>
    <definedName name="Decision" localSheetId="16">#REF!</definedName>
    <definedName name="Decision" localSheetId="17">#REF!</definedName>
    <definedName name="Decision" localSheetId="18">#REF!</definedName>
    <definedName name="Decision" localSheetId="19">#REF!</definedName>
    <definedName name="Decision" localSheetId="20">#REF!</definedName>
    <definedName name="Decision" localSheetId="21">#REF!</definedName>
    <definedName name="Decision" localSheetId="22">#REF!</definedName>
    <definedName name="Decision" localSheetId="23">#REF!</definedName>
    <definedName name="Decision" localSheetId="24">#REF!</definedName>
    <definedName name="Decision" localSheetId="25">#REF!</definedName>
    <definedName name="Decision" localSheetId="26">#REF!</definedName>
    <definedName name="Decision" localSheetId="27">#REF!</definedName>
    <definedName name="Decision" localSheetId="28">#REF!</definedName>
    <definedName name="Decision" localSheetId="29">#REF!</definedName>
    <definedName name="Decision" localSheetId="31">#REF!</definedName>
    <definedName name="Decision" localSheetId="7">#REF!</definedName>
    <definedName name="Decision" localSheetId="8">#REF!</definedName>
    <definedName name="Decision" localSheetId="9">#REF!</definedName>
    <definedName name="Decision" localSheetId="10">#REF!</definedName>
    <definedName name="Delineadores_tubulares__Colombinas">#REF!</definedName>
    <definedName name="DEMOLICIONANDEN" localSheetId="11">#REF!</definedName>
    <definedName name="DEMOLICIONANDEN" localSheetId="12">#REF!</definedName>
    <definedName name="DEMOLICIONANDEN" localSheetId="13">#REF!</definedName>
    <definedName name="DEMOLICIONANDEN" localSheetId="14">#REF!</definedName>
    <definedName name="DEMOLICIONANDEN" localSheetId="15">#REF!</definedName>
    <definedName name="DEMOLICIONANDEN" localSheetId="16">#REF!</definedName>
    <definedName name="DEMOLICIONANDEN" localSheetId="17">#REF!</definedName>
    <definedName name="DEMOLICIONANDEN" localSheetId="18">#REF!</definedName>
    <definedName name="DEMOLICIONANDEN" localSheetId="19">#REF!</definedName>
    <definedName name="DEMOLICIONANDEN" localSheetId="20">#REF!</definedName>
    <definedName name="DEMOLICIONANDEN" localSheetId="21">#REF!</definedName>
    <definedName name="DEMOLICIONANDEN" localSheetId="22">#REF!</definedName>
    <definedName name="DEMOLICIONANDEN" localSheetId="23">#REF!</definedName>
    <definedName name="DEMOLICIONANDEN" localSheetId="24">#REF!</definedName>
    <definedName name="DEMOLICIONANDEN" localSheetId="25">#REF!</definedName>
    <definedName name="DEMOLICIONANDEN" localSheetId="26">#REF!</definedName>
    <definedName name="DEMOLICIONANDEN" localSheetId="27">#REF!</definedName>
    <definedName name="DEMOLICIONANDEN" localSheetId="28">#REF!</definedName>
    <definedName name="DEMOLICIONANDEN" localSheetId="29">#REF!</definedName>
    <definedName name="DEMOLICIONANDEN" localSheetId="31">#REF!</definedName>
    <definedName name="DEMOLICIONANDEN" localSheetId="7">#REF!</definedName>
    <definedName name="DEMOLICIONANDEN" localSheetId="8">#REF!</definedName>
    <definedName name="DEMOLICIONANDEN" localSheetId="9">#REF!</definedName>
    <definedName name="DEMOLICIONANDEN" localSheetId="10">#REF!</definedName>
    <definedName name="demolicionladrillo" localSheetId="11">#REF!</definedName>
    <definedName name="demolicionladrillo" localSheetId="12">#REF!</definedName>
    <definedName name="demolicionladrillo" localSheetId="13">#REF!</definedName>
    <definedName name="demolicionladrillo" localSheetId="14">#REF!</definedName>
    <definedName name="demolicionladrillo" localSheetId="15">#REF!</definedName>
    <definedName name="demolicionladrillo" localSheetId="16">#REF!</definedName>
    <definedName name="demolicionladrillo" localSheetId="17">#REF!</definedName>
    <definedName name="demolicionladrillo" localSheetId="18">#REF!</definedName>
    <definedName name="demolicionladrillo" localSheetId="19">#REF!</definedName>
    <definedName name="demolicionladrillo" localSheetId="20">#REF!</definedName>
    <definedName name="demolicionladrillo" localSheetId="21">#REF!</definedName>
    <definedName name="demolicionladrillo" localSheetId="22">#REF!</definedName>
    <definedName name="demolicionladrillo" localSheetId="23">#REF!</definedName>
    <definedName name="demolicionladrillo" localSheetId="24">#REF!</definedName>
    <definedName name="demolicionladrillo" localSheetId="25">#REF!</definedName>
    <definedName name="demolicionladrillo" localSheetId="26">#REF!</definedName>
    <definedName name="demolicionladrillo" localSheetId="27">#REF!</definedName>
    <definedName name="demolicionladrillo" localSheetId="28">#REF!</definedName>
    <definedName name="demolicionladrillo" localSheetId="29">#REF!</definedName>
    <definedName name="demolicionladrillo" localSheetId="31">#REF!</definedName>
    <definedName name="demolicionladrillo" localSheetId="7">#REF!</definedName>
    <definedName name="demolicionladrillo" localSheetId="8">#REF!</definedName>
    <definedName name="demolicionladrillo" localSheetId="9">#REF!</definedName>
    <definedName name="demolicionladrillo" localSheetId="10">#REF!</definedName>
    <definedName name="DEMOLICIONMURO" localSheetId="11">#REF!</definedName>
    <definedName name="DEMOLICIONMURO" localSheetId="12">#REF!</definedName>
    <definedName name="DEMOLICIONMURO" localSheetId="13">#REF!</definedName>
    <definedName name="DEMOLICIONMURO" localSheetId="14">#REF!</definedName>
    <definedName name="DEMOLICIONMURO" localSheetId="15">#REF!</definedName>
    <definedName name="DEMOLICIONMURO" localSheetId="16">#REF!</definedName>
    <definedName name="DEMOLICIONMURO" localSheetId="17">#REF!</definedName>
    <definedName name="DEMOLICIONMURO" localSheetId="18">#REF!</definedName>
    <definedName name="DEMOLICIONMURO" localSheetId="19">#REF!</definedName>
    <definedName name="DEMOLICIONMURO" localSheetId="20">#REF!</definedName>
    <definedName name="DEMOLICIONMURO" localSheetId="21">#REF!</definedName>
    <definedName name="DEMOLICIONMURO" localSheetId="22">#REF!</definedName>
    <definedName name="DEMOLICIONMURO" localSheetId="23">#REF!</definedName>
    <definedName name="DEMOLICIONMURO" localSheetId="24">#REF!</definedName>
    <definedName name="DEMOLICIONMURO" localSheetId="25">#REF!</definedName>
    <definedName name="DEMOLICIONMURO" localSheetId="26">#REF!</definedName>
    <definedName name="DEMOLICIONMURO" localSheetId="27">#REF!</definedName>
    <definedName name="DEMOLICIONMURO" localSheetId="28">#REF!</definedName>
    <definedName name="DEMOLICIONMURO" localSheetId="29">#REF!</definedName>
    <definedName name="DEMOLICIONMURO" localSheetId="31">#REF!</definedName>
    <definedName name="DEMOLICIONMURO" localSheetId="7">#REF!</definedName>
    <definedName name="DEMOLICIONMURO" localSheetId="8">#REF!</definedName>
    <definedName name="DEMOLICIONMURO" localSheetId="9">#REF!</definedName>
    <definedName name="DEMOLICIONMURO" localSheetId="10">#REF!</definedName>
    <definedName name="demolicionpav" localSheetId="11">#REF!</definedName>
    <definedName name="demolicionpav" localSheetId="12">#REF!</definedName>
    <definedName name="demolicionpav" localSheetId="13">#REF!</definedName>
    <definedName name="demolicionpav" localSheetId="14">#REF!</definedName>
    <definedName name="demolicionpav" localSheetId="15">#REF!</definedName>
    <definedName name="demolicionpav" localSheetId="16">#REF!</definedName>
    <definedName name="demolicionpav" localSheetId="17">#REF!</definedName>
    <definedName name="demolicionpav" localSheetId="18">#REF!</definedName>
    <definedName name="demolicionpav" localSheetId="19">#REF!</definedName>
    <definedName name="demolicionpav" localSheetId="20">#REF!</definedName>
    <definedName name="demolicionpav" localSheetId="21">#REF!</definedName>
    <definedName name="demolicionpav" localSheetId="22">#REF!</definedName>
    <definedName name="demolicionpav" localSheetId="23">#REF!</definedName>
    <definedName name="demolicionpav" localSheetId="24">#REF!</definedName>
    <definedName name="demolicionpav" localSheetId="25">#REF!</definedName>
    <definedName name="demolicionpav" localSheetId="26">#REF!</definedName>
    <definedName name="demolicionpav" localSheetId="27">#REF!</definedName>
    <definedName name="demolicionpav" localSheetId="28">#REF!</definedName>
    <definedName name="demolicionpav" localSheetId="29">#REF!</definedName>
    <definedName name="demolicionpav" localSheetId="31">#REF!</definedName>
    <definedName name="demolicionpav" localSheetId="7">#REF!</definedName>
    <definedName name="demolicionpav" localSheetId="8">#REF!</definedName>
    <definedName name="demolicionpav" localSheetId="9">#REF!</definedName>
    <definedName name="demolicionpav" localSheetId="10">#REF!</definedName>
    <definedName name="Departamento" localSheetId="11">#REF!</definedName>
    <definedName name="Departamento" localSheetId="12">#REF!</definedName>
    <definedName name="Departamento" localSheetId="13">#REF!</definedName>
    <definedName name="Departamento" localSheetId="14">#REF!</definedName>
    <definedName name="Departamento" localSheetId="15">#REF!</definedName>
    <definedName name="Departamento" localSheetId="16">#REF!</definedName>
    <definedName name="Departamento" localSheetId="17">#REF!</definedName>
    <definedName name="Departamento" localSheetId="18">#REF!</definedName>
    <definedName name="Departamento" localSheetId="19">#REF!</definedName>
    <definedName name="Departamento" localSheetId="20">#REF!</definedName>
    <definedName name="Departamento" localSheetId="21">#REF!</definedName>
    <definedName name="Departamento" localSheetId="22">#REF!</definedName>
    <definedName name="Departamento" localSheetId="23">#REF!</definedName>
    <definedName name="Departamento" localSheetId="24">#REF!</definedName>
    <definedName name="Departamento" localSheetId="25">#REF!</definedName>
    <definedName name="Departamento" localSheetId="26">#REF!</definedName>
    <definedName name="Departamento" localSheetId="27">#REF!</definedName>
    <definedName name="Departamento" localSheetId="28">#REF!</definedName>
    <definedName name="Departamento" localSheetId="29">#REF!</definedName>
    <definedName name="Departamento" localSheetId="31">#REF!</definedName>
    <definedName name="Departamento" localSheetId="7">#REF!</definedName>
    <definedName name="Departamento" localSheetId="8">#REF!</definedName>
    <definedName name="Departamento" localSheetId="9">#REF!</definedName>
    <definedName name="Departamento" localSheetId="10">#REF!</definedName>
    <definedName name="DESC_APU" localSheetId="6">IF([11]apu!#REF!="",IF([11]apu!#REF!="",IF([11]apu!#REF!="","",DIRECTO),""),'MEMORIAS CURVAS'!DESCRIPCION_APU)</definedName>
    <definedName name="DESCRIPCION_APU" localSheetId="6">IF(ISERROR(SEARCH("-",[11]apu!$B1,3)),INSUMO,item)</definedName>
    <definedName name="DestinoConsultoria" localSheetId="11">#REF!</definedName>
    <definedName name="DestinoConsultoria" localSheetId="12">#REF!</definedName>
    <definedName name="DestinoConsultoria" localSheetId="13">#REF!</definedName>
    <definedName name="DestinoConsultoria" localSheetId="14">#REF!</definedName>
    <definedName name="DestinoConsultoria" localSheetId="15">#REF!</definedName>
    <definedName name="DestinoConsultoria" localSheetId="16">#REF!</definedName>
    <definedName name="DestinoConsultoria" localSheetId="17">#REF!</definedName>
    <definedName name="DestinoConsultoria" localSheetId="18">#REF!</definedName>
    <definedName name="DestinoConsultoria" localSheetId="19">#REF!</definedName>
    <definedName name="DestinoConsultoria" localSheetId="20">#REF!</definedName>
    <definedName name="DestinoConsultoria" localSheetId="21">#REF!</definedName>
    <definedName name="DestinoConsultoria" localSheetId="22">#REF!</definedName>
    <definedName name="DestinoConsultoria" localSheetId="23">#REF!</definedName>
    <definedName name="DestinoConsultoria" localSheetId="24">#REF!</definedName>
    <definedName name="DestinoConsultoria" localSheetId="25">#REF!</definedName>
    <definedName name="DestinoConsultoria" localSheetId="26">#REF!</definedName>
    <definedName name="DestinoConsultoria" localSheetId="27">#REF!</definedName>
    <definedName name="DestinoConsultoria" localSheetId="28">#REF!</definedName>
    <definedName name="DestinoConsultoria" localSheetId="29">#REF!</definedName>
    <definedName name="DestinoConsultoria" localSheetId="31">#REF!</definedName>
    <definedName name="DestinoConsultoria" localSheetId="7">#REF!</definedName>
    <definedName name="DestinoConsultoria" localSheetId="8">#REF!</definedName>
    <definedName name="DestinoConsultoria" localSheetId="9">#REF!</definedName>
    <definedName name="DestinoConsultoria" localSheetId="10">#REF!</definedName>
    <definedName name="DestinoObra" localSheetId="11">#REF!</definedName>
    <definedName name="DestinoObra" localSheetId="12">#REF!</definedName>
    <definedName name="DestinoObra" localSheetId="13">#REF!</definedName>
    <definedName name="DestinoObra" localSheetId="14">#REF!</definedName>
    <definedName name="DestinoObra" localSheetId="15">#REF!</definedName>
    <definedName name="DestinoObra" localSheetId="16">#REF!</definedName>
    <definedName name="DestinoObra" localSheetId="17">#REF!</definedName>
    <definedName name="DestinoObra" localSheetId="18">#REF!</definedName>
    <definedName name="DestinoObra" localSheetId="19">#REF!</definedName>
    <definedName name="DestinoObra" localSheetId="20">#REF!</definedName>
    <definedName name="DestinoObra" localSheetId="21">#REF!</definedName>
    <definedName name="DestinoObra" localSheetId="22">#REF!</definedName>
    <definedName name="DestinoObra" localSheetId="23">#REF!</definedName>
    <definedName name="DestinoObra" localSheetId="24">#REF!</definedName>
    <definedName name="DestinoObra" localSheetId="25">#REF!</definedName>
    <definedName name="DestinoObra" localSheetId="26">#REF!</definedName>
    <definedName name="DestinoObra" localSheetId="27">#REF!</definedName>
    <definedName name="DestinoObra" localSheetId="28">#REF!</definedName>
    <definedName name="DestinoObra" localSheetId="29">#REF!</definedName>
    <definedName name="DestinoObra" localSheetId="31">#REF!</definedName>
    <definedName name="DestinoObra" localSheetId="7">#REF!</definedName>
    <definedName name="DestinoObra" localSheetId="8">#REF!</definedName>
    <definedName name="DestinoObra" localSheetId="9">#REF!</definedName>
    <definedName name="DestinoObra" localSheetId="10">#REF!</definedName>
    <definedName name="dfasfdasdfadsfasdfas" localSheetId="11">[4]Insumos!#REF!</definedName>
    <definedName name="dfasfdasdfadsfasdfas" localSheetId="12">[4]Insumos!#REF!</definedName>
    <definedName name="dfasfdasdfadsfasdfas" localSheetId="13">[4]Insumos!#REF!</definedName>
    <definedName name="dfasfdasdfadsfasdfas" localSheetId="14">[4]Insumos!#REF!</definedName>
    <definedName name="dfasfdasdfadsfasdfas" localSheetId="15">[4]Insumos!#REF!</definedName>
    <definedName name="dfasfdasdfadsfasdfas" localSheetId="16">[4]Insumos!#REF!</definedName>
    <definedName name="dfasfdasdfadsfasdfas" localSheetId="17">[4]Insumos!#REF!</definedName>
    <definedName name="dfasfdasdfadsfasdfas" localSheetId="18">[4]Insumos!#REF!</definedName>
    <definedName name="dfasfdasdfadsfasdfas" localSheetId="19">[4]Insumos!#REF!</definedName>
    <definedName name="dfasfdasdfadsfasdfas" localSheetId="20">[4]Insumos!#REF!</definedName>
    <definedName name="dfasfdasdfadsfasdfas" localSheetId="21">[4]Insumos!#REF!</definedName>
    <definedName name="dfasfdasdfadsfasdfas" localSheetId="22">[4]Insumos!#REF!</definedName>
    <definedName name="dfasfdasdfadsfasdfas" localSheetId="23">[4]Insumos!#REF!</definedName>
    <definedName name="dfasfdasdfadsfasdfas" localSheetId="24">[4]Insumos!#REF!</definedName>
    <definedName name="dfasfdasdfadsfasdfas" localSheetId="25">[4]Insumos!#REF!</definedName>
    <definedName name="dfasfdasdfadsfasdfas" localSheetId="26">[4]Insumos!#REF!</definedName>
    <definedName name="dfasfdasdfadsfasdfas" localSheetId="27">[4]Insumos!#REF!</definedName>
    <definedName name="dfasfdasdfadsfasdfas" localSheetId="28">[4]Insumos!#REF!</definedName>
    <definedName name="dfasfdasdfadsfasdfas" localSheetId="29">[4]Insumos!#REF!</definedName>
    <definedName name="dfasfdasdfadsfasdfas" localSheetId="31">[4]Insumos!#REF!</definedName>
    <definedName name="dfasfdasdfadsfasdfas" localSheetId="7">[4]Insumos!#REF!</definedName>
    <definedName name="dfasfdasdfadsfasdfas" localSheetId="8">[4]Insumos!#REF!</definedName>
    <definedName name="dfasfdasdfadsfasdfas" localSheetId="9">[4]Insumos!#REF!</definedName>
    <definedName name="dfasfdasdfadsfasdfas" localSheetId="10">[4]Insumos!#REF!</definedName>
    <definedName name="DIA" localSheetId="11">#REF!</definedName>
    <definedName name="DIA" localSheetId="12">#REF!</definedName>
    <definedName name="DIA" localSheetId="13">#REF!</definedName>
    <definedName name="DIA" localSheetId="14">#REF!</definedName>
    <definedName name="DIA" localSheetId="15">#REF!</definedName>
    <definedName name="DIA" localSheetId="16">#REF!</definedName>
    <definedName name="DIA" localSheetId="17">#REF!</definedName>
    <definedName name="DIA" localSheetId="18">#REF!</definedName>
    <definedName name="DIA" localSheetId="19">#REF!</definedName>
    <definedName name="DIA" localSheetId="20">#REF!</definedName>
    <definedName name="DIA" localSheetId="21">#REF!</definedName>
    <definedName name="DIA" localSheetId="22">#REF!</definedName>
    <definedName name="DIA" localSheetId="23">#REF!</definedName>
    <definedName name="DIA" localSheetId="24">#REF!</definedName>
    <definedName name="DIA" localSheetId="25">#REF!</definedName>
    <definedName name="DIA" localSheetId="26">#REF!</definedName>
    <definedName name="DIA" localSheetId="27">#REF!</definedName>
    <definedName name="DIA" localSheetId="28">#REF!</definedName>
    <definedName name="DIA" localSheetId="29">#REF!</definedName>
    <definedName name="DIA" localSheetId="31">#REF!</definedName>
    <definedName name="DIA" localSheetId="7">#REF!</definedName>
    <definedName name="DIA" localSheetId="8">#REF!</definedName>
    <definedName name="DIA" localSheetId="9">#REF!</definedName>
    <definedName name="DIA" localSheetId="10">#REF!</definedName>
    <definedName name="DIC" localSheetId="11">#REF!</definedName>
    <definedName name="DIC" localSheetId="12">#REF!</definedName>
    <definedName name="DIC" localSheetId="13">#REF!</definedName>
    <definedName name="DIC" localSheetId="14">#REF!</definedName>
    <definedName name="DIC" localSheetId="15">#REF!</definedName>
    <definedName name="DIC" localSheetId="16">#REF!</definedName>
    <definedName name="DIC" localSheetId="17">#REF!</definedName>
    <definedName name="DIC" localSheetId="18">#REF!</definedName>
    <definedName name="DIC" localSheetId="19">#REF!</definedName>
    <definedName name="DIC" localSheetId="20">#REF!</definedName>
    <definedName name="DIC" localSheetId="21">#REF!</definedName>
    <definedName name="DIC" localSheetId="22">#REF!</definedName>
    <definedName name="DIC" localSheetId="23">#REF!</definedName>
    <definedName name="DIC" localSheetId="24">#REF!</definedName>
    <definedName name="DIC" localSheetId="25">#REF!</definedName>
    <definedName name="DIC" localSheetId="26">#REF!</definedName>
    <definedName name="DIC" localSheetId="27">#REF!</definedName>
    <definedName name="DIC" localSheetId="28">#REF!</definedName>
    <definedName name="DIC" localSheetId="29">#REF!</definedName>
    <definedName name="DIC" localSheetId="31">#REF!</definedName>
    <definedName name="DIC" localSheetId="7">#REF!</definedName>
    <definedName name="DIC" localSheetId="8">#REF!</definedName>
    <definedName name="DIC" localSheetId="9">#REF!</definedName>
    <definedName name="DIC" localSheetId="10">#REF!</definedName>
    <definedName name="DifConsultoriaFM" localSheetId="11">#REF!</definedName>
    <definedName name="DifConsultoriaFM" localSheetId="12">#REF!</definedName>
    <definedName name="DifConsultoriaFM" localSheetId="13">#REF!</definedName>
    <definedName name="DifConsultoriaFM" localSheetId="14">#REF!</definedName>
    <definedName name="DifConsultoriaFM" localSheetId="15">#REF!</definedName>
    <definedName name="DifConsultoriaFM" localSheetId="16">#REF!</definedName>
    <definedName name="DifConsultoriaFM" localSheetId="17">#REF!</definedName>
    <definedName name="DifConsultoriaFM" localSheetId="18">#REF!</definedName>
    <definedName name="DifConsultoriaFM" localSheetId="19">#REF!</definedName>
    <definedName name="DifConsultoriaFM" localSheetId="20">#REF!</definedName>
    <definedName name="DifConsultoriaFM" localSheetId="21">#REF!</definedName>
    <definedName name="DifConsultoriaFM" localSheetId="22">#REF!</definedName>
    <definedName name="DifConsultoriaFM" localSheetId="23">#REF!</definedName>
    <definedName name="DifConsultoriaFM" localSheetId="24">#REF!</definedName>
    <definedName name="DifConsultoriaFM" localSheetId="25">#REF!</definedName>
    <definedName name="DifConsultoriaFM" localSheetId="26">#REF!</definedName>
    <definedName name="DifConsultoriaFM" localSheetId="27">#REF!</definedName>
    <definedName name="DifConsultoriaFM" localSheetId="28">#REF!</definedName>
    <definedName name="DifConsultoriaFM" localSheetId="29">#REF!</definedName>
    <definedName name="DifConsultoriaFM" localSheetId="31">#REF!</definedName>
    <definedName name="DifConsultoriaFM" localSheetId="7">#REF!</definedName>
    <definedName name="DifConsultoriaFM" localSheetId="8">#REF!</definedName>
    <definedName name="DifConsultoriaFM" localSheetId="9">#REF!</definedName>
    <definedName name="DifConsultoriaFM" localSheetId="10">#REF!</definedName>
    <definedName name="Director_de_obra">#REF!</definedName>
    <definedName name="Disco_abrasivo_corte_de_metal_14">#REF!</definedName>
    <definedName name="Disolvente_para_pintura__trafíco__acrílico">#REF!</definedName>
    <definedName name="DISTANCIA_CANTERA_ABRIAQUI">#REF!</definedName>
    <definedName name="DISTANCIA_CANTERA_ANZA">#REF!</definedName>
    <definedName name="DISTANCIA_CANTERA_CAICEDO">#REF!</definedName>
    <definedName name="DISTANCIA_CANTERA_DABEIBA">#REF!</definedName>
    <definedName name="DISTANCIA_CANTERA_GIRALDO">#REF!</definedName>
    <definedName name="DISTANCIA_CANTERA_LIBORINA">#REF!</definedName>
    <definedName name="DISTANCIA_CANTERA_SABANALARGA">#REF!</definedName>
    <definedName name="DISTANCIA_CANTERA_SANTAFEANTIOQUIA">#REF!</definedName>
    <definedName name="DISTANCIA_CANTERA_URAMITA">#REF!</definedName>
    <definedName name="DISTANCIA_ESCOMBRERA_ABRIAQUÍ">#REF!</definedName>
    <definedName name="DISTANCIA_ESCOMBRERA_ANZA">#REF!</definedName>
    <definedName name="DISTANCIA_ESCOMBRERA_CAICEDO">#REF!</definedName>
    <definedName name="DISTANCIA_ESCOMBRERA_DABEIBA">#REF!</definedName>
    <definedName name="DISTANCIA_ESCOMBRERA_GIRALDO">#REF!</definedName>
    <definedName name="DISTANCIA_ESCOMBRERA_LIBORINA">#REF!</definedName>
    <definedName name="DISTANCIA_ESCOMBRERA_SABANALARGA">#REF!</definedName>
    <definedName name="DISTANCIA_ESCOMBRERA_SANTA_FE_DE_ANTIOQUIA">#REF!</definedName>
    <definedName name="DISTANCIA_ESCOMBRERA_URMITA">#REF!</definedName>
    <definedName name="Duitama" localSheetId="11">#REF!</definedName>
    <definedName name="Duitama" localSheetId="12">#REF!</definedName>
    <definedName name="Duitama" localSheetId="13">#REF!</definedName>
    <definedName name="Duitama" localSheetId="14">#REF!</definedName>
    <definedName name="Duitama" localSheetId="15">#REF!</definedName>
    <definedName name="Duitama" localSheetId="16">#REF!</definedName>
    <definedName name="Duitama" localSheetId="17">#REF!</definedName>
    <definedName name="Duitama" localSheetId="18">#REF!</definedName>
    <definedName name="Duitama" localSheetId="19">#REF!</definedName>
    <definedName name="Duitama" localSheetId="20">#REF!</definedName>
    <definedName name="Duitama" localSheetId="21">#REF!</definedName>
    <definedName name="Duitama" localSheetId="22">#REF!</definedName>
    <definedName name="Duitama" localSheetId="23">#REF!</definedName>
    <definedName name="Duitama" localSheetId="24">#REF!</definedName>
    <definedName name="Duitama" localSheetId="25">#REF!</definedName>
    <definedName name="Duitama" localSheetId="26">#REF!</definedName>
    <definedName name="Duitama" localSheetId="27">#REF!</definedName>
    <definedName name="Duitama" localSheetId="28">#REF!</definedName>
    <definedName name="Duitama" localSheetId="29">#REF!</definedName>
    <definedName name="Duitama" localSheetId="31">#REF!</definedName>
    <definedName name="Duitama" localSheetId="7">#REF!</definedName>
    <definedName name="Duitama" localSheetId="8">#REF!</definedName>
    <definedName name="Duitama" localSheetId="9">#REF!</definedName>
    <definedName name="Duitama" localSheetId="10">#REF!</definedName>
    <definedName name="DuracionMeses" localSheetId="11">#REF!</definedName>
    <definedName name="DuracionMeses" localSheetId="12">#REF!</definedName>
    <definedName name="DuracionMeses" localSheetId="13">#REF!</definedName>
    <definedName name="DuracionMeses" localSheetId="14">#REF!</definedName>
    <definedName name="DuracionMeses" localSheetId="15">#REF!</definedName>
    <definedName name="DuracionMeses" localSheetId="16">#REF!</definedName>
    <definedName name="DuracionMeses" localSheetId="17">#REF!</definedName>
    <definedName name="DuracionMeses" localSheetId="18">#REF!</definedName>
    <definedName name="DuracionMeses" localSheetId="19">#REF!</definedName>
    <definedName name="DuracionMeses" localSheetId="20">#REF!</definedName>
    <definedName name="DuracionMeses" localSheetId="21">#REF!</definedName>
    <definedName name="DuracionMeses" localSheetId="22">#REF!</definedName>
    <definedName name="DuracionMeses" localSheetId="23">#REF!</definedName>
    <definedName name="DuracionMeses" localSheetId="24">#REF!</definedName>
    <definedName name="DuracionMeses" localSheetId="25">#REF!</definedName>
    <definedName name="DuracionMeses" localSheetId="26">#REF!</definedName>
    <definedName name="DuracionMeses" localSheetId="27">#REF!</definedName>
    <definedName name="DuracionMeses" localSheetId="28">#REF!</definedName>
    <definedName name="DuracionMeses" localSheetId="29">#REF!</definedName>
    <definedName name="DuracionMeses" localSheetId="31">#REF!</definedName>
    <definedName name="DuracionMeses" localSheetId="7">#REF!</definedName>
    <definedName name="DuracionMeses" localSheetId="8">#REF!</definedName>
    <definedName name="DuracionMeses" localSheetId="9">#REF!</definedName>
    <definedName name="DuracionMeses" localSheetId="10">#REF!</definedName>
    <definedName name="DuracionSemanas" localSheetId="11">#REF!</definedName>
    <definedName name="DuracionSemanas" localSheetId="12">#REF!</definedName>
    <definedName name="DuracionSemanas" localSheetId="13">#REF!</definedName>
    <definedName name="DuracionSemanas" localSheetId="14">#REF!</definedName>
    <definedName name="DuracionSemanas" localSheetId="15">#REF!</definedName>
    <definedName name="DuracionSemanas" localSheetId="16">#REF!</definedName>
    <definedName name="DuracionSemanas" localSheetId="17">#REF!</definedName>
    <definedName name="DuracionSemanas" localSheetId="18">#REF!</definedName>
    <definedName name="DuracionSemanas" localSheetId="19">#REF!</definedName>
    <definedName name="DuracionSemanas" localSheetId="20">#REF!</definedName>
    <definedName name="DuracionSemanas" localSheetId="21">#REF!</definedName>
    <definedName name="DuracionSemanas" localSheetId="22">#REF!</definedName>
    <definedName name="DuracionSemanas" localSheetId="23">#REF!</definedName>
    <definedName name="DuracionSemanas" localSheetId="24">#REF!</definedName>
    <definedName name="DuracionSemanas" localSheetId="25">#REF!</definedName>
    <definedName name="DuracionSemanas" localSheetId="26">#REF!</definedName>
    <definedName name="DuracionSemanas" localSheetId="27">#REF!</definedName>
    <definedName name="DuracionSemanas" localSheetId="28">#REF!</definedName>
    <definedName name="DuracionSemanas" localSheetId="29">#REF!</definedName>
    <definedName name="DuracionSemanas" localSheetId="31">#REF!</definedName>
    <definedName name="DuracionSemanas" localSheetId="7">#REF!</definedName>
    <definedName name="DuracionSemanas" localSheetId="8">#REF!</definedName>
    <definedName name="DuracionSemanas" localSheetId="9">#REF!</definedName>
    <definedName name="DuracionSemanas" localSheetId="10">#REF!</definedName>
    <definedName name="e" localSheetId="11">#REF!</definedName>
    <definedName name="e" localSheetId="12">#REF!</definedName>
    <definedName name="e" localSheetId="13">#REF!</definedName>
    <definedName name="e" localSheetId="14">#REF!</definedName>
    <definedName name="e" localSheetId="15">#REF!</definedName>
    <definedName name="e" localSheetId="16">#REF!</definedName>
    <definedName name="e" localSheetId="17">#REF!</definedName>
    <definedName name="e" localSheetId="18">#REF!</definedName>
    <definedName name="e" localSheetId="19">#REF!</definedName>
    <definedName name="e" localSheetId="20">#REF!</definedName>
    <definedName name="e" localSheetId="21">#REF!</definedName>
    <definedName name="e" localSheetId="22">#REF!</definedName>
    <definedName name="e" localSheetId="23">#REF!</definedName>
    <definedName name="e" localSheetId="24">#REF!</definedName>
    <definedName name="e" localSheetId="25">#REF!</definedName>
    <definedName name="e" localSheetId="26">#REF!</definedName>
    <definedName name="e" localSheetId="27">#REF!</definedName>
    <definedName name="e" localSheetId="28">#REF!</definedName>
    <definedName name="e" localSheetId="29">#REF!</definedName>
    <definedName name="e" localSheetId="31">#REF!</definedName>
    <definedName name="e" localSheetId="7">#REF!</definedName>
    <definedName name="e" localSheetId="8">#REF!</definedName>
    <definedName name="e" localSheetId="9">#REF!</definedName>
    <definedName name="e" localSheetId="10">#REF!</definedName>
    <definedName name="e" localSheetId="6">#REF!</definedName>
    <definedName name="Emulsión_CRR_1">#REF!</definedName>
    <definedName name="ENE" localSheetId="11">#REF!</definedName>
    <definedName name="ENE" localSheetId="12">#REF!</definedName>
    <definedName name="ENE" localSheetId="13">#REF!</definedName>
    <definedName name="ENE" localSheetId="14">#REF!</definedName>
    <definedName name="ENE" localSheetId="15">#REF!</definedName>
    <definedName name="ENE" localSheetId="16">#REF!</definedName>
    <definedName name="ENE" localSheetId="17">#REF!</definedName>
    <definedName name="ENE" localSheetId="18">#REF!</definedName>
    <definedName name="ENE" localSheetId="19">#REF!</definedName>
    <definedName name="ENE" localSheetId="20">#REF!</definedName>
    <definedName name="ENE" localSheetId="21">#REF!</definedName>
    <definedName name="ENE" localSheetId="22">#REF!</definedName>
    <definedName name="ENE" localSheetId="23">#REF!</definedName>
    <definedName name="ENE" localSheetId="24">#REF!</definedName>
    <definedName name="ENE" localSheetId="25">#REF!</definedName>
    <definedName name="ENE" localSheetId="26">#REF!</definedName>
    <definedName name="ENE" localSheetId="27">#REF!</definedName>
    <definedName name="ENE" localSheetId="28">#REF!</definedName>
    <definedName name="ENE" localSheetId="29">#REF!</definedName>
    <definedName name="ENE" localSheetId="31">#REF!</definedName>
    <definedName name="ENE" localSheetId="7">#REF!</definedName>
    <definedName name="ENE" localSheetId="8">#REF!</definedName>
    <definedName name="ENE" localSheetId="9">#REF!</definedName>
    <definedName name="ENE" localSheetId="10">#REF!</definedName>
    <definedName name="Ensayos" localSheetId="11">#REF!</definedName>
    <definedName name="Ensayos" localSheetId="12">#REF!</definedName>
    <definedName name="Ensayos" localSheetId="13">#REF!</definedName>
    <definedName name="Ensayos" localSheetId="14">#REF!</definedName>
    <definedName name="Ensayos" localSheetId="15">#REF!</definedName>
    <definedName name="Ensayos" localSheetId="16">#REF!</definedName>
    <definedName name="Ensayos" localSheetId="17">#REF!</definedName>
    <definedName name="Ensayos" localSheetId="18">#REF!</definedName>
    <definedName name="Ensayos" localSheetId="19">#REF!</definedName>
    <definedName name="Ensayos" localSheetId="20">#REF!</definedName>
    <definedName name="Ensayos" localSheetId="21">#REF!</definedName>
    <definedName name="Ensayos" localSheetId="22">#REF!</definedName>
    <definedName name="Ensayos" localSheetId="23">#REF!</definedName>
    <definedName name="Ensayos" localSheetId="24">#REF!</definedName>
    <definedName name="Ensayos" localSheetId="25">#REF!</definedName>
    <definedName name="Ensayos" localSheetId="26">#REF!</definedName>
    <definedName name="Ensayos" localSheetId="27">#REF!</definedName>
    <definedName name="Ensayos" localSheetId="28">#REF!</definedName>
    <definedName name="Ensayos" localSheetId="29">#REF!</definedName>
    <definedName name="Ensayos" localSheetId="31">#REF!</definedName>
    <definedName name="Ensayos" localSheetId="7">#REF!</definedName>
    <definedName name="Ensayos" localSheetId="8">#REF!</definedName>
    <definedName name="Ensayos" localSheetId="9">#REF!</definedName>
    <definedName name="Ensayos" localSheetId="10">#REF!</definedName>
    <definedName name="EQUI" localSheetId="6">[12]EQUIPO!$B$2:$B$36</definedName>
    <definedName name="EQUIPO_1" localSheetId="6">[12]EQUIPO!$B$2:$D$36</definedName>
    <definedName name="EREE" localSheetId="11">#REF!</definedName>
    <definedName name="EREE" localSheetId="12">#REF!</definedName>
    <definedName name="EREE" localSheetId="13">#REF!</definedName>
    <definedName name="EREE" localSheetId="14">#REF!</definedName>
    <definedName name="EREE" localSheetId="15">#REF!</definedName>
    <definedName name="EREE" localSheetId="16">#REF!</definedName>
    <definedName name="EREE" localSheetId="17">#REF!</definedName>
    <definedName name="EREE" localSheetId="18">#REF!</definedName>
    <definedName name="EREE" localSheetId="19">#REF!</definedName>
    <definedName name="EREE" localSheetId="20">#REF!</definedName>
    <definedName name="EREE" localSheetId="21">#REF!</definedName>
    <definedName name="EREE" localSheetId="22">#REF!</definedName>
    <definedName name="EREE" localSheetId="23">#REF!</definedName>
    <definedName name="EREE" localSheetId="24">#REF!</definedName>
    <definedName name="EREE" localSheetId="25">#REF!</definedName>
    <definedName name="EREE" localSheetId="26">#REF!</definedName>
    <definedName name="EREE" localSheetId="27">#REF!</definedName>
    <definedName name="EREE" localSheetId="28">#REF!</definedName>
    <definedName name="EREE" localSheetId="29">#REF!</definedName>
    <definedName name="EREE" localSheetId="31">#REF!</definedName>
    <definedName name="EREE" localSheetId="7">#REF!</definedName>
    <definedName name="EREE" localSheetId="8">#REF!</definedName>
    <definedName name="EREE" localSheetId="9">#REF!</definedName>
    <definedName name="EREE" localSheetId="10">#REF!</definedName>
    <definedName name="ES" localSheetId="11">'[6]CIRCUITOS CODENSA'!#REF!</definedName>
    <definedName name="ES" localSheetId="12">'[6]CIRCUITOS CODENSA'!#REF!</definedName>
    <definedName name="ES" localSheetId="13">'[6]CIRCUITOS CODENSA'!#REF!</definedName>
    <definedName name="ES" localSheetId="14">'[6]CIRCUITOS CODENSA'!#REF!</definedName>
    <definedName name="ES" localSheetId="15">'[6]CIRCUITOS CODENSA'!#REF!</definedName>
    <definedName name="ES" localSheetId="16">'[6]CIRCUITOS CODENSA'!#REF!</definedName>
    <definedName name="ES" localSheetId="17">'[6]CIRCUITOS CODENSA'!#REF!</definedName>
    <definedName name="ES" localSheetId="18">'[6]CIRCUITOS CODENSA'!#REF!</definedName>
    <definedName name="ES" localSheetId="19">'[6]CIRCUITOS CODENSA'!#REF!</definedName>
    <definedName name="ES" localSheetId="20">'[6]CIRCUITOS CODENSA'!#REF!</definedName>
    <definedName name="ES" localSheetId="21">'[6]CIRCUITOS CODENSA'!#REF!</definedName>
    <definedName name="ES" localSheetId="22">'[6]CIRCUITOS CODENSA'!#REF!</definedName>
    <definedName name="ES" localSheetId="23">'[6]CIRCUITOS CODENSA'!#REF!</definedName>
    <definedName name="ES" localSheetId="24">'[6]CIRCUITOS CODENSA'!#REF!</definedName>
    <definedName name="ES" localSheetId="25">'[6]CIRCUITOS CODENSA'!#REF!</definedName>
    <definedName name="ES" localSheetId="26">'[6]CIRCUITOS CODENSA'!#REF!</definedName>
    <definedName name="ES" localSheetId="27">'[6]CIRCUITOS CODENSA'!#REF!</definedName>
    <definedName name="ES" localSheetId="28">'[6]CIRCUITOS CODENSA'!#REF!</definedName>
    <definedName name="ES" localSheetId="29">'[6]CIRCUITOS CODENSA'!#REF!</definedName>
    <definedName name="ES" localSheetId="31">'[6]CIRCUITOS CODENSA'!#REF!</definedName>
    <definedName name="ES" localSheetId="7">'[6]CIRCUITOS CODENSA'!#REF!</definedName>
    <definedName name="ES" localSheetId="8">'[6]CIRCUITOS CODENSA'!#REF!</definedName>
    <definedName name="ES" localSheetId="9">'[6]CIRCUITOS CODENSA'!#REF!</definedName>
    <definedName name="ES" localSheetId="10">'[6]CIRCUITOS CODENSA'!#REF!</definedName>
    <definedName name="ESC" localSheetId="11">IF([9]!LG=9,[9]!FES,"")</definedName>
    <definedName name="ESC" localSheetId="12">IF([9]!LG=9,[9]!FES,"")</definedName>
    <definedName name="ESC" localSheetId="13">IF([9]!LG=9,[9]!FES,"")</definedName>
    <definedName name="ESC" localSheetId="14">IF([9]!LG=9,[9]!FES,"")</definedName>
    <definedName name="ESC" localSheetId="15">IF([9]!LG=9,[9]!FES,"")</definedName>
    <definedName name="ESC" localSheetId="16">IF([9]!LG=9,[9]!FES,"")</definedName>
    <definedName name="ESC" localSheetId="17">IF([9]!LG=9,[9]!FES,"")</definedName>
    <definedName name="ESC" localSheetId="18">IF([9]!LG=9,[9]!FES,"")</definedName>
    <definedName name="ESC" localSheetId="19">IF([9]!LG=9,[9]!FES,"")</definedName>
    <definedName name="ESC" localSheetId="20">IF([9]!LG=9,[9]!FES,"")</definedName>
    <definedName name="ESC" localSheetId="21">IF([9]!LG=9,[9]!FES,"")</definedName>
    <definedName name="ESC" localSheetId="22">IF([9]!LG=9,[9]!FES,"")</definedName>
    <definedName name="ESC" localSheetId="23">IF([9]!LG=9,[9]!FES,"")</definedName>
    <definedName name="ESC" localSheetId="24">IF([9]!LG=9,[9]!FES,"")</definedName>
    <definedName name="ESC" localSheetId="25">IF([9]!LG=9,[9]!FES,"")</definedName>
    <definedName name="ESC" localSheetId="26">IF([9]!LG=9,[9]!FES,"")</definedName>
    <definedName name="ESC" localSheetId="27">IF([9]!LG=9,[9]!FES,"")</definedName>
    <definedName name="ESC" localSheetId="28">IF([9]!LG=9,[9]!FES,"")</definedName>
    <definedName name="ESC" localSheetId="29">IF([9]!LG=9,[9]!FES,"")</definedName>
    <definedName name="ESC" localSheetId="31">IF([9]!LG=9,[9]!FES,"")</definedName>
    <definedName name="ESC" localSheetId="7">IF([9]!LG=9,[9]!FES,"")</definedName>
    <definedName name="ESC" localSheetId="8">IF([9]!LG=9,[9]!FES,"")</definedName>
    <definedName name="ESC" localSheetId="9">IF([9]!LG=9,[9]!FES,"")</definedName>
    <definedName name="ESC" localSheetId="10">IF([9]!LG=9,[9]!FES,"")</definedName>
    <definedName name="ESC" localSheetId="6">IF([9]!LG=9,[9]!FES,"")</definedName>
    <definedName name="Esferas_Reflectivas">#REF!</definedName>
    <definedName name="espejo" localSheetId="11">[4]Insumos!#REF!</definedName>
    <definedName name="espejo" localSheetId="12">[4]Insumos!#REF!</definedName>
    <definedName name="espejo" localSheetId="13">[4]Insumos!#REF!</definedName>
    <definedName name="espejo" localSheetId="14">[4]Insumos!#REF!</definedName>
    <definedName name="espejo" localSheetId="15">[4]Insumos!#REF!</definedName>
    <definedName name="espejo" localSheetId="16">[4]Insumos!#REF!</definedName>
    <definedName name="espejo" localSheetId="17">[4]Insumos!#REF!</definedName>
    <definedName name="espejo" localSheetId="18">[4]Insumos!#REF!</definedName>
    <definedName name="espejo" localSheetId="19">[4]Insumos!#REF!</definedName>
    <definedName name="espejo" localSheetId="20">[4]Insumos!#REF!</definedName>
    <definedName name="espejo" localSheetId="21">[4]Insumos!#REF!</definedName>
    <definedName name="espejo" localSheetId="22">[4]Insumos!#REF!</definedName>
    <definedName name="espejo" localSheetId="23">[4]Insumos!#REF!</definedName>
    <definedName name="espejo" localSheetId="24">[4]Insumos!#REF!</definedName>
    <definedName name="espejo" localSheetId="25">[4]Insumos!#REF!</definedName>
    <definedName name="espejo" localSheetId="26">[4]Insumos!#REF!</definedName>
    <definedName name="espejo" localSheetId="27">[4]Insumos!#REF!</definedName>
    <definedName name="espejo" localSheetId="28">[4]Insumos!#REF!</definedName>
    <definedName name="espejo" localSheetId="29">[4]Insumos!#REF!</definedName>
    <definedName name="espejo" localSheetId="31">[4]Insumos!#REF!</definedName>
    <definedName name="espejo" localSheetId="7">[4]Insumos!#REF!</definedName>
    <definedName name="espejo" localSheetId="8">[4]Insumos!#REF!</definedName>
    <definedName name="espejo" localSheetId="9">[4]Insumos!#REF!</definedName>
    <definedName name="espejo" localSheetId="10">[4]Insumos!#REF!</definedName>
    <definedName name="EST10A" localSheetId="11">#REF!</definedName>
    <definedName name="EST10A" localSheetId="12">#REF!</definedName>
    <definedName name="EST10A" localSheetId="13">#REF!</definedName>
    <definedName name="EST10A" localSheetId="14">#REF!</definedName>
    <definedName name="EST10A" localSheetId="15">#REF!</definedName>
    <definedName name="EST10A" localSheetId="16">#REF!</definedName>
    <definedName name="EST10A" localSheetId="17">#REF!</definedName>
    <definedName name="EST10A" localSheetId="18">#REF!</definedName>
    <definedName name="EST10A" localSheetId="19">#REF!</definedName>
    <definedName name="EST10A" localSheetId="20">#REF!</definedName>
    <definedName name="EST10A" localSheetId="21">#REF!</definedName>
    <definedName name="EST10A" localSheetId="22">#REF!</definedName>
    <definedName name="EST10A" localSheetId="23">#REF!</definedName>
    <definedName name="EST10A" localSheetId="24">#REF!</definedName>
    <definedName name="EST10A" localSheetId="25">#REF!</definedName>
    <definedName name="EST10A" localSheetId="26">#REF!</definedName>
    <definedName name="EST10A" localSheetId="27">#REF!</definedName>
    <definedName name="EST10A" localSheetId="28">#REF!</definedName>
    <definedName name="EST10A" localSheetId="29">#REF!</definedName>
    <definedName name="EST10A" localSheetId="31">#REF!</definedName>
    <definedName name="EST10A" localSheetId="7">#REF!</definedName>
    <definedName name="EST10A" localSheetId="8">#REF!</definedName>
    <definedName name="EST10A" localSheetId="9">#REF!</definedName>
    <definedName name="EST10A" localSheetId="10">#REF!</definedName>
    <definedName name="EST10V1" localSheetId="11">#REF!</definedName>
    <definedName name="EST10V1" localSheetId="12">#REF!</definedName>
    <definedName name="EST10V1" localSheetId="13">#REF!</definedName>
    <definedName name="EST10V1" localSheetId="14">#REF!</definedName>
    <definedName name="EST10V1" localSheetId="15">#REF!</definedName>
    <definedName name="EST10V1" localSheetId="16">#REF!</definedName>
    <definedName name="EST10V1" localSheetId="17">#REF!</definedName>
    <definedName name="EST10V1" localSheetId="18">#REF!</definedName>
    <definedName name="EST10V1" localSheetId="19">#REF!</definedName>
    <definedName name="EST10V1" localSheetId="20">#REF!</definedName>
    <definedName name="EST10V1" localSheetId="21">#REF!</definedName>
    <definedName name="EST10V1" localSheetId="22">#REF!</definedName>
    <definedName name="EST10V1" localSheetId="23">#REF!</definedName>
    <definedName name="EST10V1" localSheetId="24">#REF!</definedName>
    <definedName name="EST10V1" localSheetId="25">#REF!</definedName>
    <definedName name="EST10V1" localSheetId="26">#REF!</definedName>
    <definedName name="EST10V1" localSheetId="27">#REF!</definedName>
    <definedName name="EST10V1" localSheetId="28">#REF!</definedName>
    <definedName name="EST10V1" localSheetId="29">#REF!</definedName>
    <definedName name="EST10V1" localSheetId="31">#REF!</definedName>
    <definedName name="EST10V1" localSheetId="7">#REF!</definedName>
    <definedName name="EST10V1" localSheetId="8">#REF!</definedName>
    <definedName name="EST10V1" localSheetId="9">#REF!</definedName>
    <definedName name="EST10V1" localSheetId="10">#REF!</definedName>
    <definedName name="EST11A" localSheetId="11">#REF!</definedName>
    <definedName name="EST11A" localSheetId="12">#REF!</definedName>
    <definedName name="EST11A" localSheetId="13">#REF!</definedName>
    <definedName name="EST11A" localSheetId="14">#REF!</definedName>
    <definedName name="EST11A" localSheetId="15">#REF!</definedName>
    <definedName name="EST11A" localSheetId="16">#REF!</definedName>
    <definedName name="EST11A" localSheetId="17">#REF!</definedName>
    <definedName name="EST11A" localSheetId="18">#REF!</definedName>
    <definedName name="EST11A" localSheetId="19">#REF!</definedName>
    <definedName name="EST11A" localSheetId="20">#REF!</definedName>
    <definedName name="EST11A" localSheetId="21">#REF!</definedName>
    <definedName name="EST11A" localSheetId="22">#REF!</definedName>
    <definedName name="EST11A" localSheetId="23">#REF!</definedName>
    <definedName name="EST11A" localSheetId="24">#REF!</definedName>
    <definedName name="EST11A" localSheetId="25">#REF!</definedName>
    <definedName name="EST11A" localSheetId="26">#REF!</definedName>
    <definedName name="EST11A" localSheetId="27">#REF!</definedName>
    <definedName name="EST11A" localSheetId="28">#REF!</definedName>
    <definedName name="EST11A" localSheetId="29">#REF!</definedName>
    <definedName name="EST11A" localSheetId="31">#REF!</definedName>
    <definedName name="EST11A" localSheetId="7">#REF!</definedName>
    <definedName name="EST11A" localSheetId="8">#REF!</definedName>
    <definedName name="EST11A" localSheetId="9">#REF!</definedName>
    <definedName name="EST11A" localSheetId="10">#REF!</definedName>
    <definedName name="ESTACA" localSheetId="11">#REF!</definedName>
    <definedName name="ESTACA" localSheetId="12">#REF!</definedName>
    <definedName name="ESTACA" localSheetId="13">#REF!</definedName>
    <definedName name="ESTACA" localSheetId="14">#REF!</definedName>
    <definedName name="ESTACA" localSheetId="15">#REF!</definedName>
    <definedName name="ESTACA" localSheetId="16">#REF!</definedName>
    <definedName name="ESTACA" localSheetId="17">#REF!</definedName>
    <definedName name="ESTACA" localSheetId="18">#REF!</definedName>
    <definedName name="ESTACA" localSheetId="19">#REF!</definedName>
    <definedName name="ESTACA" localSheetId="20">#REF!</definedName>
    <definedName name="ESTACA" localSheetId="21">#REF!</definedName>
    <definedName name="ESTACA" localSheetId="22">#REF!</definedName>
    <definedName name="ESTACA" localSheetId="23">#REF!</definedName>
    <definedName name="ESTACA" localSheetId="24">#REF!</definedName>
    <definedName name="ESTACA" localSheetId="25">#REF!</definedName>
    <definedName name="ESTACA" localSheetId="26">#REF!</definedName>
    <definedName name="ESTACA" localSheetId="27">#REF!</definedName>
    <definedName name="ESTACA" localSheetId="28">#REF!</definedName>
    <definedName name="ESTACA" localSheetId="29">#REF!</definedName>
    <definedName name="ESTACA" localSheetId="31">#REF!</definedName>
    <definedName name="ESTACA" localSheetId="7">#REF!</definedName>
    <definedName name="ESTACA" localSheetId="8">#REF!</definedName>
    <definedName name="ESTACA" localSheetId="9">#REF!</definedName>
    <definedName name="ESTACA" localSheetId="10">#REF!</definedName>
    <definedName name="Estación_total__Topcon_O_similar">#REF!</definedName>
    <definedName name="excavaconglomerado" localSheetId="11">#REF!</definedName>
    <definedName name="excavaconglomerado" localSheetId="12">#REF!</definedName>
    <definedName name="excavaconglomerado" localSheetId="13">#REF!</definedName>
    <definedName name="excavaconglomerado" localSheetId="14">#REF!</definedName>
    <definedName name="excavaconglomerado" localSheetId="15">#REF!</definedName>
    <definedName name="excavaconglomerado" localSheetId="16">#REF!</definedName>
    <definedName name="excavaconglomerado" localSheetId="17">#REF!</definedName>
    <definedName name="excavaconglomerado" localSheetId="18">#REF!</definedName>
    <definedName name="excavaconglomerado" localSheetId="19">#REF!</definedName>
    <definedName name="excavaconglomerado" localSheetId="20">#REF!</definedName>
    <definedName name="excavaconglomerado" localSheetId="21">#REF!</definedName>
    <definedName name="excavaconglomerado" localSheetId="22">#REF!</definedName>
    <definedName name="excavaconglomerado" localSheetId="23">#REF!</definedName>
    <definedName name="excavaconglomerado" localSheetId="24">#REF!</definedName>
    <definedName name="excavaconglomerado" localSheetId="25">#REF!</definedName>
    <definedName name="excavaconglomerado" localSheetId="26">#REF!</definedName>
    <definedName name="excavaconglomerado" localSheetId="27">#REF!</definedName>
    <definedName name="excavaconglomerado" localSheetId="28">#REF!</definedName>
    <definedName name="excavaconglomerado" localSheetId="29">#REF!</definedName>
    <definedName name="excavaconglomerado" localSheetId="31">#REF!</definedName>
    <definedName name="excavaconglomerado" localSheetId="7">#REF!</definedName>
    <definedName name="excavaconglomerado" localSheetId="8">#REF!</definedName>
    <definedName name="excavaconglomerado" localSheetId="9">#REF!</definedName>
    <definedName name="excavaconglomerado" localSheetId="10">#REF!</definedName>
    <definedName name="EXCAVAMANOV" localSheetId="11">#REF!</definedName>
    <definedName name="EXCAVAMANOV" localSheetId="12">#REF!</definedName>
    <definedName name="EXCAVAMANOV" localSheetId="13">#REF!</definedName>
    <definedName name="EXCAVAMANOV" localSheetId="14">#REF!</definedName>
    <definedName name="EXCAVAMANOV" localSheetId="15">#REF!</definedName>
    <definedName name="EXCAVAMANOV" localSheetId="16">#REF!</definedName>
    <definedName name="EXCAVAMANOV" localSheetId="17">#REF!</definedName>
    <definedName name="EXCAVAMANOV" localSheetId="18">#REF!</definedName>
    <definedName name="EXCAVAMANOV" localSheetId="19">#REF!</definedName>
    <definedName name="EXCAVAMANOV" localSheetId="20">#REF!</definedName>
    <definedName name="EXCAVAMANOV" localSheetId="21">#REF!</definedName>
    <definedName name="EXCAVAMANOV" localSheetId="22">#REF!</definedName>
    <definedName name="EXCAVAMANOV" localSheetId="23">#REF!</definedName>
    <definedName name="EXCAVAMANOV" localSheetId="24">#REF!</definedName>
    <definedName name="EXCAVAMANOV" localSheetId="25">#REF!</definedName>
    <definedName name="EXCAVAMANOV" localSheetId="26">#REF!</definedName>
    <definedName name="EXCAVAMANOV" localSheetId="27">#REF!</definedName>
    <definedName name="EXCAVAMANOV" localSheetId="28">#REF!</definedName>
    <definedName name="EXCAVAMANOV" localSheetId="29">#REF!</definedName>
    <definedName name="EXCAVAMANOV" localSheetId="31">#REF!</definedName>
    <definedName name="EXCAVAMANOV" localSheetId="7">#REF!</definedName>
    <definedName name="EXCAVAMANOV" localSheetId="8">#REF!</definedName>
    <definedName name="EXCAVAMANOV" localSheetId="9">#REF!</definedName>
    <definedName name="EXCAVAMANOV" localSheetId="10">#REF!</definedName>
    <definedName name="EXCAVAMAQUINAV" localSheetId="11">#REF!</definedName>
    <definedName name="EXCAVAMAQUINAV" localSheetId="12">#REF!</definedName>
    <definedName name="EXCAVAMAQUINAV" localSheetId="13">#REF!</definedName>
    <definedName name="EXCAVAMAQUINAV" localSheetId="14">#REF!</definedName>
    <definedName name="EXCAVAMAQUINAV" localSheetId="15">#REF!</definedName>
    <definedName name="EXCAVAMAQUINAV" localSheetId="16">#REF!</definedName>
    <definedName name="EXCAVAMAQUINAV" localSheetId="17">#REF!</definedName>
    <definedName name="EXCAVAMAQUINAV" localSheetId="18">#REF!</definedName>
    <definedName name="EXCAVAMAQUINAV" localSheetId="19">#REF!</definedName>
    <definedName name="EXCAVAMAQUINAV" localSheetId="20">#REF!</definedName>
    <definedName name="EXCAVAMAQUINAV" localSheetId="21">#REF!</definedName>
    <definedName name="EXCAVAMAQUINAV" localSheetId="22">#REF!</definedName>
    <definedName name="EXCAVAMAQUINAV" localSheetId="23">#REF!</definedName>
    <definedName name="EXCAVAMAQUINAV" localSheetId="24">#REF!</definedName>
    <definedName name="EXCAVAMAQUINAV" localSheetId="25">#REF!</definedName>
    <definedName name="EXCAVAMAQUINAV" localSheetId="26">#REF!</definedName>
    <definedName name="EXCAVAMAQUINAV" localSheetId="27">#REF!</definedName>
    <definedName name="EXCAVAMAQUINAV" localSheetId="28">#REF!</definedName>
    <definedName name="EXCAVAMAQUINAV" localSheetId="29">#REF!</definedName>
    <definedName name="EXCAVAMAQUINAV" localSheetId="31">#REF!</definedName>
    <definedName name="EXCAVAMAQUINAV" localSheetId="7">#REF!</definedName>
    <definedName name="EXCAVAMAQUINAV" localSheetId="8">#REF!</definedName>
    <definedName name="EXCAVAMAQUINAV" localSheetId="9">#REF!</definedName>
    <definedName name="EXCAVAMAQUINAV" localSheetId="10">#REF!</definedName>
    <definedName name="EXCAVATIERRA" localSheetId="11">#REF!</definedName>
    <definedName name="EXCAVATIERRA" localSheetId="12">#REF!</definedName>
    <definedName name="EXCAVATIERRA" localSheetId="13">#REF!</definedName>
    <definedName name="EXCAVATIERRA" localSheetId="14">#REF!</definedName>
    <definedName name="EXCAVATIERRA" localSheetId="15">#REF!</definedName>
    <definedName name="EXCAVATIERRA" localSheetId="16">#REF!</definedName>
    <definedName name="EXCAVATIERRA" localSheetId="17">#REF!</definedName>
    <definedName name="EXCAVATIERRA" localSheetId="18">#REF!</definedName>
    <definedName name="EXCAVATIERRA" localSheetId="19">#REF!</definedName>
    <definedName name="EXCAVATIERRA" localSheetId="20">#REF!</definedName>
    <definedName name="EXCAVATIERRA" localSheetId="21">#REF!</definedName>
    <definedName name="EXCAVATIERRA" localSheetId="22">#REF!</definedName>
    <definedName name="EXCAVATIERRA" localSheetId="23">#REF!</definedName>
    <definedName name="EXCAVATIERRA" localSheetId="24">#REF!</definedName>
    <definedName name="EXCAVATIERRA" localSheetId="25">#REF!</definedName>
    <definedName name="EXCAVATIERRA" localSheetId="26">#REF!</definedName>
    <definedName name="EXCAVATIERRA" localSheetId="27">#REF!</definedName>
    <definedName name="EXCAVATIERRA" localSheetId="28">#REF!</definedName>
    <definedName name="EXCAVATIERRA" localSheetId="29">#REF!</definedName>
    <definedName name="EXCAVATIERRA" localSheetId="31">#REF!</definedName>
    <definedName name="EXCAVATIERRA" localSheetId="7">#REF!</definedName>
    <definedName name="EXCAVATIERRA" localSheetId="8">#REF!</definedName>
    <definedName name="EXCAVATIERRA" localSheetId="9">#REF!</definedName>
    <definedName name="EXCAVATIERRA" localSheetId="10">#REF!</definedName>
    <definedName name="Excel_BuiltIn_Print_Area_1" localSheetId="11">#REF!</definedName>
    <definedName name="Excel_BuiltIn_Print_Area_1" localSheetId="12">#REF!</definedName>
    <definedName name="Excel_BuiltIn_Print_Area_1" localSheetId="13">#REF!</definedName>
    <definedName name="Excel_BuiltIn_Print_Area_1" localSheetId="14">#REF!</definedName>
    <definedName name="Excel_BuiltIn_Print_Area_1" localSheetId="15">#REF!</definedName>
    <definedName name="Excel_BuiltIn_Print_Area_1" localSheetId="16">#REF!</definedName>
    <definedName name="Excel_BuiltIn_Print_Area_1" localSheetId="17">#REF!</definedName>
    <definedName name="Excel_BuiltIn_Print_Area_1" localSheetId="18">#REF!</definedName>
    <definedName name="Excel_BuiltIn_Print_Area_1" localSheetId="19">#REF!</definedName>
    <definedName name="Excel_BuiltIn_Print_Area_1" localSheetId="20">#REF!</definedName>
    <definedName name="Excel_BuiltIn_Print_Area_1" localSheetId="21">#REF!</definedName>
    <definedName name="Excel_BuiltIn_Print_Area_1" localSheetId="22">#REF!</definedName>
    <definedName name="Excel_BuiltIn_Print_Area_1" localSheetId="23">#REF!</definedName>
    <definedName name="Excel_BuiltIn_Print_Area_1" localSheetId="24">#REF!</definedName>
    <definedName name="Excel_BuiltIn_Print_Area_1" localSheetId="25">#REF!</definedName>
    <definedName name="Excel_BuiltIn_Print_Area_1" localSheetId="26">#REF!</definedName>
    <definedName name="Excel_BuiltIn_Print_Area_1" localSheetId="27">#REF!</definedName>
    <definedName name="Excel_BuiltIn_Print_Area_1" localSheetId="28">#REF!</definedName>
    <definedName name="Excel_BuiltIn_Print_Area_1" localSheetId="29">#REF!</definedName>
    <definedName name="Excel_BuiltIn_Print_Area_1" localSheetId="31">#REF!</definedName>
    <definedName name="Excel_BuiltIn_Print_Area_1" localSheetId="7">#REF!</definedName>
    <definedName name="Excel_BuiltIn_Print_Area_1" localSheetId="8">#REF!</definedName>
    <definedName name="Excel_BuiltIn_Print_Area_1" localSheetId="9">#REF!</definedName>
    <definedName name="Excel_BuiltIn_Print_Area_1" localSheetId="10">#REF!</definedName>
    <definedName name="Excel_BuiltIn_Print_Area_1" localSheetId="6">#REF!</definedName>
    <definedName name="Excel_BuiltIn_Print_Area_1_1" localSheetId="11">#REF!</definedName>
    <definedName name="Excel_BuiltIn_Print_Area_1_1" localSheetId="12">#REF!</definedName>
    <definedName name="Excel_BuiltIn_Print_Area_1_1" localSheetId="13">#REF!</definedName>
    <definedName name="Excel_BuiltIn_Print_Area_1_1" localSheetId="14">#REF!</definedName>
    <definedName name="Excel_BuiltIn_Print_Area_1_1" localSheetId="15">#REF!</definedName>
    <definedName name="Excel_BuiltIn_Print_Area_1_1" localSheetId="16">#REF!</definedName>
    <definedName name="Excel_BuiltIn_Print_Area_1_1" localSheetId="17">#REF!</definedName>
    <definedName name="Excel_BuiltIn_Print_Area_1_1" localSheetId="18">#REF!</definedName>
    <definedName name="Excel_BuiltIn_Print_Area_1_1" localSheetId="19">#REF!</definedName>
    <definedName name="Excel_BuiltIn_Print_Area_1_1" localSheetId="20">#REF!</definedName>
    <definedName name="Excel_BuiltIn_Print_Area_1_1" localSheetId="21">#REF!</definedName>
    <definedName name="Excel_BuiltIn_Print_Area_1_1" localSheetId="22">#REF!</definedName>
    <definedName name="Excel_BuiltIn_Print_Area_1_1" localSheetId="23">#REF!</definedName>
    <definedName name="Excel_BuiltIn_Print_Area_1_1" localSheetId="24">#REF!</definedName>
    <definedName name="Excel_BuiltIn_Print_Area_1_1" localSheetId="25">#REF!</definedName>
    <definedName name="Excel_BuiltIn_Print_Area_1_1" localSheetId="26">#REF!</definedName>
    <definedName name="Excel_BuiltIn_Print_Area_1_1" localSheetId="27">#REF!</definedName>
    <definedName name="Excel_BuiltIn_Print_Area_1_1" localSheetId="28">#REF!</definedName>
    <definedName name="Excel_BuiltIn_Print_Area_1_1" localSheetId="29">#REF!</definedName>
    <definedName name="Excel_BuiltIn_Print_Area_1_1" localSheetId="31">#REF!</definedName>
    <definedName name="Excel_BuiltIn_Print_Area_1_1" localSheetId="7">#REF!</definedName>
    <definedName name="Excel_BuiltIn_Print_Area_1_1" localSheetId="8">#REF!</definedName>
    <definedName name="Excel_BuiltIn_Print_Area_1_1" localSheetId="9">#REF!</definedName>
    <definedName name="Excel_BuiltIn_Print_Area_1_1" localSheetId="10">#REF!</definedName>
    <definedName name="Excel_BuiltIn_Print_Area_1_1" localSheetId="6">#REF!</definedName>
    <definedName name="Excel_BuiltIn_Print_Area_1_1_1" localSheetId="11">#REF!</definedName>
    <definedName name="Excel_BuiltIn_Print_Area_1_1_1" localSheetId="12">#REF!</definedName>
    <definedName name="Excel_BuiltIn_Print_Area_1_1_1" localSheetId="13">#REF!</definedName>
    <definedName name="Excel_BuiltIn_Print_Area_1_1_1" localSheetId="14">#REF!</definedName>
    <definedName name="Excel_BuiltIn_Print_Area_1_1_1" localSheetId="15">#REF!</definedName>
    <definedName name="Excel_BuiltIn_Print_Area_1_1_1" localSheetId="16">#REF!</definedName>
    <definedName name="Excel_BuiltIn_Print_Area_1_1_1" localSheetId="17">#REF!</definedName>
    <definedName name="Excel_BuiltIn_Print_Area_1_1_1" localSheetId="18">#REF!</definedName>
    <definedName name="Excel_BuiltIn_Print_Area_1_1_1" localSheetId="19">#REF!</definedName>
    <definedName name="Excel_BuiltIn_Print_Area_1_1_1" localSheetId="20">#REF!</definedName>
    <definedName name="Excel_BuiltIn_Print_Area_1_1_1" localSheetId="21">#REF!</definedName>
    <definedName name="Excel_BuiltIn_Print_Area_1_1_1" localSheetId="22">#REF!</definedName>
    <definedName name="Excel_BuiltIn_Print_Area_1_1_1" localSheetId="23">#REF!</definedName>
    <definedName name="Excel_BuiltIn_Print_Area_1_1_1" localSheetId="24">#REF!</definedName>
    <definedName name="Excel_BuiltIn_Print_Area_1_1_1" localSheetId="25">#REF!</definedName>
    <definedName name="Excel_BuiltIn_Print_Area_1_1_1" localSheetId="26">#REF!</definedName>
    <definedName name="Excel_BuiltIn_Print_Area_1_1_1" localSheetId="27">#REF!</definedName>
    <definedName name="Excel_BuiltIn_Print_Area_1_1_1" localSheetId="28">#REF!</definedName>
    <definedName name="Excel_BuiltIn_Print_Area_1_1_1" localSheetId="29">#REF!</definedName>
    <definedName name="Excel_BuiltIn_Print_Area_1_1_1" localSheetId="31">#REF!</definedName>
    <definedName name="Excel_BuiltIn_Print_Area_1_1_1" localSheetId="7">#REF!</definedName>
    <definedName name="Excel_BuiltIn_Print_Area_1_1_1" localSheetId="8">#REF!</definedName>
    <definedName name="Excel_BuiltIn_Print_Area_1_1_1" localSheetId="9">#REF!</definedName>
    <definedName name="Excel_BuiltIn_Print_Area_1_1_1" localSheetId="10">#REF!</definedName>
    <definedName name="Excel_BuiltIn_Print_Area_1_1_1" localSheetId="6">#REF!</definedName>
    <definedName name="Excel_BuiltIn_Print_Area_1_1_1_1" localSheetId="11">#REF!</definedName>
    <definedName name="Excel_BuiltIn_Print_Area_1_1_1_1" localSheetId="12">#REF!</definedName>
    <definedName name="Excel_BuiltIn_Print_Area_1_1_1_1" localSheetId="13">#REF!</definedName>
    <definedName name="Excel_BuiltIn_Print_Area_1_1_1_1" localSheetId="14">#REF!</definedName>
    <definedName name="Excel_BuiltIn_Print_Area_1_1_1_1" localSheetId="15">#REF!</definedName>
    <definedName name="Excel_BuiltIn_Print_Area_1_1_1_1" localSheetId="16">#REF!</definedName>
    <definedName name="Excel_BuiltIn_Print_Area_1_1_1_1" localSheetId="17">#REF!</definedName>
    <definedName name="Excel_BuiltIn_Print_Area_1_1_1_1" localSheetId="18">#REF!</definedName>
    <definedName name="Excel_BuiltIn_Print_Area_1_1_1_1" localSheetId="19">#REF!</definedName>
    <definedName name="Excel_BuiltIn_Print_Area_1_1_1_1" localSheetId="20">#REF!</definedName>
    <definedName name="Excel_BuiltIn_Print_Area_1_1_1_1" localSheetId="21">#REF!</definedName>
    <definedName name="Excel_BuiltIn_Print_Area_1_1_1_1" localSheetId="22">#REF!</definedName>
    <definedName name="Excel_BuiltIn_Print_Area_1_1_1_1" localSheetId="23">#REF!</definedName>
    <definedName name="Excel_BuiltIn_Print_Area_1_1_1_1" localSheetId="24">#REF!</definedName>
    <definedName name="Excel_BuiltIn_Print_Area_1_1_1_1" localSheetId="25">#REF!</definedName>
    <definedName name="Excel_BuiltIn_Print_Area_1_1_1_1" localSheetId="26">#REF!</definedName>
    <definedName name="Excel_BuiltIn_Print_Area_1_1_1_1" localSheetId="27">#REF!</definedName>
    <definedName name="Excel_BuiltIn_Print_Area_1_1_1_1" localSheetId="28">#REF!</definedName>
    <definedName name="Excel_BuiltIn_Print_Area_1_1_1_1" localSheetId="29">#REF!</definedName>
    <definedName name="Excel_BuiltIn_Print_Area_1_1_1_1" localSheetId="31">#REF!</definedName>
    <definedName name="Excel_BuiltIn_Print_Area_1_1_1_1" localSheetId="7">#REF!</definedName>
    <definedName name="Excel_BuiltIn_Print_Area_1_1_1_1" localSheetId="8">#REF!</definedName>
    <definedName name="Excel_BuiltIn_Print_Area_1_1_1_1" localSheetId="9">#REF!</definedName>
    <definedName name="Excel_BuiltIn_Print_Area_1_1_1_1" localSheetId="10">#REF!</definedName>
    <definedName name="Excel_BuiltIn_Print_Area_1_1_1_1" localSheetId="6">#REF!</definedName>
    <definedName name="Excel_BuiltIn_Print_Area_1_1_1_1_1" localSheetId="11">#REF!</definedName>
    <definedName name="Excel_BuiltIn_Print_Area_1_1_1_1_1" localSheetId="12">#REF!</definedName>
    <definedName name="Excel_BuiltIn_Print_Area_1_1_1_1_1" localSheetId="13">#REF!</definedName>
    <definedName name="Excel_BuiltIn_Print_Area_1_1_1_1_1" localSheetId="14">#REF!</definedName>
    <definedName name="Excel_BuiltIn_Print_Area_1_1_1_1_1" localSheetId="15">#REF!</definedName>
    <definedName name="Excel_BuiltIn_Print_Area_1_1_1_1_1" localSheetId="16">#REF!</definedName>
    <definedName name="Excel_BuiltIn_Print_Area_1_1_1_1_1" localSheetId="17">#REF!</definedName>
    <definedName name="Excel_BuiltIn_Print_Area_1_1_1_1_1" localSheetId="18">#REF!</definedName>
    <definedName name="Excel_BuiltIn_Print_Area_1_1_1_1_1" localSheetId="19">#REF!</definedName>
    <definedName name="Excel_BuiltIn_Print_Area_1_1_1_1_1" localSheetId="20">#REF!</definedName>
    <definedName name="Excel_BuiltIn_Print_Area_1_1_1_1_1" localSheetId="21">#REF!</definedName>
    <definedName name="Excel_BuiltIn_Print_Area_1_1_1_1_1" localSheetId="22">#REF!</definedName>
    <definedName name="Excel_BuiltIn_Print_Area_1_1_1_1_1" localSheetId="23">#REF!</definedName>
    <definedName name="Excel_BuiltIn_Print_Area_1_1_1_1_1" localSheetId="24">#REF!</definedName>
    <definedName name="Excel_BuiltIn_Print_Area_1_1_1_1_1" localSheetId="25">#REF!</definedName>
    <definedName name="Excel_BuiltIn_Print_Area_1_1_1_1_1" localSheetId="26">#REF!</definedName>
    <definedName name="Excel_BuiltIn_Print_Area_1_1_1_1_1" localSheetId="27">#REF!</definedName>
    <definedName name="Excel_BuiltIn_Print_Area_1_1_1_1_1" localSheetId="28">#REF!</definedName>
    <definedName name="Excel_BuiltIn_Print_Area_1_1_1_1_1" localSheetId="29">#REF!</definedName>
    <definedName name="Excel_BuiltIn_Print_Area_1_1_1_1_1" localSheetId="31">#REF!</definedName>
    <definedName name="Excel_BuiltIn_Print_Area_1_1_1_1_1" localSheetId="7">#REF!</definedName>
    <definedName name="Excel_BuiltIn_Print_Area_1_1_1_1_1" localSheetId="8">#REF!</definedName>
    <definedName name="Excel_BuiltIn_Print_Area_1_1_1_1_1" localSheetId="9">#REF!</definedName>
    <definedName name="Excel_BuiltIn_Print_Area_1_1_1_1_1" localSheetId="10">#REF!</definedName>
    <definedName name="Excel_BuiltIn_Print_Area_1_1_1_1_1_1" localSheetId="11">#REF!</definedName>
    <definedName name="Excel_BuiltIn_Print_Area_1_1_1_1_1_1" localSheetId="12">#REF!</definedName>
    <definedName name="Excel_BuiltIn_Print_Area_1_1_1_1_1_1" localSheetId="13">#REF!</definedName>
    <definedName name="Excel_BuiltIn_Print_Area_1_1_1_1_1_1" localSheetId="14">#REF!</definedName>
    <definedName name="Excel_BuiltIn_Print_Area_1_1_1_1_1_1" localSheetId="15">#REF!</definedName>
    <definedName name="Excel_BuiltIn_Print_Area_1_1_1_1_1_1" localSheetId="16">#REF!</definedName>
    <definedName name="Excel_BuiltIn_Print_Area_1_1_1_1_1_1" localSheetId="17">#REF!</definedName>
    <definedName name="Excel_BuiltIn_Print_Area_1_1_1_1_1_1" localSheetId="18">#REF!</definedName>
    <definedName name="Excel_BuiltIn_Print_Area_1_1_1_1_1_1" localSheetId="19">#REF!</definedName>
    <definedName name="Excel_BuiltIn_Print_Area_1_1_1_1_1_1" localSheetId="20">#REF!</definedName>
    <definedName name="Excel_BuiltIn_Print_Area_1_1_1_1_1_1" localSheetId="21">#REF!</definedName>
    <definedName name="Excel_BuiltIn_Print_Area_1_1_1_1_1_1" localSheetId="22">#REF!</definedName>
    <definedName name="Excel_BuiltIn_Print_Area_1_1_1_1_1_1" localSheetId="23">#REF!</definedName>
    <definedName name="Excel_BuiltIn_Print_Area_1_1_1_1_1_1" localSheetId="24">#REF!</definedName>
    <definedName name="Excel_BuiltIn_Print_Area_1_1_1_1_1_1" localSheetId="25">#REF!</definedName>
    <definedName name="Excel_BuiltIn_Print_Area_1_1_1_1_1_1" localSheetId="26">#REF!</definedName>
    <definedName name="Excel_BuiltIn_Print_Area_1_1_1_1_1_1" localSheetId="27">#REF!</definedName>
    <definedName name="Excel_BuiltIn_Print_Area_1_1_1_1_1_1" localSheetId="28">#REF!</definedName>
    <definedName name="Excel_BuiltIn_Print_Area_1_1_1_1_1_1" localSheetId="29">#REF!</definedName>
    <definedName name="Excel_BuiltIn_Print_Area_1_1_1_1_1_1" localSheetId="31">#REF!</definedName>
    <definedName name="Excel_BuiltIn_Print_Area_1_1_1_1_1_1" localSheetId="7">#REF!</definedName>
    <definedName name="Excel_BuiltIn_Print_Area_1_1_1_1_1_1" localSheetId="8">#REF!</definedName>
    <definedName name="Excel_BuiltIn_Print_Area_1_1_1_1_1_1" localSheetId="9">#REF!</definedName>
    <definedName name="Excel_BuiltIn_Print_Area_1_1_1_1_1_1" localSheetId="10">#REF!</definedName>
    <definedName name="Excel_BuiltIn_Print_Area_7" localSheetId="11">#REF!</definedName>
    <definedName name="Excel_BuiltIn_Print_Area_7" localSheetId="12">#REF!</definedName>
    <definedName name="Excel_BuiltIn_Print_Area_7" localSheetId="13">#REF!</definedName>
    <definedName name="Excel_BuiltIn_Print_Area_7" localSheetId="14">#REF!</definedName>
    <definedName name="Excel_BuiltIn_Print_Area_7" localSheetId="15">#REF!</definedName>
    <definedName name="Excel_BuiltIn_Print_Area_7" localSheetId="16">#REF!</definedName>
    <definedName name="Excel_BuiltIn_Print_Area_7" localSheetId="17">#REF!</definedName>
    <definedName name="Excel_BuiltIn_Print_Area_7" localSheetId="18">#REF!</definedName>
    <definedName name="Excel_BuiltIn_Print_Area_7" localSheetId="19">#REF!</definedName>
    <definedName name="Excel_BuiltIn_Print_Area_7" localSheetId="20">#REF!</definedName>
    <definedName name="Excel_BuiltIn_Print_Area_7" localSheetId="21">#REF!</definedName>
    <definedName name="Excel_BuiltIn_Print_Area_7" localSheetId="22">#REF!</definedName>
    <definedName name="Excel_BuiltIn_Print_Area_7" localSheetId="23">#REF!</definedName>
    <definedName name="Excel_BuiltIn_Print_Area_7" localSheetId="24">#REF!</definedName>
    <definedName name="Excel_BuiltIn_Print_Area_7" localSheetId="25">#REF!</definedName>
    <definedName name="Excel_BuiltIn_Print_Area_7" localSheetId="26">#REF!</definedName>
    <definedName name="Excel_BuiltIn_Print_Area_7" localSheetId="27">#REF!</definedName>
    <definedName name="Excel_BuiltIn_Print_Area_7" localSheetId="28">#REF!</definedName>
    <definedName name="Excel_BuiltIn_Print_Area_7" localSheetId="29">#REF!</definedName>
    <definedName name="Excel_BuiltIn_Print_Area_7" localSheetId="31">#REF!</definedName>
    <definedName name="Excel_BuiltIn_Print_Area_7" localSheetId="7">#REF!</definedName>
    <definedName name="Excel_BuiltIn_Print_Area_7" localSheetId="8">#REF!</definedName>
    <definedName name="Excel_BuiltIn_Print_Area_7" localSheetId="9">#REF!</definedName>
    <definedName name="Excel_BuiltIn_Print_Area_7" localSheetId="10">#REF!</definedName>
    <definedName name="Excel_BuiltIn_Print_Area_7" localSheetId="6">#REF!</definedName>
    <definedName name="Excel_BuiltIn_Print_Titles_1" localSheetId="11">#REF!</definedName>
    <definedName name="Excel_BuiltIn_Print_Titles_1" localSheetId="12">#REF!</definedName>
    <definedName name="Excel_BuiltIn_Print_Titles_1" localSheetId="13">#REF!</definedName>
    <definedName name="Excel_BuiltIn_Print_Titles_1" localSheetId="14">#REF!</definedName>
    <definedName name="Excel_BuiltIn_Print_Titles_1" localSheetId="15">#REF!</definedName>
    <definedName name="Excel_BuiltIn_Print_Titles_1" localSheetId="16">#REF!</definedName>
    <definedName name="Excel_BuiltIn_Print_Titles_1" localSheetId="17">#REF!</definedName>
    <definedName name="Excel_BuiltIn_Print_Titles_1" localSheetId="18">#REF!</definedName>
    <definedName name="Excel_BuiltIn_Print_Titles_1" localSheetId="19">#REF!</definedName>
    <definedName name="Excel_BuiltIn_Print_Titles_1" localSheetId="20">#REF!</definedName>
    <definedName name="Excel_BuiltIn_Print_Titles_1" localSheetId="21">#REF!</definedName>
    <definedName name="Excel_BuiltIn_Print_Titles_1" localSheetId="22">#REF!</definedName>
    <definedName name="Excel_BuiltIn_Print_Titles_1" localSheetId="23">#REF!</definedName>
    <definedName name="Excel_BuiltIn_Print_Titles_1" localSheetId="24">#REF!</definedName>
    <definedName name="Excel_BuiltIn_Print_Titles_1" localSheetId="25">#REF!</definedName>
    <definedName name="Excel_BuiltIn_Print_Titles_1" localSheetId="26">#REF!</definedName>
    <definedName name="Excel_BuiltIn_Print_Titles_1" localSheetId="27">#REF!</definedName>
    <definedName name="Excel_BuiltIn_Print_Titles_1" localSheetId="28">#REF!</definedName>
    <definedName name="Excel_BuiltIn_Print_Titles_1" localSheetId="29">#REF!</definedName>
    <definedName name="Excel_BuiltIn_Print_Titles_1" localSheetId="31">#REF!</definedName>
    <definedName name="Excel_BuiltIn_Print_Titles_1" localSheetId="7">#REF!</definedName>
    <definedName name="Excel_BuiltIn_Print_Titles_1" localSheetId="8">#REF!</definedName>
    <definedName name="Excel_BuiltIn_Print_Titles_1" localSheetId="9">#REF!</definedName>
    <definedName name="Excel_BuiltIn_Print_Titles_1" localSheetId="10">#REF!</definedName>
    <definedName name="Excel_BuiltIn_Print_Titles_1" localSheetId="6">#REF!</definedName>
    <definedName name="Excel_BuiltIn_Print_Titles_1_1" localSheetId="11">#REF!</definedName>
    <definedName name="Excel_BuiltIn_Print_Titles_1_1" localSheetId="12">#REF!</definedName>
    <definedName name="Excel_BuiltIn_Print_Titles_1_1" localSheetId="13">#REF!</definedName>
    <definedName name="Excel_BuiltIn_Print_Titles_1_1" localSheetId="14">#REF!</definedName>
    <definedName name="Excel_BuiltIn_Print_Titles_1_1" localSheetId="15">#REF!</definedName>
    <definedName name="Excel_BuiltIn_Print_Titles_1_1" localSheetId="16">#REF!</definedName>
    <definedName name="Excel_BuiltIn_Print_Titles_1_1" localSheetId="17">#REF!</definedName>
    <definedName name="Excel_BuiltIn_Print_Titles_1_1" localSheetId="18">#REF!</definedName>
    <definedName name="Excel_BuiltIn_Print_Titles_1_1" localSheetId="19">#REF!</definedName>
    <definedName name="Excel_BuiltIn_Print_Titles_1_1" localSheetId="20">#REF!</definedName>
    <definedName name="Excel_BuiltIn_Print_Titles_1_1" localSheetId="21">#REF!</definedName>
    <definedName name="Excel_BuiltIn_Print_Titles_1_1" localSheetId="22">#REF!</definedName>
    <definedName name="Excel_BuiltIn_Print_Titles_1_1" localSheetId="23">#REF!</definedName>
    <definedName name="Excel_BuiltIn_Print_Titles_1_1" localSheetId="24">#REF!</definedName>
    <definedName name="Excel_BuiltIn_Print_Titles_1_1" localSheetId="25">#REF!</definedName>
    <definedName name="Excel_BuiltIn_Print_Titles_1_1" localSheetId="26">#REF!</definedName>
    <definedName name="Excel_BuiltIn_Print_Titles_1_1" localSheetId="27">#REF!</definedName>
    <definedName name="Excel_BuiltIn_Print_Titles_1_1" localSheetId="28">#REF!</definedName>
    <definedName name="Excel_BuiltIn_Print_Titles_1_1" localSheetId="29">#REF!</definedName>
    <definedName name="Excel_BuiltIn_Print_Titles_1_1" localSheetId="31">#REF!</definedName>
    <definedName name="Excel_BuiltIn_Print_Titles_1_1" localSheetId="7">#REF!</definedName>
    <definedName name="Excel_BuiltIn_Print_Titles_1_1" localSheetId="8">#REF!</definedName>
    <definedName name="Excel_BuiltIn_Print_Titles_1_1" localSheetId="9">#REF!</definedName>
    <definedName name="Excel_BuiltIn_Print_Titles_1_1" localSheetId="10">#REF!</definedName>
    <definedName name="Excel_BuiltIn_Print_Titles_1_1" localSheetId="6">#REF!</definedName>
    <definedName name="Excel_BuiltIn_Print_Titles_1_1_1" localSheetId="11">#REF!</definedName>
    <definedName name="Excel_BuiltIn_Print_Titles_1_1_1" localSheetId="12">#REF!</definedName>
    <definedName name="Excel_BuiltIn_Print_Titles_1_1_1" localSheetId="13">#REF!</definedName>
    <definedName name="Excel_BuiltIn_Print_Titles_1_1_1" localSheetId="14">#REF!</definedName>
    <definedName name="Excel_BuiltIn_Print_Titles_1_1_1" localSheetId="15">#REF!</definedName>
    <definedName name="Excel_BuiltIn_Print_Titles_1_1_1" localSheetId="16">#REF!</definedName>
    <definedName name="Excel_BuiltIn_Print_Titles_1_1_1" localSheetId="17">#REF!</definedName>
    <definedName name="Excel_BuiltIn_Print_Titles_1_1_1" localSheetId="18">#REF!</definedName>
    <definedName name="Excel_BuiltIn_Print_Titles_1_1_1" localSheetId="19">#REF!</definedName>
    <definedName name="Excel_BuiltIn_Print_Titles_1_1_1" localSheetId="20">#REF!</definedName>
    <definedName name="Excel_BuiltIn_Print_Titles_1_1_1" localSheetId="21">#REF!</definedName>
    <definedName name="Excel_BuiltIn_Print_Titles_1_1_1" localSheetId="22">#REF!</definedName>
    <definedName name="Excel_BuiltIn_Print_Titles_1_1_1" localSheetId="23">#REF!</definedName>
    <definedName name="Excel_BuiltIn_Print_Titles_1_1_1" localSheetId="24">#REF!</definedName>
    <definedName name="Excel_BuiltIn_Print_Titles_1_1_1" localSheetId="25">#REF!</definedName>
    <definedName name="Excel_BuiltIn_Print_Titles_1_1_1" localSheetId="26">#REF!</definedName>
    <definedName name="Excel_BuiltIn_Print_Titles_1_1_1" localSheetId="27">#REF!</definedName>
    <definedName name="Excel_BuiltIn_Print_Titles_1_1_1" localSheetId="28">#REF!</definedName>
    <definedName name="Excel_BuiltIn_Print_Titles_1_1_1" localSheetId="29">#REF!</definedName>
    <definedName name="Excel_BuiltIn_Print_Titles_1_1_1" localSheetId="31">#REF!</definedName>
    <definedName name="Excel_BuiltIn_Print_Titles_1_1_1" localSheetId="7">#REF!</definedName>
    <definedName name="Excel_BuiltIn_Print_Titles_1_1_1" localSheetId="8">#REF!</definedName>
    <definedName name="Excel_BuiltIn_Print_Titles_1_1_1" localSheetId="9">#REF!</definedName>
    <definedName name="Excel_BuiltIn_Print_Titles_1_1_1" localSheetId="10">#REF!</definedName>
    <definedName name="Excel_BuiltIn_Print_Titles_1_1_1" localSheetId="6">#REF!</definedName>
    <definedName name="Excel_BuiltIn_Print_Titles_1_1_1_1" localSheetId="11">#REF!</definedName>
    <definedName name="Excel_BuiltIn_Print_Titles_1_1_1_1" localSheetId="12">#REF!</definedName>
    <definedName name="Excel_BuiltIn_Print_Titles_1_1_1_1" localSheetId="13">#REF!</definedName>
    <definedName name="Excel_BuiltIn_Print_Titles_1_1_1_1" localSheetId="14">#REF!</definedName>
    <definedName name="Excel_BuiltIn_Print_Titles_1_1_1_1" localSheetId="15">#REF!</definedName>
    <definedName name="Excel_BuiltIn_Print_Titles_1_1_1_1" localSheetId="16">#REF!</definedName>
    <definedName name="Excel_BuiltIn_Print_Titles_1_1_1_1" localSheetId="17">#REF!</definedName>
    <definedName name="Excel_BuiltIn_Print_Titles_1_1_1_1" localSheetId="18">#REF!</definedName>
    <definedName name="Excel_BuiltIn_Print_Titles_1_1_1_1" localSheetId="19">#REF!</definedName>
    <definedName name="Excel_BuiltIn_Print_Titles_1_1_1_1" localSheetId="20">#REF!</definedName>
    <definedName name="Excel_BuiltIn_Print_Titles_1_1_1_1" localSheetId="21">#REF!</definedName>
    <definedName name="Excel_BuiltIn_Print_Titles_1_1_1_1" localSheetId="22">#REF!</definedName>
    <definedName name="Excel_BuiltIn_Print_Titles_1_1_1_1" localSheetId="23">#REF!</definedName>
    <definedName name="Excel_BuiltIn_Print_Titles_1_1_1_1" localSheetId="24">#REF!</definedName>
    <definedName name="Excel_BuiltIn_Print_Titles_1_1_1_1" localSheetId="25">#REF!</definedName>
    <definedName name="Excel_BuiltIn_Print_Titles_1_1_1_1" localSheetId="26">#REF!</definedName>
    <definedName name="Excel_BuiltIn_Print_Titles_1_1_1_1" localSheetId="27">#REF!</definedName>
    <definedName name="Excel_BuiltIn_Print_Titles_1_1_1_1" localSheetId="28">#REF!</definedName>
    <definedName name="Excel_BuiltIn_Print_Titles_1_1_1_1" localSheetId="29">#REF!</definedName>
    <definedName name="Excel_BuiltIn_Print_Titles_1_1_1_1" localSheetId="31">#REF!</definedName>
    <definedName name="Excel_BuiltIn_Print_Titles_1_1_1_1" localSheetId="7">#REF!</definedName>
    <definedName name="Excel_BuiltIn_Print_Titles_1_1_1_1" localSheetId="8">#REF!</definedName>
    <definedName name="Excel_BuiltIn_Print_Titles_1_1_1_1" localSheetId="9">#REF!</definedName>
    <definedName name="Excel_BuiltIn_Print_Titles_1_1_1_1" localSheetId="10">#REF!</definedName>
    <definedName name="Excel_BuiltIn_Print_Titles_3" localSheetId="11">'[13]COSTOS OFICINA'!#REF!</definedName>
    <definedName name="Excel_BuiltIn_Print_Titles_3" localSheetId="12">'[13]COSTOS OFICINA'!#REF!</definedName>
    <definedName name="Excel_BuiltIn_Print_Titles_3" localSheetId="13">'[13]COSTOS OFICINA'!#REF!</definedName>
    <definedName name="Excel_BuiltIn_Print_Titles_3" localSheetId="14">'[13]COSTOS OFICINA'!#REF!</definedName>
    <definedName name="Excel_BuiltIn_Print_Titles_3" localSheetId="15">'[13]COSTOS OFICINA'!#REF!</definedName>
    <definedName name="Excel_BuiltIn_Print_Titles_3" localSheetId="16">'[13]COSTOS OFICINA'!#REF!</definedName>
    <definedName name="Excel_BuiltIn_Print_Titles_3" localSheetId="17">'[13]COSTOS OFICINA'!#REF!</definedName>
    <definedName name="Excel_BuiltIn_Print_Titles_3" localSheetId="18">'[13]COSTOS OFICINA'!#REF!</definedName>
    <definedName name="Excel_BuiltIn_Print_Titles_3" localSheetId="19">'[13]COSTOS OFICINA'!#REF!</definedName>
    <definedName name="Excel_BuiltIn_Print_Titles_3" localSheetId="20">'[13]COSTOS OFICINA'!#REF!</definedName>
    <definedName name="Excel_BuiltIn_Print_Titles_3" localSheetId="21">'[13]COSTOS OFICINA'!#REF!</definedName>
    <definedName name="Excel_BuiltIn_Print_Titles_3" localSheetId="22">'[13]COSTOS OFICINA'!#REF!</definedName>
    <definedName name="Excel_BuiltIn_Print_Titles_3" localSheetId="23">'[13]COSTOS OFICINA'!#REF!</definedName>
    <definedName name="Excel_BuiltIn_Print_Titles_3" localSheetId="24">'[13]COSTOS OFICINA'!#REF!</definedName>
    <definedName name="Excel_BuiltIn_Print_Titles_3" localSheetId="25">'[13]COSTOS OFICINA'!#REF!</definedName>
    <definedName name="Excel_BuiltIn_Print_Titles_3" localSheetId="26">'[13]COSTOS OFICINA'!#REF!</definedName>
    <definedName name="Excel_BuiltIn_Print_Titles_3" localSheetId="27">'[13]COSTOS OFICINA'!#REF!</definedName>
    <definedName name="Excel_BuiltIn_Print_Titles_3" localSheetId="28">'[13]COSTOS OFICINA'!#REF!</definedName>
    <definedName name="Excel_BuiltIn_Print_Titles_3" localSheetId="29">'[13]COSTOS OFICINA'!#REF!</definedName>
    <definedName name="Excel_BuiltIn_Print_Titles_3" localSheetId="31">'[13]COSTOS OFICINA'!#REF!</definedName>
    <definedName name="Excel_BuiltIn_Print_Titles_3" localSheetId="7">'[13]COSTOS OFICINA'!#REF!</definedName>
    <definedName name="Excel_BuiltIn_Print_Titles_3" localSheetId="8">'[13]COSTOS OFICINA'!#REF!</definedName>
    <definedName name="Excel_BuiltIn_Print_Titles_3" localSheetId="9">'[13]COSTOS OFICINA'!#REF!</definedName>
    <definedName name="Excel_BuiltIn_Print_Titles_3" localSheetId="10">'[13]COSTOS OFICINA'!#REF!</definedName>
    <definedName name="Excel_BuiltIn_Print_Titles_3" localSheetId="6">'[13]COSTOS OFICINA'!#REF!</definedName>
    <definedName name="Excel_BuiltIn_Print_Titles_4" localSheetId="11">'[13]COSTOS CAMPAMENTO'!#REF!</definedName>
    <definedName name="Excel_BuiltIn_Print_Titles_4" localSheetId="12">'[13]COSTOS CAMPAMENTO'!#REF!</definedName>
    <definedName name="Excel_BuiltIn_Print_Titles_4" localSheetId="13">'[13]COSTOS CAMPAMENTO'!#REF!</definedName>
    <definedName name="Excel_BuiltIn_Print_Titles_4" localSheetId="14">'[13]COSTOS CAMPAMENTO'!#REF!</definedName>
    <definedName name="Excel_BuiltIn_Print_Titles_4" localSheetId="15">'[13]COSTOS CAMPAMENTO'!#REF!</definedName>
    <definedName name="Excel_BuiltIn_Print_Titles_4" localSheetId="16">'[13]COSTOS CAMPAMENTO'!#REF!</definedName>
    <definedName name="Excel_BuiltIn_Print_Titles_4" localSheetId="17">'[13]COSTOS CAMPAMENTO'!#REF!</definedName>
    <definedName name="Excel_BuiltIn_Print_Titles_4" localSheetId="18">'[13]COSTOS CAMPAMENTO'!#REF!</definedName>
    <definedName name="Excel_BuiltIn_Print_Titles_4" localSheetId="19">'[13]COSTOS CAMPAMENTO'!#REF!</definedName>
    <definedName name="Excel_BuiltIn_Print_Titles_4" localSheetId="20">'[13]COSTOS CAMPAMENTO'!#REF!</definedName>
    <definedName name="Excel_BuiltIn_Print_Titles_4" localSheetId="21">'[13]COSTOS CAMPAMENTO'!#REF!</definedName>
    <definedName name="Excel_BuiltIn_Print_Titles_4" localSheetId="22">'[13]COSTOS CAMPAMENTO'!#REF!</definedName>
    <definedName name="Excel_BuiltIn_Print_Titles_4" localSheetId="23">'[13]COSTOS CAMPAMENTO'!#REF!</definedName>
    <definedName name="Excel_BuiltIn_Print_Titles_4" localSheetId="24">'[13]COSTOS CAMPAMENTO'!#REF!</definedName>
    <definedName name="Excel_BuiltIn_Print_Titles_4" localSheetId="25">'[13]COSTOS CAMPAMENTO'!#REF!</definedName>
    <definedName name="Excel_BuiltIn_Print_Titles_4" localSheetId="26">'[13]COSTOS CAMPAMENTO'!#REF!</definedName>
    <definedName name="Excel_BuiltIn_Print_Titles_4" localSheetId="27">'[13]COSTOS CAMPAMENTO'!#REF!</definedName>
    <definedName name="Excel_BuiltIn_Print_Titles_4" localSheetId="28">'[13]COSTOS CAMPAMENTO'!#REF!</definedName>
    <definedName name="Excel_BuiltIn_Print_Titles_4" localSheetId="29">'[13]COSTOS CAMPAMENTO'!#REF!</definedName>
    <definedName name="Excel_BuiltIn_Print_Titles_4" localSheetId="31">'[13]COSTOS CAMPAMENTO'!#REF!</definedName>
    <definedName name="Excel_BuiltIn_Print_Titles_4" localSheetId="7">'[13]COSTOS CAMPAMENTO'!#REF!</definedName>
    <definedName name="Excel_BuiltIn_Print_Titles_4" localSheetId="8">'[13]COSTOS CAMPAMENTO'!#REF!</definedName>
    <definedName name="Excel_BuiltIn_Print_Titles_4" localSheetId="9">'[13]COSTOS CAMPAMENTO'!#REF!</definedName>
    <definedName name="Excel_BuiltIn_Print_Titles_4" localSheetId="10">'[13]COSTOS CAMPAMENTO'!#REF!</definedName>
    <definedName name="Excel_BuiltIn_Print_Titles_4" localSheetId="6">'[13]COSTOS CAMPAMENTO'!#REF!</definedName>
    <definedName name="EXPL" localSheetId="11">#REF!</definedName>
    <definedName name="EXPL" localSheetId="12">#REF!</definedName>
    <definedName name="EXPL" localSheetId="13">#REF!</definedName>
    <definedName name="EXPL" localSheetId="14">#REF!</definedName>
    <definedName name="EXPL" localSheetId="15">#REF!</definedName>
    <definedName name="EXPL" localSheetId="16">#REF!</definedName>
    <definedName name="EXPL" localSheetId="17">#REF!</definedName>
    <definedName name="EXPL" localSheetId="18">#REF!</definedName>
    <definedName name="EXPL" localSheetId="19">#REF!</definedName>
    <definedName name="EXPL" localSheetId="20">#REF!</definedName>
    <definedName name="EXPL" localSheetId="21">#REF!</definedName>
    <definedName name="EXPL" localSheetId="22">#REF!</definedName>
    <definedName name="EXPL" localSheetId="23">#REF!</definedName>
    <definedName name="EXPL" localSheetId="24">#REF!</definedName>
    <definedName name="EXPL" localSheetId="25">#REF!</definedName>
    <definedName name="EXPL" localSheetId="26">#REF!</definedName>
    <definedName name="EXPL" localSheetId="27">#REF!</definedName>
    <definedName name="EXPL" localSheetId="28">#REF!</definedName>
    <definedName name="EXPL" localSheetId="29">#REF!</definedName>
    <definedName name="EXPL" localSheetId="31">#REF!</definedName>
    <definedName name="EXPL" localSheetId="7">#REF!</definedName>
    <definedName name="EXPL" localSheetId="8">#REF!</definedName>
    <definedName name="EXPL" localSheetId="9">#REF!</definedName>
    <definedName name="EXPL" localSheetId="10">#REF!</definedName>
    <definedName name="Extintor__Incluye_Dos_Recargas">#REF!</definedName>
    <definedName name="factmas2smlv">#REF!+1</definedName>
    <definedName name="FACTOR_PRESTACIONAL_1sml">#REF!+1</definedName>
    <definedName name="FactorCostoPotencia" localSheetId="11">[10]Modelo!#REF!</definedName>
    <definedName name="FactorCostoPotencia" localSheetId="12">[10]Modelo!#REF!</definedName>
    <definedName name="FactorCostoPotencia" localSheetId="13">[10]Modelo!#REF!</definedName>
    <definedName name="FactorCostoPotencia" localSheetId="14">[10]Modelo!#REF!</definedName>
    <definedName name="FactorCostoPotencia" localSheetId="15">[10]Modelo!#REF!</definedName>
    <definedName name="FactorCostoPotencia" localSheetId="16">[10]Modelo!#REF!</definedName>
    <definedName name="FactorCostoPotencia" localSheetId="17">[10]Modelo!#REF!</definedName>
    <definedName name="FactorCostoPotencia" localSheetId="18">[10]Modelo!#REF!</definedName>
    <definedName name="FactorCostoPotencia" localSheetId="19">[10]Modelo!#REF!</definedName>
    <definedName name="FactorCostoPotencia" localSheetId="20">[10]Modelo!#REF!</definedName>
    <definedName name="FactorCostoPotencia" localSheetId="21">[10]Modelo!#REF!</definedName>
    <definedName name="FactorCostoPotencia" localSheetId="22">[10]Modelo!#REF!</definedName>
    <definedName name="FactorCostoPotencia" localSheetId="23">[10]Modelo!#REF!</definedName>
    <definedName name="FactorCostoPotencia" localSheetId="24">[10]Modelo!#REF!</definedName>
    <definedName name="FactorCostoPotencia" localSheetId="25">[10]Modelo!#REF!</definedName>
    <definedName name="FactorCostoPotencia" localSheetId="26">[10]Modelo!#REF!</definedName>
    <definedName name="FactorCostoPotencia" localSheetId="27">[10]Modelo!#REF!</definedName>
    <definedName name="FactorCostoPotencia" localSheetId="28">[10]Modelo!#REF!</definedName>
    <definedName name="FactorCostoPotencia" localSheetId="29">[10]Modelo!#REF!</definedName>
    <definedName name="FactorCostoPotencia" localSheetId="31">[10]Modelo!#REF!</definedName>
    <definedName name="FactorCostoPotencia" localSheetId="7">[10]Modelo!#REF!</definedName>
    <definedName name="FactorCostoPotencia" localSheetId="8">[10]Modelo!#REF!</definedName>
    <definedName name="FactorCostoPotencia" localSheetId="9">[10]Modelo!#REF!</definedName>
    <definedName name="FactorCostoPotencia" localSheetId="10">[10]Modelo!#REF!</definedName>
    <definedName name="FactorMultFinal" localSheetId="11">#REF!</definedName>
    <definedName name="FactorMultFinal" localSheetId="12">#REF!</definedName>
    <definedName name="FactorMultFinal" localSheetId="13">#REF!</definedName>
    <definedName name="FactorMultFinal" localSheetId="14">#REF!</definedName>
    <definedName name="FactorMultFinal" localSheetId="15">#REF!</definedName>
    <definedName name="FactorMultFinal" localSheetId="16">#REF!</definedName>
    <definedName name="FactorMultFinal" localSheetId="17">#REF!</definedName>
    <definedName name="FactorMultFinal" localSheetId="18">#REF!</definedName>
    <definedName name="FactorMultFinal" localSheetId="19">#REF!</definedName>
    <definedName name="FactorMultFinal" localSheetId="20">#REF!</definedName>
    <definedName name="FactorMultFinal" localSheetId="21">#REF!</definedName>
    <definedName name="FactorMultFinal" localSheetId="22">#REF!</definedName>
    <definedName name="FactorMultFinal" localSheetId="23">#REF!</definedName>
    <definedName name="FactorMultFinal" localSheetId="24">#REF!</definedName>
    <definedName name="FactorMultFinal" localSheetId="25">#REF!</definedName>
    <definedName name="FactorMultFinal" localSheetId="26">#REF!</definedName>
    <definedName name="FactorMultFinal" localSheetId="27">#REF!</definedName>
    <definedName name="FactorMultFinal" localSheetId="28">#REF!</definedName>
    <definedName name="FactorMultFinal" localSheetId="29">#REF!</definedName>
    <definedName name="FactorMultFinal" localSheetId="31">#REF!</definedName>
    <definedName name="FactorMultFinal" localSheetId="7">#REF!</definedName>
    <definedName name="FactorMultFinal" localSheetId="8">#REF!</definedName>
    <definedName name="FactorMultFinal" localSheetId="9">#REF!</definedName>
    <definedName name="FactorMultFinal" localSheetId="10">#REF!</definedName>
    <definedName name="FactorMultiplicaCalculado" localSheetId="11">#REF!</definedName>
    <definedName name="FactorMultiplicaCalculado" localSheetId="12">#REF!</definedName>
    <definedName name="FactorMultiplicaCalculado" localSheetId="13">#REF!</definedName>
    <definedName name="FactorMultiplicaCalculado" localSheetId="14">#REF!</definedName>
    <definedName name="FactorMultiplicaCalculado" localSheetId="15">#REF!</definedName>
    <definedName name="FactorMultiplicaCalculado" localSheetId="16">#REF!</definedName>
    <definedName name="FactorMultiplicaCalculado" localSheetId="17">#REF!</definedName>
    <definedName name="FactorMultiplicaCalculado" localSheetId="18">#REF!</definedName>
    <definedName name="FactorMultiplicaCalculado" localSheetId="19">#REF!</definedName>
    <definedName name="FactorMultiplicaCalculado" localSheetId="20">#REF!</definedName>
    <definedName name="FactorMultiplicaCalculado" localSheetId="21">#REF!</definedName>
    <definedName name="FactorMultiplicaCalculado" localSheetId="22">#REF!</definedName>
    <definedName name="FactorMultiplicaCalculado" localSheetId="23">#REF!</definedName>
    <definedName name="FactorMultiplicaCalculado" localSheetId="24">#REF!</definedName>
    <definedName name="FactorMultiplicaCalculado" localSheetId="25">#REF!</definedName>
    <definedName name="FactorMultiplicaCalculado" localSheetId="26">#REF!</definedName>
    <definedName name="FactorMultiplicaCalculado" localSheetId="27">#REF!</definedName>
    <definedName name="FactorMultiplicaCalculado" localSheetId="28">#REF!</definedName>
    <definedName name="FactorMultiplicaCalculado" localSheetId="29">#REF!</definedName>
    <definedName name="FactorMultiplicaCalculado" localSheetId="31">#REF!</definedName>
    <definedName name="FactorMultiplicaCalculado" localSheetId="7">#REF!</definedName>
    <definedName name="FactorMultiplicaCalculado" localSheetId="8">#REF!</definedName>
    <definedName name="FactorMultiplicaCalculado" localSheetId="9">#REF!</definedName>
    <definedName name="FactorMultiplicaCalculado" localSheetId="10">#REF!</definedName>
    <definedName name="fDWD" localSheetId="11">#REF!</definedName>
    <definedName name="fDWD" localSheetId="12">#REF!</definedName>
    <definedName name="fDWD" localSheetId="13">#REF!</definedName>
    <definedName name="fDWD" localSheetId="14">#REF!</definedName>
    <definedName name="fDWD" localSheetId="15">#REF!</definedName>
    <definedName name="fDWD" localSheetId="16">#REF!</definedName>
    <definedName name="fDWD" localSheetId="17">#REF!</definedName>
    <definedName name="fDWD" localSheetId="18">#REF!</definedName>
    <definedName name="fDWD" localSheetId="19">#REF!</definedName>
    <definedName name="fDWD" localSheetId="20">#REF!</definedName>
    <definedName name="fDWD" localSheetId="21">#REF!</definedName>
    <definedName name="fDWD" localSheetId="22">#REF!</definedName>
    <definedName name="fDWD" localSheetId="23">#REF!</definedName>
    <definedName name="fDWD" localSheetId="24">#REF!</definedName>
    <definedName name="fDWD" localSheetId="25">#REF!</definedName>
    <definedName name="fDWD" localSheetId="26">#REF!</definedName>
    <definedName name="fDWD" localSheetId="27">#REF!</definedName>
    <definedName name="fDWD" localSheetId="28">#REF!</definedName>
    <definedName name="fDWD" localSheetId="29">#REF!</definedName>
    <definedName name="fDWD" localSheetId="31">#REF!</definedName>
    <definedName name="fDWD" localSheetId="7">#REF!</definedName>
    <definedName name="fDWD" localSheetId="8">#REF!</definedName>
    <definedName name="fDWD" localSheetId="9">#REF!</definedName>
    <definedName name="fDWD" localSheetId="10">#REF!</definedName>
    <definedName name="FEB" localSheetId="11">#REF!</definedName>
    <definedName name="FEB" localSheetId="12">#REF!</definedName>
    <definedName name="FEB" localSheetId="13">#REF!</definedName>
    <definedName name="FEB" localSheetId="14">#REF!</definedName>
    <definedName name="FEB" localSheetId="15">#REF!</definedName>
    <definedName name="FEB" localSheetId="16">#REF!</definedName>
    <definedName name="FEB" localSheetId="17">#REF!</definedName>
    <definedName name="FEB" localSheetId="18">#REF!</definedName>
    <definedName name="FEB" localSheetId="19">#REF!</definedName>
    <definedName name="FEB" localSheetId="20">#REF!</definedName>
    <definedName name="FEB" localSheetId="21">#REF!</definedName>
    <definedName name="FEB" localSheetId="22">#REF!</definedName>
    <definedName name="FEB" localSheetId="23">#REF!</definedName>
    <definedName name="FEB" localSheetId="24">#REF!</definedName>
    <definedName name="FEB" localSheetId="25">#REF!</definedName>
    <definedName name="FEB" localSheetId="26">#REF!</definedName>
    <definedName name="FEB" localSheetId="27">#REF!</definedName>
    <definedName name="FEB" localSheetId="28">#REF!</definedName>
    <definedName name="FEB" localSheetId="29">#REF!</definedName>
    <definedName name="FEB" localSheetId="31">#REF!</definedName>
    <definedName name="FEB" localSheetId="7">#REF!</definedName>
    <definedName name="FEB" localSheetId="8">#REF!</definedName>
    <definedName name="FEB" localSheetId="9">#REF!</definedName>
    <definedName name="FEB" localSheetId="10">#REF!</definedName>
    <definedName name="Festivos" localSheetId="6">'[14]días habiles 2015'!$D$2:$D$21</definedName>
    <definedName name="filtrov" localSheetId="11">#REF!</definedName>
    <definedName name="filtrov" localSheetId="12">#REF!</definedName>
    <definedName name="filtrov" localSheetId="13">#REF!</definedName>
    <definedName name="filtrov" localSheetId="14">#REF!</definedName>
    <definedName name="filtrov" localSheetId="15">#REF!</definedName>
    <definedName name="filtrov" localSheetId="16">#REF!</definedName>
    <definedName name="filtrov" localSheetId="17">#REF!</definedName>
    <definedName name="filtrov" localSheetId="18">#REF!</definedName>
    <definedName name="filtrov" localSheetId="19">#REF!</definedName>
    <definedName name="filtrov" localSheetId="20">#REF!</definedName>
    <definedName name="filtrov" localSheetId="21">#REF!</definedName>
    <definedName name="filtrov" localSheetId="22">#REF!</definedName>
    <definedName name="filtrov" localSheetId="23">#REF!</definedName>
    <definedName name="filtrov" localSheetId="24">#REF!</definedName>
    <definedName name="filtrov" localSheetId="25">#REF!</definedName>
    <definedName name="filtrov" localSheetId="26">#REF!</definedName>
    <definedName name="filtrov" localSheetId="27">#REF!</definedName>
    <definedName name="filtrov" localSheetId="28">#REF!</definedName>
    <definedName name="filtrov" localSheetId="29">#REF!</definedName>
    <definedName name="filtrov" localSheetId="31">#REF!</definedName>
    <definedName name="filtrov" localSheetId="7">#REF!</definedName>
    <definedName name="filtrov" localSheetId="8">#REF!</definedName>
    <definedName name="filtrov" localSheetId="9">#REF!</definedName>
    <definedName name="filtrov" localSheetId="10">#REF!</definedName>
    <definedName name="Fin_de_semana" localSheetId="6">'[14]días habiles 2015'!$M$1:$M$2</definedName>
    <definedName name="Flasher_luminoso_para_barricadas">#REF!</definedName>
    <definedName name="FO" localSheetId="11">'[6]CIRCUITOS CODENSA'!#REF!</definedName>
    <definedName name="FO" localSheetId="12">'[6]CIRCUITOS CODENSA'!#REF!</definedName>
    <definedName name="FO" localSheetId="13">'[6]CIRCUITOS CODENSA'!#REF!</definedName>
    <definedName name="FO" localSheetId="14">'[6]CIRCUITOS CODENSA'!#REF!</definedName>
    <definedName name="FO" localSheetId="15">'[6]CIRCUITOS CODENSA'!#REF!</definedName>
    <definedName name="FO" localSheetId="16">'[6]CIRCUITOS CODENSA'!#REF!</definedName>
    <definedName name="FO" localSheetId="17">'[6]CIRCUITOS CODENSA'!#REF!</definedName>
    <definedName name="FO" localSheetId="18">'[6]CIRCUITOS CODENSA'!#REF!</definedName>
    <definedName name="FO" localSheetId="19">'[6]CIRCUITOS CODENSA'!#REF!</definedName>
    <definedName name="FO" localSheetId="20">'[6]CIRCUITOS CODENSA'!#REF!</definedName>
    <definedName name="FO" localSheetId="21">'[6]CIRCUITOS CODENSA'!#REF!</definedName>
    <definedName name="FO" localSheetId="22">'[6]CIRCUITOS CODENSA'!#REF!</definedName>
    <definedName name="FO" localSheetId="23">'[6]CIRCUITOS CODENSA'!#REF!</definedName>
    <definedName name="FO" localSheetId="24">'[6]CIRCUITOS CODENSA'!#REF!</definedName>
    <definedName name="FO" localSheetId="25">'[6]CIRCUITOS CODENSA'!#REF!</definedName>
    <definedName name="FO" localSheetId="26">'[6]CIRCUITOS CODENSA'!#REF!</definedName>
    <definedName name="FO" localSheetId="27">'[6]CIRCUITOS CODENSA'!#REF!</definedName>
    <definedName name="FO" localSheetId="28">'[6]CIRCUITOS CODENSA'!#REF!</definedName>
    <definedName name="FO" localSheetId="29">'[6]CIRCUITOS CODENSA'!#REF!</definedName>
    <definedName name="FO" localSheetId="31">'[6]CIRCUITOS CODENSA'!#REF!</definedName>
    <definedName name="FO" localSheetId="7">'[6]CIRCUITOS CODENSA'!#REF!</definedName>
    <definedName name="FO" localSheetId="8">'[6]CIRCUITOS CODENSA'!#REF!</definedName>
    <definedName name="FO" localSheetId="9">'[6]CIRCUITOS CODENSA'!#REF!</definedName>
    <definedName name="FO" localSheetId="10">'[6]CIRCUITOS CODENSA'!#REF!</definedName>
    <definedName name="FORMA" localSheetId="11">#REF!</definedName>
    <definedName name="FORMA" localSheetId="12">#REF!</definedName>
    <definedName name="FORMA" localSheetId="13">#REF!</definedName>
    <definedName name="FORMA" localSheetId="14">#REF!</definedName>
    <definedName name="FORMA" localSheetId="15">#REF!</definedName>
    <definedName name="FORMA" localSheetId="16">#REF!</definedName>
    <definedName name="FORMA" localSheetId="17">#REF!</definedName>
    <definedName name="FORMA" localSheetId="18">#REF!</definedName>
    <definedName name="FORMA" localSheetId="19">#REF!</definedName>
    <definedName name="FORMA" localSheetId="20">#REF!</definedName>
    <definedName name="FORMA" localSheetId="21">#REF!</definedName>
    <definedName name="FORMA" localSheetId="22">#REF!</definedName>
    <definedName name="FORMA" localSheetId="23">#REF!</definedName>
    <definedName name="FORMA" localSheetId="24">#REF!</definedName>
    <definedName name="FORMA" localSheetId="25">#REF!</definedName>
    <definedName name="FORMA" localSheetId="26">#REF!</definedName>
    <definedName name="FORMA" localSheetId="27">#REF!</definedName>
    <definedName name="FORMA" localSheetId="28">#REF!</definedName>
    <definedName name="FORMA" localSheetId="29">#REF!</definedName>
    <definedName name="FORMA" localSheetId="31">#REF!</definedName>
    <definedName name="FORMA" localSheetId="7">#REF!</definedName>
    <definedName name="FORMA" localSheetId="8">#REF!</definedName>
    <definedName name="FORMA" localSheetId="9">#REF!</definedName>
    <definedName name="FORMA" localSheetId="10">#REF!</definedName>
    <definedName name="formaleta_madera">#REF!</definedName>
    <definedName name="Format" localSheetId="11">#REF!</definedName>
    <definedName name="Format" localSheetId="12">#REF!</definedName>
    <definedName name="Format" localSheetId="13">#REF!</definedName>
    <definedName name="Format" localSheetId="14">#REF!</definedName>
    <definedName name="Format" localSheetId="15">#REF!</definedName>
    <definedName name="Format" localSheetId="16">#REF!</definedName>
    <definedName name="Format" localSheetId="17">#REF!</definedName>
    <definedName name="Format" localSheetId="18">#REF!</definedName>
    <definedName name="Format" localSheetId="19">#REF!</definedName>
    <definedName name="Format" localSheetId="20">#REF!</definedName>
    <definedName name="Format" localSheetId="21">#REF!</definedName>
    <definedName name="Format" localSheetId="22">#REF!</definedName>
    <definedName name="Format" localSheetId="23">#REF!</definedName>
    <definedName name="Format" localSheetId="24">#REF!</definedName>
    <definedName name="Format" localSheetId="25">#REF!</definedName>
    <definedName name="Format" localSheetId="26">#REF!</definedName>
    <definedName name="Format" localSheetId="27">#REF!</definedName>
    <definedName name="Format" localSheetId="28">#REF!</definedName>
    <definedName name="Format" localSheetId="29">#REF!</definedName>
    <definedName name="Format" localSheetId="31">#REF!</definedName>
    <definedName name="Format" localSheetId="7">#REF!</definedName>
    <definedName name="Format" localSheetId="8">#REF!</definedName>
    <definedName name="Format" localSheetId="9">#REF!</definedName>
    <definedName name="Format" localSheetId="10">#REF!</definedName>
    <definedName name="Format" localSheetId="6">#REF!</definedName>
    <definedName name="Gafas_de_Proteccion_Visual">#REF!</definedName>
    <definedName name="GALON" localSheetId="11">#REF!</definedName>
    <definedName name="GALON" localSheetId="12">#REF!</definedName>
    <definedName name="GALON" localSheetId="13">#REF!</definedName>
    <definedName name="GALON" localSheetId="14">#REF!</definedName>
    <definedName name="GALON" localSheetId="15">#REF!</definedName>
    <definedName name="GALON" localSheetId="16">#REF!</definedName>
    <definedName name="GALON" localSheetId="17">#REF!</definedName>
    <definedName name="GALON" localSheetId="18">#REF!</definedName>
    <definedName name="GALON" localSheetId="19">#REF!</definedName>
    <definedName name="GALON" localSheetId="20">#REF!</definedName>
    <definedName name="GALON" localSheetId="21">#REF!</definedName>
    <definedName name="GALON" localSheetId="22">#REF!</definedName>
    <definedName name="GALON" localSheetId="23">#REF!</definedName>
    <definedName name="GALON" localSheetId="24">#REF!</definedName>
    <definedName name="GALON" localSheetId="25">#REF!</definedName>
    <definedName name="GALON" localSheetId="26">#REF!</definedName>
    <definedName name="GALON" localSheetId="27">#REF!</definedName>
    <definedName name="GALON" localSheetId="28">#REF!</definedName>
    <definedName name="GALON" localSheetId="29">#REF!</definedName>
    <definedName name="GALON" localSheetId="31">#REF!</definedName>
    <definedName name="GALON" localSheetId="7">#REF!</definedName>
    <definedName name="GALON" localSheetId="8">#REF!</definedName>
    <definedName name="GALON" localSheetId="9">#REF!</definedName>
    <definedName name="GALON" localSheetId="10">#REF!</definedName>
    <definedName name="GastosViajes" localSheetId="11">#REF!</definedName>
    <definedName name="GastosViajes" localSheetId="12">#REF!</definedName>
    <definedName name="GastosViajes" localSheetId="13">#REF!</definedName>
    <definedName name="GastosViajes" localSheetId="14">#REF!</definedName>
    <definedName name="GastosViajes" localSheetId="15">#REF!</definedName>
    <definedName name="GastosViajes" localSheetId="16">#REF!</definedName>
    <definedName name="GastosViajes" localSheetId="17">#REF!</definedName>
    <definedName name="GastosViajes" localSheetId="18">#REF!</definedName>
    <definedName name="GastosViajes" localSheetId="19">#REF!</definedName>
    <definedName name="GastosViajes" localSheetId="20">#REF!</definedName>
    <definedName name="GastosViajes" localSheetId="21">#REF!</definedName>
    <definedName name="GastosViajes" localSheetId="22">#REF!</definedName>
    <definedName name="GastosViajes" localSheetId="23">#REF!</definedName>
    <definedName name="GastosViajes" localSheetId="24">#REF!</definedName>
    <definedName name="GastosViajes" localSheetId="25">#REF!</definedName>
    <definedName name="GastosViajes" localSheetId="26">#REF!</definedName>
    <definedName name="GastosViajes" localSheetId="27">#REF!</definedName>
    <definedName name="GastosViajes" localSheetId="28">#REF!</definedName>
    <definedName name="GastosViajes" localSheetId="29">#REF!</definedName>
    <definedName name="GastosViajes" localSheetId="31">#REF!</definedName>
    <definedName name="GastosViajes" localSheetId="7">#REF!</definedName>
    <definedName name="GastosViajes" localSheetId="8">#REF!</definedName>
    <definedName name="GastosViajes" localSheetId="9">#REF!</definedName>
    <definedName name="GastosViajes" localSheetId="10">#REF!</definedName>
    <definedName name="GEO" localSheetId="11">#REF!</definedName>
    <definedName name="GEO" localSheetId="12">#REF!</definedName>
    <definedName name="GEO" localSheetId="13">#REF!</definedName>
    <definedName name="GEO" localSheetId="14">#REF!</definedName>
    <definedName name="GEO" localSheetId="15">#REF!</definedName>
    <definedName name="GEO" localSheetId="16">#REF!</definedName>
    <definedName name="GEO" localSheetId="17">#REF!</definedName>
    <definedName name="GEO" localSheetId="18">#REF!</definedName>
    <definedName name="GEO" localSheetId="19">#REF!</definedName>
    <definedName name="GEO" localSheetId="20">#REF!</definedName>
    <definedName name="GEO" localSheetId="21">#REF!</definedName>
    <definedName name="GEO" localSheetId="22">#REF!</definedName>
    <definedName name="GEO" localSheetId="23">#REF!</definedName>
    <definedName name="GEO" localSheetId="24">#REF!</definedName>
    <definedName name="GEO" localSheetId="25">#REF!</definedName>
    <definedName name="GEO" localSheetId="26">#REF!</definedName>
    <definedName name="GEO" localSheetId="27">#REF!</definedName>
    <definedName name="GEO" localSheetId="28">#REF!</definedName>
    <definedName name="GEO" localSheetId="29">#REF!</definedName>
    <definedName name="GEO" localSheetId="31">#REF!</definedName>
    <definedName name="GEO" localSheetId="7">#REF!</definedName>
    <definedName name="GEO" localSheetId="8">#REF!</definedName>
    <definedName name="GEO" localSheetId="9">#REF!</definedName>
    <definedName name="GEO" localSheetId="10">#REF!</definedName>
    <definedName name="Geotextil_fortex_Bx_40">#REF!</definedName>
    <definedName name="GG" localSheetId="11">'[6]CIRCUITOS CODENSA'!#REF!</definedName>
    <definedName name="GG" localSheetId="12">'[6]CIRCUITOS CODENSA'!#REF!</definedName>
    <definedName name="GG" localSheetId="13">'[6]CIRCUITOS CODENSA'!#REF!</definedName>
    <definedName name="GG" localSheetId="14">'[6]CIRCUITOS CODENSA'!#REF!</definedName>
    <definedName name="GG" localSheetId="15">'[6]CIRCUITOS CODENSA'!#REF!</definedName>
    <definedName name="GG" localSheetId="16">'[6]CIRCUITOS CODENSA'!#REF!</definedName>
    <definedName name="GG" localSheetId="17">'[6]CIRCUITOS CODENSA'!#REF!</definedName>
    <definedName name="GG" localSheetId="18">'[6]CIRCUITOS CODENSA'!#REF!</definedName>
    <definedName name="GG" localSheetId="19">'[6]CIRCUITOS CODENSA'!#REF!</definedName>
    <definedName name="GG" localSheetId="20">'[6]CIRCUITOS CODENSA'!#REF!</definedName>
    <definedName name="GG" localSheetId="21">'[6]CIRCUITOS CODENSA'!#REF!</definedName>
    <definedName name="GG" localSheetId="22">'[6]CIRCUITOS CODENSA'!#REF!</definedName>
    <definedName name="GG" localSheetId="23">'[6]CIRCUITOS CODENSA'!#REF!</definedName>
    <definedName name="GG" localSheetId="24">'[6]CIRCUITOS CODENSA'!#REF!</definedName>
    <definedName name="GG" localSheetId="25">'[6]CIRCUITOS CODENSA'!#REF!</definedName>
    <definedName name="GG" localSheetId="26">'[6]CIRCUITOS CODENSA'!#REF!</definedName>
    <definedName name="GG" localSheetId="27">'[6]CIRCUITOS CODENSA'!#REF!</definedName>
    <definedName name="GG" localSheetId="28">'[6]CIRCUITOS CODENSA'!#REF!</definedName>
    <definedName name="GG" localSheetId="29">'[6]CIRCUITOS CODENSA'!#REF!</definedName>
    <definedName name="GG" localSheetId="31">'[6]CIRCUITOS CODENSA'!#REF!</definedName>
    <definedName name="GG" localSheetId="7">'[6]CIRCUITOS CODENSA'!#REF!</definedName>
    <definedName name="GG" localSheetId="8">'[6]CIRCUITOS CODENSA'!#REF!</definedName>
    <definedName name="GG" localSheetId="9">'[6]CIRCUITOS CODENSA'!#REF!</definedName>
    <definedName name="GG" localSheetId="10">'[6]CIRCUITOS CODENSA'!#REF!</definedName>
    <definedName name="_xlnm.Recorder" localSheetId="11">#REF!</definedName>
    <definedName name="_xlnm.Recorder" localSheetId="12">#REF!</definedName>
    <definedName name="_xlnm.Recorder" localSheetId="13">#REF!</definedName>
    <definedName name="_xlnm.Recorder" localSheetId="14">#REF!</definedName>
    <definedName name="_xlnm.Recorder" localSheetId="15">#REF!</definedName>
    <definedName name="_xlnm.Recorder" localSheetId="16">#REF!</definedName>
    <definedName name="_xlnm.Recorder" localSheetId="17">#REF!</definedName>
    <definedName name="_xlnm.Recorder" localSheetId="18">#REF!</definedName>
    <definedName name="_xlnm.Recorder" localSheetId="19">#REF!</definedName>
    <definedName name="_xlnm.Recorder" localSheetId="20">#REF!</definedName>
    <definedName name="_xlnm.Recorder" localSheetId="21">#REF!</definedName>
    <definedName name="_xlnm.Recorder" localSheetId="22">#REF!</definedName>
    <definedName name="_xlnm.Recorder" localSheetId="23">#REF!</definedName>
    <definedName name="_xlnm.Recorder" localSheetId="24">#REF!</definedName>
    <definedName name="_xlnm.Recorder" localSheetId="25">#REF!</definedName>
    <definedName name="_xlnm.Recorder" localSheetId="26">#REF!</definedName>
    <definedName name="_xlnm.Recorder" localSheetId="27">#REF!</definedName>
    <definedName name="_xlnm.Recorder" localSheetId="28">#REF!</definedName>
    <definedName name="_xlnm.Recorder" localSheetId="29">#REF!</definedName>
    <definedName name="_xlnm.Recorder" localSheetId="31">#REF!</definedName>
    <definedName name="_xlnm.Recorder" localSheetId="7">#REF!</definedName>
    <definedName name="_xlnm.Recorder" localSheetId="8">#REF!</definedName>
    <definedName name="_xlnm.Recorder" localSheetId="9">#REF!</definedName>
    <definedName name="_xlnm.Recorder" localSheetId="10">#REF!</definedName>
    <definedName name="Grava">#REF!</definedName>
    <definedName name="GRAVILLA" localSheetId="11">#REF!</definedName>
    <definedName name="GRAVILLA" localSheetId="12">#REF!</definedName>
    <definedName name="GRAVILLA" localSheetId="13">#REF!</definedName>
    <definedName name="GRAVILLA" localSheetId="14">#REF!</definedName>
    <definedName name="GRAVILLA" localSheetId="15">#REF!</definedName>
    <definedName name="GRAVILLA" localSheetId="16">#REF!</definedName>
    <definedName name="GRAVILLA" localSheetId="17">#REF!</definedName>
    <definedName name="GRAVILLA" localSheetId="18">#REF!</definedName>
    <definedName name="GRAVILLA" localSheetId="19">#REF!</definedName>
    <definedName name="GRAVILLA" localSheetId="20">#REF!</definedName>
    <definedName name="GRAVILLA" localSheetId="21">#REF!</definedName>
    <definedName name="GRAVILLA" localSheetId="22">#REF!</definedName>
    <definedName name="GRAVILLA" localSheetId="23">#REF!</definedName>
    <definedName name="GRAVILLA" localSheetId="24">#REF!</definedName>
    <definedName name="GRAVILLA" localSheetId="25">#REF!</definedName>
    <definedName name="GRAVILLA" localSheetId="26">#REF!</definedName>
    <definedName name="GRAVILLA" localSheetId="27">#REF!</definedName>
    <definedName name="GRAVILLA" localSheetId="28">#REF!</definedName>
    <definedName name="GRAVILLA" localSheetId="29">#REF!</definedName>
    <definedName name="GRAVILLA" localSheetId="31">#REF!</definedName>
    <definedName name="GRAVILLA" localSheetId="7">#REF!</definedName>
    <definedName name="GRAVILLA" localSheetId="8">#REF!</definedName>
    <definedName name="GRAVILLA" localSheetId="9">#REF!</definedName>
    <definedName name="GRAVILLA" localSheetId="10">#REF!</definedName>
    <definedName name="GT" localSheetId="11">IF([9]!LG=9,[9]!FES,"")</definedName>
    <definedName name="GT" localSheetId="12">IF([9]!LG=9,[9]!FES,"")</definedName>
    <definedName name="GT" localSheetId="13">IF([9]!LG=9,[9]!FES,"")</definedName>
    <definedName name="GT" localSheetId="14">IF([9]!LG=9,[9]!FES,"")</definedName>
    <definedName name="GT" localSheetId="15">IF([9]!LG=9,[9]!FES,"")</definedName>
    <definedName name="GT" localSheetId="16">IF([9]!LG=9,[9]!FES,"")</definedName>
    <definedName name="GT" localSheetId="17">IF([9]!LG=9,[9]!FES,"")</definedName>
    <definedName name="GT" localSheetId="18">IF([9]!LG=9,[9]!FES,"")</definedName>
    <definedName name="GT" localSheetId="19">IF([9]!LG=9,[9]!FES,"")</definedName>
    <definedName name="GT" localSheetId="20">IF([9]!LG=9,[9]!FES,"")</definedName>
    <definedName name="GT" localSheetId="21">IF([9]!LG=9,[9]!FES,"")</definedName>
    <definedName name="GT" localSheetId="22">IF([9]!LG=9,[9]!FES,"")</definedName>
    <definedName name="GT" localSheetId="23">IF([9]!LG=9,[9]!FES,"")</definedName>
    <definedName name="GT" localSheetId="24">IF([9]!LG=9,[9]!FES,"")</definedName>
    <definedName name="GT" localSheetId="25">IF([9]!LG=9,[9]!FES,"")</definedName>
    <definedName name="GT" localSheetId="26">IF([9]!LG=9,[9]!FES,"")</definedName>
    <definedName name="GT" localSheetId="27">IF([9]!LG=9,[9]!FES,"")</definedName>
    <definedName name="GT" localSheetId="28">IF([9]!LG=9,[9]!FES,"")</definedName>
    <definedName name="GT" localSheetId="29">IF([9]!LG=9,[9]!FES,"")</definedName>
    <definedName name="GT" localSheetId="31">IF([9]!LG=9,[9]!FES,"")</definedName>
    <definedName name="GT" localSheetId="7">IF([9]!LG=9,[9]!FES,"")</definedName>
    <definedName name="GT" localSheetId="8">IF([9]!LG=9,[9]!FES,"")</definedName>
    <definedName name="GT" localSheetId="9">IF([9]!LG=9,[9]!FES,"")</definedName>
    <definedName name="GT" localSheetId="10">IF([9]!LG=9,[9]!FES,"")</definedName>
    <definedName name="GT" localSheetId="6">IF([9]!LG=9,[9]!FES,"")</definedName>
    <definedName name="Guantes">#REF!</definedName>
    <definedName name="h" localSheetId="11">#REF!</definedName>
    <definedName name="h" localSheetId="12">#REF!</definedName>
    <definedName name="h" localSheetId="13">#REF!</definedName>
    <definedName name="h" localSheetId="14">#REF!</definedName>
    <definedName name="h" localSheetId="15">#REF!</definedName>
    <definedName name="h" localSheetId="16">#REF!</definedName>
    <definedName name="h" localSheetId="17">#REF!</definedName>
    <definedName name="h" localSheetId="18">#REF!</definedName>
    <definedName name="h" localSheetId="19">#REF!</definedName>
    <definedName name="h" localSheetId="20">#REF!</definedName>
    <definedName name="h" localSheetId="21">#REF!</definedName>
    <definedName name="h" localSheetId="22">#REF!</definedName>
    <definedName name="h" localSheetId="23">#REF!</definedName>
    <definedName name="h" localSheetId="24">#REF!</definedName>
    <definedName name="h" localSheetId="25">#REF!</definedName>
    <definedName name="h" localSheetId="26">#REF!</definedName>
    <definedName name="h" localSheetId="27">#REF!</definedName>
    <definedName name="h" localSheetId="28">#REF!</definedName>
    <definedName name="h" localSheetId="29">#REF!</definedName>
    <definedName name="h" localSheetId="31">#REF!</definedName>
    <definedName name="h" localSheetId="7">#REF!</definedName>
    <definedName name="h" localSheetId="8">#REF!</definedName>
    <definedName name="h" localSheetId="9">#REF!</definedName>
    <definedName name="h" localSheetId="10">#REF!</definedName>
    <definedName name="hierro60v" localSheetId="11">#REF!</definedName>
    <definedName name="hierro60v" localSheetId="12">#REF!</definedName>
    <definedName name="hierro60v" localSheetId="13">#REF!</definedName>
    <definedName name="hierro60v" localSheetId="14">#REF!</definedName>
    <definedName name="hierro60v" localSheetId="15">#REF!</definedName>
    <definedName name="hierro60v" localSheetId="16">#REF!</definedName>
    <definedName name="hierro60v" localSheetId="17">#REF!</definedName>
    <definedName name="hierro60v" localSheetId="18">#REF!</definedName>
    <definedName name="hierro60v" localSheetId="19">#REF!</definedName>
    <definedName name="hierro60v" localSheetId="20">#REF!</definedName>
    <definedName name="hierro60v" localSheetId="21">#REF!</definedName>
    <definedName name="hierro60v" localSheetId="22">#REF!</definedName>
    <definedName name="hierro60v" localSheetId="23">#REF!</definedName>
    <definedName name="hierro60v" localSheetId="24">#REF!</definedName>
    <definedName name="hierro60v" localSheetId="25">#REF!</definedName>
    <definedName name="hierro60v" localSheetId="26">#REF!</definedName>
    <definedName name="hierro60v" localSheetId="27">#REF!</definedName>
    <definedName name="hierro60v" localSheetId="28">#REF!</definedName>
    <definedName name="hierro60v" localSheetId="29">#REF!</definedName>
    <definedName name="hierro60v" localSheetId="31">#REF!</definedName>
    <definedName name="hierro60v" localSheetId="7">#REF!</definedName>
    <definedName name="hierro60v" localSheetId="8">#REF!</definedName>
    <definedName name="hierro60v" localSheetId="9">#REF!</definedName>
    <definedName name="hierro60v" localSheetId="10">#REF!</definedName>
    <definedName name="HMEN" localSheetId="11">#REF!</definedName>
    <definedName name="HMEN" localSheetId="12">#REF!</definedName>
    <definedName name="HMEN" localSheetId="13">#REF!</definedName>
    <definedName name="HMEN" localSheetId="14">#REF!</definedName>
    <definedName name="HMEN" localSheetId="15">#REF!</definedName>
    <definedName name="HMEN" localSheetId="16">#REF!</definedName>
    <definedName name="HMEN" localSheetId="17">#REF!</definedName>
    <definedName name="HMEN" localSheetId="18">#REF!</definedName>
    <definedName name="HMEN" localSheetId="19">#REF!</definedName>
    <definedName name="HMEN" localSheetId="20">#REF!</definedName>
    <definedName name="HMEN" localSheetId="21">#REF!</definedName>
    <definedName name="HMEN" localSheetId="22">#REF!</definedName>
    <definedName name="HMEN" localSheetId="23">#REF!</definedName>
    <definedName name="HMEN" localSheetId="24">#REF!</definedName>
    <definedName name="HMEN" localSheetId="25">#REF!</definedName>
    <definedName name="HMEN" localSheetId="26">#REF!</definedName>
    <definedName name="HMEN" localSheetId="27">#REF!</definedName>
    <definedName name="HMEN" localSheetId="28">#REF!</definedName>
    <definedName name="HMEN" localSheetId="29">#REF!</definedName>
    <definedName name="HMEN" localSheetId="31">#REF!</definedName>
    <definedName name="HMEN" localSheetId="7">#REF!</definedName>
    <definedName name="HMEN" localSheetId="8">#REF!</definedName>
    <definedName name="HMEN" localSheetId="9">#REF!</definedName>
    <definedName name="HMEN" localSheetId="10">#REF!</definedName>
    <definedName name="HonoraProfesionales" localSheetId="11">#REF!</definedName>
    <definedName name="HonoraProfesionales" localSheetId="12">#REF!</definedName>
    <definedName name="HonoraProfesionales" localSheetId="13">#REF!</definedName>
    <definedName name="HonoraProfesionales" localSheetId="14">#REF!</definedName>
    <definedName name="HonoraProfesionales" localSheetId="15">#REF!</definedName>
    <definedName name="HonoraProfesionales" localSheetId="16">#REF!</definedName>
    <definedName name="HonoraProfesionales" localSheetId="17">#REF!</definedName>
    <definedName name="HonoraProfesionales" localSheetId="18">#REF!</definedName>
    <definedName name="HonoraProfesionales" localSheetId="19">#REF!</definedName>
    <definedName name="HonoraProfesionales" localSheetId="20">#REF!</definedName>
    <definedName name="HonoraProfesionales" localSheetId="21">#REF!</definedName>
    <definedName name="HonoraProfesionales" localSheetId="22">#REF!</definedName>
    <definedName name="HonoraProfesionales" localSheetId="23">#REF!</definedName>
    <definedName name="HonoraProfesionales" localSheetId="24">#REF!</definedName>
    <definedName name="HonoraProfesionales" localSheetId="25">#REF!</definedName>
    <definedName name="HonoraProfesionales" localSheetId="26">#REF!</definedName>
    <definedName name="HonoraProfesionales" localSheetId="27">#REF!</definedName>
    <definedName name="HonoraProfesionales" localSheetId="28">#REF!</definedName>
    <definedName name="HonoraProfesionales" localSheetId="29">#REF!</definedName>
    <definedName name="HonoraProfesionales" localSheetId="31">#REF!</definedName>
    <definedName name="HonoraProfesionales" localSheetId="7">#REF!</definedName>
    <definedName name="HonoraProfesionales" localSheetId="8">#REF!</definedName>
    <definedName name="HonoraProfesionales" localSheetId="9">#REF!</definedName>
    <definedName name="HonoraProfesionales" localSheetId="10">#REF!</definedName>
    <definedName name="HonoraTecnicos" localSheetId="11">#REF!</definedName>
    <definedName name="HonoraTecnicos" localSheetId="12">#REF!</definedName>
    <definedName name="HonoraTecnicos" localSheetId="13">#REF!</definedName>
    <definedName name="HonoraTecnicos" localSheetId="14">#REF!</definedName>
    <definedName name="HonoraTecnicos" localSheetId="15">#REF!</definedName>
    <definedName name="HonoraTecnicos" localSheetId="16">#REF!</definedName>
    <definedName name="HonoraTecnicos" localSheetId="17">#REF!</definedName>
    <definedName name="HonoraTecnicos" localSheetId="18">#REF!</definedName>
    <definedName name="HonoraTecnicos" localSheetId="19">#REF!</definedName>
    <definedName name="HonoraTecnicos" localSheetId="20">#REF!</definedName>
    <definedName name="HonoraTecnicos" localSheetId="21">#REF!</definedName>
    <definedName name="HonoraTecnicos" localSheetId="22">#REF!</definedName>
    <definedName name="HonoraTecnicos" localSheetId="23">#REF!</definedName>
    <definedName name="HonoraTecnicos" localSheetId="24">#REF!</definedName>
    <definedName name="HonoraTecnicos" localSheetId="25">#REF!</definedName>
    <definedName name="HonoraTecnicos" localSheetId="26">#REF!</definedName>
    <definedName name="HonoraTecnicos" localSheetId="27">#REF!</definedName>
    <definedName name="HonoraTecnicos" localSheetId="28">#REF!</definedName>
    <definedName name="HonoraTecnicos" localSheetId="29">#REF!</definedName>
    <definedName name="HonoraTecnicos" localSheetId="31">#REF!</definedName>
    <definedName name="HonoraTecnicos" localSheetId="7">#REF!</definedName>
    <definedName name="HonoraTecnicos" localSheetId="8">#REF!</definedName>
    <definedName name="HonoraTecnicos" localSheetId="9">#REF!</definedName>
    <definedName name="HonoraTecnicos" localSheetId="10">#REF!</definedName>
    <definedName name="i" localSheetId="11">#REF!</definedName>
    <definedName name="i" localSheetId="12">#REF!</definedName>
    <definedName name="i" localSheetId="13">#REF!</definedName>
    <definedName name="i" localSheetId="14">#REF!</definedName>
    <definedName name="i" localSheetId="15">#REF!</definedName>
    <definedName name="i" localSheetId="16">#REF!</definedName>
    <definedName name="i" localSheetId="17">#REF!</definedName>
    <definedName name="i" localSheetId="18">#REF!</definedName>
    <definedName name="i" localSheetId="19">#REF!</definedName>
    <definedName name="i" localSheetId="20">#REF!</definedName>
    <definedName name="i" localSheetId="21">#REF!</definedName>
    <definedName name="i" localSheetId="22">#REF!</definedName>
    <definedName name="i" localSheetId="23">#REF!</definedName>
    <definedName name="i" localSheetId="24">#REF!</definedName>
    <definedName name="i" localSheetId="25">#REF!</definedName>
    <definedName name="i" localSheetId="26">#REF!</definedName>
    <definedName name="i" localSheetId="27">#REF!</definedName>
    <definedName name="i" localSheetId="28">#REF!</definedName>
    <definedName name="i" localSheetId="29">#REF!</definedName>
    <definedName name="i" localSheetId="31">#REF!</definedName>
    <definedName name="i" localSheetId="7">#REF!</definedName>
    <definedName name="i" localSheetId="8">#REF!</definedName>
    <definedName name="i" localSheetId="9">#REF!</definedName>
    <definedName name="i" localSheetId="10">#REF!</definedName>
    <definedName name="IMP" localSheetId="11">#REF!</definedName>
    <definedName name="IMP" localSheetId="12">#REF!</definedName>
    <definedName name="IMP" localSheetId="13">#REF!</definedName>
    <definedName name="IMP" localSheetId="14">#REF!</definedName>
    <definedName name="IMP" localSheetId="15">#REF!</definedName>
    <definedName name="IMP" localSheetId="16">#REF!</definedName>
    <definedName name="IMP" localSheetId="17">#REF!</definedName>
    <definedName name="IMP" localSheetId="18">#REF!</definedName>
    <definedName name="IMP" localSheetId="19">#REF!</definedName>
    <definedName name="IMP" localSheetId="20">#REF!</definedName>
    <definedName name="IMP" localSheetId="21">#REF!</definedName>
    <definedName name="IMP" localSheetId="22">#REF!</definedName>
    <definedName name="IMP" localSheetId="23">#REF!</definedName>
    <definedName name="IMP" localSheetId="24">#REF!</definedName>
    <definedName name="IMP" localSheetId="25">#REF!</definedName>
    <definedName name="IMP" localSheetId="26">#REF!</definedName>
    <definedName name="IMP" localSheetId="27">#REF!</definedName>
    <definedName name="IMP" localSheetId="28">#REF!</definedName>
    <definedName name="IMP" localSheetId="29">#REF!</definedName>
    <definedName name="IMP" localSheetId="31">#REF!</definedName>
    <definedName name="IMP" localSheetId="7">#REF!</definedName>
    <definedName name="IMP" localSheetId="8">#REF!</definedName>
    <definedName name="IMP" localSheetId="9">#REF!</definedName>
    <definedName name="IMP" localSheetId="10">#REF!</definedName>
    <definedName name="Impacto" localSheetId="11">#REF!</definedName>
    <definedName name="Impacto" localSheetId="12">#REF!</definedName>
    <definedName name="Impacto" localSheetId="13">#REF!</definedName>
    <definedName name="Impacto" localSheetId="14">#REF!</definedName>
    <definedName name="Impacto" localSheetId="15">#REF!</definedName>
    <definedName name="Impacto" localSheetId="16">#REF!</definedName>
    <definedName name="Impacto" localSheetId="17">#REF!</definedName>
    <definedName name="Impacto" localSheetId="18">#REF!</definedName>
    <definedName name="Impacto" localSheetId="19">#REF!</definedName>
    <definedName name="Impacto" localSheetId="20">#REF!</definedName>
    <definedName name="Impacto" localSheetId="21">#REF!</definedName>
    <definedName name="Impacto" localSheetId="22">#REF!</definedName>
    <definedName name="Impacto" localSheetId="23">#REF!</definedName>
    <definedName name="Impacto" localSheetId="24">#REF!</definedName>
    <definedName name="Impacto" localSheetId="25">#REF!</definedName>
    <definedName name="Impacto" localSheetId="26">#REF!</definedName>
    <definedName name="Impacto" localSheetId="27">#REF!</definedName>
    <definedName name="Impacto" localSheetId="28">#REF!</definedName>
    <definedName name="Impacto" localSheetId="29">#REF!</definedName>
    <definedName name="Impacto" localSheetId="31">#REF!</definedName>
    <definedName name="Impacto" localSheetId="7">#REF!</definedName>
    <definedName name="Impacto" localSheetId="8">#REF!</definedName>
    <definedName name="Impacto" localSheetId="9">#REF!</definedName>
    <definedName name="Impacto" localSheetId="10">#REF!</definedName>
    <definedName name="ImpPolizasConsultoria" localSheetId="11">#REF!</definedName>
    <definedName name="ImpPolizasConsultoria" localSheetId="12">#REF!</definedName>
    <definedName name="ImpPolizasConsultoria" localSheetId="13">#REF!</definedName>
    <definedName name="ImpPolizasConsultoria" localSheetId="14">#REF!</definedName>
    <definedName name="ImpPolizasConsultoria" localSheetId="15">#REF!</definedName>
    <definedName name="ImpPolizasConsultoria" localSheetId="16">#REF!</definedName>
    <definedName name="ImpPolizasConsultoria" localSheetId="17">#REF!</definedName>
    <definedName name="ImpPolizasConsultoria" localSheetId="18">#REF!</definedName>
    <definedName name="ImpPolizasConsultoria" localSheetId="19">#REF!</definedName>
    <definedName name="ImpPolizasConsultoria" localSheetId="20">#REF!</definedName>
    <definedName name="ImpPolizasConsultoria" localSheetId="21">#REF!</definedName>
    <definedName name="ImpPolizasConsultoria" localSheetId="22">#REF!</definedName>
    <definedName name="ImpPolizasConsultoria" localSheetId="23">#REF!</definedName>
    <definedName name="ImpPolizasConsultoria" localSheetId="24">#REF!</definedName>
    <definedName name="ImpPolizasConsultoria" localSheetId="25">#REF!</definedName>
    <definedName name="ImpPolizasConsultoria" localSheetId="26">#REF!</definedName>
    <definedName name="ImpPolizasConsultoria" localSheetId="27">#REF!</definedName>
    <definedName name="ImpPolizasConsultoria" localSheetId="28">#REF!</definedName>
    <definedName name="ImpPolizasConsultoria" localSheetId="29">#REF!</definedName>
    <definedName name="ImpPolizasConsultoria" localSheetId="31">#REF!</definedName>
    <definedName name="ImpPolizasConsultoria" localSheetId="7">#REF!</definedName>
    <definedName name="ImpPolizasConsultoria" localSheetId="8">#REF!</definedName>
    <definedName name="ImpPolizasConsultoria" localSheetId="9">#REF!</definedName>
    <definedName name="ImpPolizasConsultoria" localSheetId="10">#REF!</definedName>
    <definedName name="ImpPolizasObra" localSheetId="11">#REF!</definedName>
    <definedName name="ImpPolizasObra" localSheetId="12">#REF!</definedName>
    <definedName name="ImpPolizasObra" localSheetId="13">#REF!</definedName>
    <definedName name="ImpPolizasObra" localSheetId="14">#REF!</definedName>
    <definedName name="ImpPolizasObra" localSheetId="15">#REF!</definedName>
    <definedName name="ImpPolizasObra" localSheetId="16">#REF!</definedName>
    <definedName name="ImpPolizasObra" localSheetId="17">#REF!</definedName>
    <definedName name="ImpPolizasObra" localSheetId="18">#REF!</definedName>
    <definedName name="ImpPolizasObra" localSheetId="19">#REF!</definedName>
    <definedName name="ImpPolizasObra" localSheetId="20">#REF!</definedName>
    <definedName name="ImpPolizasObra" localSheetId="21">#REF!</definedName>
    <definedName name="ImpPolizasObra" localSheetId="22">#REF!</definedName>
    <definedName name="ImpPolizasObra" localSheetId="23">#REF!</definedName>
    <definedName name="ImpPolizasObra" localSheetId="24">#REF!</definedName>
    <definedName name="ImpPolizasObra" localSheetId="25">#REF!</definedName>
    <definedName name="ImpPolizasObra" localSheetId="26">#REF!</definedName>
    <definedName name="ImpPolizasObra" localSheetId="27">#REF!</definedName>
    <definedName name="ImpPolizasObra" localSheetId="28">#REF!</definedName>
    <definedName name="ImpPolizasObra" localSheetId="29">#REF!</definedName>
    <definedName name="ImpPolizasObra" localSheetId="31">#REF!</definedName>
    <definedName name="ImpPolizasObra" localSheetId="7">#REF!</definedName>
    <definedName name="ImpPolizasObra" localSheetId="8">#REF!</definedName>
    <definedName name="ImpPolizasObra" localSheetId="9">#REF!</definedName>
    <definedName name="ImpPolizasObra" localSheetId="10">#REF!</definedName>
    <definedName name="Imprevistos">#REF!</definedName>
    <definedName name="Imprimir_área_IM_1" localSheetId="11">#REF!</definedName>
    <definedName name="Imprimir_área_IM_1" localSheetId="12">#REF!</definedName>
    <definedName name="Imprimir_área_IM_1" localSheetId="13">#REF!</definedName>
    <definedName name="Imprimir_área_IM_1" localSheetId="14">#REF!</definedName>
    <definedName name="Imprimir_área_IM_1" localSheetId="15">#REF!</definedName>
    <definedName name="Imprimir_área_IM_1" localSheetId="16">#REF!</definedName>
    <definedName name="Imprimir_área_IM_1" localSheetId="17">#REF!</definedName>
    <definedName name="Imprimir_área_IM_1" localSheetId="18">#REF!</definedName>
    <definedName name="Imprimir_área_IM_1" localSheetId="19">#REF!</definedName>
    <definedName name="Imprimir_área_IM_1" localSheetId="20">#REF!</definedName>
    <definedName name="Imprimir_área_IM_1" localSheetId="21">#REF!</definedName>
    <definedName name="Imprimir_área_IM_1" localSheetId="22">#REF!</definedName>
    <definedName name="Imprimir_área_IM_1" localSheetId="23">#REF!</definedName>
    <definedName name="Imprimir_área_IM_1" localSheetId="24">#REF!</definedName>
    <definedName name="Imprimir_área_IM_1" localSheetId="25">#REF!</definedName>
    <definedName name="Imprimir_área_IM_1" localSheetId="26">#REF!</definedName>
    <definedName name="Imprimir_área_IM_1" localSheetId="27">#REF!</definedName>
    <definedName name="Imprimir_área_IM_1" localSheetId="28">#REF!</definedName>
    <definedName name="Imprimir_área_IM_1" localSheetId="29">#REF!</definedName>
    <definedName name="Imprimir_área_IM_1" localSheetId="31">#REF!</definedName>
    <definedName name="Imprimir_área_IM_1" localSheetId="7">#REF!</definedName>
    <definedName name="Imprimir_área_IM_1" localSheetId="8">#REF!</definedName>
    <definedName name="Imprimir_área_IM_1" localSheetId="9">#REF!</definedName>
    <definedName name="Imprimir_área_IM_1" localSheetId="10">#REF!</definedName>
    <definedName name="inf" localSheetId="11">#REF!</definedName>
    <definedName name="inf" localSheetId="12">#REF!</definedName>
    <definedName name="inf" localSheetId="13">#REF!</definedName>
    <definedName name="inf" localSheetId="14">#REF!</definedName>
    <definedName name="inf" localSheetId="15">#REF!</definedName>
    <definedName name="inf" localSheetId="16">#REF!</definedName>
    <definedName name="inf" localSheetId="17">#REF!</definedName>
    <definedName name="inf" localSheetId="18">#REF!</definedName>
    <definedName name="inf" localSheetId="19">#REF!</definedName>
    <definedName name="inf" localSheetId="20">#REF!</definedName>
    <definedName name="inf" localSheetId="21">#REF!</definedName>
    <definedName name="inf" localSheetId="22">#REF!</definedName>
    <definedName name="inf" localSheetId="23">#REF!</definedName>
    <definedName name="inf" localSheetId="24">#REF!</definedName>
    <definedName name="inf" localSheetId="25">#REF!</definedName>
    <definedName name="inf" localSheetId="26">#REF!</definedName>
    <definedName name="inf" localSheetId="27">#REF!</definedName>
    <definedName name="inf" localSheetId="28">#REF!</definedName>
    <definedName name="inf" localSheetId="29">#REF!</definedName>
    <definedName name="inf" localSheetId="31">#REF!</definedName>
    <definedName name="inf" localSheetId="7">#REF!</definedName>
    <definedName name="inf" localSheetId="8">#REF!</definedName>
    <definedName name="inf" localSheetId="9">#REF!</definedName>
    <definedName name="inf" localSheetId="10">#REF!</definedName>
    <definedName name="Ingeniero_ambiental">#REF!</definedName>
    <definedName name="Ingeniero_de_levantamiento_de_campo">#REF!</definedName>
    <definedName name="Inmobilizador_de_Cuello">#REF!</definedName>
    <definedName name="Inspector_de_Obra">#REF!</definedName>
    <definedName name="Instalacion" localSheetId="11">#REF!</definedName>
    <definedName name="Instalacion" localSheetId="12">#REF!</definedName>
    <definedName name="Instalacion" localSheetId="13">#REF!</definedName>
    <definedName name="Instalacion" localSheetId="14">#REF!</definedName>
    <definedName name="Instalacion" localSheetId="15">#REF!</definedName>
    <definedName name="Instalacion" localSheetId="16">#REF!</definedName>
    <definedName name="Instalacion" localSheetId="17">#REF!</definedName>
    <definedName name="Instalacion" localSheetId="18">#REF!</definedName>
    <definedName name="Instalacion" localSheetId="19">#REF!</definedName>
    <definedName name="Instalacion" localSheetId="20">#REF!</definedName>
    <definedName name="Instalacion" localSheetId="21">#REF!</definedName>
    <definedName name="Instalacion" localSheetId="22">#REF!</definedName>
    <definedName name="Instalacion" localSheetId="23">#REF!</definedName>
    <definedName name="Instalacion" localSheetId="24">#REF!</definedName>
    <definedName name="Instalacion" localSheetId="25">#REF!</definedName>
    <definedName name="Instalacion" localSheetId="26">#REF!</definedName>
    <definedName name="Instalacion" localSheetId="27">#REF!</definedName>
    <definedName name="Instalacion" localSheetId="28">#REF!</definedName>
    <definedName name="Instalacion" localSheetId="29">#REF!</definedName>
    <definedName name="Instalacion" localSheetId="31">#REF!</definedName>
    <definedName name="Instalacion" localSheetId="7">#REF!</definedName>
    <definedName name="Instalacion" localSheetId="8">#REF!</definedName>
    <definedName name="Instalacion" localSheetId="9">#REF!</definedName>
    <definedName name="Instalacion" localSheetId="10">#REF!</definedName>
    <definedName name="Insumos" localSheetId="11">#REF!</definedName>
    <definedName name="Insumos" localSheetId="12">#REF!</definedName>
    <definedName name="Insumos" localSheetId="13">#REF!</definedName>
    <definedName name="Insumos" localSheetId="14">#REF!</definedName>
    <definedName name="Insumos" localSheetId="15">#REF!</definedName>
    <definedName name="Insumos" localSheetId="16">#REF!</definedName>
    <definedName name="Insumos" localSheetId="17">#REF!</definedName>
    <definedName name="Insumos" localSheetId="18">#REF!</definedName>
    <definedName name="Insumos" localSheetId="19">#REF!</definedName>
    <definedName name="Insumos" localSheetId="20">#REF!</definedName>
    <definedName name="Insumos" localSheetId="21">#REF!</definedName>
    <definedName name="Insumos" localSheetId="22">#REF!</definedName>
    <definedName name="Insumos" localSheetId="23">#REF!</definedName>
    <definedName name="Insumos" localSheetId="24">#REF!</definedName>
    <definedName name="Insumos" localSheetId="25">#REF!</definedName>
    <definedName name="Insumos" localSheetId="26">#REF!</definedName>
    <definedName name="Insumos" localSheetId="27">#REF!</definedName>
    <definedName name="Insumos" localSheetId="28">#REF!</definedName>
    <definedName name="Insumos" localSheetId="29">#REF!</definedName>
    <definedName name="Insumos" localSheetId="31">#REF!</definedName>
    <definedName name="Insumos" localSheetId="7">#REF!</definedName>
    <definedName name="Insumos" localSheetId="8">#REF!</definedName>
    <definedName name="Insumos" localSheetId="9">#REF!</definedName>
    <definedName name="Insumos" localSheetId="10">#REF!</definedName>
    <definedName name="Internet_y_telecomunicaciones">#REF!</definedName>
    <definedName name="interventoria_2" localSheetId="4" hidden="1">#REF!</definedName>
    <definedName name="interventoria_2" hidden="1">#REF!</definedName>
    <definedName name="Io" localSheetId="11">#REF!</definedName>
    <definedName name="Io" localSheetId="12">#REF!</definedName>
    <definedName name="Io" localSheetId="13">#REF!</definedName>
    <definedName name="Io" localSheetId="14">#REF!</definedName>
    <definedName name="Io" localSheetId="15">#REF!</definedName>
    <definedName name="Io" localSheetId="16">#REF!</definedName>
    <definedName name="Io" localSheetId="17">#REF!</definedName>
    <definedName name="Io" localSheetId="18">#REF!</definedName>
    <definedName name="Io" localSheetId="19">#REF!</definedName>
    <definedName name="Io" localSheetId="20">#REF!</definedName>
    <definedName name="Io" localSheetId="21">#REF!</definedName>
    <definedName name="Io" localSheetId="22">#REF!</definedName>
    <definedName name="Io" localSheetId="23">#REF!</definedName>
    <definedName name="Io" localSheetId="24">#REF!</definedName>
    <definedName name="Io" localSheetId="25">#REF!</definedName>
    <definedName name="Io" localSheetId="26">#REF!</definedName>
    <definedName name="Io" localSheetId="27">#REF!</definedName>
    <definedName name="Io" localSheetId="28">#REF!</definedName>
    <definedName name="Io" localSheetId="29">#REF!</definedName>
    <definedName name="Io" localSheetId="31">#REF!</definedName>
    <definedName name="Io" localSheetId="7">#REF!</definedName>
    <definedName name="Io" localSheetId="8">#REF!</definedName>
    <definedName name="Io" localSheetId="9">#REF!</definedName>
    <definedName name="Io" localSheetId="10">#REF!</definedName>
    <definedName name="IVAConsultoria" localSheetId="11">#REF!</definedName>
    <definedName name="IVAConsultoria" localSheetId="12">#REF!</definedName>
    <definedName name="IVAConsultoria" localSheetId="13">#REF!</definedName>
    <definedName name="IVAConsultoria" localSheetId="14">#REF!</definedName>
    <definedName name="IVAConsultoria" localSheetId="15">#REF!</definedName>
    <definedName name="IVAConsultoria" localSheetId="16">#REF!</definedName>
    <definedName name="IVAConsultoria" localSheetId="17">#REF!</definedName>
    <definedName name="IVAConsultoria" localSheetId="18">#REF!</definedName>
    <definedName name="IVAConsultoria" localSheetId="19">#REF!</definedName>
    <definedName name="IVAConsultoria" localSheetId="20">#REF!</definedName>
    <definedName name="IVAConsultoria" localSheetId="21">#REF!</definedName>
    <definedName name="IVAConsultoria" localSheetId="22">#REF!</definedName>
    <definedName name="IVAConsultoria" localSheetId="23">#REF!</definedName>
    <definedName name="IVAConsultoria" localSheetId="24">#REF!</definedName>
    <definedName name="IVAConsultoria" localSheetId="25">#REF!</definedName>
    <definedName name="IVAConsultoria" localSheetId="26">#REF!</definedName>
    <definedName name="IVAConsultoria" localSheetId="27">#REF!</definedName>
    <definedName name="IVAConsultoria" localSheetId="28">#REF!</definedName>
    <definedName name="IVAConsultoria" localSheetId="29">#REF!</definedName>
    <definedName name="IVAConsultoria" localSheetId="31">#REF!</definedName>
    <definedName name="IVAConsultoria" localSheetId="7">#REF!</definedName>
    <definedName name="IVAConsultoria" localSheetId="8">#REF!</definedName>
    <definedName name="IVAConsultoria" localSheetId="9">#REF!</definedName>
    <definedName name="IVAConsultoria" localSheetId="10">#REF!</definedName>
    <definedName name="IVASobreUtilidad" localSheetId="11">#REF!</definedName>
    <definedName name="IVASobreUtilidad" localSheetId="12">#REF!</definedName>
    <definedName name="IVASobreUtilidad" localSheetId="13">#REF!</definedName>
    <definedName name="IVASobreUtilidad" localSheetId="14">#REF!</definedName>
    <definedName name="IVASobreUtilidad" localSheetId="15">#REF!</definedName>
    <definedName name="IVASobreUtilidad" localSheetId="16">#REF!</definedName>
    <definedName name="IVASobreUtilidad" localSheetId="17">#REF!</definedName>
    <definedName name="IVASobreUtilidad" localSheetId="18">#REF!</definedName>
    <definedName name="IVASobreUtilidad" localSheetId="19">#REF!</definedName>
    <definedName name="IVASobreUtilidad" localSheetId="20">#REF!</definedName>
    <definedName name="IVASobreUtilidad" localSheetId="21">#REF!</definedName>
    <definedName name="IVASobreUtilidad" localSheetId="22">#REF!</definedName>
    <definedName name="IVASobreUtilidad" localSheetId="23">#REF!</definedName>
    <definedName name="IVASobreUtilidad" localSheetId="24">#REF!</definedName>
    <definedName name="IVASobreUtilidad" localSheetId="25">#REF!</definedName>
    <definedName name="IVASobreUtilidad" localSheetId="26">#REF!</definedName>
    <definedName name="IVASobreUtilidad" localSheetId="27">#REF!</definedName>
    <definedName name="IVASobreUtilidad" localSheetId="28">#REF!</definedName>
    <definedName name="IVASobreUtilidad" localSheetId="29">#REF!</definedName>
    <definedName name="IVASobreUtilidad" localSheetId="31">#REF!</definedName>
    <definedName name="IVASobreUtilidad" localSheetId="7">#REF!</definedName>
    <definedName name="IVASobreUtilidad" localSheetId="8">#REF!</definedName>
    <definedName name="IVASobreUtilidad" localSheetId="9">#REF!</definedName>
    <definedName name="IVASobreUtilidad" localSheetId="10">#REF!</definedName>
    <definedName name="JAJKZ" localSheetId="11">#REF!</definedName>
    <definedName name="JAJKZ" localSheetId="12">#REF!</definedName>
    <definedName name="JAJKZ" localSheetId="13">#REF!</definedName>
    <definedName name="JAJKZ" localSheetId="14">#REF!</definedName>
    <definedName name="JAJKZ" localSheetId="15">#REF!</definedName>
    <definedName name="JAJKZ" localSheetId="16">#REF!</definedName>
    <definedName name="JAJKZ" localSheetId="17">#REF!</definedName>
    <definedName name="JAJKZ" localSheetId="18">#REF!</definedName>
    <definedName name="JAJKZ" localSheetId="19">#REF!</definedName>
    <definedName name="JAJKZ" localSheetId="20">#REF!</definedName>
    <definedName name="JAJKZ" localSheetId="21">#REF!</definedName>
    <definedName name="JAJKZ" localSheetId="22">#REF!</definedName>
    <definedName name="JAJKZ" localSheetId="23">#REF!</definedName>
    <definedName name="JAJKZ" localSheetId="24">#REF!</definedName>
    <definedName name="JAJKZ" localSheetId="25">#REF!</definedName>
    <definedName name="JAJKZ" localSheetId="26">#REF!</definedName>
    <definedName name="JAJKZ" localSheetId="27">#REF!</definedName>
    <definedName name="JAJKZ" localSheetId="28">#REF!</definedName>
    <definedName name="JAJKZ" localSheetId="29">#REF!</definedName>
    <definedName name="JAJKZ" localSheetId="31">#REF!</definedName>
    <definedName name="JAJKZ" localSheetId="7">#REF!</definedName>
    <definedName name="JAJKZ" localSheetId="8">#REF!</definedName>
    <definedName name="JAJKZ" localSheetId="9">#REF!</definedName>
    <definedName name="JAJKZ" localSheetId="10">#REF!</definedName>
    <definedName name="JUL" localSheetId="11">#REF!</definedName>
    <definedName name="JUL" localSheetId="12">#REF!</definedName>
    <definedName name="JUL" localSheetId="13">#REF!</definedName>
    <definedName name="JUL" localSheetId="14">#REF!</definedName>
    <definedName name="JUL" localSheetId="15">#REF!</definedName>
    <definedName name="JUL" localSheetId="16">#REF!</definedName>
    <definedName name="JUL" localSheetId="17">#REF!</definedName>
    <definedName name="JUL" localSheetId="18">#REF!</definedName>
    <definedName name="JUL" localSheetId="19">#REF!</definedName>
    <definedName name="JUL" localSheetId="20">#REF!</definedName>
    <definedName name="JUL" localSheetId="21">#REF!</definedName>
    <definedName name="JUL" localSheetId="22">#REF!</definedName>
    <definedName name="JUL" localSheetId="23">#REF!</definedName>
    <definedName name="JUL" localSheetId="24">#REF!</definedName>
    <definedName name="JUL" localSheetId="25">#REF!</definedName>
    <definedName name="JUL" localSheetId="26">#REF!</definedName>
    <definedName name="JUL" localSheetId="27">#REF!</definedName>
    <definedName name="JUL" localSheetId="28">#REF!</definedName>
    <definedName name="JUL" localSheetId="29">#REF!</definedName>
    <definedName name="JUL" localSheetId="31">#REF!</definedName>
    <definedName name="JUL" localSheetId="7">#REF!</definedName>
    <definedName name="JUL" localSheetId="8">#REF!</definedName>
    <definedName name="JUL" localSheetId="9">#REF!</definedName>
    <definedName name="JUL" localSheetId="10">#REF!</definedName>
    <definedName name="JUN" localSheetId="11">#REF!</definedName>
    <definedName name="JUN" localSheetId="12">#REF!</definedName>
    <definedName name="JUN" localSheetId="13">#REF!</definedName>
    <definedName name="JUN" localSheetId="14">#REF!</definedName>
    <definedName name="JUN" localSheetId="15">#REF!</definedName>
    <definedName name="JUN" localSheetId="16">#REF!</definedName>
    <definedName name="JUN" localSheetId="17">#REF!</definedName>
    <definedName name="JUN" localSheetId="18">#REF!</definedName>
    <definedName name="JUN" localSheetId="19">#REF!</definedName>
    <definedName name="JUN" localSheetId="20">#REF!</definedName>
    <definedName name="JUN" localSheetId="21">#REF!</definedName>
    <definedName name="JUN" localSheetId="22">#REF!</definedName>
    <definedName name="JUN" localSheetId="23">#REF!</definedName>
    <definedName name="JUN" localSheetId="24">#REF!</definedName>
    <definedName name="JUN" localSheetId="25">#REF!</definedName>
    <definedName name="JUN" localSheetId="26">#REF!</definedName>
    <definedName name="JUN" localSheetId="27">#REF!</definedName>
    <definedName name="JUN" localSheetId="28">#REF!</definedName>
    <definedName name="JUN" localSheetId="29">#REF!</definedName>
    <definedName name="JUN" localSheetId="31">#REF!</definedName>
    <definedName name="JUN" localSheetId="7">#REF!</definedName>
    <definedName name="JUN" localSheetId="8">#REF!</definedName>
    <definedName name="JUN" localSheetId="9">#REF!</definedName>
    <definedName name="JUN" localSheetId="10">#REF!</definedName>
    <definedName name="K0F1" localSheetId="11">#REF!</definedName>
    <definedName name="K0F1" localSheetId="12">#REF!</definedName>
    <definedName name="K0F1" localSheetId="13">#REF!</definedName>
    <definedName name="K0F1" localSheetId="14">#REF!</definedName>
    <definedName name="K0F1" localSheetId="15">#REF!</definedName>
    <definedName name="K0F1" localSheetId="16">#REF!</definedName>
    <definedName name="K0F1" localSheetId="17">#REF!</definedName>
    <definedName name="K0F1" localSheetId="18">#REF!</definedName>
    <definedName name="K0F1" localSheetId="19">#REF!</definedName>
    <definedName name="K0F1" localSheetId="20">#REF!</definedName>
    <definedName name="K0F1" localSheetId="21">#REF!</definedName>
    <definedName name="K0F1" localSheetId="22">#REF!</definedName>
    <definedName name="K0F1" localSheetId="23">#REF!</definedName>
    <definedName name="K0F1" localSheetId="24">#REF!</definedName>
    <definedName name="K0F1" localSheetId="25">#REF!</definedName>
    <definedName name="K0F1" localSheetId="26">#REF!</definedName>
    <definedName name="K0F1" localSheetId="27">#REF!</definedName>
    <definedName name="K0F1" localSheetId="28">#REF!</definedName>
    <definedName name="K0F1" localSheetId="29">#REF!</definedName>
    <definedName name="K0F1" localSheetId="31">#REF!</definedName>
    <definedName name="K0F1" localSheetId="7">#REF!</definedName>
    <definedName name="K0F1" localSheetId="8">#REF!</definedName>
    <definedName name="K0F1" localSheetId="9">#REF!</definedName>
    <definedName name="K0F1" localSheetId="10">#REF!</definedName>
    <definedName name="K0F1" localSheetId="6">#REF!</definedName>
    <definedName name="K0F2" localSheetId="11">#REF!</definedName>
    <definedName name="K0F2" localSheetId="12">#REF!</definedName>
    <definedName name="K0F2" localSheetId="13">#REF!</definedName>
    <definedName name="K0F2" localSheetId="14">#REF!</definedName>
    <definedName name="K0F2" localSheetId="15">#REF!</definedName>
    <definedName name="K0F2" localSheetId="16">#REF!</definedName>
    <definedName name="K0F2" localSheetId="17">#REF!</definedName>
    <definedName name="K0F2" localSheetId="18">#REF!</definedName>
    <definedName name="K0F2" localSheetId="19">#REF!</definedName>
    <definedName name="K0F2" localSheetId="20">#REF!</definedName>
    <definedName name="K0F2" localSheetId="21">#REF!</definedName>
    <definedName name="K0F2" localSheetId="22">#REF!</definedName>
    <definedName name="K0F2" localSheetId="23">#REF!</definedName>
    <definedName name="K0F2" localSheetId="24">#REF!</definedName>
    <definedName name="K0F2" localSheetId="25">#REF!</definedName>
    <definedName name="K0F2" localSheetId="26">#REF!</definedName>
    <definedName name="K0F2" localSheetId="27">#REF!</definedName>
    <definedName name="K0F2" localSheetId="28">#REF!</definedName>
    <definedName name="K0F2" localSheetId="29">#REF!</definedName>
    <definedName name="K0F2" localSheetId="31">#REF!</definedName>
    <definedName name="K0F2" localSheetId="7">#REF!</definedName>
    <definedName name="K0F2" localSheetId="8">#REF!</definedName>
    <definedName name="K0F2" localSheetId="9">#REF!</definedName>
    <definedName name="K0F2" localSheetId="10">#REF!</definedName>
    <definedName name="K0F2" localSheetId="6">#REF!</definedName>
    <definedName name="K10ALO" localSheetId="11">#REF!</definedName>
    <definedName name="K10ALO" localSheetId="12">#REF!</definedName>
    <definedName name="K10ALO" localSheetId="13">#REF!</definedName>
    <definedName name="K10ALO" localSheetId="14">#REF!</definedName>
    <definedName name="K10ALO" localSheetId="15">#REF!</definedName>
    <definedName name="K10ALO" localSheetId="16">#REF!</definedName>
    <definedName name="K10ALO" localSheetId="17">#REF!</definedName>
    <definedName name="K10ALO" localSheetId="18">#REF!</definedName>
    <definedName name="K10ALO" localSheetId="19">#REF!</definedName>
    <definedName name="K10ALO" localSheetId="20">#REF!</definedName>
    <definedName name="K10ALO" localSheetId="21">#REF!</definedName>
    <definedName name="K10ALO" localSheetId="22">#REF!</definedName>
    <definedName name="K10ALO" localSheetId="23">#REF!</definedName>
    <definedName name="K10ALO" localSheetId="24">#REF!</definedName>
    <definedName name="K10ALO" localSheetId="25">#REF!</definedName>
    <definedName name="K10ALO" localSheetId="26">#REF!</definedName>
    <definedName name="K10ALO" localSheetId="27">#REF!</definedName>
    <definedName name="K10ALO" localSheetId="28">#REF!</definedName>
    <definedName name="K10ALO" localSheetId="29">#REF!</definedName>
    <definedName name="K10ALO" localSheetId="31">#REF!</definedName>
    <definedName name="K10ALO" localSheetId="7">#REF!</definedName>
    <definedName name="K10ALO" localSheetId="8">#REF!</definedName>
    <definedName name="K10ALO" localSheetId="9">#REF!</definedName>
    <definedName name="K10ALO" localSheetId="10">#REF!</definedName>
    <definedName name="K10ALO" localSheetId="6">#REF!</definedName>
    <definedName name="K11ALO" localSheetId="11">#REF!</definedName>
    <definedName name="K11ALO" localSheetId="12">#REF!</definedName>
    <definedName name="K11ALO" localSheetId="13">#REF!</definedName>
    <definedName name="K11ALO" localSheetId="14">#REF!</definedName>
    <definedName name="K11ALO" localSheetId="15">#REF!</definedName>
    <definedName name="K11ALO" localSheetId="16">#REF!</definedName>
    <definedName name="K11ALO" localSheetId="17">#REF!</definedName>
    <definedName name="K11ALO" localSheetId="18">#REF!</definedName>
    <definedName name="K11ALO" localSheetId="19">#REF!</definedName>
    <definedName name="K11ALO" localSheetId="20">#REF!</definedName>
    <definedName name="K11ALO" localSheetId="21">#REF!</definedName>
    <definedName name="K11ALO" localSheetId="22">#REF!</definedName>
    <definedName name="K11ALO" localSheetId="23">#REF!</definedName>
    <definedName name="K11ALO" localSheetId="24">#REF!</definedName>
    <definedName name="K11ALO" localSheetId="25">#REF!</definedName>
    <definedName name="K11ALO" localSheetId="26">#REF!</definedName>
    <definedName name="K11ALO" localSheetId="27">#REF!</definedName>
    <definedName name="K11ALO" localSheetId="28">#REF!</definedName>
    <definedName name="K11ALO" localSheetId="29">#REF!</definedName>
    <definedName name="K11ALO" localSheetId="31">#REF!</definedName>
    <definedName name="K11ALO" localSheetId="7">#REF!</definedName>
    <definedName name="K11ALO" localSheetId="8">#REF!</definedName>
    <definedName name="K11ALO" localSheetId="9">#REF!</definedName>
    <definedName name="K11ALO" localSheetId="10">#REF!</definedName>
    <definedName name="K11ALO" localSheetId="6">#REF!</definedName>
    <definedName name="K1F1" localSheetId="11">#REF!</definedName>
    <definedName name="K1F1" localSheetId="12">#REF!</definedName>
    <definedName name="K1F1" localSheetId="13">#REF!</definedName>
    <definedName name="K1F1" localSheetId="14">#REF!</definedName>
    <definedName name="K1F1" localSheetId="15">#REF!</definedName>
    <definedName name="K1F1" localSheetId="16">#REF!</definedName>
    <definedName name="K1F1" localSheetId="17">#REF!</definedName>
    <definedName name="K1F1" localSheetId="18">#REF!</definedName>
    <definedName name="K1F1" localSheetId="19">#REF!</definedName>
    <definedName name="K1F1" localSheetId="20">#REF!</definedName>
    <definedName name="K1F1" localSheetId="21">#REF!</definedName>
    <definedName name="K1F1" localSheetId="22">#REF!</definedName>
    <definedName name="K1F1" localSheetId="23">#REF!</definedName>
    <definedName name="K1F1" localSheetId="24">#REF!</definedName>
    <definedName name="K1F1" localSheetId="25">#REF!</definedName>
    <definedName name="K1F1" localSheetId="26">#REF!</definedName>
    <definedName name="K1F1" localSheetId="27">#REF!</definedName>
    <definedName name="K1F1" localSheetId="28">#REF!</definedName>
    <definedName name="K1F1" localSheetId="29">#REF!</definedName>
    <definedName name="K1F1" localSheetId="31">#REF!</definedName>
    <definedName name="K1F1" localSheetId="7">#REF!</definedName>
    <definedName name="K1F1" localSheetId="8">#REF!</definedName>
    <definedName name="K1F1" localSheetId="9">#REF!</definedName>
    <definedName name="K1F1" localSheetId="10">#REF!</definedName>
    <definedName name="K1F1" localSheetId="6">#REF!</definedName>
    <definedName name="K1F2" localSheetId="11">#REF!</definedName>
    <definedName name="K1F2" localSheetId="12">#REF!</definedName>
    <definedName name="K1F2" localSheetId="13">#REF!</definedName>
    <definedName name="K1F2" localSheetId="14">#REF!</definedName>
    <definedName name="K1F2" localSheetId="15">#REF!</definedName>
    <definedName name="K1F2" localSheetId="16">#REF!</definedName>
    <definedName name="K1F2" localSheetId="17">#REF!</definedName>
    <definedName name="K1F2" localSheetId="18">#REF!</definedName>
    <definedName name="K1F2" localSheetId="19">#REF!</definedName>
    <definedName name="K1F2" localSheetId="20">#REF!</definedName>
    <definedName name="K1F2" localSheetId="21">#REF!</definedName>
    <definedName name="K1F2" localSheetId="22">#REF!</definedName>
    <definedName name="K1F2" localSheetId="23">#REF!</definedName>
    <definedName name="K1F2" localSheetId="24">#REF!</definedName>
    <definedName name="K1F2" localSheetId="25">#REF!</definedName>
    <definedName name="K1F2" localSheetId="26">#REF!</definedName>
    <definedName name="K1F2" localSheetId="27">#REF!</definedName>
    <definedName name="K1F2" localSheetId="28">#REF!</definedName>
    <definedName name="K1F2" localSheetId="29">#REF!</definedName>
    <definedName name="K1F2" localSheetId="31">#REF!</definedName>
    <definedName name="K1F2" localSheetId="7">#REF!</definedName>
    <definedName name="K1F2" localSheetId="8">#REF!</definedName>
    <definedName name="K1F2" localSheetId="9">#REF!</definedName>
    <definedName name="K1F2" localSheetId="10">#REF!</definedName>
    <definedName name="K1F2" localSheetId="6">#REF!</definedName>
    <definedName name="K2F1" localSheetId="11">#REF!</definedName>
    <definedName name="K2F1" localSheetId="12">#REF!</definedName>
    <definedName name="K2F1" localSheetId="13">#REF!</definedName>
    <definedName name="K2F1" localSheetId="14">#REF!</definedName>
    <definedName name="K2F1" localSheetId="15">#REF!</definedName>
    <definedName name="K2F1" localSheetId="16">#REF!</definedName>
    <definedName name="K2F1" localSheetId="17">#REF!</definedName>
    <definedName name="K2F1" localSheetId="18">#REF!</definedName>
    <definedName name="K2F1" localSheetId="19">#REF!</definedName>
    <definedName name="K2F1" localSheetId="20">#REF!</definedName>
    <definedName name="K2F1" localSheetId="21">#REF!</definedName>
    <definedName name="K2F1" localSheetId="22">#REF!</definedName>
    <definedName name="K2F1" localSheetId="23">#REF!</definedName>
    <definedName name="K2F1" localSheetId="24">#REF!</definedName>
    <definedName name="K2F1" localSheetId="25">#REF!</definedName>
    <definedName name="K2F1" localSheetId="26">#REF!</definedName>
    <definedName name="K2F1" localSheetId="27">#REF!</definedName>
    <definedName name="K2F1" localSheetId="28">#REF!</definedName>
    <definedName name="K2F1" localSheetId="29">#REF!</definedName>
    <definedName name="K2F1" localSheetId="31">#REF!</definedName>
    <definedName name="K2F1" localSheetId="7">#REF!</definedName>
    <definedName name="K2F1" localSheetId="8">#REF!</definedName>
    <definedName name="K2F1" localSheetId="9">#REF!</definedName>
    <definedName name="K2F1" localSheetId="10">#REF!</definedName>
    <definedName name="K2F1" localSheetId="6">#REF!</definedName>
    <definedName name="K2F2" localSheetId="11">#REF!</definedName>
    <definedName name="K2F2" localSheetId="12">#REF!</definedName>
    <definedName name="K2F2" localSheetId="13">#REF!</definedName>
    <definedName name="K2F2" localSheetId="14">#REF!</definedName>
    <definedName name="K2F2" localSheetId="15">#REF!</definedName>
    <definedName name="K2F2" localSheetId="16">#REF!</definedName>
    <definedName name="K2F2" localSheetId="17">#REF!</definedName>
    <definedName name="K2F2" localSheetId="18">#REF!</definedName>
    <definedName name="K2F2" localSheetId="19">#REF!</definedName>
    <definedName name="K2F2" localSheetId="20">#REF!</definedName>
    <definedName name="K2F2" localSheetId="21">#REF!</definedName>
    <definedName name="K2F2" localSheetId="22">#REF!</definedName>
    <definedName name="K2F2" localSheetId="23">#REF!</definedName>
    <definedName name="K2F2" localSheetId="24">#REF!</definedName>
    <definedName name="K2F2" localSheetId="25">#REF!</definedName>
    <definedName name="K2F2" localSheetId="26">#REF!</definedName>
    <definedName name="K2F2" localSheetId="27">#REF!</definedName>
    <definedName name="K2F2" localSheetId="28">#REF!</definedName>
    <definedName name="K2F2" localSheetId="29">#REF!</definedName>
    <definedName name="K2F2" localSheetId="31">#REF!</definedName>
    <definedName name="K2F2" localSheetId="7">#REF!</definedName>
    <definedName name="K2F2" localSheetId="8">#REF!</definedName>
    <definedName name="K2F2" localSheetId="9">#REF!</definedName>
    <definedName name="K2F2" localSheetId="10">#REF!</definedName>
    <definedName name="K2F2" localSheetId="6">#REF!</definedName>
    <definedName name="K3F1" localSheetId="11">#REF!</definedName>
    <definedName name="K3F1" localSheetId="12">#REF!</definedName>
    <definedName name="K3F1" localSheetId="13">#REF!</definedName>
    <definedName name="K3F1" localSheetId="14">#REF!</definedName>
    <definedName name="K3F1" localSheetId="15">#REF!</definedName>
    <definedName name="K3F1" localSheetId="16">#REF!</definedName>
    <definedName name="K3F1" localSheetId="17">#REF!</definedName>
    <definedName name="K3F1" localSheetId="18">#REF!</definedName>
    <definedName name="K3F1" localSheetId="19">#REF!</definedName>
    <definedName name="K3F1" localSheetId="20">#REF!</definedName>
    <definedName name="K3F1" localSheetId="21">#REF!</definedName>
    <definedName name="K3F1" localSheetId="22">#REF!</definedName>
    <definedName name="K3F1" localSheetId="23">#REF!</definedName>
    <definedName name="K3F1" localSheetId="24">#REF!</definedName>
    <definedName name="K3F1" localSheetId="25">#REF!</definedName>
    <definedName name="K3F1" localSheetId="26">#REF!</definedName>
    <definedName name="K3F1" localSheetId="27">#REF!</definedName>
    <definedName name="K3F1" localSheetId="28">#REF!</definedName>
    <definedName name="K3F1" localSheetId="29">#REF!</definedName>
    <definedName name="K3F1" localSheetId="31">#REF!</definedName>
    <definedName name="K3F1" localSheetId="7">#REF!</definedName>
    <definedName name="K3F1" localSheetId="8">#REF!</definedName>
    <definedName name="K3F1" localSheetId="9">#REF!</definedName>
    <definedName name="K3F1" localSheetId="10">#REF!</definedName>
    <definedName name="K3F1" localSheetId="6">#REF!</definedName>
    <definedName name="K3F2" localSheetId="11">#REF!</definedName>
    <definedName name="K3F2" localSheetId="12">#REF!</definedName>
    <definedName name="K3F2" localSheetId="13">#REF!</definedName>
    <definedName name="K3F2" localSheetId="14">#REF!</definedName>
    <definedName name="K3F2" localSheetId="15">#REF!</definedName>
    <definedName name="K3F2" localSheetId="16">#REF!</definedName>
    <definedName name="K3F2" localSheetId="17">#REF!</definedName>
    <definedName name="K3F2" localSheetId="18">#REF!</definedName>
    <definedName name="K3F2" localSheetId="19">#REF!</definedName>
    <definedName name="K3F2" localSheetId="20">#REF!</definedName>
    <definedName name="K3F2" localSheetId="21">#REF!</definedName>
    <definedName name="K3F2" localSheetId="22">#REF!</definedName>
    <definedName name="K3F2" localSheetId="23">#REF!</definedName>
    <definedName name="K3F2" localSheetId="24">#REF!</definedName>
    <definedName name="K3F2" localSheetId="25">#REF!</definedName>
    <definedName name="K3F2" localSheetId="26">#REF!</definedName>
    <definedName name="K3F2" localSheetId="27">#REF!</definedName>
    <definedName name="K3F2" localSheetId="28">#REF!</definedName>
    <definedName name="K3F2" localSheetId="29">#REF!</definedName>
    <definedName name="K3F2" localSheetId="31">#REF!</definedName>
    <definedName name="K3F2" localSheetId="7">#REF!</definedName>
    <definedName name="K3F2" localSheetId="8">#REF!</definedName>
    <definedName name="K3F2" localSheetId="9">#REF!</definedName>
    <definedName name="K3F2" localSheetId="10">#REF!</definedName>
    <definedName name="K3F2" localSheetId="6">#REF!</definedName>
    <definedName name="K4F1" localSheetId="11">#REF!</definedName>
    <definedName name="K4F1" localSheetId="12">#REF!</definedName>
    <definedName name="K4F1" localSheetId="13">#REF!</definedName>
    <definedName name="K4F1" localSheetId="14">#REF!</definedName>
    <definedName name="K4F1" localSheetId="15">#REF!</definedName>
    <definedName name="K4F1" localSheetId="16">#REF!</definedName>
    <definedName name="K4F1" localSheetId="17">#REF!</definedName>
    <definedName name="K4F1" localSheetId="18">#REF!</definedName>
    <definedName name="K4F1" localSheetId="19">#REF!</definedName>
    <definedName name="K4F1" localSheetId="20">#REF!</definedName>
    <definedName name="K4F1" localSheetId="21">#REF!</definedName>
    <definedName name="K4F1" localSheetId="22">#REF!</definedName>
    <definedName name="K4F1" localSheetId="23">#REF!</definedName>
    <definedName name="K4F1" localSheetId="24">#REF!</definedName>
    <definedName name="K4F1" localSheetId="25">#REF!</definedName>
    <definedName name="K4F1" localSheetId="26">#REF!</definedName>
    <definedName name="K4F1" localSheetId="27">#REF!</definedName>
    <definedName name="K4F1" localSheetId="28">#REF!</definedName>
    <definedName name="K4F1" localSheetId="29">#REF!</definedName>
    <definedName name="K4F1" localSheetId="31">#REF!</definedName>
    <definedName name="K4F1" localSheetId="7">#REF!</definedName>
    <definedName name="K4F1" localSheetId="8">#REF!</definedName>
    <definedName name="K4F1" localSheetId="9">#REF!</definedName>
    <definedName name="K4F1" localSheetId="10">#REF!</definedName>
    <definedName name="K4F1" localSheetId="6">#REF!</definedName>
    <definedName name="K4F2" localSheetId="11">#REF!</definedName>
    <definedName name="K4F2" localSheetId="12">#REF!</definedName>
    <definedName name="K4F2" localSheetId="13">#REF!</definedName>
    <definedName name="K4F2" localSheetId="14">#REF!</definedName>
    <definedName name="K4F2" localSheetId="15">#REF!</definedName>
    <definedName name="K4F2" localSheetId="16">#REF!</definedName>
    <definedName name="K4F2" localSheetId="17">#REF!</definedName>
    <definedName name="K4F2" localSheetId="18">#REF!</definedName>
    <definedName name="K4F2" localSheetId="19">#REF!</definedName>
    <definedName name="K4F2" localSheetId="20">#REF!</definedName>
    <definedName name="K4F2" localSheetId="21">#REF!</definedName>
    <definedName name="K4F2" localSheetId="22">#REF!</definedName>
    <definedName name="K4F2" localSheetId="23">#REF!</definedName>
    <definedName name="K4F2" localSheetId="24">#REF!</definedName>
    <definedName name="K4F2" localSheetId="25">#REF!</definedName>
    <definedName name="K4F2" localSheetId="26">#REF!</definedName>
    <definedName name="K4F2" localSheetId="27">#REF!</definedName>
    <definedName name="K4F2" localSheetId="28">#REF!</definedName>
    <definedName name="K4F2" localSheetId="29">#REF!</definedName>
    <definedName name="K4F2" localSheetId="31">#REF!</definedName>
    <definedName name="K4F2" localSheetId="7">#REF!</definedName>
    <definedName name="K4F2" localSheetId="8">#REF!</definedName>
    <definedName name="K4F2" localSheetId="9">#REF!</definedName>
    <definedName name="K4F2" localSheetId="10">#REF!</definedName>
    <definedName name="K4F2" localSheetId="6">#REF!</definedName>
    <definedName name="K5F1" localSheetId="11">#REF!</definedName>
    <definedName name="K5F1" localSheetId="12">#REF!</definedName>
    <definedName name="K5F1" localSheetId="13">#REF!</definedName>
    <definedName name="K5F1" localSheetId="14">#REF!</definedName>
    <definedName name="K5F1" localSheetId="15">#REF!</definedName>
    <definedName name="K5F1" localSheetId="16">#REF!</definedName>
    <definedName name="K5F1" localSheetId="17">#REF!</definedName>
    <definedName name="K5F1" localSheetId="18">#REF!</definedName>
    <definedName name="K5F1" localSheetId="19">#REF!</definedName>
    <definedName name="K5F1" localSheetId="20">#REF!</definedName>
    <definedName name="K5F1" localSheetId="21">#REF!</definedName>
    <definedName name="K5F1" localSheetId="22">#REF!</definedName>
    <definedName name="K5F1" localSheetId="23">#REF!</definedName>
    <definedName name="K5F1" localSheetId="24">#REF!</definedName>
    <definedName name="K5F1" localSheetId="25">#REF!</definedName>
    <definedName name="K5F1" localSheetId="26">#REF!</definedName>
    <definedName name="K5F1" localSheetId="27">#REF!</definedName>
    <definedName name="K5F1" localSheetId="28">#REF!</definedName>
    <definedName name="K5F1" localSheetId="29">#REF!</definedName>
    <definedName name="K5F1" localSheetId="31">#REF!</definedName>
    <definedName name="K5F1" localSheetId="7">#REF!</definedName>
    <definedName name="K5F1" localSheetId="8">#REF!</definedName>
    <definedName name="K5F1" localSheetId="9">#REF!</definedName>
    <definedName name="K5F1" localSheetId="10">#REF!</definedName>
    <definedName name="K5F1" localSheetId="6">#REF!</definedName>
    <definedName name="K5F2" localSheetId="11">#REF!</definedName>
    <definedName name="K5F2" localSheetId="12">#REF!</definedName>
    <definedName name="K5F2" localSheetId="13">#REF!</definedName>
    <definedName name="K5F2" localSheetId="14">#REF!</definedName>
    <definedName name="K5F2" localSheetId="15">#REF!</definedName>
    <definedName name="K5F2" localSheetId="16">#REF!</definedName>
    <definedName name="K5F2" localSheetId="17">#REF!</definedName>
    <definedName name="K5F2" localSheetId="18">#REF!</definedName>
    <definedName name="K5F2" localSheetId="19">#REF!</definedName>
    <definedName name="K5F2" localSheetId="20">#REF!</definedName>
    <definedName name="K5F2" localSheetId="21">#REF!</definedName>
    <definedName name="K5F2" localSheetId="22">#REF!</definedName>
    <definedName name="K5F2" localSheetId="23">#REF!</definedName>
    <definedName name="K5F2" localSheetId="24">#REF!</definedName>
    <definedName name="K5F2" localSheetId="25">#REF!</definedName>
    <definedName name="K5F2" localSheetId="26">#REF!</definedName>
    <definedName name="K5F2" localSheetId="27">#REF!</definedName>
    <definedName name="K5F2" localSheetId="28">#REF!</definedName>
    <definedName name="K5F2" localSheetId="29">#REF!</definedName>
    <definedName name="K5F2" localSheetId="31">#REF!</definedName>
    <definedName name="K5F2" localSheetId="7">#REF!</definedName>
    <definedName name="K5F2" localSheetId="8">#REF!</definedName>
    <definedName name="K5F2" localSheetId="9">#REF!</definedName>
    <definedName name="K5F2" localSheetId="10">#REF!</definedName>
    <definedName name="K5F2" localSheetId="6">#REF!</definedName>
    <definedName name="K6F1" localSheetId="11">#REF!</definedName>
    <definedName name="K6F1" localSheetId="12">#REF!</definedName>
    <definedName name="K6F1" localSheetId="13">#REF!</definedName>
    <definedName name="K6F1" localSheetId="14">#REF!</definedName>
    <definedName name="K6F1" localSheetId="15">#REF!</definedName>
    <definedName name="K6F1" localSheetId="16">#REF!</definedName>
    <definedName name="K6F1" localSheetId="17">#REF!</definedName>
    <definedName name="K6F1" localSheetId="18">#REF!</definedName>
    <definedName name="K6F1" localSheetId="19">#REF!</definedName>
    <definedName name="K6F1" localSheetId="20">#REF!</definedName>
    <definedName name="K6F1" localSheetId="21">#REF!</definedName>
    <definedName name="K6F1" localSheetId="22">#REF!</definedName>
    <definedName name="K6F1" localSheetId="23">#REF!</definedName>
    <definedName name="K6F1" localSheetId="24">#REF!</definedName>
    <definedName name="K6F1" localSheetId="25">#REF!</definedName>
    <definedName name="K6F1" localSheetId="26">#REF!</definedName>
    <definedName name="K6F1" localSheetId="27">#REF!</definedName>
    <definedName name="K6F1" localSheetId="28">#REF!</definedName>
    <definedName name="K6F1" localSheetId="29">#REF!</definedName>
    <definedName name="K6F1" localSheetId="31">#REF!</definedName>
    <definedName name="K6F1" localSheetId="7">#REF!</definedName>
    <definedName name="K6F1" localSheetId="8">#REF!</definedName>
    <definedName name="K6F1" localSheetId="9">#REF!</definedName>
    <definedName name="K6F1" localSheetId="10">#REF!</definedName>
    <definedName name="K6F1" localSheetId="6">#REF!</definedName>
    <definedName name="K6F2" localSheetId="11">#REF!</definedName>
    <definedName name="K6F2" localSheetId="12">#REF!</definedName>
    <definedName name="K6F2" localSheetId="13">#REF!</definedName>
    <definedName name="K6F2" localSheetId="14">#REF!</definedName>
    <definedName name="K6F2" localSheetId="15">#REF!</definedName>
    <definedName name="K6F2" localSheetId="16">#REF!</definedName>
    <definedName name="K6F2" localSheetId="17">#REF!</definedName>
    <definedName name="K6F2" localSheetId="18">#REF!</definedName>
    <definedName name="K6F2" localSheetId="19">#REF!</definedName>
    <definedName name="K6F2" localSheetId="20">#REF!</definedName>
    <definedName name="K6F2" localSheetId="21">#REF!</definedName>
    <definedName name="K6F2" localSheetId="22">#REF!</definedName>
    <definedName name="K6F2" localSheetId="23">#REF!</definedName>
    <definedName name="K6F2" localSheetId="24">#REF!</definedName>
    <definedName name="K6F2" localSheetId="25">#REF!</definedName>
    <definedName name="K6F2" localSheetId="26">#REF!</definedName>
    <definedName name="K6F2" localSheetId="27">#REF!</definedName>
    <definedName name="K6F2" localSheetId="28">#REF!</definedName>
    <definedName name="K6F2" localSheetId="29">#REF!</definedName>
    <definedName name="K6F2" localSheetId="31">#REF!</definedName>
    <definedName name="K6F2" localSheetId="7">#REF!</definedName>
    <definedName name="K6F2" localSheetId="8">#REF!</definedName>
    <definedName name="K6F2" localSheetId="9">#REF!</definedName>
    <definedName name="K6F2" localSheetId="10">#REF!</definedName>
    <definedName name="K6F2" localSheetId="6">#REF!</definedName>
    <definedName name="K7F1" localSheetId="11">#REF!</definedName>
    <definedName name="K7F1" localSheetId="12">#REF!</definedName>
    <definedName name="K7F1" localSheetId="13">#REF!</definedName>
    <definedName name="K7F1" localSheetId="14">#REF!</definedName>
    <definedName name="K7F1" localSheetId="15">#REF!</definedName>
    <definedName name="K7F1" localSheetId="16">#REF!</definedName>
    <definedName name="K7F1" localSheetId="17">#REF!</definedName>
    <definedName name="K7F1" localSheetId="18">#REF!</definedName>
    <definedName name="K7F1" localSheetId="19">#REF!</definedName>
    <definedName name="K7F1" localSheetId="20">#REF!</definedName>
    <definedName name="K7F1" localSheetId="21">#REF!</definedName>
    <definedName name="K7F1" localSheetId="22">#REF!</definedName>
    <definedName name="K7F1" localSheetId="23">#REF!</definedName>
    <definedName name="K7F1" localSheetId="24">#REF!</definedName>
    <definedName name="K7F1" localSheetId="25">#REF!</definedName>
    <definedName name="K7F1" localSheetId="26">#REF!</definedName>
    <definedName name="K7F1" localSheetId="27">#REF!</definedName>
    <definedName name="K7F1" localSheetId="28">#REF!</definedName>
    <definedName name="K7F1" localSheetId="29">#REF!</definedName>
    <definedName name="K7F1" localSheetId="31">#REF!</definedName>
    <definedName name="K7F1" localSheetId="7">#REF!</definedName>
    <definedName name="K7F1" localSheetId="8">#REF!</definedName>
    <definedName name="K7F1" localSheetId="9">#REF!</definedName>
    <definedName name="K7F1" localSheetId="10">#REF!</definedName>
    <definedName name="K7F1" localSheetId="6">#REF!</definedName>
    <definedName name="K7F2" localSheetId="11">#REF!</definedName>
    <definedName name="K7F2" localSheetId="12">#REF!</definedName>
    <definedName name="K7F2" localSheetId="13">#REF!</definedName>
    <definedName name="K7F2" localSheetId="14">#REF!</definedName>
    <definedName name="K7F2" localSheetId="15">#REF!</definedName>
    <definedName name="K7F2" localSheetId="16">#REF!</definedName>
    <definedName name="K7F2" localSheetId="17">#REF!</definedName>
    <definedName name="K7F2" localSheetId="18">#REF!</definedName>
    <definedName name="K7F2" localSheetId="19">#REF!</definedName>
    <definedName name="K7F2" localSheetId="20">#REF!</definedName>
    <definedName name="K7F2" localSheetId="21">#REF!</definedName>
    <definedName name="K7F2" localSheetId="22">#REF!</definedName>
    <definedName name="K7F2" localSheetId="23">#REF!</definedName>
    <definedName name="K7F2" localSheetId="24">#REF!</definedName>
    <definedName name="K7F2" localSheetId="25">#REF!</definedName>
    <definedName name="K7F2" localSheetId="26">#REF!</definedName>
    <definedName name="K7F2" localSheetId="27">#REF!</definedName>
    <definedName name="K7F2" localSheetId="28">#REF!</definedName>
    <definedName name="K7F2" localSheetId="29">#REF!</definedName>
    <definedName name="K7F2" localSheetId="31">#REF!</definedName>
    <definedName name="K7F2" localSheetId="7">#REF!</definedName>
    <definedName name="K7F2" localSheetId="8">#REF!</definedName>
    <definedName name="K7F2" localSheetId="9">#REF!</definedName>
    <definedName name="K7F2" localSheetId="10">#REF!</definedName>
    <definedName name="K7F2" localSheetId="6">#REF!</definedName>
    <definedName name="K8ALO" localSheetId="11">#REF!</definedName>
    <definedName name="K8ALO" localSheetId="12">#REF!</definedName>
    <definedName name="K8ALO" localSheetId="13">#REF!</definedName>
    <definedName name="K8ALO" localSheetId="14">#REF!</definedName>
    <definedName name="K8ALO" localSheetId="15">#REF!</definedName>
    <definedName name="K8ALO" localSheetId="16">#REF!</definedName>
    <definedName name="K8ALO" localSheetId="17">#REF!</definedName>
    <definedName name="K8ALO" localSheetId="18">#REF!</definedName>
    <definedName name="K8ALO" localSheetId="19">#REF!</definedName>
    <definedName name="K8ALO" localSheetId="20">#REF!</definedName>
    <definedName name="K8ALO" localSheetId="21">#REF!</definedName>
    <definedName name="K8ALO" localSheetId="22">#REF!</definedName>
    <definedName name="K8ALO" localSheetId="23">#REF!</definedName>
    <definedName name="K8ALO" localSheetId="24">#REF!</definedName>
    <definedName name="K8ALO" localSheetId="25">#REF!</definedName>
    <definedName name="K8ALO" localSheetId="26">#REF!</definedName>
    <definedName name="K8ALO" localSheetId="27">#REF!</definedName>
    <definedName name="K8ALO" localSheetId="28">#REF!</definedName>
    <definedName name="K8ALO" localSheetId="29">#REF!</definedName>
    <definedName name="K8ALO" localSheetId="31">#REF!</definedName>
    <definedName name="K8ALO" localSheetId="7">#REF!</definedName>
    <definedName name="K8ALO" localSheetId="8">#REF!</definedName>
    <definedName name="K8ALO" localSheetId="9">#REF!</definedName>
    <definedName name="K8ALO" localSheetId="10">#REF!</definedName>
    <definedName name="K8ALO" localSheetId="6">#REF!</definedName>
    <definedName name="K8F1" localSheetId="11">#REF!</definedName>
    <definedName name="K8F1" localSheetId="12">#REF!</definedName>
    <definedName name="K8F1" localSheetId="13">#REF!</definedName>
    <definedName name="K8F1" localSheetId="14">#REF!</definedName>
    <definedName name="K8F1" localSheetId="15">#REF!</definedName>
    <definedName name="K8F1" localSheetId="16">#REF!</definedName>
    <definedName name="K8F1" localSheetId="17">#REF!</definedName>
    <definedName name="K8F1" localSheetId="18">#REF!</definedName>
    <definedName name="K8F1" localSheetId="19">#REF!</definedName>
    <definedName name="K8F1" localSheetId="20">#REF!</definedName>
    <definedName name="K8F1" localSheetId="21">#REF!</definedName>
    <definedName name="K8F1" localSheetId="22">#REF!</definedName>
    <definedName name="K8F1" localSheetId="23">#REF!</definedName>
    <definedName name="K8F1" localSheetId="24">#REF!</definedName>
    <definedName name="K8F1" localSheetId="25">#REF!</definedName>
    <definedName name="K8F1" localSheetId="26">#REF!</definedName>
    <definedName name="K8F1" localSheetId="27">#REF!</definedName>
    <definedName name="K8F1" localSheetId="28">#REF!</definedName>
    <definedName name="K8F1" localSheetId="29">#REF!</definedName>
    <definedName name="K8F1" localSheetId="31">#REF!</definedName>
    <definedName name="K8F1" localSheetId="7">#REF!</definedName>
    <definedName name="K8F1" localSheetId="8">#REF!</definedName>
    <definedName name="K8F1" localSheetId="9">#REF!</definedName>
    <definedName name="K8F1" localSheetId="10">#REF!</definedName>
    <definedName name="K8F1" localSheetId="6">#REF!</definedName>
    <definedName name="K8F2" localSheetId="11">#REF!</definedName>
    <definedName name="K8F2" localSheetId="12">#REF!</definedName>
    <definedName name="K8F2" localSheetId="13">#REF!</definedName>
    <definedName name="K8F2" localSheetId="14">#REF!</definedName>
    <definedName name="K8F2" localSheetId="15">#REF!</definedName>
    <definedName name="K8F2" localSheetId="16">#REF!</definedName>
    <definedName name="K8F2" localSheetId="17">#REF!</definedName>
    <definedName name="K8F2" localSheetId="18">#REF!</definedName>
    <definedName name="K8F2" localSheetId="19">#REF!</definedName>
    <definedName name="K8F2" localSheetId="20">#REF!</definedName>
    <definedName name="K8F2" localSheetId="21">#REF!</definedName>
    <definedName name="K8F2" localSheetId="22">#REF!</definedName>
    <definedName name="K8F2" localSheetId="23">#REF!</definedName>
    <definedName name="K8F2" localSheetId="24">#REF!</definedName>
    <definedName name="K8F2" localSheetId="25">#REF!</definedName>
    <definedName name="K8F2" localSheetId="26">#REF!</definedName>
    <definedName name="K8F2" localSheetId="27">#REF!</definedName>
    <definedName name="K8F2" localSheetId="28">#REF!</definedName>
    <definedName name="K8F2" localSheetId="29">#REF!</definedName>
    <definedName name="K8F2" localSheetId="31">#REF!</definedName>
    <definedName name="K8F2" localSheetId="7">#REF!</definedName>
    <definedName name="K8F2" localSheetId="8">#REF!</definedName>
    <definedName name="K8F2" localSheetId="9">#REF!</definedName>
    <definedName name="K8F2" localSheetId="10">#REF!</definedName>
    <definedName name="K8F2" localSheetId="6">#REF!</definedName>
    <definedName name="K9ALO" localSheetId="11">#REF!</definedName>
    <definedName name="K9ALO" localSheetId="12">#REF!</definedName>
    <definedName name="K9ALO" localSheetId="13">#REF!</definedName>
    <definedName name="K9ALO" localSheetId="14">#REF!</definedName>
    <definedName name="K9ALO" localSheetId="15">#REF!</definedName>
    <definedName name="K9ALO" localSheetId="16">#REF!</definedName>
    <definedName name="K9ALO" localSheetId="17">#REF!</definedName>
    <definedName name="K9ALO" localSheetId="18">#REF!</definedName>
    <definedName name="K9ALO" localSheetId="19">#REF!</definedName>
    <definedName name="K9ALO" localSheetId="20">#REF!</definedName>
    <definedName name="K9ALO" localSheetId="21">#REF!</definedName>
    <definedName name="K9ALO" localSheetId="22">#REF!</definedName>
    <definedName name="K9ALO" localSheetId="23">#REF!</definedName>
    <definedName name="K9ALO" localSheetId="24">#REF!</definedName>
    <definedName name="K9ALO" localSheetId="25">#REF!</definedName>
    <definedName name="K9ALO" localSheetId="26">#REF!</definedName>
    <definedName name="K9ALO" localSheetId="27">#REF!</definedName>
    <definedName name="K9ALO" localSheetId="28">#REF!</definedName>
    <definedName name="K9ALO" localSheetId="29">#REF!</definedName>
    <definedName name="K9ALO" localSheetId="31">#REF!</definedName>
    <definedName name="K9ALO" localSheetId="7">#REF!</definedName>
    <definedName name="K9ALO" localSheetId="8">#REF!</definedName>
    <definedName name="K9ALO" localSheetId="9">#REF!</definedName>
    <definedName name="K9ALO" localSheetId="10">#REF!</definedName>
    <definedName name="K9ALO" localSheetId="6">#REF!</definedName>
    <definedName name="KK" localSheetId="11">#REF!</definedName>
    <definedName name="KK" localSheetId="12">#REF!</definedName>
    <definedName name="KK" localSheetId="13">#REF!</definedName>
    <definedName name="KK" localSheetId="14">#REF!</definedName>
    <definedName name="KK" localSheetId="15">#REF!</definedName>
    <definedName name="KK" localSheetId="16">#REF!</definedName>
    <definedName name="KK" localSheetId="17">#REF!</definedName>
    <definedName name="KK" localSheetId="18">#REF!</definedName>
    <definedName name="KK" localSheetId="19">#REF!</definedName>
    <definedName name="KK" localSheetId="20">#REF!</definedName>
    <definedName name="KK" localSheetId="21">#REF!</definedName>
    <definedName name="KK" localSheetId="22">#REF!</definedName>
    <definedName name="KK" localSheetId="23">#REF!</definedName>
    <definedName name="KK" localSheetId="24">#REF!</definedName>
    <definedName name="KK" localSheetId="25">#REF!</definedName>
    <definedName name="KK" localSheetId="26">#REF!</definedName>
    <definedName name="KK" localSheetId="27">#REF!</definedName>
    <definedName name="KK" localSheetId="28">#REF!</definedName>
    <definedName name="KK" localSheetId="29">#REF!</definedName>
    <definedName name="KK" localSheetId="31">#REF!</definedName>
    <definedName name="KK" localSheetId="7">#REF!</definedName>
    <definedName name="KK" localSheetId="8">#REF!</definedName>
    <definedName name="KK" localSheetId="9">#REF!</definedName>
    <definedName name="KK" localSheetId="10">#REF!</definedName>
    <definedName name="KO" localSheetId="11" hidden="1">#REF!</definedName>
    <definedName name="KO" localSheetId="12" hidden="1">#REF!</definedName>
    <definedName name="KO" localSheetId="13" hidden="1">#REF!</definedName>
    <definedName name="KO" localSheetId="14" hidden="1">#REF!</definedName>
    <definedName name="KO" localSheetId="15" hidden="1">#REF!</definedName>
    <definedName name="KO" localSheetId="16" hidden="1">#REF!</definedName>
    <definedName name="KO" localSheetId="17" hidden="1">#REF!</definedName>
    <definedName name="KO" localSheetId="18" hidden="1">#REF!</definedName>
    <definedName name="KO" localSheetId="19" hidden="1">#REF!</definedName>
    <definedName name="KO" localSheetId="20" hidden="1">#REF!</definedName>
    <definedName name="KO" localSheetId="21" hidden="1">#REF!</definedName>
    <definedName name="KO" localSheetId="22" hidden="1">#REF!</definedName>
    <definedName name="KO" localSheetId="23" hidden="1">#REF!</definedName>
    <definedName name="KO" localSheetId="24" hidden="1">#REF!</definedName>
    <definedName name="KO" localSheetId="25" hidden="1">#REF!</definedName>
    <definedName name="KO" localSheetId="26" hidden="1">#REF!</definedName>
    <definedName name="KO" localSheetId="27" hidden="1">#REF!</definedName>
    <definedName name="KO" localSheetId="28" hidden="1">#REF!</definedName>
    <definedName name="KO" localSheetId="29" hidden="1">#REF!</definedName>
    <definedName name="KO" localSheetId="31" hidden="1">#REF!</definedName>
    <definedName name="KO" localSheetId="7" hidden="1">#REF!</definedName>
    <definedName name="KO" localSheetId="8" hidden="1">#REF!</definedName>
    <definedName name="KO" localSheetId="9" hidden="1">#REF!</definedName>
    <definedName name="KO" localSheetId="10" hidden="1">#REF!</definedName>
    <definedName name="KO" localSheetId="3" hidden="1">#REF!</definedName>
    <definedName name="KO" localSheetId="4" hidden="1">#REF!</definedName>
    <definedName name="KO" localSheetId="1" hidden="1">#REF!</definedName>
    <definedName name="KO" localSheetId="0" hidden="1">#REF!</definedName>
    <definedName name="KO" localSheetId="2" hidden="1">#REF!</definedName>
    <definedName name="KO" localSheetId="5" hidden="1">#REF!</definedName>
    <definedName name="KO" hidden="1">#REF!</definedName>
    <definedName name="Laboratorio">#REF!</definedName>
    <definedName name="Lavamanos" localSheetId="11">[4]Insumos!#REF!</definedName>
    <definedName name="Lavamanos" localSheetId="12">[4]Insumos!#REF!</definedName>
    <definedName name="Lavamanos" localSheetId="13">[4]Insumos!#REF!</definedName>
    <definedName name="Lavamanos" localSheetId="14">[4]Insumos!#REF!</definedName>
    <definedName name="Lavamanos" localSheetId="15">[4]Insumos!#REF!</definedName>
    <definedName name="Lavamanos" localSheetId="16">[4]Insumos!#REF!</definedName>
    <definedName name="Lavamanos" localSheetId="17">[4]Insumos!#REF!</definedName>
    <definedName name="Lavamanos" localSheetId="18">[4]Insumos!#REF!</definedName>
    <definedName name="Lavamanos" localSheetId="19">[4]Insumos!#REF!</definedName>
    <definedName name="Lavamanos" localSheetId="20">[4]Insumos!#REF!</definedName>
    <definedName name="Lavamanos" localSheetId="21">[4]Insumos!#REF!</definedName>
    <definedName name="Lavamanos" localSheetId="22">[4]Insumos!#REF!</definedName>
    <definedName name="Lavamanos" localSheetId="23">[4]Insumos!#REF!</definedName>
    <definedName name="Lavamanos" localSheetId="24">[4]Insumos!#REF!</definedName>
    <definedName name="Lavamanos" localSheetId="25">[4]Insumos!#REF!</definedName>
    <definedName name="Lavamanos" localSheetId="26">[4]Insumos!#REF!</definedName>
    <definedName name="Lavamanos" localSheetId="27">[4]Insumos!#REF!</definedName>
    <definedName name="Lavamanos" localSheetId="28">[4]Insumos!#REF!</definedName>
    <definedName name="Lavamanos" localSheetId="29">[4]Insumos!#REF!</definedName>
    <definedName name="Lavamanos" localSheetId="31">[4]Insumos!#REF!</definedName>
    <definedName name="Lavamanos" localSheetId="7">[4]Insumos!#REF!</definedName>
    <definedName name="Lavamanos" localSheetId="8">[4]Insumos!#REF!</definedName>
    <definedName name="Lavamanos" localSheetId="9">[4]Insumos!#REF!</definedName>
    <definedName name="Lavamanos" localSheetId="10">[4]Insumos!#REF!</definedName>
    <definedName name="ll" localSheetId="11">[15]PRESUPUESTO!#REF!</definedName>
    <definedName name="ll" localSheetId="12">[15]PRESUPUESTO!#REF!</definedName>
    <definedName name="ll" localSheetId="13">[15]PRESUPUESTO!#REF!</definedName>
    <definedName name="ll" localSheetId="14">[15]PRESUPUESTO!#REF!</definedName>
    <definedName name="ll" localSheetId="15">[15]PRESUPUESTO!#REF!</definedName>
    <definedName name="ll" localSheetId="16">[15]PRESUPUESTO!#REF!</definedName>
    <definedName name="ll" localSheetId="17">[15]PRESUPUESTO!#REF!</definedName>
    <definedName name="ll" localSheetId="18">[15]PRESUPUESTO!#REF!</definedName>
    <definedName name="ll" localSheetId="19">[15]PRESUPUESTO!#REF!</definedName>
    <definedName name="ll" localSheetId="20">[15]PRESUPUESTO!#REF!</definedName>
    <definedName name="ll" localSheetId="21">[15]PRESUPUESTO!#REF!</definedName>
    <definedName name="ll" localSheetId="22">[15]PRESUPUESTO!#REF!</definedName>
    <definedName name="ll" localSheetId="23">[15]PRESUPUESTO!#REF!</definedName>
    <definedName name="ll" localSheetId="24">[15]PRESUPUESTO!#REF!</definedName>
    <definedName name="ll" localSheetId="25">[15]PRESUPUESTO!#REF!</definedName>
    <definedName name="ll" localSheetId="26">[15]PRESUPUESTO!#REF!</definedName>
    <definedName name="ll" localSheetId="27">[15]PRESUPUESTO!#REF!</definedName>
    <definedName name="ll" localSheetId="28">[15]PRESUPUESTO!#REF!</definedName>
    <definedName name="ll" localSheetId="29">[15]PRESUPUESTO!#REF!</definedName>
    <definedName name="ll" localSheetId="31">[15]PRESUPUESTO!#REF!</definedName>
    <definedName name="ll" localSheetId="7">[15]PRESUPUESTO!#REF!</definedName>
    <definedName name="ll" localSheetId="8">[15]PRESUPUESTO!#REF!</definedName>
    <definedName name="ll" localSheetId="9">[15]PRESUPUESTO!#REF!</definedName>
    <definedName name="ll" localSheetId="10">[15]PRESUPUESTO!#REF!</definedName>
    <definedName name="LLANTAS" localSheetId="11">#REF!</definedName>
    <definedName name="LLANTAS" localSheetId="12">#REF!</definedName>
    <definedName name="LLANTAS" localSheetId="13">#REF!</definedName>
    <definedName name="LLANTAS" localSheetId="14">#REF!</definedName>
    <definedName name="LLANTAS" localSheetId="15">#REF!</definedName>
    <definedName name="LLANTAS" localSheetId="16">#REF!</definedName>
    <definedName name="LLANTAS" localSheetId="17">#REF!</definedName>
    <definedName name="LLANTAS" localSheetId="18">#REF!</definedName>
    <definedName name="LLANTAS" localSheetId="19">#REF!</definedName>
    <definedName name="LLANTAS" localSheetId="20">#REF!</definedName>
    <definedName name="LLANTAS" localSheetId="21">#REF!</definedName>
    <definedName name="LLANTAS" localSheetId="22">#REF!</definedName>
    <definedName name="LLANTAS" localSheetId="23">#REF!</definedName>
    <definedName name="LLANTAS" localSheetId="24">#REF!</definedName>
    <definedName name="LLANTAS" localSheetId="25">#REF!</definedName>
    <definedName name="LLANTAS" localSheetId="26">#REF!</definedName>
    <definedName name="LLANTAS" localSheetId="27">#REF!</definedName>
    <definedName name="LLANTAS" localSheetId="28">#REF!</definedName>
    <definedName name="LLANTAS" localSheetId="29">#REF!</definedName>
    <definedName name="LLANTAS" localSheetId="31">#REF!</definedName>
    <definedName name="LLANTAS" localSheetId="7">#REF!</definedName>
    <definedName name="LLANTAS" localSheetId="8">#REF!</definedName>
    <definedName name="LLANTAS" localSheetId="9">#REF!</definedName>
    <definedName name="LLANTAS" localSheetId="10">#REF!</definedName>
    <definedName name="llenov" localSheetId="11">#REF!</definedName>
    <definedName name="llenov" localSheetId="12">#REF!</definedName>
    <definedName name="llenov" localSheetId="13">#REF!</definedName>
    <definedName name="llenov" localSheetId="14">#REF!</definedName>
    <definedName name="llenov" localSheetId="15">#REF!</definedName>
    <definedName name="llenov" localSheetId="16">#REF!</definedName>
    <definedName name="llenov" localSheetId="17">#REF!</definedName>
    <definedName name="llenov" localSheetId="18">#REF!</definedName>
    <definedName name="llenov" localSheetId="19">#REF!</definedName>
    <definedName name="llenov" localSheetId="20">#REF!</definedName>
    <definedName name="llenov" localSheetId="21">#REF!</definedName>
    <definedName name="llenov" localSheetId="22">#REF!</definedName>
    <definedName name="llenov" localSheetId="23">#REF!</definedName>
    <definedName name="llenov" localSheetId="24">#REF!</definedName>
    <definedName name="llenov" localSheetId="25">#REF!</definedName>
    <definedName name="llenov" localSheetId="26">#REF!</definedName>
    <definedName name="llenov" localSheetId="27">#REF!</definedName>
    <definedName name="llenov" localSheetId="28">#REF!</definedName>
    <definedName name="llenov" localSheetId="29">#REF!</definedName>
    <definedName name="llenov" localSheetId="31">#REF!</definedName>
    <definedName name="llenov" localSheetId="7">#REF!</definedName>
    <definedName name="llenov" localSheetId="8">#REF!</definedName>
    <definedName name="llenov" localSheetId="9">#REF!</definedName>
    <definedName name="llenov" localSheetId="10">#REF!</definedName>
    <definedName name="LO" localSheetId="11">#REF!,#REF!,#REF!,#REF!,#REF!,#REF!,#REF!</definedName>
    <definedName name="LO" localSheetId="12">#REF!,#REF!,#REF!,#REF!,#REF!,#REF!,#REF!</definedName>
    <definedName name="LO" localSheetId="13">#REF!,#REF!,#REF!,#REF!,#REF!,#REF!,#REF!</definedName>
    <definedName name="LO" localSheetId="14">#REF!,#REF!,#REF!,#REF!,#REF!,#REF!,#REF!</definedName>
    <definedName name="LO" localSheetId="15">#REF!,#REF!,#REF!,#REF!,#REF!,#REF!,#REF!</definedName>
    <definedName name="LO" localSheetId="16">#REF!,#REF!,#REF!,#REF!,#REF!,#REF!,#REF!</definedName>
    <definedName name="LO" localSheetId="17">#REF!,#REF!,#REF!,#REF!,#REF!,#REF!,#REF!</definedName>
    <definedName name="LO" localSheetId="18">#REF!,#REF!,#REF!,#REF!,#REF!,#REF!,#REF!</definedName>
    <definedName name="LO" localSheetId="19">#REF!,#REF!,#REF!,#REF!,#REF!,#REF!,#REF!</definedName>
    <definedName name="LO" localSheetId="20">#REF!,#REF!,#REF!,#REF!,#REF!,#REF!,#REF!</definedName>
    <definedName name="LO" localSheetId="21">#REF!,#REF!,#REF!,#REF!,#REF!,#REF!,#REF!</definedName>
    <definedName name="LO" localSheetId="22">#REF!,#REF!,#REF!,#REF!,#REF!,#REF!,#REF!</definedName>
    <definedName name="LO" localSheetId="23">#REF!,#REF!,#REF!,#REF!,#REF!,#REF!,#REF!</definedName>
    <definedName name="LO" localSheetId="24">#REF!,#REF!,#REF!,#REF!,#REF!,#REF!,#REF!</definedName>
    <definedName name="LO" localSheetId="25">#REF!,#REF!,#REF!,#REF!,#REF!,#REF!,#REF!</definedName>
    <definedName name="LO" localSheetId="26">#REF!,#REF!,#REF!,#REF!,#REF!,#REF!,#REF!</definedName>
    <definedName name="LO" localSheetId="27">#REF!,#REF!,#REF!,#REF!,#REF!,#REF!,#REF!</definedName>
    <definedName name="LO" localSheetId="28">#REF!,#REF!,#REF!,#REF!,#REF!,#REF!,#REF!</definedName>
    <definedName name="LO" localSheetId="29">#REF!,#REF!,#REF!,#REF!,#REF!,#REF!,#REF!</definedName>
    <definedName name="LO" localSheetId="31">#REF!,#REF!,#REF!,#REF!,#REF!,#REF!,#REF!</definedName>
    <definedName name="LO" localSheetId="7">#REF!,#REF!,#REF!,#REF!,#REF!,#REF!,#REF!</definedName>
    <definedName name="LO" localSheetId="8">#REF!,#REF!,#REF!,#REF!,#REF!,#REF!,#REF!</definedName>
    <definedName name="LO" localSheetId="9">#REF!,#REF!,#REF!,#REF!,#REF!,#REF!,#REF!</definedName>
    <definedName name="LO" localSheetId="10">#REF!,#REF!,#REF!,#REF!,#REF!,#REF!,#REF!</definedName>
    <definedName name="LO" localSheetId="6">#REF!,#REF!,#REF!,#REF!,#REF!,#REF!,#REF!</definedName>
    <definedName name="LOCALIZACIONV" localSheetId="11">#REF!</definedName>
    <definedName name="LOCALIZACIONV" localSheetId="12">#REF!</definedName>
    <definedName name="LOCALIZACIONV" localSheetId="13">#REF!</definedName>
    <definedName name="LOCALIZACIONV" localSheetId="14">#REF!</definedName>
    <definedName name="LOCALIZACIONV" localSheetId="15">#REF!</definedName>
    <definedName name="LOCALIZACIONV" localSheetId="16">#REF!</definedName>
    <definedName name="LOCALIZACIONV" localSheetId="17">#REF!</definedName>
    <definedName name="LOCALIZACIONV" localSheetId="18">#REF!</definedName>
    <definedName name="LOCALIZACIONV" localSheetId="19">#REF!</definedName>
    <definedName name="LOCALIZACIONV" localSheetId="20">#REF!</definedName>
    <definedName name="LOCALIZACIONV" localSheetId="21">#REF!</definedName>
    <definedName name="LOCALIZACIONV" localSheetId="22">#REF!</definedName>
    <definedName name="LOCALIZACIONV" localSheetId="23">#REF!</definedName>
    <definedName name="LOCALIZACIONV" localSheetId="24">#REF!</definedName>
    <definedName name="LOCALIZACIONV" localSheetId="25">#REF!</definedName>
    <definedName name="LOCALIZACIONV" localSheetId="26">#REF!</definedName>
    <definedName name="LOCALIZACIONV" localSheetId="27">#REF!</definedName>
    <definedName name="LOCALIZACIONV" localSheetId="28">#REF!</definedName>
    <definedName name="LOCALIZACIONV" localSheetId="29">#REF!</definedName>
    <definedName name="LOCALIZACIONV" localSheetId="31">#REF!</definedName>
    <definedName name="LOCALIZACIONV" localSheetId="7">#REF!</definedName>
    <definedName name="LOCALIZACIONV" localSheetId="8">#REF!</definedName>
    <definedName name="LOCALIZACIONV" localSheetId="9">#REF!</definedName>
    <definedName name="LOCALIZACIONV" localSheetId="10">#REF!</definedName>
    <definedName name="localizamuro" localSheetId="11">#REF!</definedName>
    <definedName name="localizamuro" localSheetId="12">#REF!</definedName>
    <definedName name="localizamuro" localSheetId="13">#REF!</definedName>
    <definedName name="localizamuro" localSheetId="14">#REF!</definedName>
    <definedName name="localizamuro" localSheetId="15">#REF!</definedName>
    <definedName name="localizamuro" localSheetId="16">#REF!</definedName>
    <definedName name="localizamuro" localSheetId="17">#REF!</definedName>
    <definedName name="localizamuro" localSheetId="18">#REF!</definedName>
    <definedName name="localizamuro" localSheetId="19">#REF!</definedName>
    <definedName name="localizamuro" localSheetId="20">#REF!</definedName>
    <definedName name="localizamuro" localSheetId="21">#REF!</definedName>
    <definedName name="localizamuro" localSheetId="22">#REF!</definedName>
    <definedName name="localizamuro" localSheetId="23">#REF!</definedName>
    <definedName name="localizamuro" localSheetId="24">#REF!</definedName>
    <definedName name="localizamuro" localSheetId="25">#REF!</definedName>
    <definedName name="localizamuro" localSheetId="26">#REF!</definedName>
    <definedName name="localizamuro" localSheetId="27">#REF!</definedName>
    <definedName name="localizamuro" localSheetId="28">#REF!</definedName>
    <definedName name="localizamuro" localSheetId="29">#REF!</definedName>
    <definedName name="localizamuro" localSheetId="31">#REF!</definedName>
    <definedName name="localizamuro" localSheetId="7">#REF!</definedName>
    <definedName name="localizamuro" localSheetId="8">#REF!</definedName>
    <definedName name="localizamuro" localSheetId="9">#REF!</definedName>
    <definedName name="localizamuro" localSheetId="10">#REF!</definedName>
    <definedName name="Longitud" localSheetId="11">#REF!</definedName>
    <definedName name="Longitud" localSheetId="12">#REF!</definedName>
    <definedName name="Longitud" localSheetId="13">#REF!</definedName>
    <definedName name="Longitud" localSheetId="14">#REF!</definedName>
    <definedName name="Longitud" localSheetId="15">#REF!</definedName>
    <definedName name="Longitud" localSheetId="16">#REF!</definedName>
    <definedName name="Longitud" localSheetId="17">#REF!</definedName>
    <definedName name="Longitud" localSheetId="18">#REF!</definedName>
    <definedName name="Longitud" localSheetId="19">#REF!</definedName>
    <definedName name="Longitud" localSheetId="20">#REF!</definedName>
    <definedName name="Longitud" localSheetId="21">#REF!</definedName>
    <definedName name="Longitud" localSheetId="22">#REF!</definedName>
    <definedName name="Longitud" localSheetId="23">#REF!</definedName>
    <definedName name="Longitud" localSheetId="24">#REF!</definedName>
    <definedName name="Longitud" localSheetId="25">#REF!</definedName>
    <definedName name="Longitud" localSheetId="26">#REF!</definedName>
    <definedName name="Longitud" localSheetId="27">#REF!</definedName>
    <definedName name="Longitud" localSheetId="28">#REF!</definedName>
    <definedName name="Longitud" localSheetId="29">#REF!</definedName>
    <definedName name="Longitud" localSheetId="31">#REF!</definedName>
    <definedName name="Longitud" localSheetId="7">#REF!</definedName>
    <definedName name="Longitud" localSheetId="8">#REF!</definedName>
    <definedName name="Longitud" localSheetId="9">#REF!</definedName>
    <definedName name="Longitud" localSheetId="10">#REF!</definedName>
    <definedName name="Longitud1" localSheetId="11">#REF!</definedName>
    <definedName name="Longitud1" localSheetId="12">#REF!</definedName>
    <definedName name="Longitud1" localSheetId="13">#REF!</definedName>
    <definedName name="Longitud1" localSheetId="14">#REF!</definedName>
    <definedName name="Longitud1" localSheetId="15">#REF!</definedName>
    <definedName name="Longitud1" localSheetId="16">#REF!</definedName>
    <definedName name="Longitud1" localSheetId="17">#REF!</definedName>
    <definedName name="Longitud1" localSheetId="18">#REF!</definedName>
    <definedName name="Longitud1" localSheetId="19">#REF!</definedName>
    <definedName name="Longitud1" localSheetId="20">#REF!</definedName>
    <definedName name="Longitud1" localSheetId="21">#REF!</definedName>
    <definedName name="Longitud1" localSheetId="22">#REF!</definedName>
    <definedName name="Longitud1" localSheetId="23">#REF!</definedName>
    <definedName name="Longitud1" localSheetId="24">#REF!</definedName>
    <definedName name="Longitud1" localSheetId="25">#REF!</definedName>
    <definedName name="Longitud1" localSheetId="26">#REF!</definedName>
    <definedName name="Longitud1" localSheetId="27">#REF!</definedName>
    <definedName name="Longitud1" localSheetId="28">#REF!</definedName>
    <definedName name="Longitud1" localSheetId="29">#REF!</definedName>
    <definedName name="Longitud1" localSheetId="31">#REF!</definedName>
    <definedName name="Longitud1" localSheetId="7">#REF!</definedName>
    <definedName name="Longitud1" localSheetId="8">#REF!</definedName>
    <definedName name="Longitud1" localSheetId="9">#REF!</definedName>
    <definedName name="Longitud1" localSheetId="10">#REF!</definedName>
    <definedName name="Longitud2" localSheetId="11">#REF!</definedName>
    <definedName name="Longitud2" localSheetId="12">#REF!</definedName>
    <definedName name="Longitud2" localSheetId="13">#REF!</definedName>
    <definedName name="Longitud2" localSheetId="14">#REF!</definedName>
    <definedName name="Longitud2" localSheetId="15">#REF!</definedName>
    <definedName name="Longitud2" localSheetId="16">#REF!</definedName>
    <definedName name="Longitud2" localSheetId="17">#REF!</definedName>
    <definedName name="Longitud2" localSheetId="18">#REF!</definedName>
    <definedName name="Longitud2" localSheetId="19">#REF!</definedName>
    <definedName name="Longitud2" localSheetId="20">#REF!</definedName>
    <definedName name="Longitud2" localSheetId="21">#REF!</definedName>
    <definedName name="Longitud2" localSheetId="22">#REF!</definedName>
    <definedName name="Longitud2" localSheetId="23">#REF!</definedName>
    <definedName name="Longitud2" localSheetId="24">#REF!</definedName>
    <definedName name="Longitud2" localSheetId="25">#REF!</definedName>
    <definedName name="Longitud2" localSheetId="26">#REF!</definedName>
    <definedName name="Longitud2" localSheetId="27">#REF!</definedName>
    <definedName name="Longitud2" localSheetId="28">#REF!</definedName>
    <definedName name="Longitud2" localSheetId="29">#REF!</definedName>
    <definedName name="Longitud2" localSheetId="31">#REF!</definedName>
    <definedName name="Longitud2" localSheetId="7">#REF!</definedName>
    <definedName name="Longitud2" localSheetId="8">#REF!</definedName>
    <definedName name="Longitud2" localSheetId="9">#REF!</definedName>
    <definedName name="Longitud2" localSheetId="10">#REF!</definedName>
    <definedName name="LP" localSheetId="11">'[6]CIRCUITOS CODENSA'!#REF!</definedName>
    <definedName name="LP" localSheetId="12">'[6]CIRCUITOS CODENSA'!#REF!</definedName>
    <definedName name="LP" localSheetId="13">'[6]CIRCUITOS CODENSA'!#REF!</definedName>
    <definedName name="LP" localSheetId="14">'[6]CIRCUITOS CODENSA'!#REF!</definedName>
    <definedName name="LP" localSheetId="15">'[6]CIRCUITOS CODENSA'!#REF!</definedName>
    <definedName name="LP" localSheetId="16">'[6]CIRCUITOS CODENSA'!#REF!</definedName>
    <definedName name="LP" localSheetId="17">'[6]CIRCUITOS CODENSA'!#REF!</definedName>
    <definedName name="LP" localSheetId="18">'[6]CIRCUITOS CODENSA'!#REF!</definedName>
    <definedName name="LP" localSheetId="19">'[6]CIRCUITOS CODENSA'!#REF!</definedName>
    <definedName name="LP" localSheetId="20">'[6]CIRCUITOS CODENSA'!#REF!</definedName>
    <definedName name="LP" localSheetId="21">'[6]CIRCUITOS CODENSA'!#REF!</definedName>
    <definedName name="LP" localSheetId="22">'[6]CIRCUITOS CODENSA'!#REF!</definedName>
    <definedName name="LP" localSheetId="23">'[6]CIRCUITOS CODENSA'!#REF!</definedName>
    <definedName name="LP" localSheetId="24">'[6]CIRCUITOS CODENSA'!#REF!</definedName>
    <definedName name="LP" localSheetId="25">'[6]CIRCUITOS CODENSA'!#REF!</definedName>
    <definedName name="LP" localSheetId="26">'[6]CIRCUITOS CODENSA'!#REF!</definedName>
    <definedName name="LP" localSheetId="27">'[6]CIRCUITOS CODENSA'!#REF!</definedName>
    <definedName name="LP" localSheetId="28">'[6]CIRCUITOS CODENSA'!#REF!</definedName>
    <definedName name="LP" localSheetId="29">'[6]CIRCUITOS CODENSA'!#REF!</definedName>
    <definedName name="LP" localSheetId="31">'[6]CIRCUITOS CODENSA'!#REF!</definedName>
    <definedName name="LP" localSheetId="7">'[6]CIRCUITOS CODENSA'!#REF!</definedName>
    <definedName name="LP" localSheetId="8">'[6]CIRCUITOS CODENSA'!#REF!</definedName>
    <definedName name="LP" localSheetId="9">'[6]CIRCUITOS CODENSA'!#REF!</definedName>
    <definedName name="LP" localSheetId="10">'[6]CIRCUITOS CODENSA'!#REF!</definedName>
    <definedName name="m" localSheetId="11">#REF!</definedName>
    <definedName name="m" localSheetId="12">#REF!</definedName>
    <definedName name="m" localSheetId="13">#REF!</definedName>
    <definedName name="m" localSheetId="14">#REF!</definedName>
    <definedName name="m" localSheetId="15">#REF!</definedName>
    <definedName name="m" localSheetId="16">#REF!</definedName>
    <definedName name="m" localSheetId="17">#REF!</definedName>
    <definedName name="m" localSheetId="18">#REF!</definedName>
    <definedName name="m" localSheetId="19">#REF!</definedName>
    <definedName name="m" localSheetId="20">#REF!</definedName>
    <definedName name="m" localSheetId="21">#REF!</definedName>
    <definedName name="m" localSheetId="22">#REF!</definedName>
    <definedName name="m" localSheetId="23">#REF!</definedName>
    <definedName name="m" localSheetId="24">#REF!</definedName>
    <definedName name="m" localSheetId="25">#REF!</definedName>
    <definedName name="m" localSheetId="26">#REF!</definedName>
    <definedName name="m" localSheetId="27">#REF!</definedName>
    <definedName name="m" localSheetId="28">#REF!</definedName>
    <definedName name="m" localSheetId="29">#REF!</definedName>
    <definedName name="m" localSheetId="31">#REF!</definedName>
    <definedName name="m" localSheetId="7">#REF!</definedName>
    <definedName name="m" localSheetId="8">#REF!</definedName>
    <definedName name="m" localSheetId="9">#REF!</definedName>
    <definedName name="m" localSheetId="10">#REF!</definedName>
    <definedName name="m" localSheetId="6">#REF!</definedName>
    <definedName name="mac" localSheetId="11">#REF!</definedName>
    <definedName name="mac" localSheetId="12">#REF!</definedName>
    <definedName name="mac" localSheetId="13">#REF!</definedName>
    <definedName name="mac" localSheetId="14">#REF!</definedName>
    <definedName name="mac" localSheetId="15">#REF!</definedName>
    <definedName name="mac" localSheetId="16">#REF!</definedName>
    <definedName name="mac" localSheetId="17">#REF!</definedName>
    <definedName name="mac" localSheetId="18">#REF!</definedName>
    <definedName name="mac" localSheetId="19">#REF!</definedName>
    <definedName name="mac" localSheetId="20">#REF!</definedName>
    <definedName name="mac" localSheetId="21">#REF!</definedName>
    <definedName name="mac" localSheetId="22">#REF!</definedName>
    <definedName name="mac" localSheetId="23">#REF!</definedName>
    <definedName name="mac" localSheetId="24">#REF!</definedName>
    <definedName name="mac" localSheetId="25">#REF!</definedName>
    <definedName name="mac" localSheetId="26">#REF!</definedName>
    <definedName name="mac" localSheetId="27">#REF!</definedName>
    <definedName name="mac" localSheetId="28">#REF!</definedName>
    <definedName name="mac" localSheetId="29">#REF!</definedName>
    <definedName name="mac" localSheetId="31">#REF!</definedName>
    <definedName name="mac" localSheetId="7">#REF!</definedName>
    <definedName name="mac" localSheetId="8">#REF!</definedName>
    <definedName name="mac" localSheetId="9">#REF!</definedName>
    <definedName name="mac" localSheetId="10">#REF!</definedName>
    <definedName name="mac" localSheetId="6">#REF!</definedName>
    <definedName name="Maestro_de_Obra">#REF!</definedName>
    <definedName name="Maletin">#REF!</definedName>
    <definedName name="MALLA" localSheetId="11">#REF!</definedName>
    <definedName name="MALLA" localSheetId="12">#REF!</definedName>
    <definedName name="MALLA" localSheetId="13">#REF!</definedName>
    <definedName name="MALLA" localSheetId="14">#REF!</definedName>
    <definedName name="MALLA" localSheetId="15">#REF!</definedName>
    <definedName name="MALLA" localSheetId="16">#REF!</definedName>
    <definedName name="MALLA" localSheetId="17">#REF!</definedName>
    <definedName name="MALLA" localSheetId="18">#REF!</definedName>
    <definedName name="MALLA" localSheetId="19">#REF!</definedName>
    <definedName name="MALLA" localSheetId="20">#REF!</definedName>
    <definedName name="MALLA" localSheetId="21">#REF!</definedName>
    <definedName name="MALLA" localSheetId="22">#REF!</definedName>
    <definedName name="MALLA" localSheetId="23">#REF!</definedName>
    <definedName name="MALLA" localSheetId="24">#REF!</definedName>
    <definedName name="MALLA" localSheetId="25">#REF!</definedName>
    <definedName name="MALLA" localSheetId="26">#REF!</definedName>
    <definedName name="MALLA" localSheetId="27">#REF!</definedName>
    <definedName name="MALLA" localSheetId="28">#REF!</definedName>
    <definedName name="MALLA" localSheetId="29">#REF!</definedName>
    <definedName name="MALLA" localSheetId="31">#REF!</definedName>
    <definedName name="MALLA" localSheetId="7">#REF!</definedName>
    <definedName name="MALLA" localSheetId="8">#REF!</definedName>
    <definedName name="MALLA" localSheetId="9">#REF!</definedName>
    <definedName name="MALLA" localSheetId="10">#REF!</definedName>
    <definedName name="Manguera__para_Agua">#REF!</definedName>
    <definedName name="mantenimiento" localSheetId="11">'[16]COSTOS OFICINA'!#REF!</definedName>
    <definedName name="mantenimiento" localSheetId="12">'[16]COSTOS OFICINA'!#REF!</definedName>
    <definedName name="mantenimiento" localSheetId="13">'[16]COSTOS OFICINA'!#REF!</definedName>
    <definedName name="mantenimiento" localSheetId="14">'[16]COSTOS OFICINA'!#REF!</definedName>
    <definedName name="mantenimiento" localSheetId="15">'[16]COSTOS OFICINA'!#REF!</definedName>
    <definedName name="mantenimiento" localSheetId="16">'[16]COSTOS OFICINA'!#REF!</definedName>
    <definedName name="mantenimiento" localSheetId="17">'[16]COSTOS OFICINA'!#REF!</definedName>
    <definedName name="mantenimiento" localSheetId="18">'[16]COSTOS OFICINA'!#REF!</definedName>
    <definedName name="mantenimiento" localSheetId="19">'[16]COSTOS OFICINA'!#REF!</definedName>
    <definedName name="mantenimiento" localSheetId="20">'[16]COSTOS OFICINA'!#REF!</definedName>
    <definedName name="mantenimiento" localSheetId="21">'[16]COSTOS OFICINA'!#REF!</definedName>
    <definedName name="mantenimiento" localSheetId="22">'[16]COSTOS OFICINA'!#REF!</definedName>
    <definedName name="mantenimiento" localSheetId="23">'[16]COSTOS OFICINA'!#REF!</definedName>
    <definedName name="mantenimiento" localSheetId="24">'[16]COSTOS OFICINA'!#REF!</definedName>
    <definedName name="mantenimiento" localSheetId="25">'[16]COSTOS OFICINA'!#REF!</definedName>
    <definedName name="mantenimiento" localSheetId="26">'[16]COSTOS OFICINA'!#REF!</definedName>
    <definedName name="mantenimiento" localSheetId="27">'[16]COSTOS OFICINA'!#REF!</definedName>
    <definedName name="mantenimiento" localSheetId="28">'[16]COSTOS OFICINA'!#REF!</definedName>
    <definedName name="mantenimiento" localSheetId="29">'[16]COSTOS OFICINA'!#REF!</definedName>
    <definedName name="mantenimiento" localSheetId="31">'[16]COSTOS OFICINA'!#REF!</definedName>
    <definedName name="mantenimiento" localSheetId="7">'[16]COSTOS OFICINA'!#REF!</definedName>
    <definedName name="mantenimiento" localSheetId="8">'[16]COSTOS OFICINA'!#REF!</definedName>
    <definedName name="mantenimiento" localSheetId="9">'[16]COSTOS OFICINA'!#REF!</definedName>
    <definedName name="mantenimiento" localSheetId="10">'[16]COSTOS OFICINA'!#REF!</definedName>
    <definedName name="MAR" localSheetId="11">#REF!</definedName>
    <definedName name="MAR" localSheetId="12">#REF!</definedName>
    <definedName name="MAR" localSheetId="13">#REF!</definedName>
    <definedName name="MAR" localSheetId="14">#REF!</definedName>
    <definedName name="MAR" localSheetId="15">#REF!</definedName>
    <definedName name="MAR" localSheetId="16">#REF!</definedName>
    <definedName name="MAR" localSheetId="17">#REF!</definedName>
    <definedName name="MAR" localSheetId="18">#REF!</definedName>
    <definedName name="MAR" localSheetId="19">#REF!</definedName>
    <definedName name="MAR" localSheetId="20">#REF!</definedName>
    <definedName name="MAR" localSheetId="21">#REF!</definedName>
    <definedName name="MAR" localSheetId="22">#REF!</definedName>
    <definedName name="MAR" localSheetId="23">#REF!</definedName>
    <definedName name="MAR" localSheetId="24">#REF!</definedName>
    <definedName name="MAR" localSheetId="25">#REF!</definedName>
    <definedName name="MAR" localSheetId="26">#REF!</definedName>
    <definedName name="MAR" localSheetId="27">#REF!</definedName>
    <definedName name="MAR" localSheetId="28">#REF!</definedName>
    <definedName name="MAR" localSheetId="29">#REF!</definedName>
    <definedName name="MAR" localSheetId="31">#REF!</definedName>
    <definedName name="MAR" localSheetId="7">#REF!</definedName>
    <definedName name="MAR" localSheetId="8">#REF!</definedName>
    <definedName name="MAR" localSheetId="9">#REF!</definedName>
    <definedName name="MAR" localSheetId="10">#REF!</definedName>
    <definedName name="MATER" localSheetId="6">[12]MATERIAL!$B$3:$B$580</definedName>
    <definedName name="Material_clasificado_de_6__para_filtro">#REF!</definedName>
    <definedName name="Material_seleccionado_de_cantera">#REF!</definedName>
    <definedName name="MATERIALES" localSheetId="6">[12]MATERIAL!$B$2:$D$580</definedName>
    <definedName name="MAY" localSheetId="11">#REF!</definedName>
    <definedName name="MAY" localSheetId="12">#REF!</definedName>
    <definedName name="MAY" localSheetId="13">#REF!</definedName>
    <definedName name="MAY" localSheetId="14">#REF!</definedName>
    <definedName name="MAY" localSheetId="15">#REF!</definedName>
    <definedName name="MAY" localSheetId="16">#REF!</definedName>
    <definedName name="MAY" localSheetId="17">#REF!</definedName>
    <definedName name="MAY" localSheetId="18">#REF!</definedName>
    <definedName name="MAY" localSheetId="19">#REF!</definedName>
    <definedName name="MAY" localSheetId="20">#REF!</definedName>
    <definedName name="MAY" localSheetId="21">#REF!</definedName>
    <definedName name="MAY" localSheetId="22">#REF!</definedName>
    <definedName name="MAY" localSheetId="23">#REF!</definedName>
    <definedName name="MAY" localSheetId="24">#REF!</definedName>
    <definedName name="MAY" localSheetId="25">#REF!</definedName>
    <definedName name="MAY" localSheetId="26">#REF!</definedName>
    <definedName name="MAY" localSheetId="27">#REF!</definedName>
    <definedName name="MAY" localSheetId="28">#REF!</definedName>
    <definedName name="MAY" localSheetId="29">#REF!</definedName>
    <definedName name="MAY" localSheetId="31">#REF!</definedName>
    <definedName name="MAY" localSheetId="7">#REF!</definedName>
    <definedName name="MAY" localSheetId="8">#REF!</definedName>
    <definedName name="MAY" localSheetId="9">#REF!</definedName>
    <definedName name="MAY" localSheetId="10">#REF!</definedName>
    <definedName name="MDC" localSheetId="11">#REF!</definedName>
    <definedName name="MDC" localSheetId="12">#REF!</definedName>
    <definedName name="MDC" localSheetId="13">#REF!</definedName>
    <definedName name="MDC" localSheetId="14">#REF!</definedName>
    <definedName name="MDC" localSheetId="15">#REF!</definedName>
    <definedName name="MDC" localSheetId="16">#REF!</definedName>
    <definedName name="MDC" localSheetId="17">#REF!</definedName>
    <definedName name="MDC" localSheetId="18">#REF!</definedName>
    <definedName name="MDC" localSheetId="19">#REF!</definedName>
    <definedName name="MDC" localSheetId="20">#REF!</definedName>
    <definedName name="MDC" localSheetId="21">#REF!</definedName>
    <definedName name="MDC" localSheetId="22">#REF!</definedName>
    <definedName name="MDC" localSheetId="23">#REF!</definedName>
    <definedName name="MDC" localSheetId="24">#REF!</definedName>
    <definedName name="MDC" localSheetId="25">#REF!</definedName>
    <definedName name="MDC" localSheetId="26">#REF!</definedName>
    <definedName name="MDC" localSheetId="27">#REF!</definedName>
    <definedName name="MDC" localSheetId="28">#REF!</definedName>
    <definedName name="MDC" localSheetId="29">#REF!</definedName>
    <definedName name="MDC" localSheetId="31">#REF!</definedName>
    <definedName name="MDC" localSheetId="7">#REF!</definedName>
    <definedName name="MDC" localSheetId="8">#REF!</definedName>
    <definedName name="MDC" localSheetId="9">#REF!</definedName>
    <definedName name="MDC" localSheetId="10">#REF!</definedName>
    <definedName name="ME" localSheetId="11">#REF!</definedName>
    <definedName name="ME" localSheetId="12">#REF!</definedName>
    <definedName name="ME" localSheetId="13">#REF!</definedName>
    <definedName name="ME" localSheetId="14">#REF!</definedName>
    <definedName name="ME" localSheetId="15">#REF!</definedName>
    <definedName name="ME" localSheetId="16">#REF!</definedName>
    <definedName name="ME" localSheetId="17">#REF!</definedName>
    <definedName name="ME" localSheetId="18">#REF!</definedName>
    <definedName name="ME" localSheetId="19">#REF!</definedName>
    <definedName name="ME" localSheetId="20">#REF!</definedName>
    <definedName name="ME" localSheetId="21">#REF!</definedName>
    <definedName name="ME" localSheetId="22">#REF!</definedName>
    <definedName name="ME" localSheetId="23">#REF!</definedName>
    <definedName name="ME" localSheetId="24">#REF!</definedName>
    <definedName name="ME" localSheetId="25">#REF!</definedName>
    <definedName name="ME" localSheetId="26">#REF!</definedName>
    <definedName name="ME" localSheetId="27">#REF!</definedName>
    <definedName name="ME" localSheetId="28">#REF!</definedName>
    <definedName name="ME" localSheetId="29">#REF!</definedName>
    <definedName name="ME" localSheetId="31">#REF!</definedName>
    <definedName name="ME" localSheetId="7">#REF!</definedName>
    <definedName name="ME" localSheetId="8">#REF!</definedName>
    <definedName name="ME" localSheetId="9">#REF!</definedName>
    <definedName name="ME" localSheetId="10">#REF!</definedName>
    <definedName name="meses" localSheetId="11">#REF!</definedName>
    <definedName name="meses" localSheetId="12">#REF!</definedName>
    <definedName name="meses" localSheetId="13">#REF!</definedName>
    <definedName name="meses" localSheetId="14">#REF!</definedName>
    <definedName name="meses" localSheetId="15">#REF!</definedName>
    <definedName name="meses" localSheetId="16">#REF!</definedName>
    <definedName name="meses" localSheetId="17">#REF!</definedName>
    <definedName name="meses" localSheetId="18">#REF!</definedName>
    <definedName name="meses" localSheetId="19">#REF!</definedName>
    <definedName name="meses" localSheetId="20">#REF!</definedName>
    <definedName name="meses" localSheetId="21">#REF!</definedName>
    <definedName name="meses" localSheetId="22">#REF!</definedName>
    <definedName name="meses" localSheetId="23">#REF!</definedName>
    <definedName name="meses" localSheetId="24">#REF!</definedName>
    <definedName name="meses" localSheetId="25">#REF!</definedName>
    <definedName name="meses" localSheetId="26">#REF!</definedName>
    <definedName name="meses" localSheetId="27">#REF!</definedName>
    <definedName name="meses" localSheetId="28">#REF!</definedName>
    <definedName name="meses" localSheetId="29">#REF!</definedName>
    <definedName name="meses" localSheetId="31">#REF!</definedName>
    <definedName name="meses" localSheetId="7">#REF!</definedName>
    <definedName name="meses" localSheetId="8">#REF!</definedName>
    <definedName name="meses" localSheetId="9">#REF!</definedName>
    <definedName name="meses" localSheetId="10">#REF!</definedName>
    <definedName name="MEZCLADORA" localSheetId="11">#REF!</definedName>
    <definedName name="MEZCLADORA" localSheetId="12">#REF!</definedName>
    <definedName name="MEZCLADORA" localSheetId="13">#REF!</definedName>
    <definedName name="MEZCLADORA" localSheetId="14">#REF!</definedName>
    <definedName name="MEZCLADORA" localSheetId="15">#REF!</definedName>
    <definedName name="MEZCLADORA" localSheetId="16">#REF!</definedName>
    <definedName name="MEZCLADORA" localSheetId="17">#REF!</definedName>
    <definedName name="MEZCLADORA" localSheetId="18">#REF!</definedName>
    <definedName name="MEZCLADORA" localSheetId="19">#REF!</definedName>
    <definedName name="MEZCLADORA" localSheetId="20">#REF!</definedName>
    <definedName name="MEZCLADORA" localSheetId="21">#REF!</definedName>
    <definedName name="MEZCLADORA" localSheetId="22">#REF!</definedName>
    <definedName name="MEZCLADORA" localSheetId="23">#REF!</definedName>
    <definedName name="MEZCLADORA" localSheetId="24">#REF!</definedName>
    <definedName name="MEZCLADORA" localSheetId="25">#REF!</definedName>
    <definedName name="MEZCLADORA" localSheetId="26">#REF!</definedName>
    <definedName name="MEZCLADORA" localSheetId="27">#REF!</definedName>
    <definedName name="MEZCLADORA" localSheetId="28">#REF!</definedName>
    <definedName name="MEZCLADORA" localSheetId="29">#REF!</definedName>
    <definedName name="MEZCLADORA" localSheetId="31">#REF!</definedName>
    <definedName name="MEZCLADORA" localSheetId="7">#REF!</definedName>
    <definedName name="MEZCLADORA" localSheetId="8">#REF!</definedName>
    <definedName name="MEZCLADORA" localSheetId="9">#REF!</definedName>
    <definedName name="MEZCLADORA" localSheetId="10">#REF!</definedName>
    <definedName name="Mezcladora_trompo_a_gasolina__Inc._combustible">#REF!</definedName>
    <definedName name="MI" localSheetId="11">#REF!,#REF!,#REF!,#REF!,#REF!,#REF!,#REF!</definedName>
    <definedName name="MI" localSheetId="12">#REF!,#REF!,#REF!,#REF!,#REF!,#REF!,#REF!</definedName>
    <definedName name="MI" localSheetId="13">#REF!,#REF!,#REF!,#REF!,#REF!,#REF!,#REF!</definedName>
    <definedName name="MI" localSheetId="14">#REF!,#REF!,#REF!,#REF!,#REF!,#REF!,#REF!</definedName>
    <definedName name="MI" localSheetId="15">#REF!,#REF!,#REF!,#REF!,#REF!,#REF!,#REF!</definedName>
    <definedName name="MI" localSheetId="16">#REF!,#REF!,#REF!,#REF!,#REF!,#REF!,#REF!</definedName>
    <definedName name="MI" localSheetId="17">#REF!,#REF!,#REF!,#REF!,#REF!,#REF!,#REF!</definedName>
    <definedName name="MI" localSheetId="18">#REF!,#REF!,#REF!,#REF!,#REF!,#REF!,#REF!</definedName>
    <definedName name="MI" localSheetId="19">#REF!,#REF!,#REF!,#REF!,#REF!,#REF!,#REF!</definedName>
    <definedName name="MI" localSheetId="20">#REF!,#REF!,#REF!,#REF!,#REF!,#REF!,#REF!</definedName>
    <definedName name="MI" localSheetId="21">#REF!,#REF!,#REF!,#REF!,#REF!,#REF!,#REF!</definedName>
    <definedName name="MI" localSheetId="22">#REF!,#REF!,#REF!,#REF!,#REF!,#REF!,#REF!</definedName>
    <definedName name="MI" localSheetId="23">#REF!,#REF!,#REF!,#REF!,#REF!,#REF!,#REF!</definedName>
    <definedName name="MI" localSheetId="24">#REF!,#REF!,#REF!,#REF!,#REF!,#REF!,#REF!</definedName>
    <definedName name="MI" localSheetId="25">#REF!,#REF!,#REF!,#REF!,#REF!,#REF!,#REF!</definedName>
    <definedName name="MI" localSheetId="26">#REF!,#REF!,#REF!,#REF!,#REF!,#REF!,#REF!</definedName>
    <definedName name="MI" localSheetId="27">#REF!,#REF!,#REF!,#REF!,#REF!,#REF!,#REF!</definedName>
    <definedName name="MI" localSheetId="28">#REF!,#REF!,#REF!,#REF!,#REF!,#REF!,#REF!</definedName>
    <definedName name="MI" localSheetId="29">#REF!,#REF!,#REF!,#REF!,#REF!,#REF!,#REF!</definedName>
    <definedName name="MI" localSheetId="31">#REF!,#REF!,#REF!,#REF!,#REF!,#REF!,#REF!</definedName>
    <definedName name="MI" localSheetId="7">#REF!,#REF!,#REF!,#REF!,#REF!,#REF!,#REF!</definedName>
    <definedName name="MI" localSheetId="8">#REF!,#REF!,#REF!,#REF!,#REF!,#REF!,#REF!</definedName>
    <definedName name="MI" localSheetId="9">#REF!,#REF!,#REF!,#REF!,#REF!,#REF!,#REF!</definedName>
    <definedName name="MI" localSheetId="10">#REF!,#REF!,#REF!,#REF!,#REF!,#REF!,#REF!</definedName>
    <definedName name="MI" localSheetId="6">#REF!,#REF!,#REF!,#REF!,#REF!,#REF!,#REF!</definedName>
    <definedName name="Mínimo" localSheetId="11">#REF!</definedName>
    <definedName name="Mínimo" localSheetId="12">#REF!</definedName>
    <definedName name="Mínimo" localSheetId="13">#REF!</definedName>
    <definedName name="Mínimo" localSheetId="14">#REF!</definedName>
    <definedName name="Mínimo" localSheetId="15">#REF!</definedName>
    <definedName name="Mínimo" localSheetId="16">#REF!</definedName>
    <definedName name="Mínimo" localSheetId="17">#REF!</definedName>
    <definedName name="Mínimo" localSheetId="18">#REF!</definedName>
    <definedName name="Mínimo" localSheetId="19">#REF!</definedName>
    <definedName name="Mínimo" localSheetId="20">#REF!</definedName>
    <definedName name="Mínimo" localSheetId="21">#REF!</definedName>
    <definedName name="Mínimo" localSheetId="22">#REF!</definedName>
    <definedName name="Mínimo" localSheetId="23">#REF!</definedName>
    <definedName name="Mínimo" localSheetId="24">#REF!</definedName>
    <definedName name="Mínimo" localSheetId="25">#REF!</definedName>
    <definedName name="Mínimo" localSheetId="26">#REF!</definedName>
    <definedName name="Mínimo" localSheetId="27">#REF!</definedName>
    <definedName name="Mínimo" localSheetId="28">#REF!</definedName>
    <definedName name="Mínimo" localSheetId="29">#REF!</definedName>
    <definedName name="Mínimo" localSheetId="31">#REF!</definedName>
    <definedName name="Mínimo" localSheetId="7">#REF!</definedName>
    <definedName name="Mínimo" localSheetId="8">#REF!</definedName>
    <definedName name="Mínimo" localSheetId="9">#REF!</definedName>
    <definedName name="Mínimo" localSheetId="10">#REF!</definedName>
    <definedName name="ML" localSheetId="11">#REF!,#REF!,#REF!,#REF!,#REF!,#REF!,#REF!</definedName>
    <definedName name="ML" localSheetId="12">#REF!,#REF!,#REF!,#REF!,#REF!,#REF!,#REF!</definedName>
    <definedName name="ML" localSheetId="13">#REF!,#REF!,#REF!,#REF!,#REF!,#REF!,#REF!</definedName>
    <definedName name="ML" localSheetId="14">#REF!,#REF!,#REF!,#REF!,#REF!,#REF!,#REF!</definedName>
    <definedName name="ML" localSheetId="15">#REF!,#REF!,#REF!,#REF!,#REF!,#REF!,#REF!</definedName>
    <definedName name="ML" localSheetId="16">#REF!,#REF!,#REF!,#REF!,#REF!,#REF!,#REF!</definedName>
    <definedName name="ML" localSheetId="17">#REF!,#REF!,#REF!,#REF!,#REF!,#REF!,#REF!</definedName>
    <definedName name="ML" localSheetId="18">#REF!,#REF!,#REF!,#REF!,#REF!,#REF!,#REF!</definedName>
    <definedName name="ML" localSheetId="19">#REF!,#REF!,#REF!,#REF!,#REF!,#REF!,#REF!</definedName>
    <definedName name="ML" localSheetId="20">#REF!,#REF!,#REF!,#REF!,#REF!,#REF!,#REF!</definedName>
    <definedName name="ML" localSheetId="21">#REF!,#REF!,#REF!,#REF!,#REF!,#REF!,#REF!</definedName>
    <definedName name="ML" localSheetId="22">#REF!,#REF!,#REF!,#REF!,#REF!,#REF!,#REF!</definedName>
    <definedName name="ML" localSheetId="23">#REF!,#REF!,#REF!,#REF!,#REF!,#REF!,#REF!</definedName>
    <definedName name="ML" localSheetId="24">#REF!,#REF!,#REF!,#REF!,#REF!,#REF!,#REF!</definedName>
    <definedName name="ML" localSheetId="25">#REF!,#REF!,#REF!,#REF!,#REF!,#REF!,#REF!</definedName>
    <definedName name="ML" localSheetId="26">#REF!,#REF!,#REF!,#REF!,#REF!,#REF!,#REF!</definedName>
    <definedName name="ML" localSheetId="27">#REF!,#REF!,#REF!,#REF!,#REF!,#REF!,#REF!</definedName>
    <definedName name="ML" localSheetId="28">#REF!,#REF!,#REF!,#REF!,#REF!,#REF!,#REF!</definedName>
    <definedName name="ML" localSheetId="29">#REF!,#REF!,#REF!,#REF!,#REF!,#REF!,#REF!</definedName>
    <definedName name="ML" localSheetId="31">#REF!,#REF!,#REF!,#REF!,#REF!,#REF!,#REF!</definedName>
    <definedName name="ML" localSheetId="7">#REF!,#REF!,#REF!,#REF!,#REF!,#REF!,#REF!</definedName>
    <definedName name="ML" localSheetId="8">#REF!,#REF!,#REF!,#REF!,#REF!,#REF!,#REF!</definedName>
    <definedName name="ML" localSheetId="9">#REF!,#REF!,#REF!,#REF!,#REF!,#REF!,#REF!</definedName>
    <definedName name="ML" localSheetId="10">#REF!,#REF!,#REF!,#REF!,#REF!,#REF!,#REF!</definedName>
    <definedName name="ML" localSheetId="6">#REF!,#REF!,#REF!,#REF!,#REF!,#REF!,#REF!</definedName>
    <definedName name="MO" localSheetId="11">'[6]CIRCUITOS CODENSA'!#REF!</definedName>
    <definedName name="MO" localSheetId="12">'[6]CIRCUITOS CODENSA'!#REF!</definedName>
    <definedName name="MO" localSheetId="13">'[6]CIRCUITOS CODENSA'!#REF!</definedName>
    <definedName name="MO" localSheetId="14">'[6]CIRCUITOS CODENSA'!#REF!</definedName>
    <definedName name="MO" localSheetId="15">'[6]CIRCUITOS CODENSA'!#REF!</definedName>
    <definedName name="MO" localSheetId="16">'[6]CIRCUITOS CODENSA'!#REF!</definedName>
    <definedName name="MO" localSheetId="17">'[6]CIRCUITOS CODENSA'!#REF!</definedName>
    <definedName name="MO" localSheetId="18">'[6]CIRCUITOS CODENSA'!#REF!</definedName>
    <definedName name="MO" localSheetId="19">'[6]CIRCUITOS CODENSA'!#REF!</definedName>
    <definedName name="MO" localSheetId="20">'[6]CIRCUITOS CODENSA'!#REF!</definedName>
    <definedName name="MO" localSheetId="21">'[6]CIRCUITOS CODENSA'!#REF!</definedName>
    <definedName name="MO" localSheetId="22">'[6]CIRCUITOS CODENSA'!#REF!</definedName>
    <definedName name="MO" localSheetId="23">'[6]CIRCUITOS CODENSA'!#REF!</definedName>
    <definedName name="MO" localSheetId="24">'[6]CIRCUITOS CODENSA'!#REF!</definedName>
    <definedName name="MO" localSheetId="25">'[6]CIRCUITOS CODENSA'!#REF!</definedName>
    <definedName name="MO" localSheetId="26">'[6]CIRCUITOS CODENSA'!#REF!</definedName>
    <definedName name="MO" localSheetId="27">'[6]CIRCUITOS CODENSA'!#REF!</definedName>
    <definedName name="MO" localSheetId="28">'[6]CIRCUITOS CODENSA'!#REF!</definedName>
    <definedName name="MO" localSheetId="29">'[6]CIRCUITOS CODENSA'!#REF!</definedName>
    <definedName name="MO" localSheetId="31">'[6]CIRCUITOS CODENSA'!#REF!</definedName>
    <definedName name="MO" localSheetId="7">'[6]CIRCUITOS CODENSA'!#REF!</definedName>
    <definedName name="MO" localSheetId="8">'[6]CIRCUITOS CODENSA'!#REF!</definedName>
    <definedName name="MO" localSheetId="9">'[6]CIRCUITOS CODENSA'!#REF!</definedName>
    <definedName name="MO" localSheetId="10">'[6]CIRCUITOS CODENSA'!#REF!</definedName>
    <definedName name="mortero1_3_apartado">#REF!</definedName>
    <definedName name="mortero1_3_arboletes">#REF!</definedName>
    <definedName name="mortero1_3_carepa">#REF!</definedName>
    <definedName name="mortero1_3_chigorodo">#REF!</definedName>
    <definedName name="mortero1_3_mutata">#REF!</definedName>
    <definedName name="mortero1_3_necocli">#REF!</definedName>
    <definedName name="mortero1_3_sanjuan">#REF!</definedName>
    <definedName name="mortero1_3_sanpedro">#REF!</definedName>
    <definedName name="mortero1_3_turbo">#REF!</definedName>
    <definedName name="MOTO" localSheetId="11">#REF!</definedName>
    <definedName name="MOTO" localSheetId="12">#REF!</definedName>
    <definedName name="MOTO" localSheetId="13">#REF!</definedName>
    <definedName name="MOTO" localSheetId="14">#REF!</definedName>
    <definedName name="MOTO" localSheetId="15">#REF!</definedName>
    <definedName name="MOTO" localSheetId="16">#REF!</definedName>
    <definedName name="MOTO" localSheetId="17">#REF!</definedName>
    <definedName name="MOTO" localSheetId="18">#REF!</definedName>
    <definedName name="MOTO" localSheetId="19">#REF!</definedName>
    <definedName name="MOTO" localSheetId="20">#REF!</definedName>
    <definedName name="MOTO" localSheetId="21">#REF!</definedName>
    <definedName name="MOTO" localSheetId="22">#REF!</definedName>
    <definedName name="MOTO" localSheetId="23">#REF!</definedName>
    <definedName name="MOTO" localSheetId="24">#REF!</definedName>
    <definedName name="MOTO" localSheetId="25">#REF!</definedName>
    <definedName name="MOTO" localSheetId="26">#REF!</definedName>
    <definedName name="MOTO" localSheetId="27">#REF!</definedName>
    <definedName name="MOTO" localSheetId="28">#REF!</definedName>
    <definedName name="MOTO" localSheetId="29">#REF!</definedName>
    <definedName name="MOTO" localSheetId="31">#REF!</definedName>
    <definedName name="MOTO" localSheetId="7">#REF!</definedName>
    <definedName name="MOTO" localSheetId="8">#REF!</definedName>
    <definedName name="MOTO" localSheetId="9">#REF!</definedName>
    <definedName name="MOTO" localSheetId="10">#REF!</definedName>
    <definedName name="Motoniveladora_120_HP.">#REF!</definedName>
    <definedName name="motosierra" localSheetId="11">[8]Mater!#REF!</definedName>
    <definedName name="motosierra" localSheetId="12">[8]Mater!#REF!</definedName>
    <definedName name="motosierra" localSheetId="13">[8]Mater!#REF!</definedName>
    <definedName name="motosierra" localSheetId="14">[8]Mater!#REF!</definedName>
    <definedName name="motosierra" localSheetId="15">[8]Mater!#REF!</definedName>
    <definedName name="motosierra" localSheetId="16">[8]Mater!#REF!</definedName>
    <definedName name="motosierra" localSheetId="17">[8]Mater!#REF!</definedName>
    <definedName name="motosierra" localSheetId="18">[8]Mater!#REF!</definedName>
    <definedName name="motosierra" localSheetId="19">[8]Mater!#REF!</definedName>
    <definedName name="motosierra" localSheetId="20">[8]Mater!#REF!</definedName>
    <definedName name="motosierra" localSheetId="21">[8]Mater!#REF!</definedName>
    <definedName name="motosierra" localSheetId="22">[8]Mater!#REF!</definedName>
    <definedName name="motosierra" localSheetId="23">[8]Mater!#REF!</definedName>
    <definedName name="motosierra" localSheetId="24">[8]Mater!#REF!</definedName>
    <definedName name="motosierra" localSheetId="25">[8]Mater!#REF!</definedName>
    <definedName name="motosierra" localSheetId="26">[8]Mater!#REF!</definedName>
    <definedName name="motosierra" localSheetId="27">[8]Mater!#REF!</definedName>
    <definedName name="motosierra" localSheetId="28">[8]Mater!#REF!</definedName>
    <definedName name="motosierra" localSheetId="29">[8]Mater!#REF!</definedName>
    <definedName name="motosierra" localSheetId="31">[8]Mater!#REF!</definedName>
    <definedName name="motosierra" localSheetId="7">[8]Mater!#REF!</definedName>
    <definedName name="motosierra" localSheetId="8">[8]Mater!#REF!</definedName>
    <definedName name="motosierra" localSheetId="9">[8]Mater!#REF!</definedName>
    <definedName name="motosierra" localSheetId="10">[8]Mater!#REF!</definedName>
    <definedName name="MU" localSheetId="11">'[6]CIRCUITOS CODENSA'!#REF!</definedName>
    <definedName name="MU" localSheetId="12">'[6]CIRCUITOS CODENSA'!#REF!</definedName>
    <definedName name="MU" localSheetId="13">'[6]CIRCUITOS CODENSA'!#REF!</definedName>
    <definedName name="MU" localSheetId="14">'[6]CIRCUITOS CODENSA'!#REF!</definedName>
    <definedName name="MU" localSheetId="15">'[6]CIRCUITOS CODENSA'!#REF!</definedName>
    <definedName name="MU" localSheetId="16">'[6]CIRCUITOS CODENSA'!#REF!</definedName>
    <definedName name="MU" localSheetId="17">'[6]CIRCUITOS CODENSA'!#REF!</definedName>
    <definedName name="MU" localSheetId="18">'[6]CIRCUITOS CODENSA'!#REF!</definedName>
    <definedName name="MU" localSheetId="19">'[6]CIRCUITOS CODENSA'!#REF!</definedName>
    <definedName name="MU" localSheetId="20">'[6]CIRCUITOS CODENSA'!#REF!</definedName>
    <definedName name="MU" localSheetId="21">'[6]CIRCUITOS CODENSA'!#REF!</definedName>
    <definedName name="MU" localSheetId="22">'[6]CIRCUITOS CODENSA'!#REF!</definedName>
    <definedName name="MU" localSheetId="23">'[6]CIRCUITOS CODENSA'!#REF!</definedName>
    <definedName name="MU" localSheetId="24">'[6]CIRCUITOS CODENSA'!#REF!</definedName>
    <definedName name="MU" localSheetId="25">'[6]CIRCUITOS CODENSA'!#REF!</definedName>
    <definedName name="MU" localSheetId="26">'[6]CIRCUITOS CODENSA'!#REF!</definedName>
    <definedName name="MU" localSheetId="27">'[6]CIRCUITOS CODENSA'!#REF!</definedName>
    <definedName name="MU" localSheetId="28">'[6]CIRCUITOS CODENSA'!#REF!</definedName>
    <definedName name="MU" localSheetId="29">'[6]CIRCUITOS CODENSA'!#REF!</definedName>
    <definedName name="MU" localSheetId="31">'[6]CIRCUITOS CODENSA'!#REF!</definedName>
    <definedName name="MU" localSheetId="7">'[6]CIRCUITOS CODENSA'!#REF!</definedName>
    <definedName name="MU" localSheetId="8">'[6]CIRCUITOS CODENSA'!#REF!</definedName>
    <definedName name="MU" localSheetId="9">'[6]CIRCUITOS CODENSA'!#REF!</definedName>
    <definedName name="MU" localSheetId="10">'[6]CIRCUITOS CODENSA'!#REF!</definedName>
    <definedName name="MZ" localSheetId="11">'[6]CIRCUITOS CODENSA'!#REF!</definedName>
    <definedName name="MZ" localSheetId="12">'[6]CIRCUITOS CODENSA'!#REF!</definedName>
    <definedName name="MZ" localSheetId="13">'[6]CIRCUITOS CODENSA'!#REF!</definedName>
    <definedName name="MZ" localSheetId="14">'[6]CIRCUITOS CODENSA'!#REF!</definedName>
    <definedName name="MZ" localSheetId="15">'[6]CIRCUITOS CODENSA'!#REF!</definedName>
    <definedName name="MZ" localSheetId="16">'[6]CIRCUITOS CODENSA'!#REF!</definedName>
    <definedName name="MZ" localSheetId="17">'[6]CIRCUITOS CODENSA'!#REF!</definedName>
    <definedName name="MZ" localSheetId="18">'[6]CIRCUITOS CODENSA'!#REF!</definedName>
    <definedName name="MZ" localSheetId="19">'[6]CIRCUITOS CODENSA'!#REF!</definedName>
    <definedName name="MZ" localSheetId="20">'[6]CIRCUITOS CODENSA'!#REF!</definedName>
    <definedName name="MZ" localSheetId="21">'[6]CIRCUITOS CODENSA'!#REF!</definedName>
    <definedName name="MZ" localSheetId="22">'[6]CIRCUITOS CODENSA'!#REF!</definedName>
    <definedName name="MZ" localSheetId="23">'[6]CIRCUITOS CODENSA'!#REF!</definedName>
    <definedName name="MZ" localSheetId="24">'[6]CIRCUITOS CODENSA'!#REF!</definedName>
    <definedName name="MZ" localSheetId="25">'[6]CIRCUITOS CODENSA'!#REF!</definedName>
    <definedName name="MZ" localSheetId="26">'[6]CIRCUITOS CODENSA'!#REF!</definedName>
    <definedName name="MZ" localSheetId="27">'[6]CIRCUITOS CODENSA'!#REF!</definedName>
    <definedName name="MZ" localSheetId="28">'[6]CIRCUITOS CODENSA'!#REF!</definedName>
    <definedName name="MZ" localSheetId="29">'[6]CIRCUITOS CODENSA'!#REF!</definedName>
    <definedName name="MZ" localSheetId="31">'[6]CIRCUITOS CODENSA'!#REF!</definedName>
    <definedName name="MZ" localSheetId="7">'[6]CIRCUITOS CODENSA'!#REF!</definedName>
    <definedName name="MZ" localSheetId="8">'[6]CIRCUITOS CODENSA'!#REF!</definedName>
    <definedName name="MZ" localSheetId="9">'[6]CIRCUITOS CODENSA'!#REF!</definedName>
    <definedName name="MZ" localSheetId="10">'[6]CIRCUITOS CODENSA'!#REF!</definedName>
    <definedName name="N" localSheetId="11">IF(ISERROR(NA),"",NA)</definedName>
    <definedName name="N" localSheetId="12">IF(ISERROR(NA),"",NA)</definedName>
    <definedName name="N" localSheetId="13">IF(ISERROR(NA),"",NA)</definedName>
    <definedName name="N" localSheetId="14">IF(ISERROR(NA),"",NA)</definedName>
    <definedName name="N" localSheetId="15">IF(ISERROR(NA),"",NA)</definedName>
    <definedName name="N" localSheetId="16">IF(ISERROR(NA),"",NA)</definedName>
    <definedName name="N" localSheetId="17">IF(ISERROR(NA),"",NA)</definedName>
    <definedName name="N" localSheetId="18">IF(ISERROR(NA),"",NA)</definedName>
    <definedName name="N" localSheetId="19">IF(ISERROR(NA),"",NA)</definedName>
    <definedName name="N" localSheetId="20">IF(ISERROR(NA),"",NA)</definedName>
    <definedName name="N" localSheetId="21">IF(ISERROR(NA),"",NA)</definedName>
    <definedName name="N" localSheetId="22">IF(ISERROR(NA),"",NA)</definedName>
    <definedName name="N" localSheetId="23">IF(ISERROR(NA),"",NA)</definedName>
    <definedName name="N" localSheetId="24">IF(ISERROR(NA),"",NA)</definedName>
    <definedName name="N" localSheetId="25">IF(ISERROR(NA),"",NA)</definedName>
    <definedName name="N" localSheetId="26">IF(ISERROR(NA),"",NA)</definedName>
    <definedName name="N" localSheetId="27">IF(ISERROR(NA),"",NA)</definedName>
    <definedName name="N" localSheetId="28">IF(ISERROR(NA),"",NA)</definedName>
    <definedName name="N" localSheetId="29">IF(ISERROR(NA),"",NA)</definedName>
    <definedName name="N" localSheetId="31">IF(ISERROR(NA),"",NA)</definedName>
    <definedName name="N" localSheetId="7">IF(ISERROR(NA),"",NA)</definedName>
    <definedName name="N" localSheetId="8">IF(ISERROR(NA),"",NA)</definedName>
    <definedName name="N" localSheetId="9">IF(ISERROR(NA),"",NA)</definedName>
    <definedName name="N" localSheetId="10">IF(ISERROR(NA),"",NA)</definedName>
    <definedName name="N" localSheetId="6">IF(ISERROR(NA),"",NA)</definedName>
    <definedName name="ninguno" localSheetId="11">#REF!</definedName>
    <definedName name="ninguno" localSheetId="12">#REF!</definedName>
    <definedName name="ninguno" localSheetId="13">#REF!</definedName>
    <definedName name="ninguno" localSheetId="14">#REF!</definedName>
    <definedName name="ninguno" localSheetId="15">#REF!</definedName>
    <definedName name="ninguno" localSheetId="16">#REF!</definedName>
    <definedName name="ninguno" localSheetId="17">#REF!</definedName>
    <definedName name="ninguno" localSheetId="18">#REF!</definedName>
    <definedName name="ninguno" localSheetId="19">#REF!</definedName>
    <definedName name="ninguno" localSheetId="20">#REF!</definedName>
    <definedName name="ninguno" localSheetId="21">#REF!</definedName>
    <definedName name="ninguno" localSheetId="22">#REF!</definedName>
    <definedName name="ninguno" localSheetId="23">#REF!</definedName>
    <definedName name="ninguno" localSheetId="24">#REF!</definedName>
    <definedName name="ninguno" localSheetId="25">#REF!</definedName>
    <definedName name="ninguno" localSheetId="26">#REF!</definedName>
    <definedName name="ninguno" localSheetId="27">#REF!</definedName>
    <definedName name="ninguno" localSheetId="28">#REF!</definedName>
    <definedName name="ninguno" localSheetId="29">#REF!</definedName>
    <definedName name="ninguno" localSheetId="31">#REF!</definedName>
    <definedName name="ninguno" localSheetId="7">#REF!</definedName>
    <definedName name="ninguno" localSheetId="8">#REF!</definedName>
    <definedName name="ninguno" localSheetId="9">#REF!</definedName>
    <definedName name="ninguno" localSheetId="10">#REF!</definedName>
    <definedName name="Nivel_de_presición_autonivelante">#REF!</definedName>
    <definedName name="NoFacturable" localSheetId="11">#REF!</definedName>
    <definedName name="NoFacturable" localSheetId="12">#REF!</definedName>
    <definedName name="NoFacturable" localSheetId="13">#REF!</definedName>
    <definedName name="NoFacturable" localSheetId="14">#REF!</definedName>
    <definedName name="NoFacturable" localSheetId="15">#REF!</definedName>
    <definedName name="NoFacturable" localSheetId="16">#REF!</definedName>
    <definedName name="NoFacturable" localSheetId="17">#REF!</definedName>
    <definedName name="NoFacturable" localSheetId="18">#REF!</definedName>
    <definedName name="NoFacturable" localSheetId="19">#REF!</definedName>
    <definedName name="NoFacturable" localSheetId="20">#REF!</definedName>
    <definedName name="NoFacturable" localSheetId="21">#REF!</definedName>
    <definedName name="NoFacturable" localSheetId="22">#REF!</definedName>
    <definedName name="NoFacturable" localSheetId="23">#REF!</definedName>
    <definedName name="NoFacturable" localSheetId="24">#REF!</definedName>
    <definedName name="NoFacturable" localSheetId="25">#REF!</definedName>
    <definedName name="NoFacturable" localSheetId="26">#REF!</definedName>
    <definedName name="NoFacturable" localSheetId="27">#REF!</definedName>
    <definedName name="NoFacturable" localSheetId="28">#REF!</definedName>
    <definedName name="NoFacturable" localSheetId="29">#REF!</definedName>
    <definedName name="NoFacturable" localSheetId="31">#REF!</definedName>
    <definedName name="NoFacturable" localSheetId="7">#REF!</definedName>
    <definedName name="NoFacturable" localSheetId="8">#REF!</definedName>
    <definedName name="NoFacturable" localSheetId="9">#REF!</definedName>
    <definedName name="NoFacturable" localSheetId="10">#REF!</definedName>
    <definedName name="NOV" localSheetId="11">#REF!</definedName>
    <definedName name="NOV" localSheetId="12">#REF!</definedName>
    <definedName name="NOV" localSheetId="13">#REF!</definedName>
    <definedName name="NOV" localSheetId="14">#REF!</definedName>
    <definedName name="NOV" localSheetId="15">#REF!</definedName>
    <definedName name="NOV" localSheetId="16">#REF!</definedName>
    <definedName name="NOV" localSheetId="17">#REF!</definedName>
    <definedName name="NOV" localSheetId="18">#REF!</definedName>
    <definedName name="NOV" localSheetId="19">#REF!</definedName>
    <definedName name="NOV" localSheetId="20">#REF!</definedName>
    <definedName name="NOV" localSheetId="21">#REF!</definedName>
    <definedName name="NOV" localSheetId="22">#REF!</definedName>
    <definedName name="NOV" localSheetId="23">#REF!</definedName>
    <definedName name="NOV" localSheetId="24">#REF!</definedName>
    <definedName name="NOV" localSheetId="25">#REF!</definedName>
    <definedName name="NOV" localSheetId="26">#REF!</definedName>
    <definedName name="NOV" localSheetId="27">#REF!</definedName>
    <definedName name="NOV" localSheetId="28">#REF!</definedName>
    <definedName name="NOV" localSheetId="29">#REF!</definedName>
    <definedName name="NOV" localSheetId="31">#REF!</definedName>
    <definedName name="NOV" localSheetId="7">#REF!</definedName>
    <definedName name="NOV" localSheetId="8">#REF!</definedName>
    <definedName name="NOV" localSheetId="9">#REF!</definedName>
    <definedName name="NOV" localSheetId="10">#REF!</definedName>
    <definedName name="NUNI" localSheetId="11">#REF!</definedName>
    <definedName name="NUNI" localSheetId="12">#REF!</definedName>
    <definedName name="NUNI" localSheetId="13">#REF!</definedName>
    <definedName name="NUNI" localSheetId="14">#REF!</definedName>
    <definedName name="NUNI" localSheetId="15">#REF!</definedName>
    <definedName name="NUNI" localSheetId="16">#REF!</definedName>
    <definedName name="NUNI" localSheetId="17">#REF!</definedName>
    <definedName name="NUNI" localSheetId="18">#REF!</definedName>
    <definedName name="NUNI" localSheetId="19">#REF!</definedName>
    <definedName name="NUNI" localSheetId="20">#REF!</definedName>
    <definedName name="NUNI" localSheetId="21">#REF!</definedName>
    <definedName name="NUNI" localSheetId="22">#REF!</definedName>
    <definedName name="NUNI" localSheetId="23">#REF!</definedName>
    <definedName name="NUNI" localSheetId="24">#REF!</definedName>
    <definedName name="NUNI" localSheetId="25">#REF!</definedName>
    <definedName name="NUNI" localSheetId="26">#REF!</definedName>
    <definedName name="NUNI" localSheetId="27">#REF!</definedName>
    <definedName name="NUNI" localSheetId="28">#REF!</definedName>
    <definedName name="NUNI" localSheetId="29">#REF!</definedName>
    <definedName name="NUNI" localSheetId="31">#REF!</definedName>
    <definedName name="NUNI" localSheetId="7">#REF!</definedName>
    <definedName name="NUNI" localSheetId="8">#REF!</definedName>
    <definedName name="NUNI" localSheetId="9">#REF!</definedName>
    <definedName name="NUNI" localSheetId="10">#REF!</definedName>
    <definedName name="OCT" localSheetId="11">#REF!</definedName>
    <definedName name="OCT" localSheetId="12">#REF!</definedName>
    <definedName name="OCT" localSheetId="13">#REF!</definedName>
    <definedName name="OCT" localSheetId="14">#REF!</definedName>
    <definedName name="OCT" localSheetId="15">#REF!</definedName>
    <definedName name="OCT" localSheetId="16">#REF!</definedName>
    <definedName name="OCT" localSheetId="17">#REF!</definedName>
    <definedName name="OCT" localSheetId="18">#REF!</definedName>
    <definedName name="OCT" localSheetId="19">#REF!</definedName>
    <definedName name="OCT" localSheetId="20">#REF!</definedName>
    <definedName name="OCT" localSheetId="21">#REF!</definedName>
    <definedName name="OCT" localSheetId="22">#REF!</definedName>
    <definedName name="OCT" localSheetId="23">#REF!</definedName>
    <definedName name="OCT" localSheetId="24">#REF!</definedName>
    <definedName name="OCT" localSheetId="25">#REF!</definedName>
    <definedName name="OCT" localSheetId="26">#REF!</definedName>
    <definedName name="OCT" localSheetId="27">#REF!</definedName>
    <definedName name="OCT" localSheetId="28">#REF!</definedName>
    <definedName name="OCT" localSheetId="29">#REF!</definedName>
    <definedName name="OCT" localSheetId="31">#REF!</definedName>
    <definedName name="OCT" localSheetId="7">#REF!</definedName>
    <definedName name="OCT" localSheetId="8">#REF!</definedName>
    <definedName name="OCT" localSheetId="9">#REF!</definedName>
    <definedName name="OCT" localSheetId="10">#REF!</definedName>
    <definedName name="OFI" localSheetId="11">#REF!</definedName>
    <definedName name="OFI" localSheetId="12">#REF!</definedName>
    <definedName name="OFI" localSheetId="13">#REF!</definedName>
    <definedName name="OFI" localSheetId="14">#REF!</definedName>
    <definedName name="OFI" localSheetId="15">#REF!</definedName>
    <definedName name="OFI" localSheetId="16">#REF!</definedName>
    <definedName name="OFI" localSheetId="17">#REF!</definedName>
    <definedName name="OFI" localSheetId="18">#REF!</definedName>
    <definedName name="OFI" localSheetId="19">#REF!</definedName>
    <definedName name="OFI" localSheetId="20">#REF!</definedName>
    <definedName name="OFI" localSheetId="21">#REF!</definedName>
    <definedName name="OFI" localSheetId="22">#REF!</definedName>
    <definedName name="OFI" localSheetId="23">#REF!</definedName>
    <definedName name="OFI" localSheetId="24">#REF!</definedName>
    <definedName name="OFI" localSheetId="25">#REF!</definedName>
    <definedName name="OFI" localSheetId="26">#REF!</definedName>
    <definedName name="OFI" localSheetId="27">#REF!</definedName>
    <definedName name="OFI" localSheetId="28">#REF!</definedName>
    <definedName name="OFI" localSheetId="29">#REF!</definedName>
    <definedName name="OFI" localSheetId="31">#REF!</definedName>
    <definedName name="OFI" localSheetId="7">#REF!</definedName>
    <definedName name="OFI" localSheetId="8">#REF!</definedName>
    <definedName name="OFI" localSheetId="9">#REF!</definedName>
    <definedName name="OFI" localSheetId="10">#REF!</definedName>
    <definedName name="oficial">#REF!</definedName>
    <definedName name="Oficina" localSheetId="11">#REF!</definedName>
    <definedName name="Oficina" localSheetId="12">#REF!</definedName>
    <definedName name="Oficina" localSheetId="13">#REF!</definedName>
    <definedName name="Oficina" localSheetId="14">#REF!</definedName>
    <definedName name="Oficina" localSheetId="15">#REF!</definedName>
    <definedName name="Oficina" localSheetId="16">#REF!</definedName>
    <definedName name="Oficina" localSheetId="17">#REF!</definedName>
    <definedName name="Oficina" localSheetId="18">#REF!</definedName>
    <definedName name="Oficina" localSheetId="19">#REF!</definedName>
    <definedName name="Oficina" localSheetId="20">#REF!</definedName>
    <definedName name="Oficina" localSheetId="21">#REF!</definedName>
    <definedName name="Oficina" localSheetId="22">#REF!</definedName>
    <definedName name="Oficina" localSheetId="23">#REF!</definedName>
    <definedName name="Oficina" localSheetId="24">#REF!</definedName>
    <definedName name="Oficina" localSheetId="25">#REF!</definedName>
    <definedName name="Oficina" localSheetId="26">#REF!</definedName>
    <definedName name="Oficina" localSheetId="27">#REF!</definedName>
    <definedName name="Oficina" localSheetId="28">#REF!</definedName>
    <definedName name="Oficina" localSheetId="29">#REF!</definedName>
    <definedName name="Oficina" localSheetId="31">#REF!</definedName>
    <definedName name="Oficina" localSheetId="7">#REF!</definedName>
    <definedName name="Oficina" localSheetId="8">#REF!</definedName>
    <definedName name="Oficina" localSheetId="9">#REF!</definedName>
    <definedName name="Oficina" localSheetId="10">#REF!</definedName>
    <definedName name="Oficios_Varios">#REF!</definedName>
    <definedName name="OrigenConsultoria" localSheetId="11">#REF!</definedName>
    <definedName name="OrigenConsultoria" localSheetId="12">#REF!</definedName>
    <definedName name="OrigenConsultoria" localSheetId="13">#REF!</definedName>
    <definedName name="OrigenConsultoria" localSheetId="14">#REF!</definedName>
    <definedName name="OrigenConsultoria" localSheetId="15">#REF!</definedName>
    <definedName name="OrigenConsultoria" localSheetId="16">#REF!</definedName>
    <definedName name="OrigenConsultoria" localSheetId="17">#REF!</definedName>
    <definedName name="OrigenConsultoria" localSheetId="18">#REF!</definedName>
    <definedName name="OrigenConsultoria" localSheetId="19">#REF!</definedName>
    <definedName name="OrigenConsultoria" localSheetId="20">#REF!</definedName>
    <definedName name="OrigenConsultoria" localSheetId="21">#REF!</definedName>
    <definedName name="OrigenConsultoria" localSheetId="22">#REF!</definedName>
    <definedName name="OrigenConsultoria" localSheetId="23">#REF!</definedName>
    <definedName name="OrigenConsultoria" localSheetId="24">#REF!</definedName>
    <definedName name="OrigenConsultoria" localSheetId="25">#REF!</definedName>
    <definedName name="OrigenConsultoria" localSheetId="26">#REF!</definedName>
    <definedName name="OrigenConsultoria" localSheetId="27">#REF!</definedName>
    <definedName name="OrigenConsultoria" localSheetId="28">#REF!</definedName>
    <definedName name="OrigenConsultoria" localSheetId="29">#REF!</definedName>
    <definedName name="OrigenConsultoria" localSheetId="31">#REF!</definedName>
    <definedName name="OrigenConsultoria" localSheetId="7">#REF!</definedName>
    <definedName name="OrigenConsultoria" localSheetId="8">#REF!</definedName>
    <definedName name="OrigenConsultoria" localSheetId="9">#REF!</definedName>
    <definedName name="OrigenConsultoria" localSheetId="10">#REF!</definedName>
    <definedName name="OrigenObra" localSheetId="11">#REF!</definedName>
    <definedName name="OrigenObra" localSheetId="12">#REF!</definedName>
    <definedName name="OrigenObra" localSheetId="13">#REF!</definedName>
    <definedName name="OrigenObra" localSheetId="14">#REF!</definedName>
    <definedName name="OrigenObra" localSheetId="15">#REF!</definedName>
    <definedName name="OrigenObra" localSheetId="16">#REF!</definedName>
    <definedName name="OrigenObra" localSheetId="17">#REF!</definedName>
    <definedName name="OrigenObra" localSheetId="18">#REF!</definedName>
    <definedName name="OrigenObra" localSheetId="19">#REF!</definedName>
    <definedName name="OrigenObra" localSheetId="20">#REF!</definedName>
    <definedName name="OrigenObra" localSheetId="21">#REF!</definedName>
    <definedName name="OrigenObra" localSheetId="22">#REF!</definedName>
    <definedName name="OrigenObra" localSheetId="23">#REF!</definedName>
    <definedName name="OrigenObra" localSheetId="24">#REF!</definedName>
    <definedName name="OrigenObra" localSheetId="25">#REF!</definedName>
    <definedName name="OrigenObra" localSheetId="26">#REF!</definedName>
    <definedName name="OrigenObra" localSheetId="27">#REF!</definedName>
    <definedName name="OrigenObra" localSheetId="28">#REF!</definedName>
    <definedName name="OrigenObra" localSheetId="29">#REF!</definedName>
    <definedName name="OrigenObra" localSheetId="31">#REF!</definedName>
    <definedName name="OrigenObra" localSheetId="7">#REF!</definedName>
    <definedName name="OrigenObra" localSheetId="8">#REF!</definedName>
    <definedName name="OrigenObra" localSheetId="9">#REF!</definedName>
    <definedName name="OrigenObra" localSheetId="10">#REF!</definedName>
    <definedName name="ORO" localSheetId="11">#REF!</definedName>
    <definedName name="ORO" localSheetId="12">#REF!</definedName>
    <definedName name="ORO" localSheetId="13">#REF!</definedName>
    <definedName name="ORO" localSheetId="14">#REF!</definedName>
    <definedName name="ORO" localSheetId="15">#REF!</definedName>
    <definedName name="ORO" localSheetId="16">#REF!</definedName>
    <definedName name="ORO" localSheetId="17">#REF!</definedName>
    <definedName name="ORO" localSheetId="18">#REF!</definedName>
    <definedName name="ORO" localSheetId="19">#REF!</definedName>
    <definedName name="ORO" localSheetId="20">#REF!</definedName>
    <definedName name="ORO" localSheetId="21">#REF!</definedName>
    <definedName name="ORO" localSheetId="22">#REF!</definedName>
    <definedName name="ORO" localSheetId="23">#REF!</definedName>
    <definedName name="ORO" localSheetId="24">#REF!</definedName>
    <definedName name="ORO" localSheetId="25">#REF!</definedName>
    <definedName name="ORO" localSheetId="26">#REF!</definedName>
    <definedName name="ORO" localSheetId="27">#REF!</definedName>
    <definedName name="ORO" localSheetId="28">#REF!</definedName>
    <definedName name="ORO" localSheetId="29">#REF!</definedName>
    <definedName name="ORO" localSheetId="31">#REF!</definedName>
    <definedName name="ORO" localSheetId="7">#REF!</definedName>
    <definedName name="ORO" localSheetId="8">#REF!</definedName>
    <definedName name="ORO" localSheetId="9">#REF!</definedName>
    <definedName name="ORO" localSheetId="10">#REF!</definedName>
    <definedName name="PA" localSheetId="11">[15]PRESUPUESTO!#REF!</definedName>
    <definedName name="PA" localSheetId="12">[15]PRESUPUESTO!#REF!</definedName>
    <definedName name="PA" localSheetId="13">[15]PRESUPUESTO!#REF!</definedName>
    <definedName name="PA" localSheetId="14">[15]PRESUPUESTO!#REF!</definedName>
    <definedName name="PA" localSheetId="15">[15]PRESUPUESTO!#REF!</definedName>
    <definedName name="PA" localSheetId="16">[15]PRESUPUESTO!#REF!</definedName>
    <definedName name="PA" localSheetId="17">[15]PRESUPUESTO!#REF!</definedName>
    <definedName name="PA" localSheetId="18">[15]PRESUPUESTO!#REF!</definedName>
    <definedName name="PA" localSheetId="19">[15]PRESUPUESTO!#REF!</definedName>
    <definedName name="PA" localSheetId="20">[15]PRESUPUESTO!#REF!</definedName>
    <definedName name="PA" localSheetId="21">[15]PRESUPUESTO!#REF!</definedName>
    <definedName name="PA" localSheetId="22">[15]PRESUPUESTO!#REF!</definedName>
    <definedName name="PA" localSheetId="23">[15]PRESUPUESTO!#REF!</definedName>
    <definedName name="PA" localSheetId="24">[15]PRESUPUESTO!#REF!</definedName>
    <definedName name="PA" localSheetId="25">[15]PRESUPUESTO!#REF!</definedName>
    <definedName name="PA" localSheetId="26">[15]PRESUPUESTO!#REF!</definedName>
    <definedName name="PA" localSheetId="27">[15]PRESUPUESTO!#REF!</definedName>
    <definedName name="PA" localSheetId="28">[15]PRESUPUESTO!#REF!</definedName>
    <definedName name="PA" localSheetId="29">[15]PRESUPUESTO!#REF!</definedName>
    <definedName name="PA" localSheetId="31">[15]PRESUPUESTO!#REF!</definedName>
    <definedName name="PA" localSheetId="7">[15]PRESUPUESTO!#REF!</definedName>
    <definedName name="PA" localSheetId="8">[15]PRESUPUESTO!#REF!</definedName>
    <definedName name="PA" localSheetId="9">[15]PRESUPUESTO!#REF!</definedName>
    <definedName name="PA" localSheetId="10">[15]PRESUPUESTO!#REF!</definedName>
    <definedName name="Paletas_pare_y_siga_4x45cm">#REF!</definedName>
    <definedName name="Pantalón_dril">#REF!</definedName>
    <definedName name="Papeleria__Fotocopias_y_heliografias">#REF!</definedName>
    <definedName name="pasamanos" localSheetId="11">#REF!</definedName>
    <definedName name="pasamanos" localSheetId="12">#REF!</definedName>
    <definedName name="pasamanos" localSheetId="13">#REF!</definedName>
    <definedName name="pasamanos" localSheetId="14">#REF!</definedName>
    <definedName name="pasamanos" localSheetId="15">#REF!</definedName>
    <definedName name="pasamanos" localSheetId="16">#REF!</definedName>
    <definedName name="pasamanos" localSheetId="17">#REF!</definedName>
    <definedName name="pasamanos" localSheetId="18">#REF!</definedName>
    <definedName name="pasamanos" localSheetId="19">#REF!</definedName>
    <definedName name="pasamanos" localSheetId="20">#REF!</definedName>
    <definedName name="pasamanos" localSheetId="21">#REF!</definedName>
    <definedName name="pasamanos" localSheetId="22">#REF!</definedName>
    <definedName name="pasamanos" localSheetId="23">#REF!</definedName>
    <definedName name="pasamanos" localSheetId="24">#REF!</definedName>
    <definedName name="pasamanos" localSheetId="25">#REF!</definedName>
    <definedName name="pasamanos" localSheetId="26">#REF!</definedName>
    <definedName name="pasamanos" localSheetId="27">#REF!</definedName>
    <definedName name="pasamanos" localSheetId="28">#REF!</definedName>
    <definedName name="pasamanos" localSheetId="29">#REF!</definedName>
    <definedName name="pasamanos" localSheetId="31">#REF!</definedName>
    <definedName name="pasamanos" localSheetId="7">#REF!</definedName>
    <definedName name="pasamanos" localSheetId="8">#REF!</definedName>
    <definedName name="pasamanos" localSheetId="9">#REF!</definedName>
    <definedName name="pasamanos" localSheetId="10">#REF!</definedName>
    <definedName name="Pasavias_en_tela">#REF!</definedName>
    <definedName name="pavimento" localSheetId="11">#REF!</definedName>
    <definedName name="pavimento" localSheetId="12">#REF!</definedName>
    <definedName name="pavimento" localSheetId="13">#REF!</definedName>
    <definedName name="pavimento" localSheetId="14">#REF!</definedName>
    <definedName name="pavimento" localSheetId="15">#REF!</definedName>
    <definedName name="pavimento" localSheetId="16">#REF!</definedName>
    <definedName name="pavimento" localSheetId="17">#REF!</definedName>
    <definedName name="pavimento" localSheetId="18">#REF!</definedName>
    <definedName name="pavimento" localSheetId="19">#REF!</definedName>
    <definedName name="pavimento" localSheetId="20">#REF!</definedName>
    <definedName name="pavimento" localSheetId="21">#REF!</definedName>
    <definedName name="pavimento" localSheetId="22">#REF!</definedName>
    <definedName name="pavimento" localSheetId="23">#REF!</definedName>
    <definedName name="pavimento" localSheetId="24">#REF!</definedName>
    <definedName name="pavimento" localSheetId="25">#REF!</definedName>
    <definedName name="pavimento" localSheetId="26">#REF!</definedName>
    <definedName name="pavimento" localSheetId="27">#REF!</definedName>
    <definedName name="pavimento" localSheetId="28">#REF!</definedName>
    <definedName name="pavimento" localSheetId="29">#REF!</definedName>
    <definedName name="pavimento" localSheetId="31">#REF!</definedName>
    <definedName name="pavimento" localSheetId="7">#REF!</definedName>
    <definedName name="pavimento" localSheetId="8">#REF!</definedName>
    <definedName name="pavimento" localSheetId="9">#REF!</definedName>
    <definedName name="pavimento" localSheetId="10">#REF!</definedName>
    <definedName name="PB" localSheetId="11">[15]PRESUPUESTO!#REF!</definedName>
    <definedName name="PB" localSheetId="12">[15]PRESUPUESTO!#REF!</definedName>
    <definedName name="PB" localSheetId="13">[15]PRESUPUESTO!#REF!</definedName>
    <definedName name="PB" localSheetId="14">[15]PRESUPUESTO!#REF!</definedName>
    <definedName name="PB" localSheetId="15">[15]PRESUPUESTO!#REF!</definedName>
    <definedName name="PB" localSheetId="16">[15]PRESUPUESTO!#REF!</definedName>
    <definedName name="PB" localSheetId="17">[15]PRESUPUESTO!#REF!</definedName>
    <definedName name="PB" localSheetId="18">[15]PRESUPUESTO!#REF!</definedName>
    <definedName name="PB" localSheetId="19">[15]PRESUPUESTO!#REF!</definedName>
    <definedName name="PB" localSheetId="20">[15]PRESUPUESTO!#REF!</definedName>
    <definedName name="PB" localSheetId="21">[15]PRESUPUESTO!#REF!</definedName>
    <definedName name="PB" localSheetId="22">[15]PRESUPUESTO!#REF!</definedName>
    <definedName name="PB" localSheetId="23">[15]PRESUPUESTO!#REF!</definedName>
    <definedName name="PB" localSheetId="24">[15]PRESUPUESTO!#REF!</definedName>
    <definedName name="PB" localSheetId="25">[15]PRESUPUESTO!#REF!</definedName>
    <definedName name="PB" localSheetId="26">[15]PRESUPUESTO!#REF!</definedName>
    <definedName name="PB" localSheetId="27">[15]PRESUPUESTO!#REF!</definedName>
    <definedName name="PB" localSheetId="28">[15]PRESUPUESTO!#REF!</definedName>
    <definedName name="PB" localSheetId="29">[15]PRESUPUESTO!#REF!</definedName>
    <definedName name="PB" localSheetId="31">[15]PRESUPUESTO!#REF!</definedName>
    <definedName name="PB" localSheetId="7">[15]PRESUPUESTO!#REF!</definedName>
    <definedName name="PB" localSheetId="8">[15]PRESUPUESTO!#REF!</definedName>
    <definedName name="PB" localSheetId="9">[15]PRESUPUESTO!#REF!</definedName>
    <definedName name="PB" localSheetId="10">[15]PRESUPUESTO!#REF!</definedName>
    <definedName name="PC" localSheetId="11">[15]PRESUPUESTO!#REF!</definedName>
    <definedName name="PC" localSheetId="12">[15]PRESUPUESTO!#REF!</definedName>
    <definedName name="PC" localSheetId="13">[15]PRESUPUESTO!#REF!</definedName>
    <definedName name="PC" localSheetId="14">[15]PRESUPUESTO!#REF!</definedName>
    <definedName name="PC" localSheetId="15">[15]PRESUPUESTO!#REF!</definedName>
    <definedName name="PC" localSheetId="16">[15]PRESUPUESTO!#REF!</definedName>
    <definedName name="PC" localSheetId="17">[15]PRESUPUESTO!#REF!</definedName>
    <definedName name="PC" localSheetId="18">[15]PRESUPUESTO!#REF!</definedName>
    <definedName name="PC" localSheetId="19">[15]PRESUPUESTO!#REF!</definedName>
    <definedName name="PC" localSheetId="20">[15]PRESUPUESTO!#REF!</definedName>
    <definedName name="PC" localSheetId="21">[15]PRESUPUESTO!#REF!</definedName>
    <definedName name="PC" localSheetId="22">[15]PRESUPUESTO!#REF!</definedName>
    <definedName name="PC" localSheetId="23">[15]PRESUPUESTO!#REF!</definedName>
    <definedName name="PC" localSheetId="24">[15]PRESUPUESTO!#REF!</definedName>
    <definedName name="PC" localSheetId="25">[15]PRESUPUESTO!#REF!</definedName>
    <definedName name="PC" localSheetId="26">[15]PRESUPUESTO!#REF!</definedName>
    <definedName name="PC" localSheetId="27">[15]PRESUPUESTO!#REF!</definedName>
    <definedName name="PC" localSheetId="28">[15]PRESUPUESTO!#REF!</definedName>
    <definedName name="PC" localSheetId="29">[15]PRESUPUESTO!#REF!</definedName>
    <definedName name="PC" localSheetId="31">[15]PRESUPUESTO!#REF!</definedName>
    <definedName name="PC" localSheetId="7">[15]PRESUPUESTO!#REF!</definedName>
    <definedName name="PC" localSheetId="8">[15]PRESUPUESTO!#REF!</definedName>
    <definedName name="PC" localSheetId="9">[15]PRESUPUESTO!#REF!</definedName>
    <definedName name="PC" localSheetId="10">[15]PRESUPUESTO!#REF!</definedName>
    <definedName name="PE" localSheetId="11">[15]PRESUPUESTO!#REF!</definedName>
    <definedName name="PE" localSheetId="12">[15]PRESUPUESTO!#REF!</definedName>
    <definedName name="PE" localSheetId="13">[15]PRESUPUESTO!#REF!</definedName>
    <definedName name="PE" localSheetId="14">[15]PRESUPUESTO!#REF!</definedName>
    <definedName name="PE" localSheetId="15">[15]PRESUPUESTO!#REF!</definedName>
    <definedName name="PE" localSheetId="16">[15]PRESUPUESTO!#REF!</definedName>
    <definedName name="PE" localSheetId="17">[15]PRESUPUESTO!#REF!</definedName>
    <definedName name="PE" localSheetId="18">[15]PRESUPUESTO!#REF!</definedName>
    <definedName name="PE" localSheetId="19">[15]PRESUPUESTO!#REF!</definedName>
    <definedName name="PE" localSheetId="20">[15]PRESUPUESTO!#REF!</definedName>
    <definedName name="PE" localSheetId="21">[15]PRESUPUESTO!#REF!</definedName>
    <definedName name="PE" localSheetId="22">[15]PRESUPUESTO!#REF!</definedName>
    <definedName name="PE" localSheetId="23">[15]PRESUPUESTO!#REF!</definedName>
    <definedName name="PE" localSheetId="24">[15]PRESUPUESTO!#REF!</definedName>
    <definedName name="PE" localSheetId="25">[15]PRESUPUESTO!#REF!</definedName>
    <definedName name="PE" localSheetId="26">[15]PRESUPUESTO!#REF!</definedName>
    <definedName name="PE" localSheetId="27">[15]PRESUPUESTO!#REF!</definedName>
    <definedName name="PE" localSheetId="28">[15]PRESUPUESTO!#REF!</definedName>
    <definedName name="PE" localSheetId="29">[15]PRESUPUESTO!#REF!</definedName>
    <definedName name="PE" localSheetId="31">[15]PRESUPUESTO!#REF!</definedName>
    <definedName name="PE" localSheetId="7">[15]PRESUPUESTO!#REF!</definedName>
    <definedName name="PE" localSheetId="8">[15]PRESUPUESTO!#REF!</definedName>
    <definedName name="PE" localSheetId="9">[15]PRESUPUESTO!#REF!</definedName>
    <definedName name="PE" localSheetId="10">[15]PRESUPUESTO!#REF!</definedName>
    <definedName name="PersonalProfesional" localSheetId="11">#REF!</definedName>
    <definedName name="PersonalProfesional" localSheetId="12">#REF!</definedName>
    <definedName name="PersonalProfesional" localSheetId="13">#REF!</definedName>
    <definedName name="PersonalProfesional" localSheetId="14">#REF!</definedName>
    <definedName name="PersonalProfesional" localSheetId="15">#REF!</definedName>
    <definedName name="PersonalProfesional" localSheetId="16">#REF!</definedName>
    <definedName name="PersonalProfesional" localSheetId="17">#REF!</definedName>
    <definedName name="PersonalProfesional" localSheetId="18">#REF!</definedName>
    <definedName name="PersonalProfesional" localSheetId="19">#REF!</definedName>
    <definedName name="PersonalProfesional" localSheetId="20">#REF!</definedName>
    <definedName name="PersonalProfesional" localSheetId="21">#REF!</definedName>
    <definedName name="PersonalProfesional" localSheetId="22">#REF!</definedName>
    <definedName name="PersonalProfesional" localSheetId="23">#REF!</definedName>
    <definedName name="PersonalProfesional" localSheetId="24">#REF!</definedName>
    <definedName name="PersonalProfesional" localSheetId="25">#REF!</definedName>
    <definedName name="PersonalProfesional" localSheetId="26">#REF!</definedName>
    <definedName name="PersonalProfesional" localSheetId="27">#REF!</definedName>
    <definedName name="PersonalProfesional" localSheetId="28">#REF!</definedName>
    <definedName name="PersonalProfesional" localSheetId="29">#REF!</definedName>
    <definedName name="PersonalProfesional" localSheetId="31">#REF!</definedName>
    <definedName name="PersonalProfesional" localSheetId="7">#REF!</definedName>
    <definedName name="PersonalProfesional" localSheetId="8">#REF!</definedName>
    <definedName name="PersonalProfesional" localSheetId="9">#REF!</definedName>
    <definedName name="PersonalProfesional" localSheetId="10">#REF!</definedName>
    <definedName name="PersonalTecnico" localSheetId="11">#REF!</definedName>
    <definedName name="PersonalTecnico" localSheetId="12">#REF!</definedName>
    <definedName name="PersonalTecnico" localSheetId="13">#REF!</definedName>
    <definedName name="PersonalTecnico" localSheetId="14">#REF!</definedName>
    <definedName name="PersonalTecnico" localSheetId="15">#REF!</definedName>
    <definedName name="PersonalTecnico" localSheetId="16">#REF!</definedName>
    <definedName name="PersonalTecnico" localSheetId="17">#REF!</definedName>
    <definedName name="PersonalTecnico" localSheetId="18">#REF!</definedName>
    <definedName name="PersonalTecnico" localSheetId="19">#REF!</definedName>
    <definedName name="PersonalTecnico" localSheetId="20">#REF!</definedName>
    <definedName name="PersonalTecnico" localSheetId="21">#REF!</definedName>
    <definedName name="PersonalTecnico" localSheetId="22">#REF!</definedName>
    <definedName name="PersonalTecnico" localSheetId="23">#REF!</definedName>
    <definedName name="PersonalTecnico" localSheetId="24">#REF!</definedName>
    <definedName name="PersonalTecnico" localSheetId="25">#REF!</definedName>
    <definedName name="PersonalTecnico" localSheetId="26">#REF!</definedName>
    <definedName name="PersonalTecnico" localSheetId="27">#REF!</definedName>
    <definedName name="PersonalTecnico" localSheetId="28">#REF!</definedName>
    <definedName name="PersonalTecnico" localSheetId="29">#REF!</definedName>
    <definedName name="PersonalTecnico" localSheetId="31">#REF!</definedName>
    <definedName name="PersonalTecnico" localSheetId="7">#REF!</definedName>
    <definedName name="PersonalTecnico" localSheetId="8">#REF!</definedName>
    <definedName name="PersonalTecnico" localSheetId="9">#REF!</definedName>
    <definedName name="PersonalTecnico" localSheetId="10">#REF!</definedName>
    <definedName name="PESO14.2" localSheetId="11">#REF!</definedName>
    <definedName name="PESO14.2" localSheetId="12">#REF!</definedName>
    <definedName name="PESO14.2" localSheetId="13">#REF!</definedName>
    <definedName name="PESO14.2" localSheetId="14">#REF!</definedName>
    <definedName name="PESO14.2" localSheetId="15">#REF!</definedName>
    <definedName name="PESO14.2" localSheetId="16">#REF!</definedName>
    <definedName name="PESO14.2" localSheetId="17">#REF!</definedName>
    <definedName name="PESO14.2" localSheetId="18">#REF!</definedName>
    <definedName name="PESO14.2" localSheetId="19">#REF!</definedName>
    <definedName name="PESO14.2" localSheetId="20">#REF!</definedName>
    <definedName name="PESO14.2" localSheetId="21">#REF!</definedName>
    <definedName name="PESO14.2" localSheetId="22">#REF!</definedName>
    <definedName name="PESO14.2" localSheetId="23">#REF!</definedName>
    <definedName name="PESO14.2" localSheetId="24">#REF!</definedName>
    <definedName name="PESO14.2" localSheetId="25">#REF!</definedName>
    <definedName name="PESO14.2" localSheetId="26">#REF!</definedName>
    <definedName name="PESO14.2" localSheetId="27">#REF!</definedName>
    <definedName name="PESO14.2" localSheetId="28">#REF!</definedName>
    <definedName name="PESO14.2" localSheetId="29">#REF!</definedName>
    <definedName name="PESO14.2" localSheetId="31">#REF!</definedName>
    <definedName name="PESO14.2" localSheetId="7">#REF!</definedName>
    <definedName name="PESO14.2" localSheetId="8">#REF!</definedName>
    <definedName name="PESO14.2" localSheetId="9">#REF!</definedName>
    <definedName name="PESO14.2" localSheetId="10">#REF!</definedName>
    <definedName name="PESO14.3" localSheetId="11">#REF!</definedName>
    <definedName name="PESO14.3" localSheetId="12">#REF!</definedName>
    <definedName name="PESO14.3" localSheetId="13">#REF!</definedName>
    <definedName name="PESO14.3" localSheetId="14">#REF!</definedName>
    <definedName name="PESO14.3" localSheetId="15">#REF!</definedName>
    <definedName name="PESO14.3" localSheetId="16">#REF!</definedName>
    <definedName name="PESO14.3" localSheetId="17">#REF!</definedName>
    <definedName name="PESO14.3" localSheetId="18">#REF!</definedName>
    <definedName name="PESO14.3" localSheetId="19">#REF!</definedName>
    <definedName name="PESO14.3" localSheetId="20">#REF!</definedName>
    <definedName name="PESO14.3" localSheetId="21">#REF!</definedName>
    <definedName name="PESO14.3" localSheetId="22">#REF!</definedName>
    <definedName name="PESO14.3" localSheetId="23">#REF!</definedName>
    <definedName name="PESO14.3" localSheetId="24">#REF!</definedName>
    <definedName name="PESO14.3" localSheetId="25">#REF!</definedName>
    <definedName name="PESO14.3" localSheetId="26">#REF!</definedName>
    <definedName name="PESO14.3" localSheetId="27">#REF!</definedName>
    <definedName name="PESO14.3" localSheetId="28">#REF!</definedName>
    <definedName name="PESO14.3" localSheetId="29">#REF!</definedName>
    <definedName name="PESO14.3" localSheetId="31">#REF!</definedName>
    <definedName name="PESO14.3" localSheetId="7">#REF!</definedName>
    <definedName name="PESO14.3" localSheetId="8">#REF!</definedName>
    <definedName name="PESO14.3" localSheetId="9">#REF!</definedName>
    <definedName name="PESO14.3" localSheetId="10">#REF!</definedName>
    <definedName name="PESO14.4" localSheetId="11">#REF!</definedName>
    <definedName name="PESO14.4" localSheetId="12">#REF!</definedName>
    <definedName name="PESO14.4" localSheetId="13">#REF!</definedName>
    <definedName name="PESO14.4" localSheetId="14">#REF!</definedName>
    <definedName name="PESO14.4" localSheetId="15">#REF!</definedName>
    <definedName name="PESO14.4" localSheetId="16">#REF!</definedName>
    <definedName name="PESO14.4" localSheetId="17">#REF!</definedName>
    <definedName name="PESO14.4" localSheetId="18">#REF!</definedName>
    <definedName name="PESO14.4" localSheetId="19">#REF!</definedName>
    <definedName name="PESO14.4" localSheetId="20">#REF!</definedName>
    <definedName name="PESO14.4" localSheetId="21">#REF!</definedName>
    <definedName name="PESO14.4" localSheetId="22">#REF!</definedName>
    <definedName name="PESO14.4" localSheetId="23">#REF!</definedName>
    <definedName name="PESO14.4" localSheetId="24">#REF!</definedName>
    <definedName name="PESO14.4" localSheetId="25">#REF!</definedName>
    <definedName name="PESO14.4" localSheetId="26">#REF!</definedName>
    <definedName name="PESO14.4" localSheetId="27">#REF!</definedName>
    <definedName name="PESO14.4" localSheetId="28">#REF!</definedName>
    <definedName name="PESO14.4" localSheetId="29">#REF!</definedName>
    <definedName name="PESO14.4" localSheetId="31">#REF!</definedName>
    <definedName name="PESO14.4" localSheetId="7">#REF!</definedName>
    <definedName name="PESO14.4" localSheetId="8">#REF!</definedName>
    <definedName name="PESO14.4" localSheetId="9">#REF!</definedName>
    <definedName name="PESO14.4" localSheetId="10">#REF!</definedName>
    <definedName name="Pintura_Acrílica_pura_para_tráfico">#REF!</definedName>
    <definedName name="Pintura_Esmalte">#REF!</definedName>
    <definedName name="Pitos_para_auxiliares_de_tránsito">#REF!</definedName>
    <definedName name="PL" localSheetId="11">[15]PRESUPUESTO!#REF!</definedName>
    <definedName name="PL" localSheetId="12">[15]PRESUPUESTO!#REF!</definedName>
    <definedName name="PL" localSheetId="13">[15]PRESUPUESTO!#REF!</definedName>
    <definedName name="PL" localSheetId="14">[15]PRESUPUESTO!#REF!</definedName>
    <definedName name="PL" localSheetId="15">[15]PRESUPUESTO!#REF!</definedName>
    <definedName name="PL" localSheetId="16">[15]PRESUPUESTO!#REF!</definedName>
    <definedName name="PL" localSheetId="17">[15]PRESUPUESTO!#REF!</definedName>
    <definedName name="PL" localSheetId="18">[15]PRESUPUESTO!#REF!</definedName>
    <definedName name="PL" localSheetId="19">[15]PRESUPUESTO!#REF!</definedName>
    <definedName name="PL" localSheetId="20">[15]PRESUPUESTO!#REF!</definedName>
    <definedName name="PL" localSheetId="21">[15]PRESUPUESTO!#REF!</definedName>
    <definedName name="PL" localSheetId="22">[15]PRESUPUESTO!#REF!</definedName>
    <definedName name="PL" localSheetId="23">[15]PRESUPUESTO!#REF!</definedName>
    <definedName name="PL" localSheetId="24">[15]PRESUPUESTO!#REF!</definedName>
    <definedName name="PL" localSheetId="25">[15]PRESUPUESTO!#REF!</definedName>
    <definedName name="PL" localSheetId="26">[15]PRESUPUESTO!#REF!</definedName>
    <definedName name="PL" localSheetId="27">[15]PRESUPUESTO!#REF!</definedName>
    <definedName name="PL" localSheetId="28">[15]PRESUPUESTO!#REF!</definedName>
    <definedName name="PL" localSheetId="29">[15]PRESUPUESTO!#REF!</definedName>
    <definedName name="PL" localSheetId="31">[15]PRESUPUESTO!#REF!</definedName>
    <definedName name="PL" localSheetId="7">[15]PRESUPUESTO!#REF!</definedName>
    <definedName name="PL" localSheetId="8">[15]PRESUPUESTO!#REF!</definedName>
    <definedName name="PL" localSheetId="9">[15]PRESUPUESTO!#REF!</definedName>
    <definedName name="PL" localSheetId="10">[15]PRESUPUESTO!#REF!</definedName>
    <definedName name="PlazoEnMeses" localSheetId="11">#REF!</definedName>
    <definedName name="PlazoEnMeses" localSheetId="12">#REF!</definedName>
    <definedName name="PlazoEnMeses" localSheetId="13">#REF!</definedName>
    <definedName name="PlazoEnMeses" localSheetId="14">#REF!</definedName>
    <definedName name="PlazoEnMeses" localSheetId="15">#REF!</definedName>
    <definedName name="PlazoEnMeses" localSheetId="16">#REF!</definedName>
    <definedName name="PlazoEnMeses" localSheetId="17">#REF!</definedName>
    <definedName name="PlazoEnMeses" localSheetId="18">#REF!</definedName>
    <definedName name="PlazoEnMeses" localSheetId="19">#REF!</definedName>
    <definedName name="PlazoEnMeses" localSheetId="20">#REF!</definedName>
    <definedName name="PlazoEnMeses" localSheetId="21">#REF!</definedName>
    <definedName name="PlazoEnMeses" localSheetId="22">#REF!</definedName>
    <definedName name="PlazoEnMeses" localSheetId="23">#REF!</definedName>
    <definedName name="PlazoEnMeses" localSheetId="24">#REF!</definedName>
    <definedName name="PlazoEnMeses" localSheetId="25">#REF!</definedName>
    <definedName name="PlazoEnMeses" localSheetId="26">#REF!</definedName>
    <definedName name="PlazoEnMeses" localSheetId="27">#REF!</definedName>
    <definedName name="PlazoEnMeses" localSheetId="28">#REF!</definedName>
    <definedName name="PlazoEnMeses" localSheetId="29">#REF!</definedName>
    <definedName name="PlazoEnMeses" localSheetId="31">#REF!</definedName>
    <definedName name="PlazoEnMeses" localSheetId="7">#REF!</definedName>
    <definedName name="PlazoEnMeses" localSheetId="8">#REF!</definedName>
    <definedName name="PlazoEnMeses" localSheetId="9">#REF!</definedName>
    <definedName name="PlazoEnMeses" localSheetId="10">#REF!</definedName>
    <definedName name="Plegable" localSheetId="11">#REF!</definedName>
    <definedName name="Plegable" localSheetId="12">#REF!</definedName>
    <definedName name="Plegable" localSheetId="13">#REF!</definedName>
    <definedName name="Plegable" localSheetId="14">#REF!</definedName>
    <definedName name="Plegable" localSheetId="15">#REF!</definedName>
    <definedName name="Plegable" localSheetId="16">#REF!</definedName>
    <definedName name="Plegable" localSheetId="17">#REF!</definedName>
    <definedName name="Plegable" localSheetId="18">#REF!</definedName>
    <definedName name="Plegable" localSheetId="19">#REF!</definedName>
    <definedName name="Plegable" localSheetId="20">#REF!</definedName>
    <definedName name="Plegable" localSheetId="21">#REF!</definedName>
    <definedName name="Plegable" localSheetId="22">#REF!</definedName>
    <definedName name="Plegable" localSheetId="23">#REF!</definedName>
    <definedName name="Plegable" localSheetId="24">#REF!</definedName>
    <definedName name="Plegable" localSheetId="25">#REF!</definedName>
    <definedName name="Plegable" localSheetId="26">#REF!</definedName>
    <definedName name="Plegable" localSheetId="27">#REF!</definedName>
    <definedName name="Plegable" localSheetId="28">#REF!</definedName>
    <definedName name="Plegable" localSheetId="29">#REF!</definedName>
    <definedName name="Plegable" localSheetId="31">#REF!</definedName>
    <definedName name="Plegable" localSheetId="7">#REF!</definedName>
    <definedName name="Plegable" localSheetId="8">#REF!</definedName>
    <definedName name="Plegable" localSheetId="9">#REF!</definedName>
    <definedName name="Plegable" localSheetId="10">#REF!</definedName>
    <definedName name="PMT" localSheetId="11">#REF!</definedName>
    <definedName name="PMT" localSheetId="12">#REF!</definedName>
    <definedName name="PMT" localSheetId="13">#REF!</definedName>
    <definedName name="PMT" localSheetId="14">#REF!</definedName>
    <definedName name="PMT" localSheetId="15">#REF!</definedName>
    <definedName name="PMT" localSheetId="16">#REF!</definedName>
    <definedName name="PMT" localSheetId="17">#REF!</definedName>
    <definedName name="PMT" localSheetId="18">#REF!</definedName>
    <definedName name="PMT" localSheetId="19">#REF!</definedName>
    <definedName name="PMT" localSheetId="20">#REF!</definedName>
    <definedName name="PMT" localSheetId="21">#REF!</definedName>
    <definedName name="PMT" localSheetId="22">#REF!</definedName>
    <definedName name="PMT" localSheetId="23">#REF!</definedName>
    <definedName name="PMT" localSheetId="24">#REF!</definedName>
    <definedName name="PMT" localSheetId="25">#REF!</definedName>
    <definedName name="PMT" localSheetId="26">#REF!</definedName>
    <definedName name="PMT" localSheetId="27">#REF!</definedName>
    <definedName name="PMT" localSheetId="28">#REF!</definedName>
    <definedName name="PMT" localSheetId="29">#REF!</definedName>
    <definedName name="PMT" localSheetId="31">#REF!</definedName>
    <definedName name="PMT" localSheetId="7">#REF!</definedName>
    <definedName name="PMT" localSheetId="8">#REF!</definedName>
    <definedName name="PMT" localSheetId="9">#REF!</definedName>
    <definedName name="PMT" localSheetId="10">#REF!</definedName>
    <definedName name="Poste_en_angulo_de_2_2_1_4_de_3_5m_para_señal">#REF!</definedName>
    <definedName name="pre" localSheetId="11">#REF!</definedName>
    <definedName name="pre" localSheetId="12">#REF!</definedName>
    <definedName name="pre" localSheetId="13">#REF!</definedName>
    <definedName name="pre" localSheetId="14">#REF!</definedName>
    <definedName name="pre" localSheetId="15">#REF!</definedName>
    <definedName name="pre" localSheetId="16">#REF!</definedName>
    <definedName name="pre" localSheetId="17">#REF!</definedName>
    <definedName name="pre" localSheetId="18">#REF!</definedName>
    <definedName name="pre" localSheetId="19">#REF!</definedName>
    <definedName name="pre" localSheetId="20">#REF!</definedName>
    <definedName name="pre" localSheetId="21">#REF!</definedName>
    <definedName name="pre" localSheetId="22">#REF!</definedName>
    <definedName name="pre" localSheetId="23">#REF!</definedName>
    <definedName name="pre" localSheetId="24">#REF!</definedName>
    <definedName name="pre" localSheetId="25">#REF!</definedName>
    <definedName name="pre" localSheetId="26">#REF!</definedName>
    <definedName name="pre" localSheetId="27">#REF!</definedName>
    <definedName name="pre" localSheetId="28">#REF!</definedName>
    <definedName name="pre" localSheetId="29">#REF!</definedName>
    <definedName name="pre" localSheetId="31">#REF!</definedName>
    <definedName name="pre" localSheetId="7">#REF!</definedName>
    <definedName name="pre" localSheetId="8">#REF!</definedName>
    <definedName name="pre" localSheetId="9">#REF!</definedName>
    <definedName name="pre" localSheetId="10">#REF!</definedName>
    <definedName name="PRELIMINAR" localSheetId="11">#REF!</definedName>
    <definedName name="PRELIMINAR" localSheetId="12">#REF!</definedName>
    <definedName name="PRELIMINAR" localSheetId="13">#REF!</definedName>
    <definedName name="PRELIMINAR" localSheetId="14">#REF!</definedName>
    <definedName name="PRELIMINAR" localSheetId="15">#REF!</definedName>
    <definedName name="PRELIMINAR" localSheetId="16">#REF!</definedName>
    <definedName name="PRELIMINAR" localSheetId="17">#REF!</definedName>
    <definedName name="PRELIMINAR" localSheetId="18">#REF!</definedName>
    <definedName name="PRELIMINAR" localSheetId="19">#REF!</definedName>
    <definedName name="PRELIMINAR" localSheetId="20">#REF!</definedName>
    <definedName name="PRELIMINAR" localSheetId="21">#REF!</definedName>
    <definedName name="PRELIMINAR" localSheetId="22">#REF!</definedName>
    <definedName name="PRELIMINAR" localSheetId="23">#REF!</definedName>
    <definedName name="PRELIMINAR" localSheetId="24">#REF!</definedName>
    <definedName name="PRELIMINAR" localSheetId="25">#REF!</definedName>
    <definedName name="PRELIMINAR" localSheetId="26">#REF!</definedName>
    <definedName name="PRELIMINAR" localSheetId="27">#REF!</definedName>
    <definedName name="PRELIMINAR" localSheetId="28">#REF!</definedName>
    <definedName name="PRELIMINAR" localSheetId="29">#REF!</definedName>
    <definedName name="PRELIMINAR" localSheetId="31">#REF!</definedName>
    <definedName name="PRELIMINAR" localSheetId="7">#REF!</definedName>
    <definedName name="PRELIMINAR" localSheetId="8">#REF!</definedName>
    <definedName name="PRELIMINAR" localSheetId="9">#REF!</definedName>
    <definedName name="PRELIMINAR" localSheetId="10">#REF!</definedName>
    <definedName name="PREST" localSheetId="11">#REF!</definedName>
    <definedName name="PREST" localSheetId="12">#REF!</definedName>
    <definedName name="PREST" localSheetId="13">#REF!</definedName>
    <definedName name="PREST" localSheetId="14">#REF!</definedName>
    <definedName name="PREST" localSheetId="15">#REF!</definedName>
    <definedName name="PREST" localSheetId="16">#REF!</definedName>
    <definedName name="PREST" localSheetId="17">#REF!</definedName>
    <definedName name="PREST" localSheetId="18">#REF!</definedName>
    <definedName name="PREST" localSheetId="19">#REF!</definedName>
    <definedName name="PREST" localSheetId="20">#REF!</definedName>
    <definedName name="PREST" localSheetId="21">#REF!</definedName>
    <definedName name="PREST" localSheetId="22">#REF!</definedName>
    <definedName name="PREST" localSheetId="23">#REF!</definedName>
    <definedName name="PREST" localSheetId="24">#REF!</definedName>
    <definedName name="PREST" localSheetId="25">#REF!</definedName>
    <definedName name="PREST" localSheetId="26">#REF!</definedName>
    <definedName name="PREST" localSheetId="27">#REF!</definedName>
    <definedName name="PREST" localSheetId="28">#REF!</definedName>
    <definedName name="PREST" localSheetId="29">#REF!</definedName>
    <definedName name="PREST" localSheetId="31">#REF!</definedName>
    <definedName name="PREST" localSheetId="7">#REF!</definedName>
    <definedName name="PREST" localSheetId="8">#REF!</definedName>
    <definedName name="PREST" localSheetId="9">#REF!</definedName>
    <definedName name="PREST" localSheetId="10">#REF!</definedName>
    <definedName name="Prestaciones_2">#REF!</definedName>
    <definedName name="PrestacionesSeguridadOtros" localSheetId="11">#REF!</definedName>
    <definedName name="PrestacionesSeguridadOtros" localSheetId="12">#REF!</definedName>
    <definedName name="PrestacionesSeguridadOtros" localSheetId="13">#REF!</definedName>
    <definedName name="PrestacionesSeguridadOtros" localSheetId="14">#REF!</definedName>
    <definedName name="PrestacionesSeguridadOtros" localSheetId="15">#REF!</definedName>
    <definedName name="PrestacionesSeguridadOtros" localSheetId="16">#REF!</definedName>
    <definedName name="PrestacionesSeguridadOtros" localSheetId="17">#REF!</definedName>
    <definedName name="PrestacionesSeguridadOtros" localSheetId="18">#REF!</definedName>
    <definedName name="PrestacionesSeguridadOtros" localSheetId="19">#REF!</definedName>
    <definedName name="PrestacionesSeguridadOtros" localSheetId="20">#REF!</definedName>
    <definedName name="PrestacionesSeguridadOtros" localSheetId="21">#REF!</definedName>
    <definedName name="PrestacionesSeguridadOtros" localSheetId="22">#REF!</definedName>
    <definedName name="PrestacionesSeguridadOtros" localSheetId="23">#REF!</definedName>
    <definedName name="PrestacionesSeguridadOtros" localSheetId="24">#REF!</definedName>
    <definedName name="PrestacionesSeguridadOtros" localSheetId="25">#REF!</definedName>
    <definedName name="PrestacionesSeguridadOtros" localSheetId="26">#REF!</definedName>
    <definedName name="PrestacionesSeguridadOtros" localSheetId="27">#REF!</definedName>
    <definedName name="PrestacionesSeguridadOtros" localSheetId="28">#REF!</definedName>
    <definedName name="PrestacionesSeguridadOtros" localSheetId="29">#REF!</definedName>
    <definedName name="PrestacionesSeguridadOtros" localSheetId="31">#REF!</definedName>
    <definedName name="PrestacionesSeguridadOtros" localSheetId="7">#REF!</definedName>
    <definedName name="PrestacionesSeguridadOtros" localSheetId="8">#REF!</definedName>
    <definedName name="PrestacionesSeguridadOtros" localSheetId="9">#REF!</definedName>
    <definedName name="PrestacionesSeguridadOtros" localSheetId="10">#REF!</definedName>
    <definedName name="PRESUPUESTADO" localSheetId="11">#REF!</definedName>
    <definedName name="PRESUPUESTADO" localSheetId="12">#REF!</definedName>
    <definedName name="PRESUPUESTADO" localSheetId="13">#REF!</definedName>
    <definedName name="PRESUPUESTADO" localSheetId="14">#REF!</definedName>
    <definedName name="PRESUPUESTADO" localSheetId="15">#REF!</definedName>
    <definedName name="PRESUPUESTADO" localSheetId="16">#REF!</definedName>
    <definedName name="PRESUPUESTADO" localSheetId="17">#REF!</definedName>
    <definedName name="PRESUPUESTADO" localSheetId="18">#REF!</definedName>
    <definedName name="PRESUPUESTADO" localSheetId="19">#REF!</definedName>
    <definedName name="PRESUPUESTADO" localSheetId="20">#REF!</definedName>
    <definedName name="PRESUPUESTADO" localSheetId="21">#REF!</definedName>
    <definedName name="PRESUPUESTADO" localSheetId="22">#REF!</definedName>
    <definedName name="PRESUPUESTADO" localSheetId="23">#REF!</definedName>
    <definedName name="PRESUPUESTADO" localSheetId="24">#REF!</definedName>
    <definedName name="PRESUPUESTADO" localSheetId="25">#REF!</definedName>
    <definedName name="PRESUPUESTADO" localSheetId="26">#REF!</definedName>
    <definedName name="PRESUPUESTADO" localSheetId="27">#REF!</definedName>
    <definedName name="PRESUPUESTADO" localSheetId="28">#REF!</definedName>
    <definedName name="PRESUPUESTADO" localSheetId="29">#REF!</definedName>
    <definedName name="PRESUPUESTADO" localSheetId="31">#REF!</definedName>
    <definedName name="PRESUPUESTADO" localSheetId="7">#REF!</definedName>
    <definedName name="PRESUPUESTADO" localSheetId="8">#REF!</definedName>
    <definedName name="PRESUPUESTADO" localSheetId="9">#REF!</definedName>
    <definedName name="PRESUPUESTADO" localSheetId="10">#REF!</definedName>
    <definedName name="Profesional" localSheetId="11">#REF!</definedName>
    <definedName name="Profesional" localSheetId="12">#REF!</definedName>
    <definedName name="Profesional" localSheetId="13">#REF!</definedName>
    <definedName name="Profesional" localSheetId="14">#REF!</definedName>
    <definedName name="Profesional" localSheetId="15">#REF!</definedName>
    <definedName name="Profesional" localSheetId="16">#REF!</definedName>
    <definedName name="Profesional" localSheetId="17">#REF!</definedName>
    <definedName name="Profesional" localSheetId="18">#REF!</definedName>
    <definedName name="Profesional" localSheetId="19">#REF!</definedName>
    <definedName name="Profesional" localSheetId="20">#REF!</definedName>
    <definedName name="Profesional" localSheetId="21">#REF!</definedName>
    <definedName name="Profesional" localSheetId="22">#REF!</definedName>
    <definedName name="Profesional" localSheetId="23">#REF!</definedName>
    <definedName name="Profesional" localSheetId="24">#REF!</definedName>
    <definedName name="Profesional" localSheetId="25">#REF!</definedName>
    <definedName name="Profesional" localSheetId="26">#REF!</definedName>
    <definedName name="Profesional" localSheetId="27">#REF!</definedName>
    <definedName name="Profesional" localSheetId="28">#REF!</definedName>
    <definedName name="Profesional" localSheetId="29">#REF!</definedName>
    <definedName name="Profesional" localSheetId="31">#REF!</definedName>
    <definedName name="Profesional" localSheetId="7">#REF!</definedName>
    <definedName name="Profesional" localSheetId="8">#REF!</definedName>
    <definedName name="Profesional" localSheetId="9">#REF!</definedName>
    <definedName name="Profesional" localSheetId="10">#REF!</definedName>
    <definedName name="Profesional_SIG">#REF!</definedName>
    <definedName name="Profesional_SISO">#REF!</definedName>
    <definedName name="PROPONE" localSheetId="11">#REF!</definedName>
    <definedName name="PROPONE" localSheetId="12">#REF!</definedName>
    <definedName name="PROPONE" localSheetId="13">#REF!</definedName>
    <definedName name="PROPONE" localSheetId="14">#REF!</definedName>
    <definedName name="PROPONE" localSheetId="15">#REF!</definedName>
    <definedName name="PROPONE" localSheetId="16">#REF!</definedName>
    <definedName name="PROPONE" localSheetId="17">#REF!</definedName>
    <definedName name="PROPONE" localSheetId="18">#REF!</definedName>
    <definedName name="PROPONE" localSheetId="19">#REF!</definedName>
    <definedName name="PROPONE" localSheetId="20">#REF!</definedName>
    <definedName name="PROPONE" localSheetId="21">#REF!</definedName>
    <definedName name="PROPONE" localSheetId="22">#REF!</definedName>
    <definedName name="PROPONE" localSheetId="23">#REF!</definedName>
    <definedName name="PROPONE" localSheetId="24">#REF!</definedName>
    <definedName name="PROPONE" localSheetId="25">#REF!</definedName>
    <definedName name="PROPONE" localSheetId="26">#REF!</definedName>
    <definedName name="PROPONE" localSheetId="27">#REF!</definedName>
    <definedName name="PROPONE" localSheetId="28">#REF!</definedName>
    <definedName name="PROPONE" localSheetId="29">#REF!</definedName>
    <definedName name="PROPONE" localSheetId="31">#REF!</definedName>
    <definedName name="PROPONE" localSheetId="7">#REF!</definedName>
    <definedName name="PROPONE" localSheetId="8">#REF!</definedName>
    <definedName name="PROPONE" localSheetId="9">#REF!</definedName>
    <definedName name="PROPONE" localSheetId="10">#REF!</definedName>
    <definedName name="Protector_auditivo">#REF!</definedName>
    <definedName name="prueba" localSheetId="11">#REF!</definedName>
    <definedName name="prueba" localSheetId="12">#REF!</definedName>
    <definedName name="prueba" localSheetId="13">#REF!</definedName>
    <definedName name="prueba" localSheetId="14">#REF!</definedName>
    <definedName name="prueba" localSheetId="15">#REF!</definedName>
    <definedName name="prueba" localSheetId="16">#REF!</definedName>
    <definedName name="prueba" localSheetId="17">#REF!</definedName>
    <definedName name="prueba" localSheetId="18">#REF!</definedName>
    <definedName name="prueba" localSheetId="19">#REF!</definedName>
    <definedName name="prueba" localSheetId="20">#REF!</definedName>
    <definedName name="prueba" localSheetId="21">#REF!</definedName>
    <definedName name="prueba" localSheetId="22">#REF!</definedName>
    <definedName name="prueba" localSheetId="23">#REF!</definedName>
    <definedName name="prueba" localSheetId="24">#REF!</definedName>
    <definedName name="prueba" localSheetId="25">#REF!</definedName>
    <definedName name="prueba" localSheetId="26">#REF!</definedName>
    <definedName name="prueba" localSheetId="27">#REF!</definedName>
    <definedName name="prueba" localSheetId="28">#REF!</definedName>
    <definedName name="prueba" localSheetId="29">#REF!</definedName>
    <definedName name="prueba" localSheetId="31">#REF!</definedName>
    <definedName name="prueba" localSheetId="7">#REF!</definedName>
    <definedName name="prueba" localSheetId="8">#REF!</definedName>
    <definedName name="prueba" localSheetId="9">#REF!</definedName>
    <definedName name="prueba" localSheetId="10">#REF!</definedName>
    <definedName name="prueba" localSheetId="6">#REF!</definedName>
    <definedName name="Puntilla_con_cabeza_1">#REF!</definedName>
    <definedName name="Puntos_Ecologicos">#REF!</definedName>
    <definedName name="Q" localSheetId="11">#REF!</definedName>
    <definedName name="Q" localSheetId="12">#REF!</definedName>
    <definedName name="Q" localSheetId="13">#REF!</definedName>
    <definedName name="Q" localSheetId="14">#REF!</definedName>
    <definedName name="Q" localSheetId="15">#REF!</definedName>
    <definedName name="Q" localSheetId="16">#REF!</definedName>
    <definedName name="Q" localSheetId="17">#REF!</definedName>
    <definedName name="Q" localSheetId="18">#REF!</definedName>
    <definedName name="Q" localSheetId="19">#REF!</definedName>
    <definedName name="Q" localSheetId="20">#REF!</definedName>
    <definedName name="Q" localSheetId="21">#REF!</definedName>
    <definedName name="Q" localSheetId="22">#REF!</definedName>
    <definedName name="Q" localSheetId="23">#REF!</definedName>
    <definedName name="Q" localSheetId="24">#REF!</definedName>
    <definedName name="Q" localSheetId="25">#REF!</definedName>
    <definedName name="Q" localSheetId="26">#REF!</definedName>
    <definedName name="Q" localSheetId="27">#REF!</definedName>
    <definedName name="Q" localSheetId="28">#REF!</definedName>
    <definedName name="Q" localSheetId="29">#REF!</definedName>
    <definedName name="Q" localSheetId="31">#REF!</definedName>
    <definedName name="Q" localSheetId="7">#REF!</definedName>
    <definedName name="Q" localSheetId="8">#REF!</definedName>
    <definedName name="Q" localSheetId="9">#REF!</definedName>
    <definedName name="Q" localSheetId="10">#REF!</definedName>
    <definedName name="Q" localSheetId="6">#REF!</definedName>
    <definedName name="qdefqfqwreqwerqw" localSheetId="11">[4]Insumos!#REF!</definedName>
    <definedName name="qdefqfqwreqwerqw" localSheetId="12">[4]Insumos!#REF!</definedName>
    <definedName name="qdefqfqwreqwerqw" localSheetId="13">[4]Insumos!#REF!</definedName>
    <definedName name="qdefqfqwreqwerqw" localSheetId="14">[4]Insumos!#REF!</definedName>
    <definedName name="qdefqfqwreqwerqw" localSheetId="15">[4]Insumos!#REF!</definedName>
    <definedName name="qdefqfqwreqwerqw" localSheetId="16">[4]Insumos!#REF!</definedName>
    <definedName name="qdefqfqwreqwerqw" localSheetId="17">[4]Insumos!#REF!</definedName>
    <definedName name="qdefqfqwreqwerqw" localSheetId="18">[4]Insumos!#REF!</definedName>
    <definedName name="qdefqfqwreqwerqw" localSheetId="19">[4]Insumos!#REF!</definedName>
    <definedName name="qdefqfqwreqwerqw" localSheetId="20">[4]Insumos!#REF!</definedName>
    <definedName name="qdefqfqwreqwerqw" localSheetId="21">[4]Insumos!#REF!</definedName>
    <definedName name="qdefqfqwreqwerqw" localSheetId="22">[4]Insumos!#REF!</definedName>
    <definedName name="qdefqfqwreqwerqw" localSheetId="23">[4]Insumos!#REF!</definedName>
    <definedName name="qdefqfqwreqwerqw" localSheetId="24">[4]Insumos!#REF!</definedName>
    <definedName name="qdefqfqwreqwerqw" localSheetId="25">[4]Insumos!#REF!</definedName>
    <definedName name="qdefqfqwreqwerqw" localSheetId="26">[4]Insumos!#REF!</definedName>
    <definedName name="qdefqfqwreqwerqw" localSheetId="27">[4]Insumos!#REF!</definedName>
    <definedName name="qdefqfqwreqwerqw" localSheetId="28">[4]Insumos!#REF!</definedName>
    <definedName name="qdefqfqwreqwerqw" localSheetId="29">[4]Insumos!#REF!</definedName>
    <definedName name="qdefqfqwreqwerqw" localSheetId="31">[4]Insumos!#REF!</definedName>
    <definedName name="qdefqfqwreqwerqw" localSheetId="7">[4]Insumos!#REF!</definedName>
    <definedName name="qdefqfqwreqwerqw" localSheetId="8">[4]Insumos!#REF!</definedName>
    <definedName name="qdefqfqwreqwerqw" localSheetId="9">[4]Insumos!#REF!</definedName>
    <definedName name="qdefqfqwreqwerqw" localSheetId="10">[4]Insumos!#REF!</definedName>
    <definedName name="qqq" localSheetId="11">#REF!</definedName>
    <definedName name="qqq" localSheetId="12">#REF!</definedName>
    <definedName name="qqq" localSheetId="13">#REF!</definedName>
    <definedName name="qqq" localSheetId="14">#REF!</definedName>
    <definedName name="qqq" localSheetId="15">#REF!</definedName>
    <definedName name="qqq" localSheetId="16">#REF!</definedName>
    <definedName name="qqq" localSheetId="17">#REF!</definedName>
    <definedName name="qqq" localSheetId="18">#REF!</definedName>
    <definedName name="qqq" localSheetId="19">#REF!</definedName>
    <definedName name="qqq" localSheetId="20">#REF!</definedName>
    <definedName name="qqq" localSheetId="21">#REF!</definedName>
    <definedName name="qqq" localSheetId="22">#REF!</definedName>
    <definedName name="qqq" localSheetId="23">#REF!</definedName>
    <definedName name="qqq" localSheetId="24">#REF!</definedName>
    <definedName name="qqq" localSheetId="25">#REF!</definedName>
    <definedName name="qqq" localSheetId="26">#REF!</definedName>
    <definedName name="qqq" localSheetId="27">#REF!</definedName>
    <definedName name="qqq" localSheetId="28">#REF!</definedName>
    <definedName name="qqq" localSheetId="29">#REF!</definedName>
    <definedName name="qqq" localSheetId="31">#REF!</definedName>
    <definedName name="qqq" localSheetId="7">#REF!</definedName>
    <definedName name="qqq" localSheetId="8">#REF!</definedName>
    <definedName name="qqq" localSheetId="9">#REF!</definedName>
    <definedName name="qqq" localSheetId="10">#REF!</definedName>
    <definedName name="RAJON" localSheetId="11">#REF!</definedName>
    <definedName name="RAJON" localSheetId="12">#REF!</definedName>
    <definedName name="RAJON" localSheetId="13">#REF!</definedName>
    <definedName name="RAJON" localSheetId="14">#REF!</definedName>
    <definedName name="RAJON" localSheetId="15">#REF!</definedName>
    <definedName name="RAJON" localSheetId="16">#REF!</definedName>
    <definedName name="RAJON" localSheetId="17">#REF!</definedName>
    <definedName name="RAJON" localSheetId="18">#REF!</definedName>
    <definedName name="RAJON" localSheetId="19">#REF!</definedName>
    <definedName name="RAJON" localSheetId="20">#REF!</definedName>
    <definedName name="RAJON" localSheetId="21">#REF!</definedName>
    <definedName name="RAJON" localSheetId="22">#REF!</definedName>
    <definedName name="RAJON" localSheetId="23">#REF!</definedName>
    <definedName name="RAJON" localSheetId="24">#REF!</definedName>
    <definedName name="RAJON" localSheetId="25">#REF!</definedName>
    <definedName name="RAJON" localSheetId="26">#REF!</definedName>
    <definedName name="RAJON" localSheetId="27">#REF!</definedName>
    <definedName name="RAJON" localSheetId="28">#REF!</definedName>
    <definedName name="RAJON" localSheetId="29">#REF!</definedName>
    <definedName name="RAJON" localSheetId="31">#REF!</definedName>
    <definedName name="RAJON" localSheetId="7">#REF!</definedName>
    <definedName name="RAJON" localSheetId="8">#REF!</definedName>
    <definedName name="RAJON" localSheetId="9">#REF!</definedName>
    <definedName name="RAJON" localSheetId="10">#REF!</definedName>
    <definedName name="Rajón_de_piedra_del_municipio">#REF!</definedName>
    <definedName name="Rastrillero">#REF!</definedName>
    <definedName name="RECEBO" localSheetId="11">#REF!</definedName>
    <definedName name="RECEBO" localSheetId="12">#REF!</definedName>
    <definedName name="RECEBO" localSheetId="13">#REF!</definedName>
    <definedName name="RECEBO" localSheetId="14">#REF!</definedName>
    <definedName name="RECEBO" localSheetId="15">#REF!</definedName>
    <definedName name="RECEBO" localSheetId="16">#REF!</definedName>
    <definedName name="RECEBO" localSheetId="17">#REF!</definedName>
    <definedName name="RECEBO" localSheetId="18">#REF!</definedName>
    <definedName name="RECEBO" localSheetId="19">#REF!</definedName>
    <definedName name="RECEBO" localSheetId="20">#REF!</definedName>
    <definedName name="RECEBO" localSheetId="21">#REF!</definedName>
    <definedName name="RECEBO" localSheetId="22">#REF!</definedName>
    <definedName name="RECEBO" localSheetId="23">#REF!</definedName>
    <definedName name="RECEBO" localSheetId="24">#REF!</definedName>
    <definedName name="RECEBO" localSheetId="25">#REF!</definedName>
    <definedName name="RECEBO" localSheetId="26">#REF!</definedName>
    <definedName name="RECEBO" localSheetId="27">#REF!</definedName>
    <definedName name="RECEBO" localSheetId="28">#REF!</definedName>
    <definedName name="RECEBO" localSheetId="29">#REF!</definedName>
    <definedName name="RECEBO" localSheetId="31">#REF!</definedName>
    <definedName name="RECEBO" localSheetId="7">#REF!</definedName>
    <definedName name="RECEBO" localSheetId="8">#REF!</definedName>
    <definedName name="RECEBO" localSheetId="9">#REF!</definedName>
    <definedName name="RECEBO" localSheetId="10">#REF!</definedName>
    <definedName name="Regional" localSheetId="11">#REF!</definedName>
    <definedName name="Regional" localSheetId="12">#REF!</definedName>
    <definedName name="Regional" localSheetId="13">#REF!</definedName>
    <definedName name="Regional" localSheetId="14">#REF!</definedName>
    <definedName name="Regional" localSheetId="15">#REF!</definedName>
    <definedName name="Regional" localSheetId="16">#REF!</definedName>
    <definedName name="Regional" localSheetId="17">#REF!</definedName>
    <definedName name="Regional" localSheetId="18">#REF!</definedName>
    <definedName name="Regional" localSheetId="19">#REF!</definedName>
    <definedName name="Regional" localSheetId="20">#REF!</definedName>
    <definedName name="Regional" localSheetId="21">#REF!</definedName>
    <definedName name="Regional" localSheetId="22">#REF!</definedName>
    <definedName name="Regional" localSheetId="23">#REF!</definedName>
    <definedName name="Regional" localSheetId="24">#REF!</definedName>
    <definedName name="Regional" localSheetId="25">#REF!</definedName>
    <definedName name="Regional" localSheetId="26">#REF!</definedName>
    <definedName name="Regional" localSheetId="27">#REF!</definedName>
    <definedName name="Regional" localSheetId="28">#REF!</definedName>
    <definedName name="Regional" localSheetId="29">#REF!</definedName>
    <definedName name="Regional" localSheetId="31">#REF!</definedName>
    <definedName name="Regional" localSheetId="7">#REF!</definedName>
    <definedName name="Regional" localSheetId="8">#REF!</definedName>
    <definedName name="Regional" localSheetId="9">#REF!</definedName>
    <definedName name="Regional" localSheetId="10">#REF!</definedName>
    <definedName name="rendimiento_acero">#REF!</definedName>
    <definedName name="rendimientoconph">#REF!</definedName>
    <definedName name="Residente_de_obra">#REF!</definedName>
    <definedName name="Resistenciaconductor" localSheetId="11">[10]Modelo!#REF!</definedName>
    <definedName name="Resistenciaconductor" localSheetId="12">[10]Modelo!#REF!</definedName>
    <definedName name="Resistenciaconductor" localSheetId="13">[10]Modelo!#REF!</definedName>
    <definedName name="Resistenciaconductor" localSheetId="14">[10]Modelo!#REF!</definedName>
    <definedName name="Resistenciaconductor" localSheetId="15">[10]Modelo!#REF!</definedName>
    <definedName name="Resistenciaconductor" localSheetId="16">[10]Modelo!#REF!</definedName>
    <definedName name="Resistenciaconductor" localSheetId="17">[10]Modelo!#REF!</definedName>
    <definedName name="Resistenciaconductor" localSheetId="18">[10]Modelo!#REF!</definedName>
    <definedName name="Resistenciaconductor" localSheetId="19">[10]Modelo!#REF!</definedName>
    <definedName name="Resistenciaconductor" localSheetId="20">[10]Modelo!#REF!</definedName>
    <definedName name="Resistenciaconductor" localSheetId="21">[10]Modelo!#REF!</definedName>
    <definedName name="Resistenciaconductor" localSheetId="22">[10]Modelo!#REF!</definedName>
    <definedName name="Resistenciaconductor" localSheetId="23">[10]Modelo!#REF!</definedName>
    <definedName name="Resistenciaconductor" localSheetId="24">[10]Modelo!#REF!</definedName>
    <definedName name="Resistenciaconductor" localSheetId="25">[10]Modelo!#REF!</definedName>
    <definedName name="Resistenciaconductor" localSheetId="26">[10]Modelo!#REF!</definedName>
    <definedName name="Resistenciaconductor" localSheetId="27">[10]Modelo!#REF!</definedName>
    <definedName name="Resistenciaconductor" localSheetId="28">[10]Modelo!#REF!</definedName>
    <definedName name="Resistenciaconductor" localSheetId="29">[10]Modelo!#REF!</definedName>
    <definedName name="Resistenciaconductor" localSheetId="31">[10]Modelo!#REF!</definedName>
    <definedName name="Resistenciaconductor" localSheetId="7">[10]Modelo!#REF!</definedName>
    <definedName name="Resistenciaconductor" localSheetId="8">[10]Modelo!#REF!</definedName>
    <definedName name="Resistenciaconductor" localSheetId="9">[10]Modelo!#REF!</definedName>
    <definedName name="Resistenciaconductor" localSheetId="10">[10]Modelo!#REF!</definedName>
    <definedName name="RETIROV" localSheetId="11">#REF!</definedName>
    <definedName name="RETIROV" localSheetId="12">#REF!</definedName>
    <definedName name="RETIROV" localSheetId="13">#REF!</definedName>
    <definedName name="RETIROV" localSheetId="14">#REF!</definedName>
    <definedName name="RETIROV" localSheetId="15">#REF!</definedName>
    <definedName name="RETIROV" localSheetId="16">#REF!</definedName>
    <definedName name="RETIROV" localSheetId="17">#REF!</definedName>
    <definedName name="RETIROV" localSheetId="18">#REF!</definedName>
    <definedName name="RETIROV" localSheetId="19">#REF!</definedName>
    <definedName name="RETIROV" localSheetId="20">#REF!</definedName>
    <definedName name="RETIROV" localSheetId="21">#REF!</definedName>
    <definedName name="RETIROV" localSheetId="22">#REF!</definedName>
    <definedName name="RETIROV" localSheetId="23">#REF!</definedName>
    <definedName name="RETIROV" localSheetId="24">#REF!</definedName>
    <definedName name="RETIROV" localSheetId="25">#REF!</definedName>
    <definedName name="RETIROV" localSheetId="26">#REF!</definedName>
    <definedName name="RETIROV" localSheetId="27">#REF!</definedName>
    <definedName name="RETIROV" localSheetId="28">#REF!</definedName>
    <definedName name="RETIROV" localSheetId="29">#REF!</definedName>
    <definedName name="RETIROV" localSheetId="31">#REF!</definedName>
    <definedName name="RETIROV" localSheetId="7">#REF!</definedName>
    <definedName name="RETIROV" localSheetId="8">#REF!</definedName>
    <definedName name="RETIROV" localSheetId="9">#REF!</definedName>
    <definedName name="RETIROV" localSheetId="10">#REF!</definedName>
    <definedName name="RETRO" localSheetId="11">#REF!</definedName>
    <definedName name="RETRO" localSheetId="12">#REF!</definedName>
    <definedName name="RETRO" localSheetId="13">#REF!</definedName>
    <definedName name="RETRO" localSheetId="14">#REF!</definedName>
    <definedName name="RETRO" localSheetId="15">#REF!</definedName>
    <definedName name="RETRO" localSheetId="16">#REF!</definedName>
    <definedName name="RETRO" localSheetId="17">#REF!</definedName>
    <definedName name="RETRO" localSheetId="18">#REF!</definedName>
    <definedName name="RETRO" localSheetId="19">#REF!</definedName>
    <definedName name="RETRO" localSheetId="20">#REF!</definedName>
    <definedName name="RETRO" localSheetId="21">#REF!</definedName>
    <definedName name="RETRO" localSheetId="22">#REF!</definedName>
    <definedName name="RETRO" localSheetId="23">#REF!</definedName>
    <definedName name="RETRO" localSheetId="24">#REF!</definedName>
    <definedName name="RETRO" localSheetId="25">#REF!</definedName>
    <definedName name="RETRO" localSheetId="26">#REF!</definedName>
    <definedName name="RETRO" localSheetId="27">#REF!</definedName>
    <definedName name="RETRO" localSheetId="28">#REF!</definedName>
    <definedName name="RETRO" localSheetId="29">#REF!</definedName>
    <definedName name="RETRO" localSheetId="31">#REF!</definedName>
    <definedName name="RETRO" localSheetId="7">#REF!</definedName>
    <definedName name="RETRO" localSheetId="8">#REF!</definedName>
    <definedName name="RETRO" localSheetId="9">#REF!</definedName>
    <definedName name="RETRO" localSheetId="10">#REF!</definedName>
    <definedName name="Retroexcavadora_de_llantas">#REF!</definedName>
    <definedName name="rfref" localSheetId="11">#REF!</definedName>
    <definedName name="rfref" localSheetId="12">#REF!</definedName>
    <definedName name="rfref" localSheetId="13">#REF!</definedName>
    <definedName name="rfref" localSheetId="14">#REF!</definedName>
    <definedName name="rfref" localSheetId="15">#REF!</definedName>
    <definedName name="rfref" localSheetId="16">#REF!</definedName>
    <definedName name="rfref" localSheetId="17">#REF!</definedName>
    <definedName name="rfref" localSheetId="18">#REF!</definedName>
    <definedName name="rfref" localSheetId="19">#REF!</definedName>
    <definedName name="rfref" localSheetId="20">#REF!</definedName>
    <definedName name="rfref" localSheetId="21">#REF!</definedName>
    <definedName name="rfref" localSheetId="22">#REF!</definedName>
    <definedName name="rfref" localSheetId="23">#REF!</definedName>
    <definedName name="rfref" localSheetId="24">#REF!</definedName>
    <definedName name="rfref" localSheetId="25">#REF!</definedName>
    <definedName name="rfref" localSheetId="26">#REF!</definedName>
    <definedName name="rfref" localSheetId="27">#REF!</definedName>
    <definedName name="rfref" localSheetId="28">#REF!</definedName>
    <definedName name="rfref" localSheetId="29">#REF!</definedName>
    <definedName name="rfref" localSheetId="31">#REF!</definedName>
    <definedName name="rfref" localSheetId="7">#REF!</definedName>
    <definedName name="rfref" localSheetId="8">#REF!</definedName>
    <definedName name="rfref" localSheetId="9">#REF!</definedName>
    <definedName name="rfref" localSheetId="10">#REF!</definedName>
    <definedName name="rfref" localSheetId="6">#REF!</definedName>
    <definedName name="Riel_metalico_3x0.15x0.2m">#REF!</definedName>
    <definedName name="rrrr" localSheetId="11">#REF!</definedName>
    <definedName name="rrrr" localSheetId="12">#REF!</definedName>
    <definedName name="rrrr" localSheetId="13">#REF!</definedName>
    <definedName name="rrrr" localSheetId="14">#REF!</definedName>
    <definedName name="rrrr" localSheetId="15">#REF!</definedName>
    <definedName name="rrrr" localSheetId="16">#REF!</definedName>
    <definedName name="rrrr" localSheetId="17">#REF!</definedName>
    <definedName name="rrrr" localSheetId="18">#REF!</definedName>
    <definedName name="rrrr" localSheetId="19">#REF!</definedName>
    <definedName name="rrrr" localSheetId="20">#REF!</definedName>
    <definedName name="rrrr" localSheetId="21">#REF!</definedName>
    <definedName name="rrrr" localSheetId="22">#REF!</definedName>
    <definedName name="rrrr" localSheetId="23">#REF!</definedName>
    <definedName name="rrrr" localSheetId="24">#REF!</definedName>
    <definedName name="rrrr" localSheetId="25">#REF!</definedName>
    <definedName name="rrrr" localSheetId="26">#REF!</definedName>
    <definedName name="rrrr" localSheetId="27">#REF!</definedName>
    <definedName name="rrrr" localSheetId="28">#REF!</definedName>
    <definedName name="rrrr" localSheetId="29">#REF!</definedName>
    <definedName name="rrrr" localSheetId="31">#REF!</definedName>
    <definedName name="rrrr" localSheetId="7">#REF!</definedName>
    <definedName name="rrrr" localSheetId="8">#REF!</definedName>
    <definedName name="rrrr" localSheetId="9">#REF!</definedName>
    <definedName name="rrrr" localSheetId="10">#REF!</definedName>
    <definedName name="S" localSheetId="11">#REF!</definedName>
    <definedName name="S" localSheetId="12">#REF!</definedName>
    <definedName name="S" localSheetId="13">#REF!</definedName>
    <definedName name="S" localSheetId="14">#REF!</definedName>
    <definedName name="S" localSheetId="15">#REF!</definedName>
    <definedName name="S" localSheetId="16">#REF!</definedName>
    <definedName name="S" localSheetId="17">#REF!</definedName>
    <definedName name="S" localSheetId="18">#REF!</definedName>
    <definedName name="S" localSheetId="19">#REF!</definedName>
    <definedName name="S" localSheetId="20">#REF!</definedName>
    <definedName name="S" localSheetId="21">#REF!</definedName>
    <definedName name="S" localSheetId="22">#REF!</definedName>
    <definedName name="S" localSheetId="23">#REF!</definedName>
    <definedName name="S" localSheetId="24">#REF!</definedName>
    <definedName name="S" localSheetId="25">#REF!</definedName>
    <definedName name="S" localSheetId="26">#REF!</definedName>
    <definedName name="S" localSheetId="27">#REF!</definedName>
    <definedName name="S" localSheetId="28">#REF!</definedName>
    <definedName name="S" localSheetId="29">#REF!</definedName>
    <definedName name="S" localSheetId="31">#REF!</definedName>
    <definedName name="S" localSheetId="7">#REF!</definedName>
    <definedName name="S" localSheetId="8">#REF!</definedName>
    <definedName name="S" localSheetId="9">#REF!</definedName>
    <definedName name="S" localSheetId="10">#REF!</definedName>
    <definedName name="S" localSheetId="6">#REF!</definedName>
    <definedName name="SA" localSheetId="11">[15]PRESUPUESTO!#REF!</definedName>
    <definedName name="SA" localSheetId="12">[15]PRESUPUESTO!#REF!</definedName>
    <definedName name="SA" localSheetId="13">[15]PRESUPUESTO!#REF!</definedName>
    <definedName name="SA" localSheetId="14">[15]PRESUPUESTO!#REF!</definedName>
    <definedName name="SA" localSheetId="15">[15]PRESUPUESTO!#REF!</definedName>
    <definedName name="SA" localSheetId="16">[15]PRESUPUESTO!#REF!</definedName>
    <definedName name="SA" localSheetId="17">[15]PRESUPUESTO!#REF!</definedName>
    <definedName name="SA" localSheetId="18">[15]PRESUPUESTO!#REF!</definedName>
    <definedName name="SA" localSheetId="19">[15]PRESUPUESTO!#REF!</definedName>
    <definedName name="SA" localSheetId="20">[15]PRESUPUESTO!#REF!</definedName>
    <definedName name="SA" localSheetId="21">[15]PRESUPUESTO!#REF!</definedName>
    <definedName name="SA" localSheetId="22">[15]PRESUPUESTO!#REF!</definedName>
    <definedName name="SA" localSheetId="23">[15]PRESUPUESTO!#REF!</definedName>
    <definedName name="SA" localSheetId="24">[15]PRESUPUESTO!#REF!</definedName>
    <definedName name="SA" localSheetId="25">[15]PRESUPUESTO!#REF!</definedName>
    <definedName name="SA" localSheetId="26">[15]PRESUPUESTO!#REF!</definedName>
    <definedName name="SA" localSheetId="27">[15]PRESUPUESTO!#REF!</definedName>
    <definedName name="SA" localSheetId="28">[15]PRESUPUESTO!#REF!</definedName>
    <definedName name="SA" localSheetId="29">[15]PRESUPUESTO!#REF!</definedName>
    <definedName name="SA" localSheetId="31">[15]PRESUPUESTO!#REF!</definedName>
    <definedName name="SA" localSheetId="7">[15]PRESUPUESTO!#REF!</definedName>
    <definedName name="SA" localSheetId="8">[15]PRESUPUESTO!#REF!</definedName>
    <definedName name="SA" localSheetId="9">[15]PRESUPUESTO!#REF!</definedName>
    <definedName name="SA" localSheetId="10">[15]PRESUPUESTO!#REF!</definedName>
    <definedName name="Salarios" localSheetId="11">#REF!</definedName>
    <definedName name="Salarios" localSheetId="12">#REF!</definedName>
    <definedName name="Salarios" localSheetId="13">#REF!</definedName>
    <definedName name="Salarios" localSheetId="14">#REF!</definedName>
    <definedName name="Salarios" localSheetId="15">#REF!</definedName>
    <definedName name="Salarios" localSheetId="16">#REF!</definedName>
    <definedName name="Salarios" localSheetId="17">#REF!</definedName>
    <definedName name="Salarios" localSheetId="18">#REF!</definedName>
    <definedName name="Salarios" localSheetId="19">#REF!</definedName>
    <definedName name="Salarios" localSheetId="20">#REF!</definedName>
    <definedName name="Salarios" localSheetId="21">#REF!</definedName>
    <definedName name="Salarios" localSheetId="22">#REF!</definedName>
    <definedName name="Salarios" localSheetId="23">#REF!</definedName>
    <definedName name="Salarios" localSheetId="24">#REF!</definedName>
    <definedName name="Salarios" localSheetId="25">#REF!</definedName>
    <definedName name="Salarios" localSheetId="26">#REF!</definedName>
    <definedName name="Salarios" localSheetId="27">#REF!</definedName>
    <definedName name="Salarios" localSheetId="28">#REF!</definedName>
    <definedName name="Salarios" localSheetId="29">#REF!</definedName>
    <definedName name="Salarios" localSheetId="31">#REF!</definedName>
    <definedName name="Salarios" localSheetId="7">#REF!</definedName>
    <definedName name="Salarios" localSheetId="8">#REF!</definedName>
    <definedName name="Salarios" localSheetId="9">#REF!</definedName>
    <definedName name="Salarios" localSheetId="10">#REF!</definedName>
    <definedName name="SARDINELV" localSheetId="11">#REF!</definedName>
    <definedName name="SARDINELV" localSheetId="12">#REF!</definedName>
    <definedName name="SARDINELV" localSheetId="13">#REF!</definedName>
    <definedName name="SARDINELV" localSheetId="14">#REF!</definedName>
    <definedName name="SARDINELV" localSheetId="15">#REF!</definedName>
    <definedName name="SARDINELV" localSheetId="16">#REF!</definedName>
    <definedName name="SARDINELV" localSheetId="17">#REF!</definedName>
    <definedName name="SARDINELV" localSheetId="18">#REF!</definedName>
    <definedName name="SARDINELV" localSheetId="19">#REF!</definedName>
    <definedName name="SARDINELV" localSheetId="20">#REF!</definedName>
    <definedName name="SARDINELV" localSheetId="21">#REF!</definedName>
    <definedName name="SARDINELV" localSheetId="22">#REF!</definedName>
    <definedName name="SARDINELV" localSheetId="23">#REF!</definedName>
    <definedName name="SARDINELV" localSheetId="24">#REF!</definedName>
    <definedName name="SARDINELV" localSheetId="25">#REF!</definedName>
    <definedName name="SARDINELV" localSheetId="26">#REF!</definedName>
    <definedName name="SARDINELV" localSheetId="27">#REF!</definedName>
    <definedName name="SARDINELV" localSheetId="28">#REF!</definedName>
    <definedName name="SARDINELV" localSheetId="29">#REF!</definedName>
    <definedName name="SARDINELV" localSheetId="31">#REF!</definedName>
    <definedName name="SARDINELV" localSheetId="7">#REF!</definedName>
    <definedName name="SARDINELV" localSheetId="8">#REF!</definedName>
    <definedName name="SARDINELV" localSheetId="9">#REF!</definedName>
    <definedName name="SARDINELV" localSheetId="10">#REF!</definedName>
    <definedName name="SB" localSheetId="11">[15]PRESUPUESTO!#REF!</definedName>
    <definedName name="SB" localSheetId="12">[15]PRESUPUESTO!#REF!</definedName>
    <definedName name="SB" localSheetId="13">[15]PRESUPUESTO!#REF!</definedName>
    <definedName name="SB" localSheetId="14">[15]PRESUPUESTO!#REF!</definedName>
    <definedName name="SB" localSheetId="15">[15]PRESUPUESTO!#REF!</definedName>
    <definedName name="SB" localSheetId="16">[15]PRESUPUESTO!#REF!</definedName>
    <definedName name="SB" localSheetId="17">[15]PRESUPUESTO!#REF!</definedName>
    <definedName name="SB" localSheetId="18">[15]PRESUPUESTO!#REF!</definedName>
    <definedName name="SB" localSheetId="19">[15]PRESUPUESTO!#REF!</definedName>
    <definedName name="SB" localSheetId="20">[15]PRESUPUESTO!#REF!</definedName>
    <definedName name="SB" localSheetId="21">[15]PRESUPUESTO!#REF!</definedName>
    <definedName name="SB" localSheetId="22">[15]PRESUPUESTO!#REF!</definedName>
    <definedName name="SB" localSheetId="23">[15]PRESUPUESTO!#REF!</definedName>
    <definedName name="SB" localSheetId="24">[15]PRESUPUESTO!#REF!</definedName>
    <definedName name="SB" localSheetId="25">[15]PRESUPUESTO!#REF!</definedName>
    <definedName name="SB" localSheetId="26">[15]PRESUPUESTO!#REF!</definedName>
    <definedName name="SB" localSheetId="27">[15]PRESUPUESTO!#REF!</definedName>
    <definedName name="SB" localSheetId="28">[15]PRESUPUESTO!#REF!</definedName>
    <definedName name="SB" localSheetId="29">[15]PRESUPUESTO!#REF!</definedName>
    <definedName name="SB" localSheetId="31">[15]PRESUPUESTO!#REF!</definedName>
    <definedName name="SB" localSheetId="7">[15]PRESUPUESTO!#REF!</definedName>
    <definedName name="SB" localSheetId="8">[15]PRESUPUESTO!#REF!</definedName>
    <definedName name="SB" localSheetId="9">[15]PRESUPUESTO!#REF!</definedName>
    <definedName name="SB" localSheetId="10">[15]PRESUPUESTO!#REF!</definedName>
    <definedName name="SC" localSheetId="11">[15]PRESUPUESTO!#REF!</definedName>
    <definedName name="SC" localSheetId="12">[15]PRESUPUESTO!#REF!</definedName>
    <definedName name="SC" localSheetId="13">[15]PRESUPUESTO!#REF!</definedName>
    <definedName name="SC" localSheetId="14">[15]PRESUPUESTO!#REF!</definedName>
    <definedName name="SC" localSheetId="15">[15]PRESUPUESTO!#REF!</definedName>
    <definedName name="SC" localSheetId="16">[15]PRESUPUESTO!#REF!</definedName>
    <definedName name="SC" localSheetId="17">[15]PRESUPUESTO!#REF!</definedName>
    <definedName name="SC" localSheetId="18">[15]PRESUPUESTO!#REF!</definedName>
    <definedName name="SC" localSheetId="19">[15]PRESUPUESTO!#REF!</definedName>
    <definedName name="SC" localSheetId="20">[15]PRESUPUESTO!#REF!</definedName>
    <definedName name="SC" localSheetId="21">[15]PRESUPUESTO!#REF!</definedName>
    <definedName name="SC" localSheetId="22">[15]PRESUPUESTO!#REF!</definedName>
    <definedName name="SC" localSheetId="23">[15]PRESUPUESTO!#REF!</definedName>
    <definedName name="SC" localSheetId="24">[15]PRESUPUESTO!#REF!</definedName>
    <definedName name="SC" localSheetId="25">[15]PRESUPUESTO!#REF!</definedName>
    <definedName name="SC" localSheetId="26">[15]PRESUPUESTO!#REF!</definedName>
    <definedName name="SC" localSheetId="27">[15]PRESUPUESTO!#REF!</definedName>
    <definedName name="SC" localSheetId="28">[15]PRESUPUESTO!#REF!</definedName>
    <definedName name="SC" localSheetId="29">[15]PRESUPUESTO!#REF!</definedName>
    <definedName name="SC" localSheetId="31">[15]PRESUPUESTO!#REF!</definedName>
    <definedName name="SC" localSheetId="7">[15]PRESUPUESTO!#REF!</definedName>
    <definedName name="SC" localSheetId="8">[15]PRESUPUESTO!#REF!</definedName>
    <definedName name="SC" localSheetId="9">[15]PRESUPUESTO!#REF!</definedName>
    <definedName name="SC" localSheetId="10">[15]PRESUPUESTO!#REF!</definedName>
    <definedName name="sdf" localSheetId="11">#REF!</definedName>
    <definedName name="sdf" localSheetId="12">#REF!</definedName>
    <definedName name="sdf" localSheetId="13">#REF!</definedName>
    <definedName name="sdf" localSheetId="14">#REF!</definedName>
    <definedName name="sdf" localSheetId="15">#REF!</definedName>
    <definedName name="sdf" localSheetId="16">#REF!</definedName>
    <definedName name="sdf" localSheetId="17">#REF!</definedName>
    <definedName name="sdf" localSheetId="18">#REF!</definedName>
    <definedName name="sdf" localSheetId="19">#REF!</definedName>
    <definedName name="sdf" localSheetId="20">#REF!</definedName>
    <definedName name="sdf" localSheetId="21">#REF!</definedName>
    <definedName name="sdf" localSheetId="22">#REF!</definedName>
    <definedName name="sdf" localSheetId="23">#REF!</definedName>
    <definedName name="sdf" localSheetId="24">#REF!</definedName>
    <definedName name="sdf" localSheetId="25">#REF!</definedName>
    <definedName name="sdf" localSheetId="26">#REF!</definedName>
    <definedName name="sdf" localSheetId="27">#REF!</definedName>
    <definedName name="sdf" localSheetId="28">#REF!</definedName>
    <definedName name="sdf" localSheetId="29">#REF!</definedName>
    <definedName name="sdf" localSheetId="31">#REF!</definedName>
    <definedName name="sdf" localSheetId="7">#REF!</definedName>
    <definedName name="sdf" localSheetId="8">#REF!</definedName>
    <definedName name="sdf" localSheetId="9">#REF!</definedName>
    <definedName name="sdf" localSheetId="10">#REF!</definedName>
    <definedName name="sdf" localSheetId="6">#REF!</definedName>
    <definedName name="SE" localSheetId="11">[15]PRESUPUESTO!#REF!</definedName>
    <definedName name="SE" localSheetId="12">[15]PRESUPUESTO!#REF!</definedName>
    <definedName name="SE" localSheetId="13">[15]PRESUPUESTO!#REF!</definedName>
    <definedName name="SE" localSheetId="14">[15]PRESUPUESTO!#REF!</definedName>
    <definedName name="SE" localSheetId="15">[15]PRESUPUESTO!#REF!</definedName>
    <definedName name="SE" localSheetId="16">[15]PRESUPUESTO!#REF!</definedName>
    <definedName name="SE" localSheetId="17">[15]PRESUPUESTO!#REF!</definedName>
    <definedName name="SE" localSheetId="18">[15]PRESUPUESTO!#REF!</definedName>
    <definedName name="SE" localSheetId="19">[15]PRESUPUESTO!#REF!</definedName>
    <definedName name="SE" localSheetId="20">[15]PRESUPUESTO!#REF!</definedName>
    <definedName name="SE" localSheetId="21">[15]PRESUPUESTO!#REF!</definedName>
    <definedName name="SE" localSheetId="22">[15]PRESUPUESTO!#REF!</definedName>
    <definedName name="SE" localSheetId="23">[15]PRESUPUESTO!#REF!</definedName>
    <definedName name="SE" localSheetId="24">[15]PRESUPUESTO!#REF!</definedName>
    <definedName name="SE" localSheetId="25">[15]PRESUPUESTO!#REF!</definedName>
    <definedName name="SE" localSheetId="26">[15]PRESUPUESTO!#REF!</definedName>
    <definedName name="SE" localSheetId="27">[15]PRESUPUESTO!#REF!</definedName>
    <definedName name="SE" localSheetId="28">[15]PRESUPUESTO!#REF!</definedName>
    <definedName name="SE" localSheetId="29">[15]PRESUPUESTO!#REF!</definedName>
    <definedName name="SE" localSheetId="31">[15]PRESUPUESTO!#REF!</definedName>
    <definedName name="SE" localSheetId="7">[15]PRESUPUESTO!#REF!</definedName>
    <definedName name="SE" localSheetId="8">[15]PRESUPUESTO!#REF!</definedName>
    <definedName name="SE" localSheetId="9">[15]PRESUPUESTO!#REF!</definedName>
    <definedName name="SE" localSheetId="10">[15]PRESUPUESTO!#REF!</definedName>
    <definedName name="Secretaria">#REF!</definedName>
    <definedName name="Señal__grupo_1_._Tablero_en_lámina_galvanizada_de_75cm_75cm__calibre_16__reflectivo_tipo_1__incluye_poste">#REF!</definedName>
    <definedName name="Señalización_general">#REF!</definedName>
    <definedName name="Señalización_PMT">#REF!</definedName>
    <definedName name="SEP" localSheetId="11">#REF!</definedName>
    <definedName name="SEP" localSheetId="12">#REF!</definedName>
    <definedName name="SEP" localSheetId="13">#REF!</definedName>
    <definedName name="SEP" localSheetId="14">#REF!</definedName>
    <definedName name="SEP" localSheetId="15">#REF!</definedName>
    <definedName name="SEP" localSheetId="16">#REF!</definedName>
    <definedName name="SEP" localSheetId="17">#REF!</definedName>
    <definedName name="SEP" localSheetId="18">#REF!</definedName>
    <definedName name="SEP" localSheetId="19">#REF!</definedName>
    <definedName name="SEP" localSheetId="20">#REF!</definedName>
    <definedName name="SEP" localSheetId="21">#REF!</definedName>
    <definedName name="SEP" localSheetId="22">#REF!</definedName>
    <definedName name="SEP" localSheetId="23">#REF!</definedName>
    <definedName name="SEP" localSheetId="24">#REF!</definedName>
    <definedName name="SEP" localSheetId="25">#REF!</definedName>
    <definedName name="SEP" localSheetId="26">#REF!</definedName>
    <definedName name="SEP" localSheetId="27">#REF!</definedName>
    <definedName name="SEP" localSheetId="28">#REF!</definedName>
    <definedName name="SEP" localSheetId="29">#REF!</definedName>
    <definedName name="SEP" localSheetId="31">#REF!</definedName>
    <definedName name="SEP" localSheetId="7">#REF!</definedName>
    <definedName name="SEP" localSheetId="8">#REF!</definedName>
    <definedName name="SEP" localSheetId="9">#REF!</definedName>
    <definedName name="SEP" localSheetId="10">#REF!</definedName>
    <definedName name="SF" localSheetId="11">'[6]CIRCUITOS CODENSA'!#REF!</definedName>
    <definedName name="SF" localSheetId="12">'[6]CIRCUITOS CODENSA'!#REF!</definedName>
    <definedName name="SF" localSheetId="13">'[6]CIRCUITOS CODENSA'!#REF!</definedName>
    <definedName name="SF" localSheetId="14">'[6]CIRCUITOS CODENSA'!#REF!</definedName>
    <definedName name="SF" localSheetId="15">'[6]CIRCUITOS CODENSA'!#REF!</definedName>
    <definedName name="SF" localSheetId="16">'[6]CIRCUITOS CODENSA'!#REF!</definedName>
    <definedName name="SF" localSheetId="17">'[6]CIRCUITOS CODENSA'!#REF!</definedName>
    <definedName name="SF" localSheetId="18">'[6]CIRCUITOS CODENSA'!#REF!</definedName>
    <definedName name="SF" localSheetId="19">'[6]CIRCUITOS CODENSA'!#REF!</definedName>
    <definedName name="SF" localSheetId="20">'[6]CIRCUITOS CODENSA'!#REF!</definedName>
    <definedName name="SF" localSheetId="21">'[6]CIRCUITOS CODENSA'!#REF!</definedName>
    <definedName name="SF" localSheetId="22">'[6]CIRCUITOS CODENSA'!#REF!</definedName>
    <definedName name="SF" localSheetId="23">'[6]CIRCUITOS CODENSA'!#REF!</definedName>
    <definedName name="SF" localSheetId="24">'[6]CIRCUITOS CODENSA'!#REF!</definedName>
    <definedName name="SF" localSheetId="25">'[6]CIRCUITOS CODENSA'!#REF!</definedName>
    <definedName name="SF" localSheetId="26">'[6]CIRCUITOS CODENSA'!#REF!</definedName>
    <definedName name="SF" localSheetId="27">'[6]CIRCUITOS CODENSA'!#REF!</definedName>
    <definedName name="SF" localSheetId="28">'[6]CIRCUITOS CODENSA'!#REF!</definedName>
    <definedName name="SF" localSheetId="29">'[6]CIRCUITOS CODENSA'!#REF!</definedName>
    <definedName name="SF" localSheetId="31">'[6]CIRCUITOS CODENSA'!#REF!</definedName>
    <definedName name="SF" localSheetId="7">'[6]CIRCUITOS CODENSA'!#REF!</definedName>
    <definedName name="SF" localSheetId="8">'[6]CIRCUITOS CODENSA'!#REF!</definedName>
    <definedName name="SF" localSheetId="9">'[6]CIRCUITOS CODENSA'!#REF!</definedName>
    <definedName name="SF" localSheetId="10">'[6]CIRCUITOS CODENSA'!#REF!</definedName>
    <definedName name="SGI_V_INDICES_CIRCUITO_CAUSA" localSheetId="11">#REF!</definedName>
    <definedName name="SGI_V_INDICES_CIRCUITO_CAUSA" localSheetId="12">#REF!</definedName>
    <definedName name="SGI_V_INDICES_CIRCUITO_CAUSA" localSheetId="13">#REF!</definedName>
    <definedName name="SGI_V_INDICES_CIRCUITO_CAUSA" localSheetId="14">#REF!</definedName>
    <definedName name="SGI_V_INDICES_CIRCUITO_CAUSA" localSheetId="15">#REF!</definedName>
    <definedName name="SGI_V_INDICES_CIRCUITO_CAUSA" localSheetId="16">#REF!</definedName>
    <definedName name="SGI_V_INDICES_CIRCUITO_CAUSA" localSheetId="17">#REF!</definedName>
    <definedName name="SGI_V_INDICES_CIRCUITO_CAUSA" localSheetId="18">#REF!</definedName>
    <definedName name="SGI_V_INDICES_CIRCUITO_CAUSA" localSheetId="19">#REF!</definedName>
    <definedName name="SGI_V_INDICES_CIRCUITO_CAUSA" localSheetId="20">#REF!</definedName>
    <definedName name="SGI_V_INDICES_CIRCUITO_CAUSA" localSheetId="21">#REF!</definedName>
    <definedName name="SGI_V_INDICES_CIRCUITO_CAUSA" localSheetId="22">#REF!</definedName>
    <definedName name="SGI_V_INDICES_CIRCUITO_CAUSA" localSheetId="23">#REF!</definedName>
    <definedName name="SGI_V_INDICES_CIRCUITO_CAUSA" localSheetId="24">#REF!</definedName>
    <definedName name="SGI_V_INDICES_CIRCUITO_CAUSA" localSheetId="25">#REF!</definedName>
    <definedName name="SGI_V_INDICES_CIRCUITO_CAUSA" localSheetId="26">#REF!</definedName>
    <definedName name="SGI_V_INDICES_CIRCUITO_CAUSA" localSheetId="27">#REF!</definedName>
    <definedName name="SGI_V_INDICES_CIRCUITO_CAUSA" localSheetId="28">#REF!</definedName>
    <definedName name="SGI_V_INDICES_CIRCUITO_CAUSA" localSheetId="29">#REF!</definedName>
    <definedName name="SGI_V_INDICES_CIRCUITO_CAUSA" localSheetId="31">#REF!</definedName>
    <definedName name="SGI_V_INDICES_CIRCUITO_CAUSA" localSheetId="7">#REF!</definedName>
    <definedName name="SGI_V_INDICES_CIRCUITO_CAUSA" localSheetId="8">#REF!</definedName>
    <definedName name="SGI_V_INDICES_CIRCUITO_CAUSA" localSheetId="9">#REF!</definedName>
    <definedName name="SGI_V_INDICES_CIRCUITO_CAUSA" localSheetId="10">#REF!</definedName>
    <definedName name="si" localSheetId="11">#REF!</definedName>
    <definedName name="si" localSheetId="12">#REF!</definedName>
    <definedName name="si" localSheetId="13">#REF!</definedName>
    <definedName name="si" localSheetId="14">#REF!</definedName>
    <definedName name="si" localSheetId="15">#REF!</definedName>
    <definedName name="si" localSheetId="16">#REF!</definedName>
    <definedName name="si" localSheetId="17">#REF!</definedName>
    <definedName name="si" localSheetId="18">#REF!</definedName>
    <definedName name="si" localSheetId="19">#REF!</definedName>
    <definedName name="si" localSheetId="20">#REF!</definedName>
    <definedName name="si" localSheetId="21">#REF!</definedName>
    <definedName name="si" localSheetId="22">#REF!</definedName>
    <definedName name="si" localSheetId="23">#REF!</definedName>
    <definedName name="si" localSheetId="24">#REF!</definedName>
    <definedName name="si" localSheetId="25">#REF!</definedName>
    <definedName name="si" localSheetId="26">#REF!</definedName>
    <definedName name="si" localSheetId="27">#REF!</definedName>
    <definedName name="si" localSheetId="28">#REF!</definedName>
    <definedName name="si" localSheetId="29">#REF!</definedName>
    <definedName name="si" localSheetId="31">#REF!</definedName>
    <definedName name="si" localSheetId="7">#REF!</definedName>
    <definedName name="si" localSheetId="8">#REF!</definedName>
    <definedName name="si" localSheetId="9">#REF!</definedName>
    <definedName name="si" localSheetId="10">#REF!</definedName>
    <definedName name="SIO_03_Fin_de_Obra">#REF!</definedName>
    <definedName name="SIO_07_Desvio">#REF!</definedName>
    <definedName name="SIO_24_Peatones">#REF!</definedName>
    <definedName name="SJ" localSheetId="11">'[6]CIRCUITOS CODENSA'!#REF!</definedName>
    <definedName name="SJ" localSheetId="12">'[6]CIRCUITOS CODENSA'!#REF!</definedName>
    <definedName name="SJ" localSheetId="13">'[6]CIRCUITOS CODENSA'!#REF!</definedName>
    <definedName name="SJ" localSheetId="14">'[6]CIRCUITOS CODENSA'!#REF!</definedName>
    <definedName name="SJ" localSheetId="15">'[6]CIRCUITOS CODENSA'!#REF!</definedName>
    <definedName name="SJ" localSheetId="16">'[6]CIRCUITOS CODENSA'!#REF!</definedName>
    <definedName name="SJ" localSheetId="17">'[6]CIRCUITOS CODENSA'!#REF!</definedName>
    <definedName name="SJ" localSheetId="18">'[6]CIRCUITOS CODENSA'!#REF!</definedName>
    <definedName name="SJ" localSheetId="19">'[6]CIRCUITOS CODENSA'!#REF!</definedName>
    <definedName name="SJ" localSheetId="20">'[6]CIRCUITOS CODENSA'!#REF!</definedName>
    <definedName name="SJ" localSheetId="21">'[6]CIRCUITOS CODENSA'!#REF!</definedName>
    <definedName name="SJ" localSheetId="22">'[6]CIRCUITOS CODENSA'!#REF!</definedName>
    <definedName name="SJ" localSheetId="23">'[6]CIRCUITOS CODENSA'!#REF!</definedName>
    <definedName name="SJ" localSheetId="24">'[6]CIRCUITOS CODENSA'!#REF!</definedName>
    <definedName name="SJ" localSheetId="25">'[6]CIRCUITOS CODENSA'!#REF!</definedName>
    <definedName name="SJ" localSheetId="26">'[6]CIRCUITOS CODENSA'!#REF!</definedName>
    <definedName name="SJ" localSheetId="27">'[6]CIRCUITOS CODENSA'!#REF!</definedName>
    <definedName name="SJ" localSheetId="28">'[6]CIRCUITOS CODENSA'!#REF!</definedName>
    <definedName name="SJ" localSheetId="29">'[6]CIRCUITOS CODENSA'!#REF!</definedName>
    <definedName name="SJ" localSheetId="31">'[6]CIRCUITOS CODENSA'!#REF!</definedName>
    <definedName name="SJ" localSheetId="7">'[6]CIRCUITOS CODENSA'!#REF!</definedName>
    <definedName name="SJ" localSheetId="8">'[6]CIRCUITOS CODENSA'!#REF!</definedName>
    <definedName name="SJ" localSheetId="9">'[6]CIRCUITOS CODENSA'!#REF!</definedName>
    <definedName name="SJ" localSheetId="10">'[6]CIRCUITOS CODENSA'!#REF!</definedName>
    <definedName name="SL" localSheetId="11">[15]PRESUPUESTO!#REF!</definedName>
    <definedName name="SL" localSheetId="12">[15]PRESUPUESTO!#REF!</definedName>
    <definedName name="SL" localSheetId="13">[15]PRESUPUESTO!#REF!</definedName>
    <definedName name="SL" localSheetId="14">[15]PRESUPUESTO!#REF!</definedName>
    <definedName name="SL" localSheetId="15">[15]PRESUPUESTO!#REF!</definedName>
    <definedName name="SL" localSheetId="16">[15]PRESUPUESTO!#REF!</definedName>
    <definedName name="SL" localSheetId="17">[15]PRESUPUESTO!#REF!</definedName>
    <definedName name="SL" localSheetId="18">[15]PRESUPUESTO!#REF!</definedName>
    <definedName name="SL" localSheetId="19">[15]PRESUPUESTO!#REF!</definedName>
    <definedName name="SL" localSheetId="20">[15]PRESUPUESTO!#REF!</definedName>
    <definedName name="SL" localSheetId="21">[15]PRESUPUESTO!#REF!</definedName>
    <definedName name="SL" localSheetId="22">[15]PRESUPUESTO!#REF!</definedName>
    <definedName name="SL" localSheetId="23">[15]PRESUPUESTO!#REF!</definedName>
    <definedName name="SL" localSheetId="24">[15]PRESUPUESTO!#REF!</definedName>
    <definedName name="SL" localSheetId="25">[15]PRESUPUESTO!#REF!</definedName>
    <definedName name="SL" localSheetId="26">[15]PRESUPUESTO!#REF!</definedName>
    <definedName name="SL" localSheetId="27">[15]PRESUPUESTO!#REF!</definedName>
    <definedName name="SL" localSheetId="28">[15]PRESUPUESTO!#REF!</definedName>
    <definedName name="SL" localSheetId="29">[15]PRESUPUESTO!#REF!</definedName>
    <definedName name="SL" localSheetId="31">[15]PRESUPUESTO!#REF!</definedName>
    <definedName name="SL" localSheetId="7">[15]PRESUPUESTO!#REF!</definedName>
    <definedName name="SL" localSheetId="8">[15]PRESUPUESTO!#REF!</definedName>
    <definedName name="SL" localSheetId="9">[15]PRESUPUESTO!#REF!</definedName>
    <definedName name="SL" localSheetId="10">[15]PRESUPUESTO!#REF!</definedName>
    <definedName name="SM" localSheetId="11">'[6]CIRCUITOS CODENSA'!#REF!</definedName>
    <definedName name="SM" localSheetId="12">'[6]CIRCUITOS CODENSA'!#REF!</definedName>
    <definedName name="SM" localSheetId="13">'[6]CIRCUITOS CODENSA'!#REF!</definedName>
    <definedName name="SM" localSheetId="14">'[6]CIRCUITOS CODENSA'!#REF!</definedName>
    <definedName name="SM" localSheetId="15">'[6]CIRCUITOS CODENSA'!#REF!</definedName>
    <definedName name="SM" localSheetId="16">'[6]CIRCUITOS CODENSA'!#REF!</definedName>
    <definedName name="SM" localSheetId="17">'[6]CIRCUITOS CODENSA'!#REF!</definedName>
    <definedName name="SM" localSheetId="18">'[6]CIRCUITOS CODENSA'!#REF!</definedName>
    <definedName name="SM" localSheetId="19">'[6]CIRCUITOS CODENSA'!#REF!</definedName>
    <definedName name="SM" localSheetId="20">'[6]CIRCUITOS CODENSA'!#REF!</definedName>
    <definedName name="SM" localSheetId="21">'[6]CIRCUITOS CODENSA'!#REF!</definedName>
    <definedName name="SM" localSheetId="22">'[6]CIRCUITOS CODENSA'!#REF!</definedName>
    <definedName name="SM" localSheetId="23">'[6]CIRCUITOS CODENSA'!#REF!</definedName>
    <definedName name="SM" localSheetId="24">'[6]CIRCUITOS CODENSA'!#REF!</definedName>
    <definedName name="SM" localSheetId="25">'[6]CIRCUITOS CODENSA'!#REF!</definedName>
    <definedName name="SM" localSheetId="26">'[6]CIRCUITOS CODENSA'!#REF!</definedName>
    <definedName name="SM" localSheetId="27">'[6]CIRCUITOS CODENSA'!#REF!</definedName>
    <definedName name="SM" localSheetId="28">'[6]CIRCUITOS CODENSA'!#REF!</definedName>
    <definedName name="SM" localSheetId="29">'[6]CIRCUITOS CODENSA'!#REF!</definedName>
    <definedName name="SM" localSheetId="31">'[6]CIRCUITOS CODENSA'!#REF!</definedName>
    <definedName name="SM" localSheetId="7">'[6]CIRCUITOS CODENSA'!#REF!</definedName>
    <definedName name="SM" localSheetId="8">'[6]CIRCUITOS CODENSA'!#REF!</definedName>
    <definedName name="SM" localSheetId="9">'[6]CIRCUITOS CODENSA'!#REF!</definedName>
    <definedName name="SM" localSheetId="10">'[6]CIRCUITOS CODENSA'!#REF!</definedName>
    <definedName name="smlv">#REF!</definedName>
    <definedName name="SOCIAL" localSheetId="11">#REF!</definedName>
    <definedName name="SOCIAL" localSheetId="12">#REF!</definedName>
    <definedName name="SOCIAL" localSheetId="13">#REF!</definedName>
    <definedName name="SOCIAL" localSheetId="14">#REF!</definedName>
    <definedName name="SOCIAL" localSheetId="15">#REF!</definedName>
    <definedName name="SOCIAL" localSheetId="16">#REF!</definedName>
    <definedName name="SOCIAL" localSheetId="17">#REF!</definedName>
    <definedName name="SOCIAL" localSheetId="18">#REF!</definedName>
    <definedName name="SOCIAL" localSheetId="19">#REF!</definedName>
    <definedName name="SOCIAL" localSheetId="20">#REF!</definedName>
    <definedName name="SOCIAL" localSheetId="21">#REF!</definedName>
    <definedName name="SOCIAL" localSheetId="22">#REF!</definedName>
    <definedName name="SOCIAL" localSheetId="23">#REF!</definedName>
    <definedName name="SOCIAL" localSheetId="24">#REF!</definedName>
    <definedName name="SOCIAL" localSheetId="25">#REF!</definedName>
    <definedName name="SOCIAL" localSheetId="26">#REF!</definedName>
    <definedName name="SOCIAL" localSheetId="27">#REF!</definedName>
    <definedName name="SOCIAL" localSheetId="28">#REF!</definedName>
    <definedName name="SOCIAL" localSheetId="29">#REF!</definedName>
    <definedName name="SOCIAL" localSheetId="31">#REF!</definedName>
    <definedName name="SOCIAL" localSheetId="7">#REF!</definedName>
    <definedName name="SOCIAL" localSheetId="8">#REF!</definedName>
    <definedName name="SOCIAL" localSheetId="9">#REF!</definedName>
    <definedName name="SOCIAL" localSheetId="10">#REF!</definedName>
    <definedName name="soladov" localSheetId="11">#REF!</definedName>
    <definedName name="soladov" localSheetId="12">#REF!</definedName>
    <definedName name="soladov" localSheetId="13">#REF!</definedName>
    <definedName name="soladov" localSheetId="14">#REF!</definedName>
    <definedName name="soladov" localSheetId="15">#REF!</definedName>
    <definedName name="soladov" localSheetId="16">#REF!</definedName>
    <definedName name="soladov" localSheetId="17">#REF!</definedName>
    <definedName name="soladov" localSheetId="18">#REF!</definedName>
    <definedName name="soladov" localSheetId="19">#REF!</definedName>
    <definedName name="soladov" localSheetId="20">#REF!</definedName>
    <definedName name="soladov" localSheetId="21">#REF!</definedName>
    <definedName name="soladov" localSheetId="22">#REF!</definedName>
    <definedName name="soladov" localSheetId="23">#REF!</definedName>
    <definedName name="soladov" localSheetId="24">#REF!</definedName>
    <definedName name="soladov" localSheetId="25">#REF!</definedName>
    <definedName name="soladov" localSheetId="26">#REF!</definedName>
    <definedName name="soladov" localSheetId="27">#REF!</definedName>
    <definedName name="soladov" localSheetId="28">#REF!</definedName>
    <definedName name="soladov" localSheetId="29">#REF!</definedName>
    <definedName name="soladov" localSheetId="31">#REF!</definedName>
    <definedName name="soladov" localSheetId="7">#REF!</definedName>
    <definedName name="soladov" localSheetId="8">#REF!</definedName>
    <definedName name="soladov" localSheetId="9">#REF!</definedName>
    <definedName name="soladov" localSheetId="10">#REF!</definedName>
    <definedName name="Soldadura_PVC_wet_bonding_1_8_galón" localSheetId="4">#REF!</definedName>
    <definedName name="Soldadura_PVC_wet_bonding_1_8_galón" localSheetId="2">#REF!</definedName>
    <definedName name="Soldadura_PVC_wet_bonding_1_8_galón">#REF!</definedName>
    <definedName name="SPO_01_Trabajadores_en_la_via">#REF!</definedName>
    <definedName name="SPO_02_Maquinaria_en_la_via">#REF!</definedName>
    <definedName name="SPO_03_Auxiliar_de_Transito">#REF!</definedName>
    <definedName name="SRO_03_pare_siga">#REF!</definedName>
    <definedName name="SRO_03_Uno_a_Uno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22">#REF!</definedName>
    <definedName name="Ss" localSheetId="23">#REF!</definedName>
    <definedName name="Ss" localSheetId="24">#REF!</definedName>
    <definedName name="Ss" localSheetId="25">#REF!</definedName>
    <definedName name="Ss" localSheetId="26">#REF!</definedName>
    <definedName name="Ss" localSheetId="27">#REF!</definedName>
    <definedName name="Ss" localSheetId="28">#REF!</definedName>
    <definedName name="Ss" localSheetId="29">#REF!</definedName>
    <definedName name="Ss" localSheetId="31">#REF!</definedName>
    <definedName name="Ss" localSheetId="7">#REF!</definedName>
    <definedName name="Ss" localSheetId="8">#REF!</definedName>
    <definedName name="Ss" localSheetId="9">#REF!</definedName>
    <definedName name="Ss" localSheetId="10">#REF!</definedName>
    <definedName name="st" localSheetId="11">#REF!</definedName>
    <definedName name="st" localSheetId="12">#REF!</definedName>
    <definedName name="st" localSheetId="13">#REF!</definedName>
    <definedName name="st" localSheetId="14">#REF!</definedName>
    <definedName name="st" localSheetId="15">#REF!</definedName>
    <definedName name="st" localSheetId="16">#REF!</definedName>
    <definedName name="st" localSheetId="17">#REF!</definedName>
    <definedName name="st" localSheetId="18">#REF!</definedName>
    <definedName name="st" localSheetId="19">#REF!</definedName>
    <definedName name="st" localSheetId="20">#REF!</definedName>
    <definedName name="st" localSheetId="21">#REF!</definedName>
    <definedName name="st" localSheetId="22">#REF!</definedName>
    <definedName name="st" localSheetId="23">#REF!</definedName>
    <definedName name="st" localSheetId="24">#REF!</definedName>
    <definedName name="st" localSheetId="25">#REF!</definedName>
    <definedName name="st" localSheetId="26">#REF!</definedName>
    <definedName name="st" localSheetId="27">#REF!</definedName>
    <definedName name="st" localSheetId="28">#REF!</definedName>
    <definedName name="st" localSheetId="29">#REF!</definedName>
    <definedName name="st" localSheetId="31">#REF!</definedName>
    <definedName name="st" localSheetId="7">#REF!</definedName>
    <definedName name="st" localSheetId="8">#REF!</definedName>
    <definedName name="st" localSheetId="9">#REF!</definedName>
    <definedName name="st" localSheetId="10">#REF!</definedName>
    <definedName name="SU" localSheetId="11">'[6]CIRCUITOS CODENSA'!#REF!</definedName>
    <definedName name="SU" localSheetId="12">'[6]CIRCUITOS CODENSA'!#REF!</definedName>
    <definedName name="SU" localSheetId="13">'[6]CIRCUITOS CODENSA'!#REF!</definedName>
    <definedName name="SU" localSheetId="14">'[6]CIRCUITOS CODENSA'!#REF!</definedName>
    <definedName name="SU" localSheetId="15">'[6]CIRCUITOS CODENSA'!#REF!</definedName>
    <definedName name="SU" localSheetId="16">'[6]CIRCUITOS CODENSA'!#REF!</definedName>
    <definedName name="SU" localSheetId="17">'[6]CIRCUITOS CODENSA'!#REF!</definedName>
    <definedName name="SU" localSheetId="18">'[6]CIRCUITOS CODENSA'!#REF!</definedName>
    <definedName name="SU" localSheetId="19">'[6]CIRCUITOS CODENSA'!#REF!</definedName>
    <definedName name="SU" localSheetId="20">'[6]CIRCUITOS CODENSA'!#REF!</definedName>
    <definedName name="SU" localSheetId="21">'[6]CIRCUITOS CODENSA'!#REF!</definedName>
    <definedName name="SU" localSheetId="22">'[6]CIRCUITOS CODENSA'!#REF!</definedName>
    <definedName name="SU" localSheetId="23">'[6]CIRCUITOS CODENSA'!#REF!</definedName>
    <definedName name="SU" localSheetId="24">'[6]CIRCUITOS CODENSA'!#REF!</definedName>
    <definedName name="SU" localSheetId="25">'[6]CIRCUITOS CODENSA'!#REF!</definedName>
    <definedName name="SU" localSheetId="26">'[6]CIRCUITOS CODENSA'!#REF!</definedName>
    <definedName name="SU" localSheetId="27">'[6]CIRCUITOS CODENSA'!#REF!</definedName>
    <definedName name="SU" localSheetId="28">'[6]CIRCUITOS CODENSA'!#REF!</definedName>
    <definedName name="SU" localSheetId="29">'[6]CIRCUITOS CODENSA'!#REF!</definedName>
    <definedName name="SU" localSheetId="31">'[6]CIRCUITOS CODENSA'!#REF!</definedName>
    <definedName name="SU" localSheetId="7">'[6]CIRCUITOS CODENSA'!#REF!</definedName>
    <definedName name="SU" localSheetId="8">'[6]CIRCUITOS CODENSA'!#REF!</definedName>
    <definedName name="SU" localSheetId="9">'[6]CIRCUITOS CODENSA'!#REF!</definedName>
    <definedName name="SU" localSheetId="10">'[6]CIRCUITOS CODENSA'!#REF!</definedName>
    <definedName name="SUBBASE" localSheetId="11">#REF!</definedName>
    <definedName name="SUBBASE" localSheetId="12">#REF!</definedName>
    <definedName name="SUBBASE" localSheetId="13">#REF!</definedName>
    <definedName name="SUBBASE" localSheetId="14">#REF!</definedName>
    <definedName name="SUBBASE" localSheetId="15">#REF!</definedName>
    <definedName name="SUBBASE" localSheetId="16">#REF!</definedName>
    <definedName name="SUBBASE" localSheetId="17">#REF!</definedName>
    <definedName name="SUBBASE" localSheetId="18">#REF!</definedName>
    <definedName name="SUBBASE" localSheetId="19">#REF!</definedName>
    <definedName name="SUBBASE" localSheetId="20">#REF!</definedName>
    <definedName name="SUBBASE" localSheetId="21">#REF!</definedName>
    <definedName name="SUBBASE" localSheetId="22">#REF!</definedName>
    <definedName name="SUBBASE" localSheetId="23">#REF!</definedName>
    <definedName name="SUBBASE" localSheetId="24">#REF!</definedName>
    <definedName name="SUBBASE" localSheetId="25">#REF!</definedName>
    <definedName name="SUBBASE" localSheetId="26">#REF!</definedName>
    <definedName name="SUBBASE" localSheetId="27">#REF!</definedName>
    <definedName name="SUBBASE" localSheetId="28">#REF!</definedName>
    <definedName name="SUBBASE" localSheetId="29">#REF!</definedName>
    <definedName name="SUBBASE" localSheetId="31">#REF!</definedName>
    <definedName name="SUBBASE" localSheetId="7">#REF!</definedName>
    <definedName name="SUBBASE" localSheetId="8">#REF!</definedName>
    <definedName name="SUBBASE" localSheetId="9">#REF!</definedName>
    <definedName name="SUBBASE" localSheetId="10">#REF!</definedName>
    <definedName name="SUBBASEPXCOMPACTACION">#REF!</definedName>
    <definedName name="Subbse_Granular">#REF!</definedName>
    <definedName name="SUBESTACIONES" localSheetId="11">'[17]OBRAS SES'!#REF!</definedName>
    <definedName name="SUBESTACIONES" localSheetId="12">'[17]OBRAS SES'!#REF!</definedName>
    <definedName name="SUBESTACIONES" localSheetId="13">'[17]OBRAS SES'!#REF!</definedName>
    <definedName name="SUBESTACIONES" localSheetId="14">'[17]OBRAS SES'!#REF!</definedName>
    <definedName name="SUBESTACIONES" localSheetId="15">'[17]OBRAS SES'!#REF!</definedName>
    <definedName name="SUBESTACIONES" localSheetId="16">'[17]OBRAS SES'!#REF!</definedName>
    <definedName name="SUBESTACIONES" localSheetId="17">'[17]OBRAS SES'!#REF!</definedName>
    <definedName name="SUBESTACIONES" localSheetId="18">'[17]OBRAS SES'!#REF!</definedName>
    <definedName name="SUBESTACIONES" localSheetId="19">'[17]OBRAS SES'!#REF!</definedName>
    <definedName name="SUBESTACIONES" localSheetId="20">'[17]OBRAS SES'!#REF!</definedName>
    <definedName name="SUBESTACIONES" localSheetId="21">'[17]OBRAS SES'!#REF!</definedName>
    <definedName name="SUBESTACIONES" localSheetId="22">'[17]OBRAS SES'!#REF!</definedName>
    <definedName name="SUBESTACIONES" localSheetId="23">'[17]OBRAS SES'!#REF!</definedName>
    <definedName name="SUBESTACIONES" localSheetId="24">'[17]OBRAS SES'!#REF!</definedName>
    <definedName name="SUBESTACIONES" localSheetId="25">'[17]OBRAS SES'!#REF!</definedName>
    <definedName name="SUBESTACIONES" localSheetId="26">'[17]OBRAS SES'!#REF!</definedName>
    <definedName name="SUBESTACIONES" localSheetId="27">'[17]OBRAS SES'!#REF!</definedName>
    <definedName name="SUBESTACIONES" localSheetId="28">'[17]OBRAS SES'!#REF!</definedName>
    <definedName name="SUBESTACIONES" localSheetId="29">'[17]OBRAS SES'!#REF!</definedName>
    <definedName name="SUBESTACIONES" localSheetId="31">'[17]OBRAS SES'!#REF!</definedName>
    <definedName name="SUBESTACIONES" localSheetId="7">'[17]OBRAS SES'!#REF!</definedName>
    <definedName name="SUBESTACIONES" localSheetId="8">'[17]OBRAS SES'!#REF!</definedName>
    <definedName name="SUBESTACIONES" localSheetId="9">'[17]OBRAS SES'!#REF!</definedName>
    <definedName name="SUBESTACIONES" localSheetId="10">'[17]OBRAS SES'!#REF!</definedName>
    <definedName name="SUBPRODUCTOS" localSheetId="11">#REF!</definedName>
    <definedName name="SUBPRODUCTOS" localSheetId="12">#REF!</definedName>
    <definedName name="SUBPRODUCTOS" localSheetId="13">#REF!</definedName>
    <definedName name="SUBPRODUCTOS" localSheetId="14">#REF!</definedName>
    <definedName name="SUBPRODUCTOS" localSheetId="15">#REF!</definedName>
    <definedName name="SUBPRODUCTOS" localSheetId="16">#REF!</definedName>
    <definedName name="SUBPRODUCTOS" localSheetId="17">#REF!</definedName>
    <definedName name="SUBPRODUCTOS" localSheetId="18">#REF!</definedName>
    <definedName name="SUBPRODUCTOS" localSheetId="19">#REF!</definedName>
    <definedName name="SUBPRODUCTOS" localSheetId="20">#REF!</definedName>
    <definedName name="SUBPRODUCTOS" localSheetId="21">#REF!</definedName>
    <definedName name="SUBPRODUCTOS" localSheetId="22">#REF!</definedName>
    <definedName name="SUBPRODUCTOS" localSheetId="23">#REF!</definedName>
    <definedName name="SUBPRODUCTOS" localSheetId="24">#REF!</definedName>
    <definedName name="SUBPRODUCTOS" localSheetId="25">#REF!</definedName>
    <definedName name="SUBPRODUCTOS" localSheetId="26">#REF!</definedName>
    <definedName name="SUBPRODUCTOS" localSheetId="27">#REF!</definedName>
    <definedName name="SUBPRODUCTOS" localSheetId="28">#REF!</definedName>
    <definedName name="SUBPRODUCTOS" localSheetId="29">#REF!</definedName>
    <definedName name="SUBPRODUCTOS" localSheetId="31">#REF!</definedName>
    <definedName name="SUBPRODUCTOS" localSheetId="7">#REF!</definedName>
    <definedName name="SUBPRODUCTOS" localSheetId="8">#REF!</definedName>
    <definedName name="SUBPRODUCTOS" localSheetId="9">#REF!</definedName>
    <definedName name="SUBPRODUCTOS" localSheetId="10">#REF!</definedName>
    <definedName name="t" localSheetId="11">#REF!</definedName>
    <definedName name="t" localSheetId="12">#REF!</definedName>
    <definedName name="t" localSheetId="13">#REF!</definedName>
    <definedName name="t" localSheetId="14">#REF!</definedName>
    <definedName name="t" localSheetId="15">#REF!</definedName>
    <definedName name="t" localSheetId="16">#REF!</definedName>
    <definedName name="t" localSheetId="17">#REF!</definedName>
    <definedName name="t" localSheetId="18">#REF!</definedName>
    <definedName name="t" localSheetId="19">#REF!</definedName>
    <definedName name="t" localSheetId="20">#REF!</definedName>
    <definedName name="t" localSheetId="21">#REF!</definedName>
    <definedName name="t" localSheetId="22">#REF!</definedName>
    <definedName name="t" localSheetId="23">#REF!</definedName>
    <definedName name="t" localSheetId="24">#REF!</definedName>
    <definedName name="t" localSheetId="25">#REF!</definedName>
    <definedName name="t" localSheetId="26">#REF!</definedName>
    <definedName name="t" localSheetId="27">#REF!</definedName>
    <definedName name="t" localSheetId="28">#REF!</definedName>
    <definedName name="t" localSheetId="29">#REF!</definedName>
    <definedName name="t" localSheetId="31">#REF!</definedName>
    <definedName name="t" localSheetId="7">#REF!</definedName>
    <definedName name="t" localSheetId="8">#REF!</definedName>
    <definedName name="t" localSheetId="9">#REF!</definedName>
    <definedName name="t" localSheetId="10">#REF!</definedName>
    <definedName name="t" localSheetId="6">#REF!</definedName>
    <definedName name="TA" localSheetId="11">[15]PRESUPUESTO!#REF!</definedName>
    <definedName name="TA" localSheetId="12">[15]PRESUPUESTO!#REF!</definedName>
    <definedName name="TA" localSheetId="13">[15]PRESUPUESTO!#REF!</definedName>
    <definedName name="TA" localSheetId="14">[15]PRESUPUESTO!#REF!</definedName>
    <definedName name="TA" localSheetId="15">[15]PRESUPUESTO!#REF!</definedName>
    <definedName name="TA" localSheetId="16">[15]PRESUPUESTO!#REF!</definedName>
    <definedName name="TA" localSheetId="17">[15]PRESUPUESTO!#REF!</definedName>
    <definedName name="TA" localSheetId="18">[15]PRESUPUESTO!#REF!</definedName>
    <definedName name="TA" localSheetId="19">[15]PRESUPUESTO!#REF!</definedName>
    <definedName name="TA" localSheetId="20">[15]PRESUPUESTO!#REF!</definedName>
    <definedName name="TA" localSheetId="21">[15]PRESUPUESTO!#REF!</definedName>
    <definedName name="TA" localSheetId="22">[15]PRESUPUESTO!#REF!</definedName>
    <definedName name="TA" localSheetId="23">[15]PRESUPUESTO!#REF!</definedName>
    <definedName name="TA" localSheetId="24">[15]PRESUPUESTO!#REF!</definedName>
    <definedName name="TA" localSheetId="25">[15]PRESUPUESTO!#REF!</definedName>
    <definedName name="TA" localSheetId="26">[15]PRESUPUESTO!#REF!</definedName>
    <definedName name="TA" localSheetId="27">[15]PRESUPUESTO!#REF!</definedName>
    <definedName name="TA" localSheetId="28">[15]PRESUPUESTO!#REF!</definedName>
    <definedName name="TA" localSheetId="29">[15]PRESUPUESTO!#REF!</definedName>
    <definedName name="TA" localSheetId="31">[15]PRESUPUESTO!#REF!</definedName>
    <definedName name="TA" localSheetId="7">[15]PRESUPUESTO!#REF!</definedName>
    <definedName name="TA" localSheetId="8">[15]PRESUPUESTO!#REF!</definedName>
    <definedName name="TA" localSheetId="9">[15]PRESUPUESTO!#REF!</definedName>
    <definedName name="TA" localSheetId="10">[15]PRESUPUESTO!#REF!</definedName>
    <definedName name="tabla2" localSheetId="11">#REF!</definedName>
    <definedName name="tabla2" localSheetId="12">#REF!</definedName>
    <definedName name="tabla2" localSheetId="13">#REF!</definedName>
    <definedName name="tabla2" localSheetId="14">#REF!</definedName>
    <definedName name="tabla2" localSheetId="15">#REF!</definedName>
    <definedName name="tabla2" localSheetId="16">#REF!</definedName>
    <definedName name="tabla2" localSheetId="17">#REF!</definedName>
    <definedName name="tabla2" localSheetId="18">#REF!</definedName>
    <definedName name="tabla2" localSheetId="19">#REF!</definedName>
    <definedName name="tabla2" localSheetId="20">#REF!</definedName>
    <definedName name="tabla2" localSheetId="21">#REF!</definedName>
    <definedName name="tabla2" localSheetId="22">#REF!</definedName>
    <definedName name="tabla2" localSheetId="23">#REF!</definedName>
    <definedName name="tabla2" localSheetId="24">#REF!</definedName>
    <definedName name="tabla2" localSheetId="25">#REF!</definedName>
    <definedName name="tabla2" localSheetId="26">#REF!</definedName>
    <definedName name="tabla2" localSheetId="27">#REF!</definedName>
    <definedName name="tabla2" localSheetId="28">#REF!</definedName>
    <definedName name="tabla2" localSheetId="29">#REF!</definedName>
    <definedName name="tabla2" localSheetId="31">#REF!</definedName>
    <definedName name="tabla2" localSheetId="7">#REF!</definedName>
    <definedName name="tabla2" localSheetId="8">#REF!</definedName>
    <definedName name="tabla2" localSheetId="9">#REF!</definedName>
    <definedName name="tabla2" localSheetId="10">#REF!</definedName>
    <definedName name="TANQUE" localSheetId="11">#REF!</definedName>
    <definedName name="TANQUE" localSheetId="12">#REF!</definedName>
    <definedName name="TANQUE" localSheetId="13">#REF!</definedName>
    <definedName name="TANQUE" localSheetId="14">#REF!</definedName>
    <definedName name="TANQUE" localSheetId="15">#REF!</definedName>
    <definedName name="TANQUE" localSheetId="16">#REF!</definedName>
    <definedName name="TANQUE" localSheetId="17">#REF!</definedName>
    <definedName name="TANQUE" localSheetId="18">#REF!</definedName>
    <definedName name="TANQUE" localSheetId="19">#REF!</definedName>
    <definedName name="TANQUE" localSheetId="20">#REF!</definedName>
    <definedName name="TANQUE" localSheetId="21">#REF!</definedName>
    <definedName name="TANQUE" localSheetId="22">#REF!</definedName>
    <definedName name="TANQUE" localSheetId="23">#REF!</definedName>
    <definedName name="TANQUE" localSheetId="24">#REF!</definedName>
    <definedName name="TANQUE" localSheetId="25">#REF!</definedName>
    <definedName name="TANQUE" localSheetId="26">#REF!</definedName>
    <definedName name="TANQUE" localSheetId="27">#REF!</definedName>
    <definedName name="TANQUE" localSheetId="28">#REF!</definedName>
    <definedName name="TANQUE" localSheetId="29">#REF!</definedName>
    <definedName name="TANQUE" localSheetId="31">#REF!</definedName>
    <definedName name="TANQUE" localSheetId="7">#REF!</definedName>
    <definedName name="TANQUE" localSheetId="8">#REF!</definedName>
    <definedName name="TANQUE" localSheetId="9">#REF!</definedName>
    <definedName name="TANQUE" localSheetId="10">#REF!</definedName>
    <definedName name="Tapa_Bocas">#REF!</definedName>
    <definedName name="TB" localSheetId="11">[15]PRESUPUESTO!#REF!</definedName>
    <definedName name="TB" localSheetId="12">[15]PRESUPUESTO!#REF!</definedName>
    <definedName name="TB" localSheetId="13">[15]PRESUPUESTO!#REF!</definedName>
    <definedName name="TB" localSheetId="14">[15]PRESUPUESTO!#REF!</definedName>
    <definedName name="TB" localSheetId="15">[15]PRESUPUESTO!#REF!</definedName>
    <definedName name="TB" localSheetId="16">[15]PRESUPUESTO!#REF!</definedName>
    <definedName name="TB" localSheetId="17">[15]PRESUPUESTO!#REF!</definedName>
    <definedName name="TB" localSheetId="18">[15]PRESUPUESTO!#REF!</definedName>
    <definedName name="TB" localSheetId="19">[15]PRESUPUESTO!#REF!</definedName>
    <definedName name="TB" localSheetId="20">[15]PRESUPUESTO!#REF!</definedName>
    <definedName name="TB" localSheetId="21">[15]PRESUPUESTO!#REF!</definedName>
    <definedName name="TB" localSheetId="22">[15]PRESUPUESTO!#REF!</definedName>
    <definedName name="TB" localSheetId="23">[15]PRESUPUESTO!#REF!</definedName>
    <definedName name="TB" localSheetId="24">[15]PRESUPUESTO!#REF!</definedName>
    <definedName name="TB" localSheetId="25">[15]PRESUPUESTO!#REF!</definedName>
    <definedName name="TB" localSheetId="26">[15]PRESUPUESTO!#REF!</definedName>
    <definedName name="TB" localSheetId="27">[15]PRESUPUESTO!#REF!</definedName>
    <definedName name="TB" localSheetId="28">[15]PRESUPUESTO!#REF!</definedName>
    <definedName name="TB" localSheetId="29">[15]PRESUPUESTO!#REF!</definedName>
    <definedName name="TB" localSheetId="31">[15]PRESUPUESTO!#REF!</definedName>
    <definedName name="TB" localSheetId="7">[15]PRESUPUESTO!#REF!</definedName>
    <definedName name="TB" localSheetId="8">[15]PRESUPUESTO!#REF!</definedName>
    <definedName name="TB" localSheetId="9">[15]PRESUPUESTO!#REF!</definedName>
    <definedName name="TB" localSheetId="10">[15]PRESUPUESTO!#REF!</definedName>
    <definedName name="TC" localSheetId="11">[15]PRESUPUESTO!#REF!</definedName>
    <definedName name="TC" localSheetId="12">[15]PRESUPUESTO!#REF!</definedName>
    <definedName name="TC" localSheetId="13">[15]PRESUPUESTO!#REF!</definedName>
    <definedName name="TC" localSheetId="14">[15]PRESUPUESTO!#REF!</definedName>
    <definedName name="TC" localSheetId="15">[15]PRESUPUESTO!#REF!</definedName>
    <definedName name="TC" localSheetId="16">[15]PRESUPUESTO!#REF!</definedName>
    <definedName name="TC" localSheetId="17">[15]PRESUPUESTO!#REF!</definedName>
    <definedName name="TC" localSheetId="18">[15]PRESUPUESTO!#REF!</definedName>
    <definedName name="TC" localSheetId="19">[15]PRESUPUESTO!#REF!</definedName>
    <definedName name="TC" localSheetId="20">[15]PRESUPUESTO!#REF!</definedName>
    <definedName name="TC" localSheetId="21">[15]PRESUPUESTO!#REF!</definedName>
    <definedName name="TC" localSheetId="22">[15]PRESUPUESTO!#REF!</definedName>
    <definedName name="TC" localSheetId="23">[15]PRESUPUESTO!#REF!</definedName>
    <definedName name="TC" localSheetId="24">[15]PRESUPUESTO!#REF!</definedName>
    <definedName name="TC" localSheetId="25">[15]PRESUPUESTO!#REF!</definedName>
    <definedName name="TC" localSheetId="26">[15]PRESUPUESTO!#REF!</definedName>
    <definedName name="TC" localSheetId="27">[15]PRESUPUESTO!#REF!</definedName>
    <definedName name="TC" localSheetId="28">[15]PRESUPUESTO!#REF!</definedName>
    <definedName name="TC" localSheetId="29">[15]PRESUPUESTO!#REF!</definedName>
    <definedName name="TC" localSheetId="31">[15]PRESUPUESTO!#REF!</definedName>
    <definedName name="TC" localSheetId="7">[15]PRESUPUESTO!#REF!</definedName>
    <definedName name="TC" localSheetId="8">[15]PRESUPUESTO!#REF!</definedName>
    <definedName name="TC" localSheetId="9">[15]PRESUPUESTO!#REF!</definedName>
    <definedName name="TC" localSheetId="10">[15]PRESUPUESTO!#REF!</definedName>
    <definedName name="TE" localSheetId="11">[15]PRESUPUESTO!#REF!</definedName>
    <definedName name="TE" localSheetId="12">[15]PRESUPUESTO!#REF!</definedName>
    <definedName name="TE" localSheetId="13">[15]PRESUPUESTO!#REF!</definedName>
    <definedName name="TE" localSheetId="14">[15]PRESUPUESTO!#REF!</definedName>
    <definedName name="TE" localSheetId="15">[15]PRESUPUESTO!#REF!</definedName>
    <definedName name="TE" localSheetId="16">[15]PRESUPUESTO!#REF!</definedName>
    <definedName name="TE" localSheetId="17">[15]PRESUPUESTO!#REF!</definedName>
    <definedName name="TE" localSheetId="18">[15]PRESUPUESTO!#REF!</definedName>
    <definedName name="TE" localSheetId="19">[15]PRESUPUESTO!#REF!</definedName>
    <definedName name="TE" localSheetId="20">[15]PRESUPUESTO!#REF!</definedName>
    <definedName name="TE" localSheetId="21">[15]PRESUPUESTO!#REF!</definedName>
    <definedName name="TE" localSheetId="22">[15]PRESUPUESTO!#REF!</definedName>
    <definedName name="TE" localSheetId="23">[15]PRESUPUESTO!#REF!</definedName>
    <definedName name="TE" localSheetId="24">[15]PRESUPUESTO!#REF!</definedName>
    <definedName name="TE" localSheetId="25">[15]PRESUPUESTO!#REF!</definedName>
    <definedName name="TE" localSheetId="26">[15]PRESUPUESTO!#REF!</definedName>
    <definedName name="TE" localSheetId="27">[15]PRESUPUESTO!#REF!</definedName>
    <definedName name="TE" localSheetId="28">[15]PRESUPUESTO!#REF!</definedName>
    <definedName name="TE" localSheetId="29">[15]PRESUPUESTO!#REF!</definedName>
    <definedName name="TE" localSheetId="31">[15]PRESUPUESTO!#REF!</definedName>
    <definedName name="TE" localSheetId="7">[15]PRESUPUESTO!#REF!</definedName>
    <definedName name="TE" localSheetId="8">[15]PRESUPUESTO!#REF!</definedName>
    <definedName name="TE" localSheetId="9">[15]PRESUPUESTO!#REF!</definedName>
    <definedName name="TE" localSheetId="10">[15]PRESUPUESTO!#REF!</definedName>
    <definedName name="Tecnico" localSheetId="11">#REF!</definedName>
    <definedName name="Tecnico" localSheetId="12">#REF!</definedName>
    <definedName name="Tecnico" localSheetId="13">#REF!</definedName>
    <definedName name="Tecnico" localSheetId="14">#REF!</definedName>
    <definedName name="Tecnico" localSheetId="15">#REF!</definedName>
    <definedName name="Tecnico" localSheetId="16">#REF!</definedName>
    <definedName name="Tecnico" localSheetId="17">#REF!</definedName>
    <definedName name="Tecnico" localSheetId="18">#REF!</definedName>
    <definedName name="Tecnico" localSheetId="19">#REF!</definedName>
    <definedName name="Tecnico" localSheetId="20">#REF!</definedName>
    <definedName name="Tecnico" localSheetId="21">#REF!</definedName>
    <definedName name="Tecnico" localSheetId="22">#REF!</definedName>
    <definedName name="Tecnico" localSheetId="23">#REF!</definedName>
    <definedName name="Tecnico" localSheetId="24">#REF!</definedName>
    <definedName name="Tecnico" localSheetId="25">#REF!</definedName>
    <definedName name="Tecnico" localSheetId="26">#REF!</definedName>
    <definedName name="Tecnico" localSheetId="27">#REF!</definedName>
    <definedName name="Tecnico" localSheetId="28">#REF!</definedName>
    <definedName name="Tecnico" localSheetId="29">#REF!</definedName>
    <definedName name="Tecnico" localSheetId="31">#REF!</definedName>
    <definedName name="Tecnico" localSheetId="7">#REF!</definedName>
    <definedName name="Tecnico" localSheetId="8">#REF!</definedName>
    <definedName name="Tecnico" localSheetId="9">#REF!</definedName>
    <definedName name="Tecnico" localSheetId="10">#REF!</definedName>
    <definedName name="TERMINADORA" localSheetId="11">#REF!</definedName>
    <definedName name="TERMINADORA" localSheetId="12">#REF!</definedName>
    <definedName name="TERMINADORA" localSheetId="13">#REF!</definedName>
    <definedName name="TERMINADORA" localSheetId="14">#REF!</definedName>
    <definedName name="TERMINADORA" localSheetId="15">#REF!</definedName>
    <definedName name="TERMINADORA" localSheetId="16">#REF!</definedName>
    <definedName name="TERMINADORA" localSheetId="17">#REF!</definedName>
    <definedName name="TERMINADORA" localSheetId="18">#REF!</definedName>
    <definedName name="TERMINADORA" localSheetId="19">#REF!</definedName>
    <definedName name="TERMINADORA" localSheetId="20">#REF!</definedName>
    <definedName name="TERMINADORA" localSheetId="21">#REF!</definedName>
    <definedName name="TERMINADORA" localSheetId="22">#REF!</definedName>
    <definedName name="TERMINADORA" localSheetId="23">#REF!</definedName>
    <definedName name="TERMINADORA" localSheetId="24">#REF!</definedName>
    <definedName name="TERMINADORA" localSheetId="25">#REF!</definedName>
    <definedName name="TERMINADORA" localSheetId="26">#REF!</definedName>
    <definedName name="TERMINADORA" localSheetId="27">#REF!</definedName>
    <definedName name="TERMINADORA" localSheetId="28">#REF!</definedName>
    <definedName name="TERMINADORA" localSheetId="29">#REF!</definedName>
    <definedName name="TERMINADORA" localSheetId="31">#REF!</definedName>
    <definedName name="TERMINADORA" localSheetId="7">#REF!</definedName>
    <definedName name="TERMINADORA" localSheetId="8">#REF!</definedName>
    <definedName name="TERMINADORA" localSheetId="9">#REF!</definedName>
    <definedName name="TERMINADORA" localSheetId="10">#REF!</definedName>
    <definedName name="Terminadora_de_asfalto__Finisher___potencia_en_el_volante_174_HP__R_20M3_H__velocidad_de_desplazamiento_114_m_min">#REF!</definedName>
    <definedName name="TipoCosteo" localSheetId="11">#REF!</definedName>
    <definedName name="TipoCosteo" localSheetId="12">#REF!</definedName>
    <definedName name="TipoCosteo" localSheetId="13">#REF!</definedName>
    <definedName name="TipoCosteo" localSheetId="14">#REF!</definedName>
    <definedName name="TipoCosteo" localSheetId="15">#REF!</definedName>
    <definedName name="TipoCosteo" localSheetId="16">#REF!</definedName>
    <definedName name="TipoCosteo" localSheetId="17">#REF!</definedName>
    <definedName name="TipoCosteo" localSheetId="18">#REF!</definedName>
    <definedName name="TipoCosteo" localSheetId="19">#REF!</definedName>
    <definedName name="TipoCosteo" localSheetId="20">#REF!</definedName>
    <definedName name="TipoCosteo" localSheetId="21">#REF!</definedName>
    <definedName name="TipoCosteo" localSheetId="22">#REF!</definedName>
    <definedName name="TipoCosteo" localSheetId="23">#REF!</definedName>
    <definedName name="TipoCosteo" localSheetId="24">#REF!</definedName>
    <definedName name="TipoCosteo" localSheetId="25">#REF!</definedName>
    <definedName name="TipoCosteo" localSheetId="26">#REF!</definedName>
    <definedName name="TipoCosteo" localSheetId="27">#REF!</definedName>
    <definedName name="TipoCosteo" localSheetId="28">#REF!</definedName>
    <definedName name="TipoCosteo" localSheetId="29">#REF!</definedName>
    <definedName name="TipoCosteo" localSheetId="31">#REF!</definedName>
    <definedName name="TipoCosteo" localSheetId="7">#REF!</definedName>
    <definedName name="TipoCosteo" localSheetId="8">#REF!</definedName>
    <definedName name="TipoCosteo" localSheetId="9">#REF!</definedName>
    <definedName name="TipoCosteo" localSheetId="10">#REF!</definedName>
    <definedName name="TipoCosteoNivelRiesgo" localSheetId="11">#REF!</definedName>
    <definedName name="TipoCosteoNivelRiesgo" localSheetId="12">#REF!</definedName>
    <definedName name="TipoCosteoNivelRiesgo" localSheetId="13">#REF!</definedName>
    <definedName name="TipoCosteoNivelRiesgo" localSheetId="14">#REF!</definedName>
    <definedName name="TipoCosteoNivelRiesgo" localSheetId="15">#REF!</definedName>
    <definedName name="TipoCosteoNivelRiesgo" localSheetId="16">#REF!</definedName>
    <definedName name="TipoCosteoNivelRiesgo" localSheetId="17">#REF!</definedName>
    <definedName name="TipoCosteoNivelRiesgo" localSheetId="18">#REF!</definedName>
    <definedName name="TipoCosteoNivelRiesgo" localSheetId="19">#REF!</definedName>
    <definedName name="TipoCosteoNivelRiesgo" localSheetId="20">#REF!</definedName>
    <definedName name="TipoCosteoNivelRiesgo" localSheetId="21">#REF!</definedName>
    <definedName name="TipoCosteoNivelRiesgo" localSheetId="22">#REF!</definedName>
    <definedName name="TipoCosteoNivelRiesgo" localSheetId="23">#REF!</definedName>
    <definedName name="TipoCosteoNivelRiesgo" localSheetId="24">#REF!</definedName>
    <definedName name="TipoCosteoNivelRiesgo" localSheetId="25">#REF!</definedName>
    <definedName name="TipoCosteoNivelRiesgo" localSheetId="26">#REF!</definedName>
    <definedName name="TipoCosteoNivelRiesgo" localSheetId="27">#REF!</definedName>
    <definedName name="TipoCosteoNivelRiesgo" localSheetId="28">#REF!</definedName>
    <definedName name="TipoCosteoNivelRiesgo" localSheetId="29">#REF!</definedName>
    <definedName name="TipoCosteoNivelRiesgo" localSheetId="31">#REF!</definedName>
    <definedName name="TipoCosteoNivelRiesgo" localSheetId="7">#REF!</definedName>
    <definedName name="TipoCosteoNivelRiesgo" localSheetId="8">#REF!</definedName>
    <definedName name="TipoCosteoNivelRiesgo" localSheetId="9">#REF!</definedName>
    <definedName name="TipoCosteoNivelRiesgo" localSheetId="10">#REF!</definedName>
    <definedName name="TiposCampamentos" localSheetId="11">#REF!</definedName>
    <definedName name="TiposCampamentos" localSheetId="12">#REF!</definedName>
    <definedName name="TiposCampamentos" localSheetId="13">#REF!</definedName>
    <definedName name="TiposCampamentos" localSheetId="14">#REF!</definedName>
    <definedName name="TiposCampamentos" localSheetId="15">#REF!</definedName>
    <definedName name="TiposCampamentos" localSheetId="16">#REF!</definedName>
    <definedName name="TiposCampamentos" localSheetId="17">#REF!</definedName>
    <definedName name="TiposCampamentos" localSheetId="18">#REF!</definedName>
    <definedName name="TiposCampamentos" localSheetId="19">#REF!</definedName>
    <definedName name="TiposCampamentos" localSheetId="20">#REF!</definedName>
    <definedName name="TiposCampamentos" localSheetId="21">#REF!</definedName>
    <definedName name="TiposCampamentos" localSheetId="22">#REF!</definedName>
    <definedName name="TiposCampamentos" localSheetId="23">#REF!</definedName>
    <definedName name="TiposCampamentos" localSheetId="24">#REF!</definedName>
    <definedName name="TiposCampamentos" localSheetId="25">#REF!</definedName>
    <definedName name="TiposCampamentos" localSheetId="26">#REF!</definedName>
    <definedName name="TiposCampamentos" localSheetId="27">#REF!</definedName>
    <definedName name="TiposCampamentos" localSheetId="28">#REF!</definedName>
    <definedName name="TiposCampamentos" localSheetId="29">#REF!</definedName>
    <definedName name="TiposCampamentos" localSheetId="31">#REF!</definedName>
    <definedName name="TiposCampamentos" localSheetId="7">#REF!</definedName>
    <definedName name="TiposCampamentos" localSheetId="8">#REF!</definedName>
    <definedName name="TiposCampamentos" localSheetId="9">#REF!</definedName>
    <definedName name="TiposCampamentos" localSheetId="10">#REF!</definedName>
    <definedName name="TiposEnsayos" localSheetId="11">#REF!</definedName>
    <definedName name="TiposEnsayos" localSheetId="12">#REF!</definedName>
    <definedName name="TiposEnsayos" localSheetId="13">#REF!</definedName>
    <definedName name="TiposEnsayos" localSheetId="14">#REF!</definedName>
    <definedName name="TiposEnsayos" localSheetId="15">#REF!</definedName>
    <definedName name="TiposEnsayos" localSheetId="16">#REF!</definedName>
    <definedName name="TiposEnsayos" localSheetId="17">#REF!</definedName>
    <definedName name="TiposEnsayos" localSheetId="18">#REF!</definedName>
    <definedName name="TiposEnsayos" localSheetId="19">#REF!</definedName>
    <definedName name="TiposEnsayos" localSheetId="20">#REF!</definedName>
    <definedName name="TiposEnsayos" localSheetId="21">#REF!</definedName>
    <definedName name="TiposEnsayos" localSheetId="22">#REF!</definedName>
    <definedName name="TiposEnsayos" localSheetId="23">#REF!</definedName>
    <definedName name="TiposEnsayos" localSheetId="24">#REF!</definedName>
    <definedName name="TiposEnsayos" localSheetId="25">#REF!</definedName>
    <definedName name="TiposEnsayos" localSheetId="26">#REF!</definedName>
    <definedName name="TiposEnsayos" localSheetId="27">#REF!</definedName>
    <definedName name="TiposEnsayos" localSheetId="28">#REF!</definedName>
    <definedName name="TiposEnsayos" localSheetId="29">#REF!</definedName>
    <definedName name="TiposEnsayos" localSheetId="31">#REF!</definedName>
    <definedName name="TiposEnsayos" localSheetId="7">#REF!</definedName>
    <definedName name="TiposEnsayos" localSheetId="8">#REF!</definedName>
    <definedName name="TiposEnsayos" localSheetId="9">#REF!</definedName>
    <definedName name="TiposEnsayos" localSheetId="10">#REF!</definedName>
    <definedName name="TiposEquipos" localSheetId="11">#REF!</definedName>
    <definedName name="TiposEquipos" localSheetId="12">#REF!</definedName>
    <definedName name="TiposEquipos" localSheetId="13">#REF!</definedName>
    <definedName name="TiposEquipos" localSheetId="14">#REF!</definedName>
    <definedName name="TiposEquipos" localSheetId="15">#REF!</definedName>
    <definedName name="TiposEquipos" localSheetId="16">#REF!</definedName>
    <definedName name="TiposEquipos" localSheetId="17">#REF!</definedName>
    <definedName name="TiposEquipos" localSheetId="18">#REF!</definedName>
    <definedName name="TiposEquipos" localSheetId="19">#REF!</definedName>
    <definedName name="TiposEquipos" localSheetId="20">#REF!</definedName>
    <definedName name="TiposEquipos" localSheetId="21">#REF!</definedName>
    <definedName name="TiposEquipos" localSheetId="22">#REF!</definedName>
    <definedName name="TiposEquipos" localSheetId="23">#REF!</definedName>
    <definedName name="TiposEquipos" localSheetId="24">#REF!</definedName>
    <definedName name="TiposEquipos" localSheetId="25">#REF!</definedName>
    <definedName name="TiposEquipos" localSheetId="26">#REF!</definedName>
    <definedName name="TiposEquipos" localSheetId="27">#REF!</definedName>
    <definedName name="TiposEquipos" localSheetId="28">#REF!</definedName>
    <definedName name="TiposEquipos" localSheetId="29">#REF!</definedName>
    <definedName name="TiposEquipos" localSheetId="31">#REF!</definedName>
    <definedName name="TiposEquipos" localSheetId="7">#REF!</definedName>
    <definedName name="TiposEquipos" localSheetId="8">#REF!</definedName>
    <definedName name="TiposEquipos" localSheetId="9">#REF!</definedName>
    <definedName name="TiposEquipos" localSheetId="10">#REF!</definedName>
    <definedName name="TiposOficina" localSheetId="11">#REF!</definedName>
    <definedName name="TiposOficina" localSheetId="12">#REF!</definedName>
    <definedName name="TiposOficina" localSheetId="13">#REF!</definedName>
    <definedName name="TiposOficina" localSheetId="14">#REF!</definedName>
    <definedName name="TiposOficina" localSheetId="15">#REF!</definedName>
    <definedName name="TiposOficina" localSheetId="16">#REF!</definedName>
    <definedName name="TiposOficina" localSheetId="17">#REF!</definedName>
    <definedName name="TiposOficina" localSheetId="18">#REF!</definedName>
    <definedName name="TiposOficina" localSheetId="19">#REF!</definedName>
    <definedName name="TiposOficina" localSheetId="20">#REF!</definedName>
    <definedName name="TiposOficina" localSheetId="21">#REF!</definedName>
    <definedName name="TiposOficina" localSheetId="22">#REF!</definedName>
    <definedName name="TiposOficina" localSheetId="23">#REF!</definedName>
    <definedName name="TiposOficina" localSheetId="24">#REF!</definedName>
    <definedName name="TiposOficina" localSheetId="25">#REF!</definedName>
    <definedName name="TiposOficina" localSheetId="26">#REF!</definedName>
    <definedName name="TiposOficina" localSheetId="27">#REF!</definedName>
    <definedName name="TiposOficina" localSheetId="28">#REF!</definedName>
    <definedName name="TiposOficina" localSheetId="29">#REF!</definedName>
    <definedName name="TiposOficina" localSheetId="31">#REF!</definedName>
    <definedName name="TiposOficina" localSheetId="7">#REF!</definedName>
    <definedName name="TiposOficina" localSheetId="8">#REF!</definedName>
    <definedName name="TiposOficina" localSheetId="9">#REF!</definedName>
    <definedName name="TiposOficina" localSheetId="10">#REF!</definedName>
    <definedName name="TiposPersonalProfesional" localSheetId="11">#REF!</definedName>
    <definedName name="TiposPersonalProfesional" localSheetId="12">#REF!</definedName>
    <definedName name="TiposPersonalProfesional" localSheetId="13">#REF!</definedName>
    <definedName name="TiposPersonalProfesional" localSheetId="14">#REF!</definedName>
    <definedName name="TiposPersonalProfesional" localSheetId="15">#REF!</definedName>
    <definedName name="TiposPersonalProfesional" localSheetId="16">#REF!</definedName>
    <definedName name="TiposPersonalProfesional" localSheetId="17">#REF!</definedName>
    <definedName name="TiposPersonalProfesional" localSheetId="18">#REF!</definedName>
    <definedName name="TiposPersonalProfesional" localSheetId="19">#REF!</definedName>
    <definedName name="TiposPersonalProfesional" localSheetId="20">#REF!</definedName>
    <definedName name="TiposPersonalProfesional" localSheetId="21">#REF!</definedName>
    <definedName name="TiposPersonalProfesional" localSheetId="22">#REF!</definedName>
    <definedName name="TiposPersonalProfesional" localSheetId="23">#REF!</definedName>
    <definedName name="TiposPersonalProfesional" localSheetId="24">#REF!</definedName>
    <definedName name="TiposPersonalProfesional" localSheetId="25">#REF!</definedName>
    <definedName name="TiposPersonalProfesional" localSheetId="26">#REF!</definedName>
    <definedName name="TiposPersonalProfesional" localSheetId="27">#REF!</definedName>
    <definedName name="TiposPersonalProfesional" localSheetId="28">#REF!</definedName>
    <definedName name="TiposPersonalProfesional" localSheetId="29">#REF!</definedName>
    <definedName name="TiposPersonalProfesional" localSheetId="31">#REF!</definedName>
    <definedName name="TiposPersonalProfesional" localSheetId="7">#REF!</definedName>
    <definedName name="TiposPersonalProfesional" localSheetId="8">#REF!</definedName>
    <definedName name="TiposPersonalProfesional" localSheetId="9">#REF!</definedName>
    <definedName name="TiposPersonalProfesional" localSheetId="10">#REF!</definedName>
    <definedName name="TiposPersonalTecnico" localSheetId="11">#REF!</definedName>
    <definedName name="TiposPersonalTecnico" localSheetId="12">#REF!</definedName>
    <definedName name="TiposPersonalTecnico" localSheetId="13">#REF!</definedName>
    <definedName name="TiposPersonalTecnico" localSheetId="14">#REF!</definedName>
    <definedName name="TiposPersonalTecnico" localSheetId="15">#REF!</definedName>
    <definedName name="TiposPersonalTecnico" localSheetId="16">#REF!</definedName>
    <definedName name="TiposPersonalTecnico" localSheetId="17">#REF!</definedName>
    <definedName name="TiposPersonalTecnico" localSheetId="18">#REF!</definedName>
    <definedName name="TiposPersonalTecnico" localSheetId="19">#REF!</definedName>
    <definedName name="TiposPersonalTecnico" localSheetId="20">#REF!</definedName>
    <definedName name="TiposPersonalTecnico" localSheetId="21">#REF!</definedName>
    <definedName name="TiposPersonalTecnico" localSheetId="22">#REF!</definedName>
    <definedName name="TiposPersonalTecnico" localSheetId="23">#REF!</definedName>
    <definedName name="TiposPersonalTecnico" localSheetId="24">#REF!</definedName>
    <definedName name="TiposPersonalTecnico" localSheetId="25">#REF!</definedName>
    <definedName name="TiposPersonalTecnico" localSheetId="26">#REF!</definedName>
    <definedName name="TiposPersonalTecnico" localSheetId="27">#REF!</definedName>
    <definedName name="TiposPersonalTecnico" localSheetId="28">#REF!</definedName>
    <definedName name="TiposPersonalTecnico" localSheetId="29">#REF!</definedName>
    <definedName name="TiposPersonalTecnico" localSheetId="31">#REF!</definedName>
    <definedName name="TiposPersonalTecnico" localSheetId="7">#REF!</definedName>
    <definedName name="TiposPersonalTecnico" localSheetId="8">#REF!</definedName>
    <definedName name="TiposPersonalTecnico" localSheetId="9">#REF!</definedName>
    <definedName name="TiposPersonalTecnico" localSheetId="10">#REF!</definedName>
    <definedName name="TL" localSheetId="11">[15]PRESUPUESTO!#REF!</definedName>
    <definedName name="TL" localSheetId="12">[15]PRESUPUESTO!#REF!</definedName>
    <definedName name="TL" localSheetId="13">[15]PRESUPUESTO!#REF!</definedName>
    <definedName name="TL" localSheetId="14">[15]PRESUPUESTO!#REF!</definedName>
    <definedName name="TL" localSheetId="15">[15]PRESUPUESTO!#REF!</definedName>
    <definedName name="TL" localSheetId="16">[15]PRESUPUESTO!#REF!</definedName>
    <definedName name="TL" localSheetId="17">[15]PRESUPUESTO!#REF!</definedName>
    <definedName name="TL" localSheetId="18">[15]PRESUPUESTO!#REF!</definedName>
    <definedName name="TL" localSheetId="19">[15]PRESUPUESTO!#REF!</definedName>
    <definedName name="TL" localSheetId="20">[15]PRESUPUESTO!#REF!</definedName>
    <definedName name="TL" localSheetId="21">[15]PRESUPUESTO!#REF!</definedName>
    <definedName name="TL" localSheetId="22">[15]PRESUPUESTO!#REF!</definedName>
    <definedName name="TL" localSheetId="23">[15]PRESUPUESTO!#REF!</definedName>
    <definedName name="TL" localSheetId="24">[15]PRESUPUESTO!#REF!</definedName>
    <definedName name="TL" localSheetId="25">[15]PRESUPUESTO!#REF!</definedName>
    <definedName name="TL" localSheetId="26">[15]PRESUPUESTO!#REF!</definedName>
    <definedName name="TL" localSheetId="27">[15]PRESUPUESTO!#REF!</definedName>
    <definedName name="TL" localSheetId="28">[15]PRESUPUESTO!#REF!</definedName>
    <definedName name="TL" localSheetId="29">[15]PRESUPUESTO!#REF!</definedName>
    <definedName name="TL" localSheetId="31">[15]PRESUPUESTO!#REF!</definedName>
    <definedName name="TL" localSheetId="7">[15]PRESUPUESTO!#REF!</definedName>
    <definedName name="TL" localSheetId="8">[15]PRESUPUESTO!#REF!</definedName>
    <definedName name="TL" localSheetId="9">[15]PRESUPUESTO!#REF!</definedName>
    <definedName name="TL" localSheetId="10">[15]PRESUPUESTO!#REF!</definedName>
    <definedName name="To" localSheetId="11">#REF!</definedName>
    <definedName name="To" localSheetId="12">#REF!</definedName>
    <definedName name="To" localSheetId="13">#REF!</definedName>
    <definedName name="To" localSheetId="14">#REF!</definedName>
    <definedName name="To" localSheetId="15">#REF!</definedName>
    <definedName name="To" localSheetId="16">#REF!</definedName>
    <definedName name="To" localSheetId="17">#REF!</definedName>
    <definedName name="To" localSheetId="18">#REF!</definedName>
    <definedName name="To" localSheetId="19">#REF!</definedName>
    <definedName name="To" localSheetId="20">#REF!</definedName>
    <definedName name="To" localSheetId="21">#REF!</definedName>
    <definedName name="To" localSheetId="22">#REF!</definedName>
    <definedName name="To" localSheetId="23">#REF!</definedName>
    <definedName name="To" localSheetId="24">#REF!</definedName>
    <definedName name="To" localSheetId="25">#REF!</definedName>
    <definedName name="To" localSheetId="26">#REF!</definedName>
    <definedName name="To" localSheetId="27">#REF!</definedName>
    <definedName name="To" localSheetId="28">#REF!</definedName>
    <definedName name="To" localSheetId="29">#REF!</definedName>
    <definedName name="To" localSheetId="31">#REF!</definedName>
    <definedName name="To" localSheetId="7">#REF!</definedName>
    <definedName name="To" localSheetId="8">#REF!</definedName>
    <definedName name="To" localSheetId="9">#REF!</definedName>
    <definedName name="To" localSheetId="10">#REF!</definedName>
    <definedName name="TOPO" localSheetId="11">#REF!</definedName>
    <definedName name="TOPO" localSheetId="12">#REF!</definedName>
    <definedName name="TOPO" localSheetId="13">#REF!</definedName>
    <definedName name="TOPO" localSheetId="14">#REF!</definedName>
    <definedName name="TOPO" localSheetId="15">#REF!</definedName>
    <definedName name="TOPO" localSheetId="16">#REF!</definedName>
    <definedName name="TOPO" localSheetId="17">#REF!</definedName>
    <definedName name="TOPO" localSheetId="18">#REF!</definedName>
    <definedName name="TOPO" localSheetId="19">#REF!</definedName>
    <definedName name="TOPO" localSheetId="20">#REF!</definedName>
    <definedName name="TOPO" localSheetId="21">#REF!</definedName>
    <definedName name="TOPO" localSheetId="22">#REF!</definedName>
    <definedName name="TOPO" localSheetId="23">#REF!</definedName>
    <definedName name="TOPO" localSheetId="24">#REF!</definedName>
    <definedName name="TOPO" localSheetId="25">#REF!</definedName>
    <definedName name="TOPO" localSheetId="26">#REF!</definedName>
    <definedName name="TOPO" localSheetId="27">#REF!</definedName>
    <definedName name="TOPO" localSheetId="28">#REF!</definedName>
    <definedName name="TOPO" localSheetId="29">#REF!</definedName>
    <definedName name="TOPO" localSheetId="31">#REF!</definedName>
    <definedName name="TOPO" localSheetId="7">#REF!</definedName>
    <definedName name="TOPO" localSheetId="8">#REF!</definedName>
    <definedName name="TOPO" localSheetId="9">#REF!</definedName>
    <definedName name="TOPO" localSheetId="10">#REF!</definedName>
    <definedName name="Topo">#REF!</definedName>
    <definedName name="Topografo">#REF!</definedName>
    <definedName name="Topógrafo">#REF!</definedName>
    <definedName name="TORNILLO_ACERO_3_8__3__AF_GRADO_5__TUERCA_ARANDELA" localSheetId="4">#REF!</definedName>
    <definedName name="TORNILLO_ACERO_3_8__3__AF_GRADO_5__TUERCA_ARANDELA" localSheetId="2">#REF!</definedName>
    <definedName name="TORNILLO_ACERO_3_8__3__AF_GRADO_5__TUERCA_ARANDELA">#REF!</definedName>
    <definedName name="Total" localSheetId="11">#REF!</definedName>
    <definedName name="Total" localSheetId="12">#REF!</definedName>
    <definedName name="Total" localSheetId="13">#REF!</definedName>
    <definedName name="Total" localSheetId="14">#REF!</definedName>
    <definedName name="Total" localSheetId="15">#REF!</definedName>
    <definedName name="Total" localSheetId="16">#REF!</definedName>
    <definedName name="Total" localSheetId="17">#REF!</definedName>
    <definedName name="Total" localSheetId="18">#REF!</definedName>
    <definedName name="Total" localSheetId="19">#REF!</definedName>
    <definedName name="Total" localSheetId="20">#REF!</definedName>
    <definedName name="Total" localSheetId="21">#REF!</definedName>
    <definedName name="Total" localSheetId="22">#REF!</definedName>
    <definedName name="Total" localSheetId="23">#REF!</definedName>
    <definedName name="Total" localSheetId="24">#REF!</definedName>
    <definedName name="Total" localSheetId="25">#REF!</definedName>
    <definedName name="Total" localSheetId="26">#REF!</definedName>
    <definedName name="Total" localSheetId="27">#REF!</definedName>
    <definedName name="Total" localSheetId="28">#REF!</definedName>
    <definedName name="Total" localSheetId="29">#REF!</definedName>
    <definedName name="Total" localSheetId="31">#REF!</definedName>
    <definedName name="Total" localSheetId="7">#REF!</definedName>
    <definedName name="Total" localSheetId="8">#REF!</definedName>
    <definedName name="Total" localSheetId="9">#REF!</definedName>
    <definedName name="Total" localSheetId="10">#REF!</definedName>
    <definedName name="Total_Kilometro_típico_aereo_11.4_kV" localSheetId="11">[18]c2.5y2.6!#REF!</definedName>
    <definedName name="Total_Kilometro_típico_aereo_11.4_kV" localSheetId="12">[18]c2.5y2.6!#REF!</definedName>
    <definedName name="Total_Kilometro_típico_aereo_11.4_kV" localSheetId="13">[18]c2.5y2.6!#REF!</definedName>
    <definedName name="Total_Kilometro_típico_aereo_11.4_kV" localSheetId="14">[18]c2.5y2.6!#REF!</definedName>
    <definedName name="Total_Kilometro_típico_aereo_11.4_kV" localSheetId="15">[18]c2.5y2.6!#REF!</definedName>
    <definedName name="Total_Kilometro_típico_aereo_11.4_kV" localSheetId="16">[18]c2.5y2.6!#REF!</definedName>
    <definedName name="Total_Kilometro_típico_aereo_11.4_kV" localSheetId="17">[18]c2.5y2.6!#REF!</definedName>
    <definedName name="Total_Kilometro_típico_aereo_11.4_kV" localSheetId="18">[18]c2.5y2.6!#REF!</definedName>
    <definedName name="Total_Kilometro_típico_aereo_11.4_kV" localSheetId="19">[18]c2.5y2.6!#REF!</definedName>
    <definedName name="Total_Kilometro_típico_aereo_11.4_kV" localSheetId="20">[18]c2.5y2.6!#REF!</definedName>
    <definedName name="Total_Kilometro_típico_aereo_11.4_kV" localSheetId="21">[18]c2.5y2.6!#REF!</definedName>
    <definedName name="Total_Kilometro_típico_aereo_11.4_kV" localSheetId="22">[18]c2.5y2.6!#REF!</definedName>
    <definedName name="Total_Kilometro_típico_aereo_11.4_kV" localSheetId="23">[18]c2.5y2.6!#REF!</definedName>
    <definedName name="Total_Kilometro_típico_aereo_11.4_kV" localSheetId="24">[18]c2.5y2.6!#REF!</definedName>
    <definedName name="Total_Kilometro_típico_aereo_11.4_kV" localSheetId="25">[18]c2.5y2.6!#REF!</definedName>
    <definedName name="Total_Kilometro_típico_aereo_11.4_kV" localSheetId="26">[18]c2.5y2.6!#REF!</definedName>
    <definedName name="Total_Kilometro_típico_aereo_11.4_kV" localSheetId="27">[18]c2.5y2.6!#REF!</definedName>
    <definedName name="Total_Kilometro_típico_aereo_11.4_kV" localSheetId="28">[18]c2.5y2.6!#REF!</definedName>
    <definedName name="Total_Kilometro_típico_aereo_11.4_kV" localSheetId="29">[18]c2.5y2.6!#REF!</definedName>
    <definedName name="Total_Kilometro_típico_aereo_11.4_kV" localSheetId="31">[18]c2.5y2.6!#REF!</definedName>
    <definedName name="Total_Kilometro_típico_aereo_11.4_kV" localSheetId="7">[18]c2.5y2.6!#REF!</definedName>
    <definedName name="Total_Kilometro_típico_aereo_11.4_kV" localSheetId="8">[18]c2.5y2.6!#REF!</definedName>
    <definedName name="Total_Kilometro_típico_aereo_11.4_kV" localSheetId="9">[18]c2.5y2.6!#REF!</definedName>
    <definedName name="Total_Kilometro_típico_aereo_11.4_kV" localSheetId="10">[18]c2.5y2.6!#REF!</definedName>
    <definedName name="Total_Kilometro_típico_aereo_34.5_kV" localSheetId="11">[18]c2.5y2.6!#REF!</definedName>
    <definedName name="Total_Kilometro_típico_aereo_34.5_kV" localSheetId="12">[18]c2.5y2.6!#REF!</definedName>
    <definedName name="Total_Kilometro_típico_aereo_34.5_kV" localSheetId="13">[18]c2.5y2.6!#REF!</definedName>
    <definedName name="Total_Kilometro_típico_aereo_34.5_kV" localSheetId="14">[18]c2.5y2.6!#REF!</definedName>
    <definedName name="Total_Kilometro_típico_aereo_34.5_kV" localSheetId="15">[18]c2.5y2.6!#REF!</definedName>
    <definedName name="Total_Kilometro_típico_aereo_34.5_kV" localSheetId="16">[18]c2.5y2.6!#REF!</definedName>
    <definedName name="Total_Kilometro_típico_aereo_34.5_kV" localSheetId="17">[18]c2.5y2.6!#REF!</definedName>
    <definedName name="Total_Kilometro_típico_aereo_34.5_kV" localSheetId="18">[18]c2.5y2.6!#REF!</definedName>
    <definedName name="Total_Kilometro_típico_aereo_34.5_kV" localSheetId="19">[18]c2.5y2.6!#REF!</definedName>
    <definedName name="Total_Kilometro_típico_aereo_34.5_kV" localSheetId="20">[18]c2.5y2.6!#REF!</definedName>
    <definedName name="Total_Kilometro_típico_aereo_34.5_kV" localSheetId="21">[18]c2.5y2.6!#REF!</definedName>
    <definedName name="Total_Kilometro_típico_aereo_34.5_kV" localSheetId="22">[18]c2.5y2.6!#REF!</definedName>
    <definedName name="Total_Kilometro_típico_aereo_34.5_kV" localSheetId="23">[18]c2.5y2.6!#REF!</definedName>
    <definedName name="Total_Kilometro_típico_aereo_34.5_kV" localSheetId="24">[18]c2.5y2.6!#REF!</definedName>
    <definedName name="Total_Kilometro_típico_aereo_34.5_kV" localSheetId="25">[18]c2.5y2.6!#REF!</definedName>
    <definedName name="Total_Kilometro_típico_aereo_34.5_kV" localSheetId="26">[18]c2.5y2.6!#REF!</definedName>
    <definedName name="Total_Kilometro_típico_aereo_34.5_kV" localSheetId="27">[18]c2.5y2.6!#REF!</definedName>
    <definedName name="Total_Kilometro_típico_aereo_34.5_kV" localSheetId="28">[18]c2.5y2.6!#REF!</definedName>
    <definedName name="Total_Kilometro_típico_aereo_34.5_kV" localSheetId="29">[18]c2.5y2.6!#REF!</definedName>
    <definedName name="Total_Kilometro_típico_aereo_34.5_kV" localSheetId="31">[18]c2.5y2.6!#REF!</definedName>
    <definedName name="Total_Kilometro_típico_aereo_34.5_kV" localSheetId="7">[18]c2.5y2.6!#REF!</definedName>
    <definedName name="Total_Kilometro_típico_aereo_34.5_kV" localSheetId="8">[18]c2.5y2.6!#REF!</definedName>
    <definedName name="Total_Kilometro_típico_aereo_34.5_kV" localSheetId="9">[18]c2.5y2.6!#REF!</definedName>
    <definedName name="Total_Kilometro_típico_aereo_34.5_kV" localSheetId="10">[18]c2.5y2.6!#REF!</definedName>
    <definedName name="Total_Kilometro_típico_aereo_rural_11.4kV" localSheetId="11">[18]c2.5y2.6!#REF!</definedName>
    <definedName name="Total_Kilometro_típico_aereo_rural_11.4kV" localSheetId="12">[18]c2.5y2.6!#REF!</definedName>
    <definedName name="Total_Kilometro_típico_aereo_rural_11.4kV" localSheetId="13">[18]c2.5y2.6!#REF!</definedName>
    <definedName name="Total_Kilometro_típico_aereo_rural_11.4kV" localSheetId="14">[18]c2.5y2.6!#REF!</definedName>
    <definedName name="Total_Kilometro_típico_aereo_rural_11.4kV" localSheetId="15">[18]c2.5y2.6!#REF!</definedName>
    <definedName name="Total_Kilometro_típico_aereo_rural_11.4kV" localSheetId="16">[18]c2.5y2.6!#REF!</definedName>
    <definedName name="Total_Kilometro_típico_aereo_rural_11.4kV" localSheetId="17">[18]c2.5y2.6!#REF!</definedName>
    <definedName name="Total_Kilometro_típico_aereo_rural_11.4kV" localSheetId="18">[18]c2.5y2.6!#REF!</definedName>
    <definedName name="Total_Kilometro_típico_aereo_rural_11.4kV" localSheetId="19">[18]c2.5y2.6!#REF!</definedName>
    <definedName name="Total_Kilometro_típico_aereo_rural_11.4kV" localSheetId="20">[18]c2.5y2.6!#REF!</definedName>
    <definedName name="Total_Kilometro_típico_aereo_rural_11.4kV" localSheetId="21">[18]c2.5y2.6!#REF!</definedName>
    <definedName name="Total_Kilometro_típico_aereo_rural_11.4kV" localSheetId="22">[18]c2.5y2.6!#REF!</definedName>
    <definedName name="Total_Kilometro_típico_aereo_rural_11.4kV" localSheetId="23">[18]c2.5y2.6!#REF!</definedName>
    <definedName name="Total_Kilometro_típico_aereo_rural_11.4kV" localSheetId="24">[18]c2.5y2.6!#REF!</definedName>
    <definedName name="Total_Kilometro_típico_aereo_rural_11.4kV" localSheetId="25">[18]c2.5y2.6!#REF!</definedName>
    <definedName name="Total_Kilometro_típico_aereo_rural_11.4kV" localSheetId="26">[18]c2.5y2.6!#REF!</definedName>
    <definedName name="Total_Kilometro_típico_aereo_rural_11.4kV" localSheetId="27">[18]c2.5y2.6!#REF!</definedName>
    <definedName name="Total_Kilometro_típico_aereo_rural_11.4kV" localSheetId="28">[18]c2.5y2.6!#REF!</definedName>
    <definedName name="Total_Kilometro_típico_aereo_rural_11.4kV" localSheetId="29">[18]c2.5y2.6!#REF!</definedName>
    <definedName name="Total_Kilometro_típico_aereo_rural_11.4kV" localSheetId="31">[18]c2.5y2.6!#REF!</definedName>
    <definedName name="Total_Kilometro_típico_aereo_rural_11.4kV" localSheetId="7">[18]c2.5y2.6!#REF!</definedName>
    <definedName name="Total_Kilometro_típico_aereo_rural_11.4kV" localSheetId="8">[18]c2.5y2.6!#REF!</definedName>
    <definedName name="Total_Kilometro_típico_aereo_rural_11.4kV" localSheetId="9">[18]c2.5y2.6!#REF!</definedName>
    <definedName name="Total_Kilometro_típico_aereo_rural_11.4kV" localSheetId="10">[18]c2.5y2.6!#REF!</definedName>
    <definedName name="Total_Kilometro_típico_aereo_rural_34.5kV" localSheetId="11">[18]c2.5y2.6!#REF!</definedName>
    <definedName name="Total_Kilometro_típico_aereo_rural_34.5kV" localSheetId="12">[18]c2.5y2.6!#REF!</definedName>
    <definedName name="Total_Kilometro_típico_aereo_rural_34.5kV" localSheetId="13">[18]c2.5y2.6!#REF!</definedName>
    <definedName name="Total_Kilometro_típico_aereo_rural_34.5kV" localSheetId="14">[18]c2.5y2.6!#REF!</definedName>
    <definedName name="Total_Kilometro_típico_aereo_rural_34.5kV" localSheetId="15">[18]c2.5y2.6!#REF!</definedName>
    <definedName name="Total_Kilometro_típico_aereo_rural_34.5kV" localSheetId="16">[18]c2.5y2.6!#REF!</definedName>
    <definedName name="Total_Kilometro_típico_aereo_rural_34.5kV" localSheetId="17">[18]c2.5y2.6!#REF!</definedName>
    <definedName name="Total_Kilometro_típico_aereo_rural_34.5kV" localSheetId="18">[18]c2.5y2.6!#REF!</definedName>
    <definedName name="Total_Kilometro_típico_aereo_rural_34.5kV" localSheetId="19">[18]c2.5y2.6!#REF!</definedName>
    <definedName name="Total_Kilometro_típico_aereo_rural_34.5kV" localSheetId="20">[18]c2.5y2.6!#REF!</definedName>
    <definedName name="Total_Kilometro_típico_aereo_rural_34.5kV" localSheetId="21">[18]c2.5y2.6!#REF!</definedName>
    <definedName name="Total_Kilometro_típico_aereo_rural_34.5kV" localSheetId="22">[18]c2.5y2.6!#REF!</definedName>
    <definedName name="Total_Kilometro_típico_aereo_rural_34.5kV" localSheetId="23">[18]c2.5y2.6!#REF!</definedName>
    <definedName name="Total_Kilometro_típico_aereo_rural_34.5kV" localSheetId="24">[18]c2.5y2.6!#REF!</definedName>
    <definedName name="Total_Kilometro_típico_aereo_rural_34.5kV" localSheetId="25">[18]c2.5y2.6!#REF!</definedName>
    <definedName name="Total_Kilometro_típico_aereo_rural_34.5kV" localSheetId="26">[18]c2.5y2.6!#REF!</definedName>
    <definedName name="Total_Kilometro_típico_aereo_rural_34.5kV" localSheetId="27">[18]c2.5y2.6!#REF!</definedName>
    <definedName name="Total_Kilometro_típico_aereo_rural_34.5kV" localSheetId="28">[18]c2.5y2.6!#REF!</definedName>
    <definedName name="Total_Kilometro_típico_aereo_rural_34.5kV" localSheetId="29">[18]c2.5y2.6!#REF!</definedName>
    <definedName name="Total_Kilometro_típico_aereo_rural_34.5kV" localSheetId="31">[18]c2.5y2.6!#REF!</definedName>
    <definedName name="Total_Kilometro_típico_aereo_rural_34.5kV" localSheetId="7">[18]c2.5y2.6!#REF!</definedName>
    <definedName name="Total_Kilometro_típico_aereo_rural_34.5kV" localSheetId="8">[18]c2.5y2.6!#REF!</definedName>
    <definedName name="Total_Kilometro_típico_aereo_rural_34.5kV" localSheetId="9">[18]c2.5y2.6!#REF!</definedName>
    <definedName name="Total_Kilometro_típico_aereo_rural_34.5kV" localSheetId="10">[18]c2.5y2.6!#REF!</definedName>
    <definedName name="Total_Kilometro_típico_subterraneo_11.4_kV" localSheetId="11">[18]c2.5y2.6!#REF!</definedName>
    <definedName name="Total_Kilometro_típico_subterraneo_11.4_kV" localSheetId="12">[18]c2.5y2.6!#REF!</definedName>
    <definedName name="Total_Kilometro_típico_subterraneo_11.4_kV" localSheetId="13">[18]c2.5y2.6!#REF!</definedName>
    <definedName name="Total_Kilometro_típico_subterraneo_11.4_kV" localSheetId="14">[18]c2.5y2.6!#REF!</definedName>
    <definedName name="Total_Kilometro_típico_subterraneo_11.4_kV" localSheetId="15">[18]c2.5y2.6!#REF!</definedName>
    <definedName name="Total_Kilometro_típico_subterraneo_11.4_kV" localSheetId="16">[18]c2.5y2.6!#REF!</definedName>
    <definedName name="Total_Kilometro_típico_subterraneo_11.4_kV" localSheetId="17">[18]c2.5y2.6!#REF!</definedName>
    <definedName name="Total_Kilometro_típico_subterraneo_11.4_kV" localSheetId="18">[18]c2.5y2.6!#REF!</definedName>
    <definedName name="Total_Kilometro_típico_subterraneo_11.4_kV" localSheetId="19">[18]c2.5y2.6!#REF!</definedName>
    <definedName name="Total_Kilometro_típico_subterraneo_11.4_kV" localSheetId="20">[18]c2.5y2.6!#REF!</definedName>
    <definedName name="Total_Kilometro_típico_subterraneo_11.4_kV" localSheetId="21">[18]c2.5y2.6!#REF!</definedName>
    <definedName name="Total_Kilometro_típico_subterraneo_11.4_kV" localSheetId="22">[18]c2.5y2.6!#REF!</definedName>
    <definedName name="Total_Kilometro_típico_subterraneo_11.4_kV" localSheetId="23">[18]c2.5y2.6!#REF!</definedName>
    <definedName name="Total_Kilometro_típico_subterraneo_11.4_kV" localSheetId="24">[18]c2.5y2.6!#REF!</definedName>
    <definedName name="Total_Kilometro_típico_subterraneo_11.4_kV" localSheetId="25">[18]c2.5y2.6!#REF!</definedName>
    <definedName name="Total_Kilometro_típico_subterraneo_11.4_kV" localSheetId="26">[18]c2.5y2.6!#REF!</definedName>
    <definedName name="Total_Kilometro_típico_subterraneo_11.4_kV" localSheetId="27">[18]c2.5y2.6!#REF!</definedName>
    <definedName name="Total_Kilometro_típico_subterraneo_11.4_kV" localSheetId="28">[18]c2.5y2.6!#REF!</definedName>
    <definedName name="Total_Kilometro_típico_subterraneo_11.4_kV" localSheetId="29">[18]c2.5y2.6!#REF!</definedName>
    <definedName name="Total_Kilometro_típico_subterraneo_11.4_kV" localSheetId="31">[18]c2.5y2.6!#REF!</definedName>
    <definedName name="Total_Kilometro_típico_subterraneo_11.4_kV" localSheetId="7">[18]c2.5y2.6!#REF!</definedName>
    <definedName name="Total_Kilometro_típico_subterraneo_11.4_kV" localSheetId="8">[18]c2.5y2.6!#REF!</definedName>
    <definedName name="Total_Kilometro_típico_subterraneo_11.4_kV" localSheetId="9">[18]c2.5y2.6!#REF!</definedName>
    <definedName name="Total_Kilometro_típico_subterraneo_11.4_kV" localSheetId="10">[18]c2.5y2.6!#REF!</definedName>
    <definedName name="Total_Kilometro_típico_subterraneo_34.5_kV" localSheetId="11">[18]c2.5y2.6!#REF!</definedName>
    <definedName name="Total_Kilometro_típico_subterraneo_34.5_kV" localSheetId="12">[18]c2.5y2.6!#REF!</definedName>
    <definedName name="Total_Kilometro_típico_subterraneo_34.5_kV" localSheetId="13">[18]c2.5y2.6!#REF!</definedName>
    <definedName name="Total_Kilometro_típico_subterraneo_34.5_kV" localSheetId="14">[18]c2.5y2.6!#REF!</definedName>
    <definedName name="Total_Kilometro_típico_subterraneo_34.5_kV" localSheetId="15">[18]c2.5y2.6!#REF!</definedName>
    <definedName name="Total_Kilometro_típico_subterraneo_34.5_kV" localSheetId="16">[18]c2.5y2.6!#REF!</definedName>
    <definedName name="Total_Kilometro_típico_subterraneo_34.5_kV" localSheetId="17">[18]c2.5y2.6!#REF!</definedName>
    <definedName name="Total_Kilometro_típico_subterraneo_34.5_kV" localSheetId="18">[18]c2.5y2.6!#REF!</definedName>
    <definedName name="Total_Kilometro_típico_subterraneo_34.5_kV" localSheetId="19">[18]c2.5y2.6!#REF!</definedName>
    <definedName name="Total_Kilometro_típico_subterraneo_34.5_kV" localSheetId="20">[18]c2.5y2.6!#REF!</definedName>
    <definedName name="Total_Kilometro_típico_subterraneo_34.5_kV" localSheetId="21">[18]c2.5y2.6!#REF!</definedName>
    <definedName name="Total_Kilometro_típico_subterraneo_34.5_kV" localSheetId="22">[18]c2.5y2.6!#REF!</definedName>
    <definedName name="Total_Kilometro_típico_subterraneo_34.5_kV" localSheetId="23">[18]c2.5y2.6!#REF!</definedName>
    <definedName name="Total_Kilometro_típico_subterraneo_34.5_kV" localSheetId="24">[18]c2.5y2.6!#REF!</definedName>
    <definedName name="Total_Kilometro_típico_subterraneo_34.5_kV" localSheetId="25">[18]c2.5y2.6!#REF!</definedName>
    <definedName name="Total_Kilometro_típico_subterraneo_34.5_kV" localSheetId="26">[18]c2.5y2.6!#REF!</definedName>
    <definedName name="Total_Kilometro_típico_subterraneo_34.5_kV" localSheetId="27">[18]c2.5y2.6!#REF!</definedName>
    <definedName name="Total_Kilometro_típico_subterraneo_34.5_kV" localSheetId="28">[18]c2.5y2.6!#REF!</definedName>
    <definedName name="Total_Kilometro_típico_subterraneo_34.5_kV" localSheetId="29">[18]c2.5y2.6!#REF!</definedName>
    <definedName name="Total_Kilometro_típico_subterraneo_34.5_kV" localSheetId="31">[18]c2.5y2.6!#REF!</definedName>
    <definedName name="Total_Kilometro_típico_subterraneo_34.5_kV" localSheetId="7">[18]c2.5y2.6!#REF!</definedName>
    <definedName name="Total_Kilometro_típico_subterraneo_34.5_kV" localSheetId="8">[18]c2.5y2.6!#REF!</definedName>
    <definedName name="Total_Kilometro_típico_subterraneo_34.5_kV" localSheetId="9">[18]c2.5y2.6!#REF!</definedName>
    <definedName name="Total_Kilometro_típico_subterraneo_34.5_kV" localSheetId="10">[18]c2.5y2.6!#REF!</definedName>
    <definedName name="TotalCalidad" localSheetId="11">#REF!</definedName>
    <definedName name="TotalCalidad" localSheetId="12">#REF!</definedName>
    <definedName name="TotalCalidad" localSheetId="13">#REF!</definedName>
    <definedName name="TotalCalidad" localSheetId="14">#REF!</definedName>
    <definedName name="TotalCalidad" localSheetId="15">#REF!</definedName>
    <definedName name="TotalCalidad" localSheetId="16">#REF!</definedName>
    <definedName name="TotalCalidad" localSheetId="17">#REF!</definedName>
    <definedName name="TotalCalidad" localSheetId="18">#REF!</definedName>
    <definedName name="TotalCalidad" localSheetId="19">#REF!</definedName>
    <definedName name="TotalCalidad" localSheetId="20">#REF!</definedName>
    <definedName name="TotalCalidad" localSheetId="21">#REF!</definedName>
    <definedName name="TotalCalidad" localSheetId="22">#REF!</definedName>
    <definedName name="TotalCalidad" localSheetId="23">#REF!</definedName>
    <definedName name="TotalCalidad" localSheetId="24">#REF!</definedName>
    <definedName name="TotalCalidad" localSheetId="25">#REF!</definedName>
    <definedName name="TotalCalidad" localSheetId="26">#REF!</definedName>
    <definedName name="TotalCalidad" localSheetId="27">#REF!</definedName>
    <definedName name="TotalCalidad" localSheetId="28">#REF!</definedName>
    <definedName name="TotalCalidad" localSheetId="29">#REF!</definedName>
    <definedName name="TotalCalidad" localSheetId="31">#REF!</definedName>
    <definedName name="TotalCalidad" localSheetId="7">#REF!</definedName>
    <definedName name="TotalCalidad" localSheetId="8">#REF!</definedName>
    <definedName name="TotalCalidad" localSheetId="9">#REF!</definedName>
    <definedName name="TotalCalidad" localSheetId="10">#REF!</definedName>
    <definedName name="TotalCam" localSheetId="11">#REF!</definedName>
    <definedName name="TotalCam" localSheetId="12">#REF!</definedName>
    <definedName name="TotalCam" localSheetId="13">#REF!</definedName>
    <definedName name="TotalCam" localSheetId="14">#REF!</definedName>
    <definedName name="TotalCam" localSheetId="15">#REF!</definedName>
    <definedName name="TotalCam" localSheetId="16">#REF!</definedName>
    <definedName name="TotalCam" localSheetId="17">#REF!</definedName>
    <definedName name="TotalCam" localSheetId="18">#REF!</definedName>
    <definedName name="TotalCam" localSheetId="19">#REF!</definedName>
    <definedName name="TotalCam" localSheetId="20">#REF!</definedName>
    <definedName name="TotalCam" localSheetId="21">#REF!</definedName>
    <definedName name="TotalCam" localSheetId="22">#REF!</definedName>
    <definedName name="TotalCam" localSheetId="23">#REF!</definedName>
    <definedName name="TotalCam" localSheetId="24">#REF!</definedName>
    <definedName name="TotalCam" localSheetId="25">#REF!</definedName>
    <definedName name="TotalCam" localSheetId="26">#REF!</definedName>
    <definedName name="TotalCam" localSheetId="27">#REF!</definedName>
    <definedName name="TotalCam" localSheetId="28">#REF!</definedName>
    <definedName name="TotalCam" localSheetId="29">#REF!</definedName>
    <definedName name="TotalCam" localSheetId="31">#REF!</definedName>
    <definedName name="TotalCam" localSheetId="7">#REF!</definedName>
    <definedName name="TotalCam" localSheetId="8">#REF!</definedName>
    <definedName name="TotalCam" localSheetId="9">#REF!</definedName>
    <definedName name="TotalCam" localSheetId="10">#REF!</definedName>
    <definedName name="TotalEns" localSheetId="11">#REF!</definedName>
    <definedName name="TotalEns" localSheetId="12">#REF!</definedName>
    <definedName name="TotalEns" localSheetId="13">#REF!</definedName>
    <definedName name="TotalEns" localSheetId="14">#REF!</definedName>
    <definedName name="TotalEns" localSheetId="15">#REF!</definedName>
    <definedName name="TotalEns" localSheetId="16">#REF!</definedName>
    <definedName name="TotalEns" localSheetId="17">#REF!</definedName>
    <definedName name="TotalEns" localSheetId="18">#REF!</definedName>
    <definedName name="TotalEns" localSheetId="19">#REF!</definedName>
    <definedName name="TotalEns" localSheetId="20">#REF!</definedName>
    <definedName name="TotalEns" localSheetId="21">#REF!</definedName>
    <definedName name="TotalEns" localSheetId="22">#REF!</definedName>
    <definedName name="TotalEns" localSheetId="23">#REF!</definedName>
    <definedName name="TotalEns" localSheetId="24">#REF!</definedName>
    <definedName name="TotalEns" localSheetId="25">#REF!</definedName>
    <definedName name="TotalEns" localSheetId="26">#REF!</definedName>
    <definedName name="TotalEns" localSheetId="27">#REF!</definedName>
    <definedName name="TotalEns" localSheetId="28">#REF!</definedName>
    <definedName name="TotalEns" localSheetId="29">#REF!</definedName>
    <definedName name="TotalEns" localSheetId="31">#REF!</definedName>
    <definedName name="TotalEns" localSheetId="7">#REF!</definedName>
    <definedName name="TotalEns" localSheetId="8">#REF!</definedName>
    <definedName name="TotalEns" localSheetId="9">#REF!</definedName>
    <definedName name="TotalEns" localSheetId="10">#REF!</definedName>
    <definedName name="TotalEqu" localSheetId="11">#REF!</definedName>
    <definedName name="TotalEqu" localSheetId="12">#REF!</definedName>
    <definedName name="TotalEqu" localSheetId="13">#REF!</definedName>
    <definedName name="TotalEqu" localSheetId="14">#REF!</definedName>
    <definedName name="TotalEqu" localSheetId="15">#REF!</definedName>
    <definedName name="TotalEqu" localSheetId="16">#REF!</definedName>
    <definedName name="TotalEqu" localSheetId="17">#REF!</definedName>
    <definedName name="TotalEqu" localSheetId="18">#REF!</definedName>
    <definedName name="TotalEqu" localSheetId="19">#REF!</definedName>
    <definedName name="TotalEqu" localSheetId="20">#REF!</definedName>
    <definedName name="TotalEqu" localSheetId="21">#REF!</definedName>
    <definedName name="TotalEqu" localSheetId="22">#REF!</definedName>
    <definedName name="TotalEqu" localSheetId="23">#REF!</definedName>
    <definedName name="TotalEqu" localSheetId="24">#REF!</definedName>
    <definedName name="TotalEqu" localSheetId="25">#REF!</definedName>
    <definedName name="TotalEqu" localSheetId="26">#REF!</definedName>
    <definedName name="TotalEqu" localSheetId="27">#REF!</definedName>
    <definedName name="TotalEqu" localSheetId="28">#REF!</definedName>
    <definedName name="TotalEqu" localSheetId="29">#REF!</definedName>
    <definedName name="TotalEqu" localSheetId="31">#REF!</definedName>
    <definedName name="TotalEqu" localSheetId="7">#REF!</definedName>
    <definedName name="TotalEqu" localSheetId="8">#REF!</definedName>
    <definedName name="TotalEqu" localSheetId="9">#REF!</definedName>
    <definedName name="TotalEqu" localSheetId="10">#REF!</definedName>
    <definedName name="TotalImpuestosObra" localSheetId="11">#REF!</definedName>
    <definedName name="TotalImpuestosObra" localSheetId="12">#REF!</definedName>
    <definedName name="TotalImpuestosObra" localSheetId="13">#REF!</definedName>
    <definedName name="TotalImpuestosObra" localSheetId="14">#REF!</definedName>
    <definedName name="TotalImpuestosObra" localSheetId="15">#REF!</definedName>
    <definedName name="TotalImpuestosObra" localSheetId="16">#REF!</definedName>
    <definedName name="TotalImpuestosObra" localSheetId="17">#REF!</definedName>
    <definedName name="TotalImpuestosObra" localSheetId="18">#REF!</definedName>
    <definedName name="TotalImpuestosObra" localSheetId="19">#REF!</definedName>
    <definedName name="TotalImpuestosObra" localSheetId="20">#REF!</definedName>
    <definedName name="TotalImpuestosObra" localSheetId="21">#REF!</definedName>
    <definedName name="TotalImpuestosObra" localSheetId="22">#REF!</definedName>
    <definedName name="TotalImpuestosObra" localSheetId="23">#REF!</definedName>
    <definedName name="TotalImpuestosObra" localSheetId="24">#REF!</definedName>
    <definedName name="TotalImpuestosObra" localSheetId="25">#REF!</definedName>
    <definedName name="TotalImpuestosObra" localSheetId="26">#REF!</definedName>
    <definedName name="TotalImpuestosObra" localSheetId="27">#REF!</definedName>
    <definedName name="TotalImpuestosObra" localSheetId="28">#REF!</definedName>
    <definedName name="TotalImpuestosObra" localSheetId="29">#REF!</definedName>
    <definedName name="TotalImpuestosObra" localSheetId="31">#REF!</definedName>
    <definedName name="TotalImpuestosObra" localSheetId="7">#REF!</definedName>
    <definedName name="TotalImpuestosObra" localSheetId="8">#REF!</definedName>
    <definedName name="TotalImpuestosObra" localSheetId="9">#REF!</definedName>
    <definedName name="TotalImpuestosObra" localSheetId="10">#REF!</definedName>
    <definedName name="TotalNoFacturable" localSheetId="11">#REF!</definedName>
    <definedName name="TotalNoFacturable" localSheetId="12">#REF!</definedName>
    <definedName name="TotalNoFacturable" localSheetId="13">#REF!</definedName>
    <definedName name="TotalNoFacturable" localSheetId="14">#REF!</definedName>
    <definedName name="TotalNoFacturable" localSheetId="15">#REF!</definedName>
    <definedName name="TotalNoFacturable" localSheetId="16">#REF!</definedName>
    <definedName name="TotalNoFacturable" localSheetId="17">#REF!</definedName>
    <definedName name="TotalNoFacturable" localSheetId="18">#REF!</definedName>
    <definedName name="TotalNoFacturable" localSheetId="19">#REF!</definedName>
    <definedName name="TotalNoFacturable" localSheetId="20">#REF!</definedName>
    <definedName name="TotalNoFacturable" localSheetId="21">#REF!</definedName>
    <definedName name="TotalNoFacturable" localSheetId="22">#REF!</definedName>
    <definedName name="TotalNoFacturable" localSheetId="23">#REF!</definedName>
    <definedName name="TotalNoFacturable" localSheetId="24">#REF!</definedName>
    <definedName name="TotalNoFacturable" localSheetId="25">#REF!</definedName>
    <definedName name="TotalNoFacturable" localSheetId="26">#REF!</definedName>
    <definedName name="TotalNoFacturable" localSheetId="27">#REF!</definedName>
    <definedName name="TotalNoFacturable" localSheetId="28">#REF!</definedName>
    <definedName name="TotalNoFacturable" localSheetId="29">#REF!</definedName>
    <definedName name="TotalNoFacturable" localSheetId="31">#REF!</definedName>
    <definedName name="TotalNoFacturable" localSheetId="7">#REF!</definedName>
    <definedName name="TotalNoFacturable" localSheetId="8">#REF!</definedName>
    <definedName name="TotalNoFacturable" localSheetId="9">#REF!</definedName>
    <definedName name="TotalNoFacturable" localSheetId="10">#REF!</definedName>
    <definedName name="TotalOfi" localSheetId="11">#REF!</definedName>
    <definedName name="TotalOfi" localSheetId="12">#REF!</definedName>
    <definedName name="TotalOfi" localSheetId="13">#REF!</definedName>
    <definedName name="TotalOfi" localSheetId="14">#REF!</definedName>
    <definedName name="TotalOfi" localSheetId="15">#REF!</definedName>
    <definedName name="TotalOfi" localSheetId="16">#REF!</definedName>
    <definedName name="TotalOfi" localSheetId="17">#REF!</definedName>
    <definedName name="TotalOfi" localSheetId="18">#REF!</definedName>
    <definedName name="TotalOfi" localSheetId="19">#REF!</definedName>
    <definedName name="TotalOfi" localSheetId="20">#REF!</definedName>
    <definedName name="TotalOfi" localSheetId="21">#REF!</definedName>
    <definedName name="TotalOfi" localSheetId="22">#REF!</definedName>
    <definedName name="TotalOfi" localSheetId="23">#REF!</definedName>
    <definedName name="TotalOfi" localSheetId="24">#REF!</definedName>
    <definedName name="TotalOfi" localSheetId="25">#REF!</definedName>
    <definedName name="TotalOfi" localSheetId="26">#REF!</definedName>
    <definedName name="TotalOfi" localSheetId="27">#REF!</definedName>
    <definedName name="TotalOfi" localSheetId="28">#REF!</definedName>
    <definedName name="TotalOfi" localSheetId="29">#REF!</definedName>
    <definedName name="TotalOfi" localSheetId="31">#REF!</definedName>
    <definedName name="TotalOfi" localSheetId="7">#REF!</definedName>
    <definedName name="TotalOfi" localSheetId="8">#REF!</definedName>
    <definedName name="TotalOfi" localSheetId="9">#REF!</definedName>
    <definedName name="TotalOfi" localSheetId="10">#REF!</definedName>
    <definedName name="TotalPaginaPersonal" localSheetId="11">#REF!</definedName>
    <definedName name="TotalPaginaPersonal" localSheetId="12">#REF!</definedName>
    <definedName name="TotalPaginaPersonal" localSheetId="13">#REF!</definedName>
    <definedName name="TotalPaginaPersonal" localSheetId="14">#REF!</definedName>
    <definedName name="TotalPaginaPersonal" localSheetId="15">#REF!</definedName>
    <definedName name="TotalPaginaPersonal" localSheetId="16">#REF!</definedName>
    <definedName name="TotalPaginaPersonal" localSheetId="17">#REF!</definedName>
    <definedName name="TotalPaginaPersonal" localSheetId="18">#REF!</definedName>
    <definedName name="TotalPaginaPersonal" localSheetId="19">#REF!</definedName>
    <definedName name="TotalPaginaPersonal" localSheetId="20">#REF!</definedName>
    <definedName name="TotalPaginaPersonal" localSheetId="21">#REF!</definedName>
    <definedName name="TotalPaginaPersonal" localSheetId="22">#REF!</definedName>
    <definedName name="TotalPaginaPersonal" localSheetId="23">#REF!</definedName>
    <definedName name="TotalPaginaPersonal" localSheetId="24">#REF!</definedName>
    <definedName name="TotalPaginaPersonal" localSheetId="25">#REF!</definedName>
    <definedName name="TotalPaginaPersonal" localSheetId="26">#REF!</definedName>
    <definedName name="TotalPaginaPersonal" localSheetId="27">#REF!</definedName>
    <definedName name="TotalPaginaPersonal" localSheetId="28">#REF!</definedName>
    <definedName name="TotalPaginaPersonal" localSheetId="29">#REF!</definedName>
    <definedName name="TotalPaginaPersonal" localSheetId="31">#REF!</definedName>
    <definedName name="TotalPaginaPersonal" localSheetId="7">#REF!</definedName>
    <definedName name="TotalPaginaPersonal" localSheetId="8">#REF!</definedName>
    <definedName name="TotalPaginaPersonal" localSheetId="9">#REF!</definedName>
    <definedName name="TotalPaginaPersonal" localSheetId="10">#REF!</definedName>
    <definedName name="TotalPro" localSheetId="11">#REF!</definedName>
    <definedName name="TotalPro" localSheetId="12">#REF!</definedName>
    <definedName name="TotalPro" localSheetId="13">#REF!</definedName>
    <definedName name="TotalPro" localSheetId="14">#REF!</definedName>
    <definedName name="TotalPro" localSheetId="15">#REF!</definedName>
    <definedName name="TotalPro" localSheetId="16">#REF!</definedName>
    <definedName name="TotalPro" localSheetId="17">#REF!</definedName>
    <definedName name="TotalPro" localSheetId="18">#REF!</definedName>
    <definedName name="TotalPro" localSheetId="19">#REF!</definedName>
    <definedName name="TotalPro" localSheetId="20">#REF!</definedName>
    <definedName name="TotalPro" localSheetId="21">#REF!</definedName>
    <definedName name="TotalPro" localSheetId="22">#REF!</definedName>
    <definedName name="TotalPro" localSheetId="23">#REF!</definedName>
    <definedName name="TotalPro" localSheetId="24">#REF!</definedName>
    <definedName name="TotalPro" localSheetId="25">#REF!</definedName>
    <definedName name="TotalPro" localSheetId="26">#REF!</definedName>
    <definedName name="TotalPro" localSheetId="27">#REF!</definedName>
    <definedName name="TotalPro" localSheetId="28">#REF!</definedName>
    <definedName name="TotalPro" localSheetId="29">#REF!</definedName>
    <definedName name="TotalPro" localSheetId="31">#REF!</definedName>
    <definedName name="TotalPro" localSheetId="7">#REF!</definedName>
    <definedName name="TotalPro" localSheetId="8">#REF!</definedName>
    <definedName name="TotalPro" localSheetId="9">#REF!</definedName>
    <definedName name="TotalPro" localSheetId="10">#REF!</definedName>
    <definedName name="TotalTec" localSheetId="11">#REF!</definedName>
    <definedName name="TotalTec" localSheetId="12">#REF!</definedName>
    <definedName name="TotalTec" localSheetId="13">#REF!</definedName>
    <definedName name="TotalTec" localSheetId="14">#REF!</definedName>
    <definedName name="TotalTec" localSheetId="15">#REF!</definedName>
    <definedName name="TotalTec" localSheetId="16">#REF!</definedName>
    <definedName name="TotalTec" localSheetId="17">#REF!</definedName>
    <definedName name="TotalTec" localSheetId="18">#REF!</definedName>
    <definedName name="TotalTec" localSheetId="19">#REF!</definedName>
    <definedName name="TotalTec" localSheetId="20">#REF!</definedName>
    <definedName name="TotalTec" localSheetId="21">#REF!</definedName>
    <definedName name="TotalTec" localSheetId="22">#REF!</definedName>
    <definedName name="TotalTec" localSheetId="23">#REF!</definedName>
    <definedName name="TotalTec" localSheetId="24">#REF!</definedName>
    <definedName name="TotalTec" localSheetId="25">#REF!</definedName>
    <definedName name="TotalTec" localSheetId="26">#REF!</definedName>
    <definedName name="TotalTec" localSheetId="27">#REF!</definedName>
    <definedName name="TotalTec" localSheetId="28">#REF!</definedName>
    <definedName name="TotalTec" localSheetId="29">#REF!</definedName>
    <definedName name="TotalTec" localSheetId="31">#REF!</definedName>
    <definedName name="TotalTec" localSheetId="7">#REF!</definedName>
    <definedName name="TotalTec" localSheetId="8">#REF!</definedName>
    <definedName name="TotalTec" localSheetId="9">#REF!</definedName>
    <definedName name="TotalTec" localSheetId="10">#REF!</definedName>
    <definedName name="TotalTram" localSheetId="11">#REF!</definedName>
    <definedName name="TotalTram" localSheetId="12">#REF!</definedName>
    <definedName name="TotalTram" localSheetId="13">#REF!</definedName>
    <definedName name="TotalTram" localSheetId="14">#REF!</definedName>
    <definedName name="TotalTram" localSheetId="15">#REF!</definedName>
    <definedName name="TotalTram" localSheetId="16">#REF!</definedName>
    <definedName name="TotalTram" localSheetId="17">#REF!</definedName>
    <definedName name="TotalTram" localSheetId="18">#REF!</definedName>
    <definedName name="TotalTram" localSheetId="19">#REF!</definedName>
    <definedName name="TotalTram" localSheetId="20">#REF!</definedName>
    <definedName name="TotalTram" localSheetId="21">#REF!</definedName>
    <definedName name="TotalTram" localSheetId="22">#REF!</definedName>
    <definedName name="TotalTram" localSheetId="23">#REF!</definedName>
    <definedName name="TotalTram" localSheetId="24">#REF!</definedName>
    <definedName name="TotalTram" localSheetId="25">#REF!</definedName>
    <definedName name="TotalTram" localSheetId="26">#REF!</definedName>
    <definedName name="TotalTram" localSheetId="27">#REF!</definedName>
    <definedName name="TotalTram" localSheetId="28">#REF!</definedName>
    <definedName name="TotalTram" localSheetId="29">#REF!</definedName>
    <definedName name="TotalTram" localSheetId="31">#REF!</definedName>
    <definedName name="TotalTram" localSheetId="7">#REF!</definedName>
    <definedName name="TotalTram" localSheetId="8">#REF!</definedName>
    <definedName name="TotalTram" localSheetId="9">#REF!</definedName>
    <definedName name="TotalTram" localSheetId="10">#REF!</definedName>
    <definedName name="TotalVia" localSheetId="11">#REF!</definedName>
    <definedName name="TotalVia" localSheetId="12">#REF!</definedName>
    <definedName name="TotalVia" localSheetId="13">#REF!</definedName>
    <definedName name="TotalVia" localSheetId="14">#REF!</definedName>
    <definedName name="TotalVia" localSheetId="15">#REF!</definedName>
    <definedName name="TotalVia" localSheetId="16">#REF!</definedName>
    <definedName name="TotalVia" localSheetId="17">#REF!</definedName>
    <definedName name="TotalVia" localSheetId="18">#REF!</definedName>
    <definedName name="TotalVia" localSheetId="19">#REF!</definedName>
    <definedName name="TotalVia" localSheetId="20">#REF!</definedName>
    <definedName name="TotalVia" localSheetId="21">#REF!</definedName>
    <definedName name="TotalVia" localSheetId="22">#REF!</definedName>
    <definedName name="TotalVia" localSheetId="23">#REF!</definedName>
    <definedName name="TotalVia" localSheetId="24">#REF!</definedName>
    <definedName name="TotalVia" localSheetId="25">#REF!</definedName>
    <definedName name="TotalVia" localSheetId="26">#REF!</definedName>
    <definedName name="TotalVia" localSheetId="27">#REF!</definedName>
    <definedName name="TotalVia" localSheetId="28">#REF!</definedName>
    <definedName name="TotalVia" localSheetId="29">#REF!</definedName>
    <definedName name="TotalVia" localSheetId="31">#REF!</definedName>
    <definedName name="TotalVia" localSheetId="7">#REF!</definedName>
    <definedName name="TotalVia" localSheetId="8">#REF!</definedName>
    <definedName name="TotalVia" localSheetId="9">#REF!</definedName>
    <definedName name="TotalVia" localSheetId="10">#REF!</definedName>
    <definedName name="Tramite" localSheetId="11">#REF!</definedName>
    <definedName name="Tramite" localSheetId="12">#REF!</definedName>
    <definedName name="Tramite" localSheetId="13">#REF!</definedName>
    <definedName name="Tramite" localSheetId="14">#REF!</definedName>
    <definedName name="Tramite" localSheetId="15">#REF!</definedName>
    <definedName name="Tramite" localSheetId="16">#REF!</definedName>
    <definedName name="Tramite" localSheetId="17">#REF!</definedName>
    <definedName name="Tramite" localSheetId="18">#REF!</definedName>
    <definedName name="Tramite" localSheetId="19">#REF!</definedName>
    <definedName name="Tramite" localSheetId="20">#REF!</definedName>
    <definedName name="Tramite" localSheetId="21">#REF!</definedName>
    <definedName name="Tramite" localSheetId="22">#REF!</definedName>
    <definedName name="Tramite" localSheetId="23">#REF!</definedName>
    <definedName name="Tramite" localSheetId="24">#REF!</definedName>
    <definedName name="Tramite" localSheetId="25">#REF!</definedName>
    <definedName name="Tramite" localSheetId="26">#REF!</definedName>
    <definedName name="Tramite" localSheetId="27">#REF!</definedName>
    <definedName name="Tramite" localSheetId="28">#REF!</definedName>
    <definedName name="Tramite" localSheetId="29">#REF!</definedName>
    <definedName name="Tramite" localSheetId="31">#REF!</definedName>
    <definedName name="Tramite" localSheetId="7">#REF!</definedName>
    <definedName name="Tramite" localSheetId="8">#REF!</definedName>
    <definedName name="Tramite" localSheetId="9">#REF!</definedName>
    <definedName name="Tramite" localSheetId="10">#REF!</definedName>
    <definedName name="Transporte_volco">#REF!</definedName>
    <definedName name="Tronzadora">#REF!</definedName>
    <definedName name="TTA" localSheetId="11">[15]PRESUPUESTO!#REF!</definedName>
    <definedName name="TTA" localSheetId="12">[15]PRESUPUESTO!#REF!</definedName>
    <definedName name="TTA" localSheetId="13">[15]PRESUPUESTO!#REF!</definedName>
    <definedName name="TTA" localSheetId="14">[15]PRESUPUESTO!#REF!</definedName>
    <definedName name="TTA" localSheetId="15">[15]PRESUPUESTO!#REF!</definedName>
    <definedName name="TTA" localSheetId="16">[15]PRESUPUESTO!#REF!</definedName>
    <definedName name="TTA" localSheetId="17">[15]PRESUPUESTO!#REF!</definedName>
    <definedName name="TTA" localSheetId="18">[15]PRESUPUESTO!#REF!</definedName>
    <definedName name="TTA" localSheetId="19">[15]PRESUPUESTO!#REF!</definedName>
    <definedName name="TTA" localSheetId="20">[15]PRESUPUESTO!#REF!</definedName>
    <definedName name="TTA" localSheetId="21">[15]PRESUPUESTO!#REF!</definedName>
    <definedName name="TTA" localSheetId="22">[15]PRESUPUESTO!#REF!</definedName>
    <definedName name="TTA" localSheetId="23">[15]PRESUPUESTO!#REF!</definedName>
    <definedName name="TTA" localSheetId="24">[15]PRESUPUESTO!#REF!</definedName>
    <definedName name="TTA" localSheetId="25">[15]PRESUPUESTO!#REF!</definedName>
    <definedName name="TTA" localSheetId="26">[15]PRESUPUESTO!#REF!</definedName>
    <definedName name="TTA" localSheetId="27">[15]PRESUPUESTO!#REF!</definedName>
    <definedName name="TTA" localSheetId="28">[15]PRESUPUESTO!#REF!</definedName>
    <definedName name="TTA" localSheetId="29">[15]PRESUPUESTO!#REF!</definedName>
    <definedName name="TTA" localSheetId="31">[15]PRESUPUESTO!#REF!</definedName>
    <definedName name="TTA" localSheetId="7">[15]PRESUPUESTO!#REF!</definedName>
    <definedName name="TTA" localSheetId="8">[15]PRESUPUESTO!#REF!</definedName>
    <definedName name="TTA" localSheetId="9">[15]PRESUPUESTO!#REF!</definedName>
    <definedName name="TTA" localSheetId="10">[15]PRESUPUESTO!#REF!</definedName>
    <definedName name="TTB" localSheetId="11">[15]PRESUPUESTO!#REF!</definedName>
    <definedName name="TTB" localSheetId="12">[15]PRESUPUESTO!#REF!</definedName>
    <definedName name="TTB" localSheetId="13">[15]PRESUPUESTO!#REF!</definedName>
    <definedName name="TTB" localSheetId="14">[15]PRESUPUESTO!#REF!</definedName>
    <definedName name="TTB" localSheetId="15">[15]PRESUPUESTO!#REF!</definedName>
    <definedName name="TTB" localSheetId="16">[15]PRESUPUESTO!#REF!</definedName>
    <definedName name="TTB" localSheetId="17">[15]PRESUPUESTO!#REF!</definedName>
    <definedName name="TTB" localSheetId="18">[15]PRESUPUESTO!#REF!</definedName>
    <definedName name="TTB" localSheetId="19">[15]PRESUPUESTO!#REF!</definedName>
    <definedName name="TTB" localSheetId="20">[15]PRESUPUESTO!#REF!</definedName>
    <definedName name="TTB" localSheetId="21">[15]PRESUPUESTO!#REF!</definedName>
    <definedName name="TTB" localSheetId="22">[15]PRESUPUESTO!#REF!</definedName>
    <definedName name="TTB" localSheetId="23">[15]PRESUPUESTO!#REF!</definedName>
    <definedName name="TTB" localSheetId="24">[15]PRESUPUESTO!#REF!</definedName>
    <definedName name="TTB" localSheetId="25">[15]PRESUPUESTO!#REF!</definedName>
    <definedName name="TTB" localSheetId="26">[15]PRESUPUESTO!#REF!</definedName>
    <definedName name="TTB" localSheetId="27">[15]PRESUPUESTO!#REF!</definedName>
    <definedName name="TTB" localSheetId="28">[15]PRESUPUESTO!#REF!</definedName>
    <definedName name="TTB" localSheetId="29">[15]PRESUPUESTO!#REF!</definedName>
    <definedName name="TTB" localSheetId="31">[15]PRESUPUESTO!#REF!</definedName>
    <definedName name="TTB" localSheetId="7">[15]PRESUPUESTO!#REF!</definedName>
    <definedName name="TTB" localSheetId="8">[15]PRESUPUESTO!#REF!</definedName>
    <definedName name="TTB" localSheetId="9">[15]PRESUPUESTO!#REF!</definedName>
    <definedName name="TTB" localSheetId="10">[15]PRESUPUESTO!#REF!</definedName>
    <definedName name="TTC" localSheetId="11">[15]PRESUPUESTO!#REF!</definedName>
    <definedName name="TTC" localSheetId="12">[15]PRESUPUESTO!#REF!</definedName>
    <definedName name="TTC" localSheetId="13">[15]PRESUPUESTO!#REF!</definedName>
    <definedName name="TTC" localSheetId="14">[15]PRESUPUESTO!#REF!</definedName>
    <definedName name="TTC" localSheetId="15">[15]PRESUPUESTO!#REF!</definedName>
    <definedName name="TTC" localSheetId="16">[15]PRESUPUESTO!#REF!</definedName>
    <definedName name="TTC" localSheetId="17">[15]PRESUPUESTO!#REF!</definedName>
    <definedName name="TTC" localSheetId="18">[15]PRESUPUESTO!#REF!</definedName>
    <definedName name="TTC" localSheetId="19">[15]PRESUPUESTO!#REF!</definedName>
    <definedName name="TTC" localSheetId="20">[15]PRESUPUESTO!#REF!</definedName>
    <definedName name="TTC" localSheetId="21">[15]PRESUPUESTO!#REF!</definedName>
    <definedName name="TTC" localSheetId="22">[15]PRESUPUESTO!#REF!</definedName>
    <definedName name="TTC" localSheetId="23">[15]PRESUPUESTO!#REF!</definedName>
    <definedName name="TTC" localSheetId="24">[15]PRESUPUESTO!#REF!</definedName>
    <definedName name="TTC" localSheetId="25">[15]PRESUPUESTO!#REF!</definedName>
    <definedName name="TTC" localSheetId="26">[15]PRESUPUESTO!#REF!</definedName>
    <definedName name="TTC" localSheetId="27">[15]PRESUPUESTO!#REF!</definedName>
    <definedName name="TTC" localSheetId="28">[15]PRESUPUESTO!#REF!</definedName>
    <definedName name="TTC" localSheetId="29">[15]PRESUPUESTO!#REF!</definedName>
    <definedName name="TTC" localSheetId="31">[15]PRESUPUESTO!#REF!</definedName>
    <definedName name="TTC" localSheetId="7">[15]PRESUPUESTO!#REF!</definedName>
    <definedName name="TTC" localSheetId="8">[15]PRESUPUESTO!#REF!</definedName>
    <definedName name="TTC" localSheetId="9">[15]PRESUPUESTO!#REF!</definedName>
    <definedName name="TTC" localSheetId="10">[15]PRESUPUESTO!#REF!</definedName>
    <definedName name="TTE" localSheetId="11">[15]PRESUPUESTO!#REF!</definedName>
    <definedName name="TTE" localSheetId="12">[15]PRESUPUESTO!#REF!</definedName>
    <definedName name="TTE" localSheetId="13">[15]PRESUPUESTO!#REF!</definedName>
    <definedName name="TTE" localSheetId="14">[15]PRESUPUESTO!#REF!</definedName>
    <definedName name="TTE" localSheetId="15">[15]PRESUPUESTO!#REF!</definedName>
    <definedName name="TTE" localSheetId="16">[15]PRESUPUESTO!#REF!</definedName>
    <definedName name="TTE" localSheetId="17">[15]PRESUPUESTO!#REF!</definedName>
    <definedName name="TTE" localSheetId="18">[15]PRESUPUESTO!#REF!</definedName>
    <definedName name="TTE" localSheetId="19">[15]PRESUPUESTO!#REF!</definedName>
    <definedName name="TTE" localSheetId="20">[15]PRESUPUESTO!#REF!</definedName>
    <definedName name="TTE" localSheetId="21">[15]PRESUPUESTO!#REF!</definedName>
    <definedName name="TTE" localSheetId="22">[15]PRESUPUESTO!#REF!</definedName>
    <definedName name="TTE" localSheetId="23">[15]PRESUPUESTO!#REF!</definedName>
    <definedName name="TTE" localSheetId="24">[15]PRESUPUESTO!#REF!</definedName>
    <definedName name="TTE" localSheetId="25">[15]PRESUPUESTO!#REF!</definedName>
    <definedName name="TTE" localSheetId="26">[15]PRESUPUESTO!#REF!</definedName>
    <definedName name="TTE" localSheetId="27">[15]PRESUPUESTO!#REF!</definedName>
    <definedName name="TTE" localSheetId="28">[15]PRESUPUESTO!#REF!</definedName>
    <definedName name="TTE" localSheetId="29">[15]PRESUPUESTO!#REF!</definedName>
    <definedName name="TTE" localSheetId="31">[15]PRESUPUESTO!#REF!</definedName>
    <definedName name="TTE" localSheetId="7">[15]PRESUPUESTO!#REF!</definedName>
    <definedName name="TTE" localSheetId="8">[15]PRESUPUESTO!#REF!</definedName>
    <definedName name="TTE" localSheetId="9">[15]PRESUPUESTO!#REF!</definedName>
    <definedName name="TTE" localSheetId="10">[15]PRESUPUESTO!#REF!</definedName>
    <definedName name="TTL" localSheetId="11">[15]PRESUPUESTO!#REF!</definedName>
    <definedName name="TTL" localSheetId="12">[15]PRESUPUESTO!#REF!</definedName>
    <definedName name="TTL" localSheetId="13">[15]PRESUPUESTO!#REF!</definedName>
    <definedName name="TTL" localSheetId="14">[15]PRESUPUESTO!#REF!</definedName>
    <definedName name="TTL" localSheetId="15">[15]PRESUPUESTO!#REF!</definedName>
    <definedName name="TTL" localSheetId="16">[15]PRESUPUESTO!#REF!</definedName>
    <definedName name="TTL" localSheetId="17">[15]PRESUPUESTO!#REF!</definedName>
    <definedName name="TTL" localSheetId="18">[15]PRESUPUESTO!#REF!</definedName>
    <definedName name="TTL" localSheetId="19">[15]PRESUPUESTO!#REF!</definedName>
    <definedName name="TTL" localSheetId="20">[15]PRESUPUESTO!#REF!</definedName>
    <definedName name="TTL" localSheetId="21">[15]PRESUPUESTO!#REF!</definedName>
    <definedName name="TTL" localSheetId="22">[15]PRESUPUESTO!#REF!</definedName>
    <definedName name="TTL" localSheetId="23">[15]PRESUPUESTO!#REF!</definedName>
    <definedName name="TTL" localSheetId="24">[15]PRESUPUESTO!#REF!</definedName>
    <definedName name="TTL" localSheetId="25">[15]PRESUPUESTO!#REF!</definedName>
    <definedName name="TTL" localSheetId="26">[15]PRESUPUESTO!#REF!</definedName>
    <definedName name="TTL" localSheetId="27">[15]PRESUPUESTO!#REF!</definedName>
    <definedName name="TTL" localSheetId="28">[15]PRESUPUESTO!#REF!</definedName>
    <definedName name="TTL" localSheetId="29">[15]PRESUPUESTO!#REF!</definedName>
    <definedName name="TTL" localSheetId="31">[15]PRESUPUESTO!#REF!</definedName>
    <definedName name="TTL" localSheetId="7">[15]PRESUPUESTO!#REF!</definedName>
    <definedName name="TTL" localSheetId="8">[15]PRESUPUESTO!#REF!</definedName>
    <definedName name="TTL" localSheetId="9">[15]PRESUPUESTO!#REF!</definedName>
    <definedName name="TTL" localSheetId="10">[15]PRESUPUESTO!#REF!</definedName>
    <definedName name="TTT" localSheetId="11">#REF!</definedName>
    <definedName name="TTT" localSheetId="12">#REF!</definedName>
    <definedName name="TTT" localSheetId="13">#REF!</definedName>
    <definedName name="TTT" localSheetId="14">#REF!</definedName>
    <definedName name="TTT" localSheetId="15">#REF!</definedName>
    <definedName name="TTT" localSheetId="16">#REF!</definedName>
    <definedName name="TTT" localSheetId="17">#REF!</definedName>
    <definedName name="TTT" localSheetId="18">#REF!</definedName>
    <definedName name="TTT" localSheetId="19">#REF!</definedName>
    <definedName name="TTT" localSheetId="20">#REF!</definedName>
    <definedName name="TTT" localSheetId="21">#REF!</definedName>
    <definedName name="TTT" localSheetId="22">#REF!</definedName>
    <definedName name="TTT" localSheetId="23">#REF!</definedName>
    <definedName name="TTT" localSheetId="24">#REF!</definedName>
    <definedName name="TTT" localSheetId="25">#REF!</definedName>
    <definedName name="TTT" localSheetId="26">#REF!</definedName>
    <definedName name="TTT" localSheetId="27">#REF!</definedName>
    <definedName name="TTT" localSheetId="28">#REF!</definedName>
    <definedName name="TTT" localSheetId="29">#REF!</definedName>
    <definedName name="TTT" localSheetId="31">#REF!</definedName>
    <definedName name="TTT" localSheetId="7">#REF!</definedName>
    <definedName name="TTT" localSheetId="8">#REF!</definedName>
    <definedName name="TTT" localSheetId="9">#REF!</definedName>
    <definedName name="TTT" localSheetId="10">#REF!</definedName>
    <definedName name="TU" localSheetId="11">'[6]CIRCUITOS CODENSA'!#REF!</definedName>
    <definedName name="TU" localSheetId="12">'[6]CIRCUITOS CODENSA'!#REF!</definedName>
    <definedName name="TU" localSheetId="13">'[6]CIRCUITOS CODENSA'!#REF!</definedName>
    <definedName name="TU" localSheetId="14">'[6]CIRCUITOS CODENSA'!#REF!</definedName>
    <definedName name="TU" localSheetId="15">'[6]CIRCUITOS CODENSA'!#REF!</definedName>
    <definedName name="TU" localSheetId="16">'[6]CIRCUITOS CODENSA'!#REF!</definedName>
    <definedName name="TU" localSheetId="17">'[6]CIRCUITOS CODENSA'!#REF!</definedName>
    <definedName name="TU" localSheetId="18">'[6]CIRCUITOS CODENSA'!#REF!</definedName>
    <definedName name="TU" localSheetId="19">'[6]CIRCUITOS CODENSA'!#REF!</definedName>
    <definedName name="TU" localSheetId="20">'[6]CIRCUITOS CODENSA'!#REF!</definedName>
    <definedName name="TU" localSheetId="21">'[6]CIRCUITOS CODENSA'!#REF!</definedName>
    <definedName name="TU" localSheetId="22">'[6]CIRCUITOS CODENSA'!#REF!</definedName>
    <definedName name="TU" localSheetId="23">'[6]CIRCUITOS CODENSA'!#REF!</definedName>
    <definedName name="TU" localSheetId="24">'[6]CIRCUITOS CODENSA'!#REF!</definedName>
    <definedName name="TU" localSheetId="25">'[6]CIRCUITOS CODENSA'!#REF!</definedName>
    <definedName name="TU" localSheetId="26">'[6]CIRCUITOS CODENSA'!#REF!</definedName>
    <definedName name="TU" localSheetId="27">'[6]CIRCUITOS CODENSA'!#REF!</definedName>
    <definedName name="TU" localSheetId="28">'[6]CIRCUITOS CODENSA'!#REF!</definedName>
    <definedName name="TU" localSheetId="29">'[6]CIRCUITOS CODENSA'!#REF!</definedName>
    <definedName name="TU" localSheetId="31">'[6]CIRCUITOS CODENSA'!#REF!</definedName>
    <definedName name="TU" localSheetId="7">'[6]CIRCUITOS CODENSA'!#REF!</definedName>
    <definedName name="TU" localSheetId="8">'[6]CIRCUITOS CODENSA'!#REF!</definedName>
    <definedName name="TU" localSheetId="9">'[6]CIRCUITOS CODENSA'!#REF!</definedName>
    <definedName name="TU" localSheetId="10">'[6]CIRCUITOS CODENSA'!#REF!</definedName>
    <definedName name="Tubería_PVC_alcantarillado_36___Inc.Transporte">#REF!</definedName>
    <definedName name="TUBO" localSheetId="11">#REF!</definedName>
    <definedName name="TUBO" localSheetId="12">#REF!</definedName>
    <definedName name="TUBO" localSheetId="13">#REF!</definedName>
    <definedName name="TUBO" localSheetId="14">#REF!</definedName>
    <definedName name="TUBO" localSheetId="15">#REF!</definedName>
    <definedName name="TUBO" localSheetId="16">#REF!</definedName>
    <definedName name="TUBO" localSheetId="17">#REF!</definedName>
    <definedName name="TUBO" localSheetId="18">#REF!</definedName>
    <definedName name="TUBO" localSheetId="19">#REF!</definedName>
    <definedName name="TUBO" localSheetId="20">#REF!</definedName>
    <definedName name="TUBO" localSheetId="21">#REF!</definedName>
    <definedName name="TUBO" localSheetId="22">#REF!</definedName>
    <definedName name="TUBO" localSheetId="23">#REF!</definedName>
    <definedName name="TUBO" localSheetId="24">#REF!</definedName>
    <definedName name="TUBO" localSheetId="25">#REF!</definedName>
    <definedName name="TUBO" localSheetId="26">#REF!</definedName>
    <definedName name="TUBO" localSheetId="27">#REF!</definedName>
    <definedName name="TUBO" localSheetId="28">#REF!</definedName>
    <definedName name="TUBO" localSheetId="29">#REF!</definedName>
    <definedName name="TUBO" localSheetId="31">#REF!</definedName>
    <definedName name="TUBO" localSheetId="7">#REF!</definedName>
    <definedName name="TUBO" localSheetId="8">#REF!</definedName>
    <definedName name="TUBO" localSheetId="9">#REF!</definedName>
    <definedName name="TUBO" localSheetId="10">#REF!</definedName>
    <definedName name="UM" localSheetId="11">'[6]CIRCUITOS CODENSA'!#REF!</definedName>
    <definedName name="UM" localSheetId="12">'[6]CIRCUITOS CODENSA'!#REF!</definedName>
    <definedName name="UM" localSheetId="13">'[6]CIRCUITOS CODENSA'!#REF!</definedName>
    <definedName name="UM" localSheetId="14">'[6]CIRCUITOS CODENSA'!#REF!</definedName>
    <definedName name="UM" localSheetId="15">'[6]CIRCUITOS CODENSA'!#REF!</definedName>
    <definedName name="UM" localSheetId="16">'[6]CIRCUITOS CODENSA'!#REF!</definedName>
    <definedName name="UM" localSheetId="17">'[6]CIRCUITOS CODENSA'!#REF!</definedName>
    <definedName name="UM" localSheetId="18">'[6]CIRCUITOS CODENSA'!#REF!</definedName>
    <definedName name="UM" localSheetId="19">'[6]CIRCUITOS CODENSA'!#REF!</definedName>
    <definedName name="UM" localSheetId="20">'[6]CIRCUITOS CODENSA'!#REF!</definedName>
    <definedName name="UM" localSheetId="21">'[6]CIRCUITOS CODENSA'!#REF!</definedName>
    <definedName name="UM" localSheetId="22">'[6]CIRCUITOS CODENSA'!#REF!</definedName>
    <definedName name="UM" localSheetId="23">'[6]CIRCUITOS CODENSA'!#REF!</definedName>
    <definedName name="UM" localSheetId="24">'[6]CIRCUITOS CODENSA'!#REF!</definedName>
    <definedName name="UM" localSheetId="25">'[6]CIRCUITOS CODENSA'!#REF!</definedName>
    <definedName name="UM" localSheetId="26">'[6]CIRCUITOS CODENSA'!#REF!</definedName>
    <definedName name="UM" localSheetId="27">'[6]CIRCUITOS CODENSA'!#REF!</definedName>
    <definedName name="UM" localSheetId="28">'[6]CIRCUITOS CODENSA'!#REF!</definedName>
    <definedName name="UM" localSheetId="29">'[6]CIRCUITOS CODENSA'!#REF!</definedName>
    <definedName name="UM" localSheetId="31">'[6]CIRCUITOS CODENSA'!#REF!</definedName>
    <definedName name="UM" localSheetId="7">'[6]CIRCUITOS CODENSA'!#REF!</definedName>
    <definedName name="UM" localSheetId="8">'[6]CIRCUITOS CODENSA'!#REF!</definedName>
    <definedName name="UM" localSheetId="9">'[6]CIRCUITOS CODENSA'!#REF!</definedName>
    <definedName name="UM" localSheetId="10">'[6]CIRCUITOS CODENSA'!#REF!</definedName>
    <definedName name="Unidades" localSheetId="6">[19]Presup_Cancha!$J$14:$J$18</definedName>
    <definedName name="US" localSheetId="11">'[6]CIRCUITOS CODENSA'!#REF!</definedName>
    <definedName name="US" localSheetId="12">'[6]CIRCUITOS CODENSA'!#REF!</definedName>
    <definedName name="US" localSheetId="13">'[6]CIRCUITOS CODENSA'!#REF!</definedName>
    <definedName name="US" localSheetId="14">'[6]CIRCUITOS CODENSA'!#REF!</definedName>
    <definedName name="US" localSheetId="15">'[6]CIRCUITOS CODENSA'!#REF!</definedName>
    <definedName name="US" localSheetId="16">'[6]CIRCUITOS CODENSA'!#REF!</definedName>
    <definedName name="US" localSheetId="17">'[6]CIRCUITOS CODENSA'!#REF!</definedName>
    <definedName name="US" localSheetId="18">'[6]CIRCUITOS CODENSA'!#REF!</definedName>
    <definedName name="US" localSheetId="19">'[6]CIRCUITOS CODENSA'!#REF!</definedName>
    <definedName name="US" localSheetId="20">'[6]CIRCUITOS CODENSA'!#REF!</definedName>
    <definedName name="US" localSheetId="21">'[6]CIRCUITOS CODENSA'!#REF!</definedName>
    <definedName name="US" localSheetId="22">'[6]CIRCUITOS CODENSA'!#REF!</definedName>
    <definedName name="US" localSheetId="23">'[6]CIRCUITOS CODENSA'!#REF!</definedName>
    <definedName name="US" localSheetId="24">'[6]CIRCUITOS CODENSA'!#REF!</definedName>
    <definedName name="US" localSheetId="25">'[6]CIRCUITOS CODENSA'!#REF!</definedName>
    <definedName name="US" localSheetId="26">'[6]CIRCUITOS CODENSA'!#REF!</definedName>
    <definedName name="US" localSheetId="27">'[6]CIRCUITOS CODENSA'!#REF!</definedName>
    <definedName name="US" localSheetId="28">'[6]CIRCUITOS CODENSA'!#REF!</definedName>
    <definedName name="US" localSheetId="29">'[6]CIRCUITOS CODENSA'!#REF!</definedName>
    <definedName name="US" localSheetId="31">'[6]CIRCUITOS CODENSA'!#REF!</definedName>
    <definedName name="US" localSheetId="7">'[6]CIRCUITOS CODENSA'!#REF!</definedName>
    <definedName name="US" localSheetId="8">'[6]CIRCUITOS CODENSA'!#REF!</definedName>
    <definedName name="US" localSheetId="9">'[6]CIRCUITOS CODENSA'!#REF!</definedName>
    <definedName name="US" localSheetId="10">'[6]CIRCUITOS CODENSA'!#REF!</definedName>
    <definedName name="UTIL" localSheetId="11">#REF!</definedName>
    <definedName name="UTIL" localSheetId="12">#REF!</definedName>
    <definedName name="UTIL" localSheetId="13">#REF!</definedName>
    <definedName name="UTIL" localSheetId="14">#REF!</definedName>
    <definedName name="UTIL" localSheetId="15">#REF!</definedName>
    <definedName name="UTIL" localSheetId="16">#REF!</definedName>
    <definedName name="UTIL" localSheetId="17">#REF!</definedName>
    <definedName name="UTIL" localSheetId="18">#REF!</definedName>
    <definedName name="UTIL" localSheetId="19">#REF!</definedName>
    <definedName name="UTIL" localSheetId="20">#REF!</definedName>
    <definedName name="UTIL" localSheetId="21">#REF!</definedName>
    <definedName name="UTIL" localSheetId="22">#REF!</definedName>
    <definedName name="UTIL" localSheetId="23">#REF!</definedName>
    <definedName name="UTIL" localSheetId="24">#REF!</definedName>
    <definedName name="UTIL" localSheetId="25">#REF!</definedName>
    <definedName name="UTIL" localSheetId="26">#REF!</definedName>
    <definedName name="UTIL" localSheetId="27">#REF!</definedName>
    <definedName name="UTIL" localSheetId="28">#REF!</definedName>
    <definedName name="UTIL" localSheetId="29">#REF!</definedName>
    <definedName name="UTIL" localSheetId="31">#REF!</definedName>
    <definedName name="UTIL" localSheetId="7">#REF!</definedName>
    <definedName name="UTIL" localSheetId="8">#REF!</definedName>
    <definedName name="UTIL" localSheetId="9">#REF!</definedName>
    <definedName name="UTIL" localSheetId="10">#REF!</definedName>
    <definedName name="Utilidad">#REF!</definedName>
    <definedName name="UtilidadObra" localSheetId="11">#REF!</definedName>
    <definedName name="UtilidadObra" localSheetId="12">#REF!</definedName>
    <definedName name="UtilidadObra" localSheetId="13">#REF!</definedName>
    <definedName name="UtilidadObra" localSheetId="14">#REF!</definedName>
    <definedName name="UtilidadObra" localSheetId="15">#REF!</definedName>
    <definedName name="UtilidadObra" localSheetId="16">#REF!</definedName>
    <definedName name="UtilidadObra" localSheetId="17">#REF!</definedName>
    <definedName name="UtilidadObra" localSheetId="18">#REF!</definedName>
    <definedName name="UtilidadObra" localSheetId="19">#REF!</definedName>
    <definedName name="UtilidadObra" localSheetId="20">#REF!</definedName>
    <definedName name="UtilidadObra" localSheetId="21">#REF!</definedName>
    <definedName name="UtilidadObra" localSheetId="22">#REF!</definedName>
    <definedName name="UtilidadObra" localSheetId="23">#REF!</definedName>
    <definedName name="UtilidadObra" localSheetId="24">#REF!</definedName>
    <definedName name="UtilidadObra" localSheetId="25">#REF!</definedName>
    <definedName name="UtilidadObra" localSheetId="26">#REF!</definedName>
    <definedName name="UtilidadObra" localSheetId="27">#REF!</definedName>
    <definedName name="UtilidadObra" localSheetId="28">#REF!</definedName>
    <definedName name="UtilidadObra" localSheetId="29">#REF!</definedName>
    <definedName name="UtilidadObra" localSheetId="31">#REF!</definedName>
    <definedName name="UtilidadObra" localSheetId="7">#REF!</definedName>
    <definedName name="UtilidadObra" localSheetId="8">#REF!</definedName>
    <definedName name="UtilidadObra" localSheetId="9">#REF!</definedName>
    <definedName name="UtilidadObra" localSheetId="10">#REF!</definedName>
    <definedName name="v" localSheetId="11">#REF!</definedName>
    <definedName name="v" localSheetId="12">#REF!</definedName>
    <definedName name="v" localSheetId="13">#REF!</definedName>
    <definedName name="v" localSheetId="14">#REF!</definedName>
    <definedName name="v" localSheetId="15">#REF!</definedName>
    <definedName name="v" localSheetId="16">#REF!</definedName>
    <definedName name="v" localSheetId="17">#REF!</definedName>
    <definedName name="v" localSheetId="18">#REF!</definedName>
    <definedName name="v" localSheetId="19">#REF!</definedName>
    <definedName name="v" localSheetId="20">#REF!</definedName>
    <definedName name="v" localSheetId="21">#REF!</definedName>
    <definedName name="v" localSheetId="22">#REF!</definedName>
    <definedName name="v" localSheetId="23">#REF!</definedName>
    <definedName name="v" localSheetId="24">#REF!</definedName>
    <definedName name="v" localSheetId="25">#REF!</definedName>
    <definedName name="v" localSheetId="26">#REF!</definedName>
    <definedName name="v" localSheetId="27">#REF!</definedName>
    <definedName name="v" localSheetId="28">#REF!</definedName>
    <definedName name="v" localSheetId="29">#REF!</definedName>
    <definedName name="v" localSheetId="31">#REF!</definedName>
    <definedName name="v" localSheetId="7">#REF!</definedName>
    <definedName name="v" localSheetId="8">#REF!</definedName>
    <definedName name="v" localSheetId="9">#REF!</definedName>
    <definedName name="v" localSheetId="10">#REF!</definedName>
    <definedName name="v" localSheetId="6">#REF!</definedName>
    <definedName name="Valoracion" localSheetId="11">#REF!</definedName>
    <definedName name="Valoracion" localSheetId="12">#REF!</definedName>
    <definedName name="Valoracion" localSheetId="13">#REF!</definedName>
    <definedName name="Valoracion" localSheetId="14">#REF!</definedName>
    <definedName name="Valoracion" localSheetId="15">#REF!</definedName>
    <definedName name="Valoracion" localSheetId="16">#REF!</definedName>
    <definedName name="Valoracion" localSheetId="17">#REF!</definedName>
    <definedName name="Valoracion" localSheetId="18">#REF!</definedName>
    <definedName name="Valoracion" localSheetId="19">#REF!</definedName>
    <definedName name="Valoracion" localSheetId="20">#REF!</definedName>
    <definedName name="Valoracion" localSheetId="21">#REF!</definedName>
    <definedName name="Valoracion" localSheetId="22">#REF!</definedName>
    <definedName name="Valoracion" localSheetId="23">#REF!</definedName>
    <definedName name="Valoracion" localSheetId="24">#REF!</definedName>
    <definedName name="Valoracion" localSheetId="25">#REF!</definedName>
    <definedName name="Valoracion" localSheetId="26">#REF!</definedName>
    <definedName name="Valoracion" localSheetId="27">#REF!</definedName>
    <definedName name="Valoracion" localSheetId="28">#REF!</definedName>
    <definedName name="Valoracion" localSheetId="29">#REF!</definedName>
    <definedName name="Valoracion" localSheetId="31">#REF!</definedName>
    <definedName name="Valoracion" localSheetId="7">#REF!</definedName>
    <definedName name="Valoracion" localSheetId="8">#REF!</definedName>
    <definedName name="Valoracion" localSheetId="9">#REF!</definedName>
    <definedName name="Valoracion" localSheetId="10">#REF!</definedName>
    <definedName name="VALORACIÓN" localSheetId="11">#REF!</definedName>
    <definedName name="VALORACIÓN" localSheetId="12">#REF!</definedName>
    <definedName name="VALORACIÓN" localSheetId="13">#REF!</definedName>
    <definedName name="VALORACIÓN" localSheetId="14">#REF!</definedName>
    <definedName name="VALORACIÓN" localSheetId="15">#REF!</definedName>
    <definedName name="VALORACIÓN" localSheetId="16">#REF!</definedName>
    <definedName name="VALORACIÓN" localSheetId="17">#REF!</definedName>
    <definedName name="VALORACIÓN" localSheetId="18">#REF!</definedName>
    <definedName name="VALORACIÓN" localSheetId="19">#REF!</definedName>
    <definedName name="VALORACIÓN" localSheetId="20">#REF!</definedName>
    <definedName name="VALORACIÓN" localSheetId="21">#REF!</definedName>
    <definedName name="VALORACIÓN" localSheetId="22">#REF!</definedName>
    <definedName name="VALORACIÓN" localSheetId="23">#REF!</definedName>
    <definedName name="VALORACIÓN" localSheetId="24">#REF!</definedName>
    <definedName name="VALORACIÓN" localSheetId="25">#REF!</definedName>
    <definedName name="VALORACIÓN" localSheetId="26">#REF!</definedName>
    <definedName name="VALORACIÓN" localSheetId="27">#REF!</definedName>
    <definedName name="VALORACIÓN" localSheetId="28">#REF!</definedName>
    <definedName name="VALORACIÓN" localSheetId="29">#REF!</definedName>
    <definedName name="VALORACIÓN" localSheetId="31">#REF!</definedName>
    <definedName name="VALORACIÓN" localSheetId="7">#REF!</definedName>
    <definedName name="VALORACIÓN" localSheetId="8">#REF!</definedName>
    <definedName name="VALORACIÓN" localSheetId="9">#REF!</definedName>
    <definedName name="VALORACIÓN" localSheetId="10">#REF!</definedName>
    <definedName name="ValorTotConsultoria" localSheetId="11">#REF!</definedName>
    <definedName name="ValorTotConsultoria" localSheetId="12">#REF!</definedName>
    <definedName name="ValorTotConsultoria" localSheetId="13">#REF!</definedName>
    <definedName name="ValorTotConsultoria" localSheetId="14">#REF!</definedName>
    <definedName name="ValorTotConsultoria" localSheetId="15">#REF!</definedName>
    <definedName name="ValorTotConsultoria" localSheetId="16">#REF!</definedName>
    <definedName name="ValorTotConsultoria" localSheetId="17">#REF!</definedName>
    <definedName name="ValorTotConsultoria" localSheetId="18">#REF!</definedName>
    <definedName name="ValorTotConsultoria" localSheetId="19">#REF!</definedName>
    <definedName name="ValorTotConsultoria" localSheetId="20">#REF!</definedName>
    <definedName name="ValorTotConsultoria" localSheetId="21">#REF!</definedName>
    <definedName name="ValorTotConsultoria" localSheetId="22">#REF!</definedName>
    <definedName name="ValorTotConsultoria" localSheetId="23">#REF!</definedName>
    <definedName name="ValorTotConsultoria" localSheetId="24">#REF!</definedName>
    <definedName name="ValorTotConsultoria" localSheetId="25">#REF!</definedName>
    <definedName name="ValorTotConsultoria" localSheetId="26">#REF!</definedName>
    <definedName name="ValorTotConsultoria" localSheetId="27">#REF!</definedName>
    <definedName name="ValorTotConsultoria" localSheetId="28">#REF!</definedName>
    <definedName name="ValorTotConsultoria" localSheetId="29">#REF!</definedName>
    <definedName name="ValorTotConsultoria" localSheetId="31">#REF!</definedName>
    <definedName name="ValorTotConsultoria" localSheetId="7">#REF!</definedName>
    <definedName name="ValorTotConsultoria" localSheetId="8">#REF!</definedName>
    <definedName name="ValorTotConsultoria" localSheetId="9">#REF!</definedName>
    <definedName name="ValorTotConsultoria" localSheetId="10">#REF!</definedName>
    <definedName name="VE" localSheetId="11">'[6]CIRCUITOS CODENSA'!#REF!</definedName>
    <definedName name="VE" localSheetId="12">'[6]CIRCUITOS CODENSA'!#REF!</definedName>
    <definedName name="VE" localSheetId="13">'[6]CIRCUITOS CODENSA'!#REF!</definedName>
    <definedName name="VE" localSheetId="14">'[6]CIRCUITOS CODENSA'!#REF!</definedName>
    <definedName name="VE" localSheetId="15">'[6]CIRCUITOS CODENSA'!#REF!</definedName>
    <definedName name="VE" localSheetId="16">'[6]CIRCUITOS CODENSA'!#REF!</definedName>
    <definedName name="VE" localSheetId="17">'[6]CIRCUITOS CODENSA'!#REF!</definedName>
    <definedName name="VE" localSheetId="18">'[6]CIRCUITOS CODENSA'!#REF!</definedName>
    <definedName name="VE" localSheetId="19">'[6]CIRCUITOS CODENSA'!#REF!</definedName>
    <definedName name="VE" localSheetId="20">'[6]CIRCUITOS CODENSA'!#REF!</definedName>
    <definedName name="VE" localSheetId="21">'[6]CIRCUITOS CODENSA'!#REF!</definedName>
    <definedName name="VE" localSheetId="22">'[6]CIRCUITOS CODENSA'!#REF!</definedName>
    <definedName name="VE" localSheetId="23">'[6]CIRCUITOS CODENSA'!#REF!</definedName>
    <definedName name="VE" localSheetId="24">'[6]CIRCUITOS CODENSA'!#REF!</definedName>
    <definedName name="VE" localSheetId="25">'[6]CIRCUITOS CODENSA'!#REF!</definedName>
    <definedName name="VE" localSheetId="26">'[6]CIRCUITOS CODENSA'!#REF!</definedName>
    <definedName name="VE" localSheetId="27">'[6]CIRCUITOS CODENSA'!#REF!</definedName>
    <definedName name="VE" localSheetId="28">'[6]CIRCUITOS CODENSA'!#REF!</definedName>
    <definedName name="VE" localSheetId="29">'[6]CIRCUITOS CODENSA'!#REF!</definedName>
    <definedName name="VE" localSheetId="31">'[6]CIRCUITOS CODENSA'!#REF!</definedName>
    <definedName name="VE" localSheetId="7">'[6]CIRCUITOS CODENSA'!#REF!</definedName>
    <definedName name="VE" localSheetId="8">'[6]CIRCUITOS CODENSA'!#REF!</definedName>
    <definedName name="VE" localSheetId="9">'[6]CIRCUITOS CODENSA'!#REF!</definedName>
    <definedName name="VE" localSheetId="10">'[6]CIRCUITOS CODENSA'!#REF!</definedName>
    <definedName name="Vehiculo__Tipo_pickup">#REF!</definedName>
    <definedName name="Vehiculo_delineador">#REF!</definedName>
    <definedName name="VI" localSheetId="11">'[6]CIRCUITOS CODENSA'!#REF!</definedName>
    <definedName name="VI" localSheetId="12">'[6]CIRCUITOS CODENSA'!#REF!</definedName>
    <definedName name="VI" localSheetId="13">'[6]CIRCUITOS CODENSA'!#REF!</definedName>
    <definedName name="VI" localSheetId="14">'[6]CIRCUITOS CODENSA'!#REF!</definedName>
    <definedName name="VI" localSheetId="15">'[6]CIRCUITOS CODENSA'!#REF!</definedName>
    <definedName name="VI" localSheetId="16">'[6]CIRCUITOS CODENSA'!#REF!</definedName>
    <definedName name="VI" localSheetId="17">'[6]CIRCUITOS CODENSA'!#REF!</definedName>
    <definedName name="VI" localSheetId="18">'[6]CIRCUITOS CODENSA'!#REF!</definedName>
    <definedName name="VI" localSheetId="19">'[6]CIRCUITOS CODENSA'!#REF!</definedName>
    <definedName name="VI" localSheetId="20">'[6]CIRCUITOS CODENSA'!#REF!</definedName>
    <definedName name="VI" localSheetId="21">'[6]CIRCUITOS CODENSA'!#REF!</definedName>
    <definedName name="VI" localSheetId="22">'[6]CIRCUITOS CODENSA'!#REF!</definedName>
    <definedName name="VI" localSheetId="23">'[6]CIRCUITOS CODENSA'!#REF!</definedName>
    <definedName name="VI" localSheetId="24">'[6]CIRCUITOS CODENSA'!#REF!</definedName>
    <definedName name="VI" localSheetId="25">'[6]CIRCUITOS CODENSA'!#REF!</definedName>
    <definedName name="VI" localSheetId="26">'[6]CIRCUITOS CODENSA'!#REF!</definedName>
    <definedName name="VI" localSheetId="27">'[6]CIRCUITOS CODENSA'!#REF!</definedName>
    <definedName name="VI" localSheetId="28">'[6]CIRCUITOS CODENSA'!#REF!</definedName>
    <definedName name="VI" localSheetId="29">'[6]CIRCUITOS CODENSA'!#REF!</definedName>
    <definedName name="VI" localSheetId="31">'[6]CIRCUITOS CODENSA'!#REF!</definedName>
    <definedName name="VI" localSheetId="7">'[6]CIRCUITOS CODENSA'!#REF!</definedName>
    <definedName name="VI" localSheetId="8">'[6]CIRCUITOS CODENSA'!#REF!</definedName>
    <definedName name="VI" localSheetId="9">'[6]CIRCUITOS CODENSA'!#REF!</definedName>
    <definedName name="VI" localSheetId="10">'[6]CIRCUITOS CODENSA'!#REF!</definedName>
    <definedName name="Viajes" localSheetId="11">#REF!</definedName>
    <definedName name="Viajes" localSheetId="12">#REF!</definedName>
    <definedName name="Viajes" localSheetId="13">#REF!</definedName>
    <definedName name="Viajes" localSheetId="14">#REF!</definedName>
    <definedName name="Viajes" localSheetId="15">#REF!</definedName>
    <definedName name="Viajes" localSheetId="16">#REF!</definedName>
    <definedName name="Viajes" localSheetId="17">#REF!</definedName>
    <definedName name="Viajes" localSheetId="18">#REF!</definedName>
    <definedName name="Viajes" localSheetId="19">#REF!</definedName>
    <definedName name="Viajes" localSheetId="20">#REF!</definedName>
    <definedName name="Viajes" localSheetId="21">#REF!</definedName>
    <definedName name="Viajes" localSheetId="22">#REF!</definedName>
    <definedName name="Viajes" localSheetId="23">#REF!</definedName>
    <definedName name="Viajes" localSheetId="24">#REF!</definedName>
    <definedName name="Viajes" localSheetId="25">#REF!</definedName>
    <definedName name="Viajes" localSheetId="26">#REF!</definedName>
    <definedName name="Viajes" localSheetId="27">#REF!</definedName>
    <definedName name="Viajes" localSheetId="28">#REF!</definedName>
    <definedName name="Viajes" localSheetId="29">#REF!</definedName>
    <definedName name="Viajes" localSheetId="31">#REF!</definedName>
    <definedName name="Viajes" localSheetId="7">#REF!</definedName>
    <definedName name="Viajes" localSheetId="8">#REF!</definedName>
    <definedName name="Viajes" localSheetId="9">#REF!</definedName>
    <definedName name="Viajes" localSheetId="10">#REF!</definedName>
    <definedName name="VIBRADOR" localSheetId="11">#REF!</definedName>
    <definedName name="VIBRADOR" localSheetId="12">#REF!</definedName>
    <definedName name="VIBRADOR" localSheetId="13">#REF!</definedName>
    <definedName name="VIBRADOR" localSheetId="14">#REF!</definedName>
    <definedName name="VIBRADOR" localSheetId="15">#REF!</definedName>
    <definedName name="VIBRADOR" localSheetId="16">#REF!</definedName>
    <definedName name="VIBRADOR" localSheetId="17">#REF!</definedName>
    <definedName name="VIBRADOR" localSheetId="18">#REF!</definedName>
    <definedName name="VIBRADOR" localSheetId="19">#REF!</definedName>
    <definedName name="VIBRADOR" localSheetId="20">#REF!</definedName>
    <definedName name="VIBRADOR" localSheetId="21">#REF!</definedName>
    <definedName name="VIBRADOR" localSheetId="22">#REF!</definedName>
    <definedName name="VIBRADOR" localSheetId="23">#REF!</definedName>
    <definedName name="VIBRADOR" localSheetId="24">#REF!</definedName>
    <definedName name="VIBRADOR" localSheetId="25">#REF!</definedName>
    <definedName name="VIBRADOR" localSheetId="26">#REF!</definedName>
    <definedName name="VIBRADOR" localSheetId="27">#REF!</definedName>
    <definedName name="VIBRADOR" localSheetId="28">#REF!</definedName>
    <definedName name="VIBRADOR" localSheetId="29">#REF!</definedName>
    <definedName name="VIBRADOR" localSheetId="31">#REF!</definedName>
    <definedName name="VIBRADOR" localSheetId="7">#REF!</definedName>
    <definedName name="VIBRADOR" localSheetId="8">#REF!</definedName>
    <definedName name="VIBRADOR" localSheetId="9">#REF!</definedName>
    <definedName name="VIBRADOR" localSheetId="10">#REF!</definedName>
    <definedName name="Vibrador_a_gasolina">#REF!</definedName>
    <definedName name="VIBRO" localSheetId="11">#REF!</definedName>
    <definedName name="VIBRO" localSheetId="12">#REF!</definedName>
    <definedName name="VIBRO" localSheetId="13">#REF!</definedName>
    <definedName name="VIBRO" localSheetId="14">#REF!</definedName>
    <definedName name="VIBRO" localSheetId="15">#REF!</definedName>
    <definedName name="VIBRO" localSheetId="16">#REF!</definedName>
    <definedName name="VIBRO" localSheetId="17">#REF!</definedName>
    <definedName name="VIBRO" localSheetId="18">#REF!</definedName>
    <definedName name="VIBRO" localSheetId="19">#REF!</definedName>
    <definedName name="VIBRO" localSheetId="20">#REF!</definedName>
    <definedName name="VIBRO" localSheetId="21">#REF!</definedName>
    <definedName name="VIBRO" localSheetId="22">#REF!</definedName>
    <definedName name="VIBRO" localSheetId="23">#REF!</definedName>
    <definedName name="VIBRO" localSheetId="24">#REF!</definedName>
    <definedName name="VIBRO" localSheetId="25">#REF!</definedName>
    <definedName name="VIBRO" localSheetId="26">#REF!</definedName>
    <definedName name="VIBRO" localSheetId="27">#REF!</definedName>
    <definedName name="VIBRO" localSheetId="28">#REF!</definedName>
    <definedName name="VIBRO" localSheetId="29">#REF!</definedName>
    <definedName name="VIBRO" localSheetId="31">#REF!</definedName>
    <definedName name="VIBRO" localSheetId="7">#REF!</definedName>
    <definedName name="VIBRO" localSheetId="8">#REF!</definedName>
    <definedName name="VIBRO" localSheetId="9">#REF!</definedName>
    <definedName name="VIBRO" localSheetId="10">#REF!</definedName>
    <definedName name="vibrocompactador_de_8_t.">#REF!</definedName>
    <definedName name="Vigilante">#REF!</definedName>
    <definedName name="VJ" localSheetId="11">#REF!,#REF!,#REF!,#REF!,#REF!,#REF!,#REF!</definedName>
    <definedName name="VJ" localSheetId="12">#REF!,#REF!,#REF!,#REF!,#REF!,#REF!,#REF!</definedName>
    <definedName name="VJ" localSheetId="13">#REF!,#REF!,#REF!,#REF!,#REF!,#REF!,#REF!</definedName>
    <definedName name="VJ" localSheetId="14">#REF!,#REF!,#REF!,#REF!,#REF!,#REF!,#REF!</definedName>
    <definedName name="VJ" localSheetId="15">#REF!,#REF!,#REF!,#REF!,#REF!,#REF!,#REF!</definedName>
    <definedName name="VJ" localSheetId="16">#REF!,#REF!,#REF!,#REF!,#REF!,#REF!,#REF!</definedName>
    <definedName name="VJ" localSheetId="17">#REF!,#REF!,#REF!,#REF!,#REF!,#REF!,#REF!</definedName>
    <definedName name="VJ" localSheetId="18">#REF!,#REF!,#REF!,#REF!,#REF!,#REF!,#REF!</definedName>
    <definedName name="VJ" localSheetId="19">#REF!,#REF!,#REF!,#REF!,#REF!,#REF!,#REF!</definedName>
    <definedName name="VJ" localSheetId="20">#REF!,#REF!,#REF!,#REF!,#REF!,#REF!,#REF!</definedName>
    <definedName name="VJ" localSheetId="21">#REF!,#REF!,#REF!,#REF!,#REF!,#REF!,#REF!</definedName>
    <definedName name="VJ" localSheetId="22">#REF!,#REF!,#REF!,#REF!,#REF!,#REF!,#REF!</definedName>
    <definedName name="VJ" localSheetId="23">#REF!,#REF!,#REF!,#REF!,#REF!,#REF!,#REF!</definedName>
    <definedName name="VJ" localSheetId="24">#REF!,#REF!,#REF!,#REF!,#REF!,#REF!,#REF!</definedName>
    <definedName name="VJ" localSheetId="25">#REF!,#REF!,#REF!,#REF!,#REF!,#REF!,#REF!</definedName>
    <definedName name="VJ" localSheetId="26">#REF!,#REF!,#REF!,#REF!,#REF!,#REF!,#REF!</definedName>
    <definedName name="VJ" localSheetId="27">#REF!,#REF!,#REF!,#REF!,#REF!,#REF!,#REF!</definedName>
    <definedName name="VJ" localSheetId="28">#REF!,#REF!,#REF!,#REF!,#REF!,#REF!,#REF!</definedName>
    <definedName name="VJ" localSheetId="29">#REF!,#REF!,#REF!,#REF!,#REF!,#REF!,#REF!</definedName>
    <definedName name="VJ" localSheetId="31">#REF!,#REF!,#REF!,#REF!,#REF!,#REF!,#REF!</definedName>
    <definedName name="VJ" localSheetId="7">#REF!,#REF!,#REF!,#REF!,#REF!,#REF!,#REF!</definedName>
    <definedName name="VJ" localSheetId="8">#REF!,#REF!,#REF!,#REF!,#REF!,#REF!,#REF!</definedName>
    <definedName name="VJ" localSheetId="9">#REF!,#REF!,#REF!,#REF!,#REF!,#REF!,#REF!</definedName>
    <definedName name="VJ" localSheetId="10">#REF!,#REF!,#REF!,#REF!,#REF!,#REF!,#REF!</definedName>
    <definedName name="VJ" localSheetId="6">#REF!,#REF!,#REF!,#REF!,#REF!,#REF!,#REF!</definedName>
    <definedName name="VOLQUETA" localSheetId="11">#REF!</definedName>
    <definedName name="VOLQUETA" localSheetId="12">#REF!</definedName>
    <definedName name="VOLQUETA" localSheetId="13">#REF!</definedName>
    <definedName name="VOLQUETA" localSheetId="14">#REF!</definedName>
    <definedName name="VOLQUETA" localSheetId="15">#REF!</definedName>
    <definedName name="VOLQUETA" localSheetId="16">#REF!</definedName>
    <definedName name="VOLQUETA" localSheetId="17">#REF!</definedName>
    <definedName name="VOLQUETA" localSheetId="18">#REF!</definedName>
    <definedName name="VOLQUETA" localSheetId="19">#REF!</definedName>
    <definedName name="VOLQUETA" localSheetId="20">#REF!</definedName>
    <definedName name="VOLQUETA" localSheetId="21">#REF!</definedName>
    <definedName name="VOLQUETA" localSheetId="22">#REF!</definedName>
    <definedName name="VOLQUETA" localSheetId="23">#REF!</definedName>
    <definedName name="VOLQUETA" localSheetId="24">#REF!</definedName>
    <definedName name="VOLQUETA" localSheetId="25">#REF!</definedName>
    <definedName name="VOLQUETA" localSheetId="26">#REF!</definedName>
    <definedName name="VOLQUETA" localSheetId="27">#REF!</definedName>
    <definedName name="VOLQUETA" localSheetId="28">#REF!</definedName>
    <definedName name="VOLQUETA" localSheetId="29">#REF!</definedName>
    <definedName name="VOLQUETA" localSheetId="31">#REF!</definedName>
    <definedName name="VOLQUETA" localSheetId="7">#REF!</definedName>
    <definedName name="VOLQUETA" localSheetId="8">#REF!</definedName>
    <definedName name="VOLQUETA" localSheetId="9">#REF!</definedName>
    <definedName name="VOLQUETA" localSheetId="10">#REF!</definedName>
    <definedName name="Volqueta__6_m³">#REF!</definedName>
    <definedName name="Volqueta__6m³__cargue_manual__botadero_adicional_mayor_20_km" localSheetId="4">#REF!</definedName>
    <definedName name="Volqueta__6m³__cargue_manual__botadero_adicional_mayor_20_km">#REF!</definedName>
    <definedName name="Volqueta_6_m³__cargue_manual__botadero_hasta_20_km" localSheetId="4">#REF!</definedName>
    <definedName name="Volqueta_6_m³__cargue_manual__botadero_hasta_20_km">#REF!</definedName>
    <definedName name="VR_TOT" localSheetId="11">IF(LG=2,IF(SCQ=0,"",SCQ/2),"")</definedName>
    <definedName name="VR_TOT" localSheetId="12">IF(LG=2,IF(SCQ=0,"",SCQ/2),"")</definedName>
    <definedName name="VR_TOT" localSheetId="13">IF(LG=2,IF(SCQ=0,"",SCQ/2),"")</definedName>
    <definedName name="VR_TOT" localSheetId="14">IF(LG=2,IF(SCQ=0,"",SCQ/2),"")</definedName>
    <definedName name="VR_TOT" localSheetId="15">IF(LG=2,IF(SCQ=0,"",SCQ/2),"")</definedName>
    <definedName name="VR_TOT" localSheetId="16">IF(LG=2,IF(SCQ=0,"",SCQ/2),"")</definedName>
    <definedName name="VR_TOT" localSheetId="17">IF(LG=2,IF(SCQ=0,"",SCQ/2),"")</definedName>
    <definedName name="VR_TOT" localSheetId="18">IF(LG=2,IF(SCQ=0,"",SCQ/2),"")</definedName>
    <definedName name="VR_TOT" localSheetId="19">IF(LG=2,IF(SCQ=0,"",SCQ/2),"")</definedName>
    <definedName name="VR_TOT" localSheetId="20">IF(LG=2,IF(SCQ=0,"",SCQ/2),"")</definedName>
    <definedName name="VR_TOT" localSheetId="21">IF(LG=2,IF(SCQ=0,"",SCQ/2),"")</definedName>
    <definedName name="VR_TOT" localSheetId="22">IF(LG=2,IF(SCQ=0,"",SCQ/2),"")</definedName>
    <definedName name="VR_TOT" localSheetId="23">IF(LG=2,IF(SCQ=0,"",SCQ/2),"")</definedName>
    <definedName name="VR_TOT" localSheetId="24">IF(LG=2,IF(SCQ=0,"",SCQ/2),"")</definedName>
    <definedName name="VR_TOT" localSheetId="25">IF(LG=2,IF(SCQ=0,"",SCQ/2),"")</definedName>
    <definedName name="VR_TOT" localSheetId="26">IF(LG=2,IF(SCQ=0,"",SCQ/2),"")</definedName>
    <definedName name="VR_TOT" localSheetId="27">IF(LG=2,IF(SCQ=0,"",SCQ/2),"")</definedName>
    <definedName name="VR_TOT" localSheetId="28">IF(LG=2,IF(SCQ=0,"",SCQ/2),"")</definedName>
    <definedName name="VR_TOT" localSheetId="29">IF(LG=2,IF(SCQ=0,"",SCQ/2),"")</definedName>
    <definedName name="VR_TOT" localSheetId="31">IF(LG=2,IF(SCQ=0,"",SCQ/2),"")</definedName>
    <definedName name="VR_TOT" localSheetId="7">IF(LG=2,IF(SCQ=0,"",SCQ/2),"")</definedName>
    <definedName name="VR_TOT" localSheetId="8">IF(LG=2,IF(SCQ=0,"",SCQ/2),"")</definedName>
    <definedName name="VR_TOT" localSheetId="9">IF(LG=2,IF(SCQ=0,"",SCQ/2),"")</definedName>
    <definedName name="VR_TOT" localSheetId="10">IF(LG=2,IF(SCQ=0,"",SCQ/2),"")</definedName>
    <definedName name="VR_TOT" localSheetId="6">IF(LG=2,IF(SCQ=0,"",SCQ/2),"")</definedName>
    <definedName name="VR_UN" localSheetId="11">IF(ISERROR(V_U),"",V_U)</definedName>
    <definedName name="VR_UN" localSheetId="12">IF(ISERROR(V_U),"",V_U)</definedName>
    <definedName name="VR_UN" localSheetId="13">IF(ISERROR(V_U),"",V_U)</definedName>
    <definedName name="VR_UN" localSheetId="14">IF(ISERROR(V_U),"",V_U)</definedName>
    <definedName name="VR_UN" localSheetId="15">IF(ISERROR(V_U),"",V_U)</definedName>
    <definedName name="VR_UN" localSheetId="16">IF(ISERROR(V_U),"",V_U)</definedName>
    <definedName name="VR_UN" localSheetId="17">IF(ISERROR(V_U),"",V_U)</definedName>
    <definedName name="VR_UN" localSheetId="18">IF(ISERROR(V_U),"",V_U)</definedName>
    <definedName name="VR_UN" localSheetId="19">IF(ISERROR(V_U),"",V_U)</definedName>
    <definedName name="VR_UN" localSheetId="20">IF(ISERROR(V_U),"",V_U)</definedName>
    <definedName name="VR_UN" localSheetId="21">IF(ISERROR(V_U),"",V_U)</definedName>
    <definedName name="VR_UN" localSheetId="22">IF(ISERROR(V_U),"",V_U)</definedName>
    <definedName name="VR_UN" localSheetId="23">IF(ISERROR(V_U),"",V_U)</definedName>
    <definedName name="VR_UN" localSheetId="24">IF(ISERROR(V_U),"",V_U)</definedName>
    <definedName name="VR_UN" localSheetId="25">IF(ISERROR(V_U),"",V_U)</definedName>
    <definedName name="VR_UN" localSheetId="26">IF(ISERROR(V_U),"",V_U)</definedName>
    <definedName name="VR_UN" localSheetId="27">IF(ISERROR(V_U),"",V_U)</definedName>
    <definedName name="VR_UN" localSheetId="28">IF(ISERROR(V_U),"",V_U)</definedName>
    <definedName name="VR_UN" localSheetId="29">IF(ISERROR(V_U),"",V_U)</definedName>
    <definedName name="VR_UN" localSheetId="31">IF(ISERROR(V_U),"",V_U)</definedName>
    <definedName name="VR_UN" localSheetId="7">IF(ISERROR(V_U),"",V_U)</definedName>
    <definedName name="VR_UN" localSheetId="8">IF(ISERROR(V_U),"",V_U)</definedName>
    <definedName name="VR_UN" localSheetId="9">IF(ISERROR(V_U),"",V_U)</definedName>
    <definedName name="VR_UN" localSheetId="10">IF(ISERROR(V_U),"",V_U)</definedName>
    <definedName name="VR_UN" localSheetId="6">IF(ISERROR(V_U),"",V_U)</definedName>
    <definedName name="w" localSheetId="11" hidden="1">#REF!</definedName>
    <definedName name="w" localSheetId="12" hidden="1">#REF!</definedName>
    <definedName name="w" localSheetId="13" hidden="1">#REF!</definedName>
    <definedName name="w" localSheetId="14" hidden="1">#REF!</definedName>
    <definedName name="w" localSheetId="15" hidden="1">#REF!</definedName>
    <definedName name="w" localSheetId="16" hidden="1">#REF!</definedName>
    <definedName name="w" localSheetId="17" hidden="1">#REF!</definedName>
    <definedName name="w" localSheetId="18" hidden="1">#REF!</definedName>
    <definedName name="w" localSheetId="19" hidden="1">#REF!</definedName>
    <definedName name="w" localSheetId="20" hidden="1">#REF!</definedName>
    <definedName name="w" localSheetId="21" hidden="1">#REF!</definedName>
    <definedName name="w" localSheetId="22" hidden="1">#REF!</definedName>
    <definedName name="w" localSheetId="23" hidden="1">#REF!</definedName>
    <definedName name="w" localSheetId="24" hidden="1">#REF!</definedName>
    <definedName name="w" localSheetId="25" hidden="1">#REF!</definedName>
    <definedName name="w" localSheetId="26" hidden="1">#REF!</definedName>
    <definedName name="w" localSheetId="27" hidden="1">#REF!</definedName>
    <definedName name="w" localSheetId="28" hidden="1">#REF!</definedName>
    <definedName name="w" localSheetId="29" hidden="1">#REF!</definedName>
    <definedName name="w" localSheetId="31" hidden="1">#REF!</definedName>
    <definedName name="w" localSheetId="7" hidden="1">#REF!</definedName>
    <definedName name="w" localSheetId="8" hidden="1">#REF!</definedName>
    <definedName name="w" localSheetId="9" hidden="1">#REF!</definedName>
    <definedName name="w" localSheetId="10" hidden="1">#REF!</definedName>
    <definedName name="w" localSheetId="3" hidden="1">#REF!</definedName>
    <definedName name="w" localSheetId="4" hidden="1">#REF!</definedName>
    <definedName name="w" localSheetId="1" hidden="1">#REF!</definedName>
    <definedName name="w" localSheetId="0" hidden="1">#REF!</definedName>
    <definedName name="w" localSheetId="2" hidden="1">#REF!</definedName>
    <definedName name="w" localSheetId="5" hidden="1">#REF!</definedName>
    <definedName name="w" hidden="1">#REF!</definedName>
    <definedName name="wrn.ar." localSheetId="6" hidden="1">{#N/A,#N/A,TRUE,"CODIGO DEPENDENCIA"}</definedName>
    <definedName name="wrn.ar." hidden="1">{#N/A,#N/A,TRUE,"CODIGO DEPENDENCIA"}</definedName>
    <definedName name="WSERWEER" localSheetId="11">'[13]COSTOS OFICINA'!#REF!</definedName>
    <definedName name="WSERWEER" localSheetId="12">'[13]COSTOS OFICINA'!#REF!</definedName>
    <definedName name="WSERWEER" localSheetId="13">'[13]COSTOS OFICINA'!#REF!</definedName>
    <definedName name="WSERWEER" localSheetId="14">'[13]COSTOS OFICINA'!#REF!</definedName>
    <definedName name="WSERWEER" localSheetId="15">'[13]COSTOS OFICINA'!#REF!</definedName>
    <definedName name="WSERWEER" localSheetId="16">'[13]COSTOS OFICINA'!#REF!</definedName>
    <definedName name="WSERWEER" localSheetId="17">'[13]COSTOS OFICINA'!#REF!</definedName>
    <definedName name="WSERWEER" localSheetId="18">'[13]COSTOS OFICINA'!#REF!</definedName>
    <definedName name="WSERWEER" localSheetId="19">'[13]COSTOS OFICINA'!#REF!</definedName>
    <definedName name="WSERWEER" localSheetId="20">'[13]COSTOS OFICINA'!#REF!</definedName>
    <definedName name="WSERWEER" localSheetId="21">'[13]COSTOS OFICINA'!#REF!</definedName>
    <definedName name="WSERWEER" localSheetId="22">'[13]COSTOS OFICINA'!#REF!</definedName>
    <definedName name="WSERWEER" localSheetId="23">'[13]COSTOS OFICINA'!#REF!</definedName>
    <definedName name="WSERWEER" localSheetId="24">'[13]COSTOS OFICINA'!#REF!</definedName>
    <definedName name="WSERWEER" localSheetId="25">'[13]COSTOS OFICINA'!#REF!</definedName>
    <definedName name="WSERWEER" localSheetId="26">'[13]COSTOS OFICINA'!#REF!</definedName>
    <definedName name="WSERWEER" localSheetId="27">'[13]COSTOS OFICINA'!#REF!</definedName>
    <definedName name="WSERWEER" localSheetId="28">'[13]COSTOS OFICINA'!#REF!</definedName>
    <definedName name="WSERWEER" localSheetId="29">'[13]COSTOS OFICINA'!#REF!</definedName>
    <definedName name="WSERWEER" localSheetId="31">'[13]COSTOS OFICINA'!#REF!</definedName>
    <definedName name="WSERWEER" localSheetId="7">'[13]COSTOS OFICINA'!#REF!</definedName>
    <definedName name="WSERWEER" localSheetId="8">'[13]COSTOS OFICINA'!#REF!</definedName>
    <definedName name="WSERWEER" localSheetId="9">'[13]COSTOS OFICINA'!#REF!</definedName>
    <definedName name="WSERWEER" localSheetId="10">'[13]COSTOS OFICINA'!#REF!</definedName>
    <definedName name="WSERWEER" localSheetId="6">'[13]COSTOS OFICINA'!#REF!</definedName>
    <definedName name="www" localSheetId="11">#REF!</definedName>
    <definedName name="www" localSheetId="12">#REF!</definedName>
    <definedName name="www" localSheetId="13">#REF!</definedName>
    <definedName name="www" localSheetId="14">#REF!</definedName>
    <definedName name="www" localSheetId="15">#REF!</definedName>
    <definedName name="www" localSheetId="16">#REF!</definedName>
    <definedName name="www" localSheetId="17">#REF!</definedName>
    <definedName name="www" localSheetId="18">#REF!</definedName>
    <definedName name="www" localSheetId="19">#REF!</definedName>
    <definedName name="www" localSheetId="20">#REF!</definedName>
    <definedName name="www" localSheetId="21">#REF!</definedName>
    <definedName name="www" localSheetId="22">#REF!</definedName>
    <definedName name="www" localSheetId="23">#REF!</definedName>
    <definedName name="www" localSheetId="24">#REF!</definedName>
    <definedName name="www" localSheetId="25">#REF!</definedName>
    <definedName name="www" localSheetId="26">#REF!</definedName>
    <definedName name="www" localSheetId="27">#REF!</definedName>
    <definedName name="www" localSheetId="28">#REF!</definedName>
    <definedName name="www" localSheetId="29">#REF!</definedName>
    <definedName name="www" localSheetId="31">#REF!</definedName>
    <definedName name="www" localSheetId="7">#REF!</definedName>
    <definedName name="www" localSheetId="8">#REF!</definedName>
    <definedName name="www" localSheetId="9">#REF!</definedName>
    <definedName name="www" localSheetId="10">#REF!</definedName>
    <definedName name="x" localSheetId="11">#REF!</definedName>
    <definedName name="x" localSheetId="12">#REF!</definedName>
    <definedName name="x" localSheetId="13">#REF!</definedName>
    <definedName name="x" localSheetId="14">#REF!</definedName>
    <definedName name="x" localSheetId="15">#REF!</definedName>
    <definedName name="x" localSheetId="16">#REF!</definedName>
    <definedName name="x" localSheetId="17">#REF!</definedName>
    <definedName name="x" localSheetId="18">#REF!</definedName>
    <definedName name="x" localSheetId="19">#REF!</definedName>
    <definedName name="x" localSheetId="20">#REF!</definedName>
    <definedName name="x" localSheetId="21">#REF!</definedName>
    <definedName name="x" localSheetId="22">#REF!</definedName>
    <definedName name="x" localSheetId="23">#REF!</definedName>
    <definedName name="x" localSheetId="24">#REF!</definedName>
    <definedName name="x" localSheetId="25">#REF!</definedName>
    <definedName name="x" localSheetId="26">#REF!</definedName>
    <definedName name="x" localSheetId="27">#REF!</definedName>
    <definedName name="x" localSheetId="28">#REF!</definedName>
    <definedName name="x" localSheetId="29">#REF!</definedName>
    <definedName name="x" localSheetId="31">#REF!</definedName>
    <definedName name="x" localSheetId="7">#REF!</definedName>
    <definedName name="x" localSheetId="8">#REF!</definedName>
    <definedName name="x" localSheetId="9">#REF!</definedName>
    <definedName name="x" localSheetId="10">#REF!</definedName>
    <definedName name="XMesCalidades" localSheetId="11">#REF!</definedName>
    <definedName name="XMesCalidades" localSheetId="12">#REF!</definedName>
    <definedName name="XMesCalidades" localSheetId="13">#REF!</definedName>
    <definedName name="XMesCalidades" localSheetId="14">#REF!</definedName>
    <definedName name="XMesCalidades" localSheetId="15">#REF!</definedName>
    <definedName name="XMesCalidades" localSheetId="16">#REF!</definedName>
    <definedName name="XMesCalidades" localSheetId="17">#REF!</definedName>
    <definedName name="XMesCalidades" localSheetId="18">#REF!</definedName>
    <definedName name="XMesCalidades" localSheetId="19">#REF!</definedName>
    <definedName name="XMesCalidades" localSheetId="20">#REF!</definedName>
    <definedName name="XMesCalidades" localSheetId="21">#REF!</definedName>
    <definedName name="XMesCalidades" localSheetId="22">#REF!</definedName>
    <definedName name="XMesCalidades" localSheetId="23">#REF!</definedName>
    <definedName name="XMesCalidades" localSheetId="24">#REF!</definedName>
    <definedName name="XMesCalidades" localSheetId="25">#REF!</definedName>
    <definedName name="XMesCalidades" localSheetId="26">#REF!</definedName>
    <definedName name="XMesCalidades" localSheetId="27">#REF!</definedName>
    <definedName name="XMesCalidades" localSheetId="28">#REF!</definedName>
    <definedName name="XMesCalidades" localSheetId="29">#REF!</definedName>
    <definedName name="XMesCalidades" localSheetId="31">#REF!</definedName>
    <definedName name="XMesCalidades" localSheetId="7">#REF!</definedName>
    <definedName name="XMesCalidades" localSheetId="8">#REF!</definedName>
    <definedName name="XMesCalidades" localSheetId="9">#REF!</definedName>
    <definedName name="XMesCalidades" localSheetId="10">#REF!</definedName>
    <definedName name="XMesNoFacturables" localSheetId="11">#REF!</definedName>
    <definedName name="XMesNoFacturables" localSheetId="12">#REF!</definedName>
    <definedName name="XMesNoFacturables" localSheetId="13">#REF!</definedName>
    <definedName name="XMesNoFacturables" localSheetId="14">#REF!</definedName>
    <definedName name="XMesNoFacturables" localSheetId="15">#REF!</definedName>
    <definedName name="XMesNoFacturables" localSheetId="16">#REF!</definedName>
    <definedName name="XMesNoFacturables" localSheetId="17">#REF!</definedName>
    <definedName name="XMesNoFacturables" localSheetId="18">#REF!</definedName>
    <definedName name="XMesNoFacturables" localSheetId="19">#REF!</definedName>
    <definedName name="XMesNoFacturables" localSheetId="20">#REF!</definedName>
    <definedName name="XMesNoFacturables" localSheetId="21">#REF!</definedName>
    <definedName name="XMesNoFacturables" localSheetId="22">#REF!</definedName>
    <definedName name="XMesNoFacturables" localSheetId="23">#REF!</definedName>
    <definedName name="XMesNoFacturables" localSheetId="24">#REF!</definedName>
    <definedName name="XMesNoFacturables" localSheetId="25">#REF!</definedName>
    <definedName name="XMesNoFacturables" localSheetId="26">#REF!</definedName>
    <definedName name="XMesNoFacturables" localSheetId="27">#REF!</definedName>
    <definedName name="XMesNoFacturables" localSheetId="28">#REF!</definedName>
    <definedName name="XMesNoFacturables" localSheetId="29">#REF!</definedName>
    <definedName name="XMesNoFacturables" localSheetId="31">#REF!</definedName>
    <definedName name="XMesNoFacturables" localSheetId="7">#REF!</definedName>
    <definedName name="XMesNoFacturables" localSheetId="8">#REF!</definedName>
    <definedName name="XMesNoFacturables" localSheetId="9">#REF!</definedName>
    <definedName name="XMesNoFacturables" localSheetId="10">#REF!</definedName>
    <definedName name="XMesPersonalPromedio" localSheetId="11">#REF!</definedName>
    <definedName name="XMesPersonalPromedio" localSheetId="12">#REF!</definedName>
    <definedName name="XMesPersonalPromedio" localSheetId="13">#REF!</definedName>
    <definedName name="XMesPersonalPromedio" localSheetId="14">#REF!</definedName>
    <definedName name="XMesPersonalPromedio" localSheetId="15">#REF!</definedName>
    <definedName name="XMesPersonalPromedio" localSheetId="16">#REF!</definedName>
    <definedName name="XMesPersonalPromedio" localSheetId="17">#REF!</definedName>
    <definedName name="XMesPersonalPromedio" localSheetId="18">#REF!</definedName>
    <definedName name="XMesPersonalPromedio" localSheetId="19">#REF!</definedName>
    <definedName name="XMesPersonalPromedio" localSheetId="20">#REF!</definedName>
    <definedName name="XMesPersonalPromedio" localSheetId="21">#REF!</definedName>
    <definedName name="XMesPersonalPromedio" localSheetId="22">#REF!</definedName>
    <definedName name="XMesPersonalPromedio" localSheetId="23">#REF!</definedName>
    <definedName name="XMesPersonalPromedio" localSheetId="24">#REF!</definedName>
    <definedName name="XMesPersonalPromedio" localSheetId="25">#REF!</definedName>
    <definedName name="XMesPersonalPromedio" localSheetId="26">#REF!</definedName>
    <definedName name="XMesPersonalPromedio" localSheetId="27">#REF!</definedName>
    <definedName name="XMesPersonalPromedio" localSheetId="28">#REF!</definedName>
    <definedName name="XMesPersonalPromedio" localSheetId="29">#REF!</definedName>
    <definedName name="XMesPersonalPromedio" localSheetId="31">#REF!</definedName>
    <definedName name="XMesPersonalPromedio" localSheetId="7">#REF!</definedName>
    <definedName name="XMesPersonalPromedio" localSheetId="8">#REF!</definedName>
    <definedName name="XMesPersonalPromedio" localSheetId="9">#REF!</definedName>
    <definedName name="XMesPersonalPromedio" localSheetId="10">#REF!</definedName>
    <definedName name="XMesProfesionales" localSheetId="11">#REF!</definedName>
    <definedName name="XMesProfesionales" localSheetId="12">#REF!</definedName>
    <definedName name="XMesProfesionales" localSheetId="13">#REF!</definedName>
    <definedName name="XMesProfesionales" localSheetId="14">#REF!</definedName>
    <definedName name="XMesProfesionales" localSheetId="15">#REF!</definedName>
    <definedName name="XMesProfesionales" localSheetId="16">#REF!</definedName>
    <definedName name="XMesProfesionales" localSheetId="17">#REF!</definedName>
    <definedName name="XMesProfesionales" localSheetId="18">#REF!</definedName>
    <definedName name="XMesProfesionales" localSheetId="19">#REF!</definedName>
    <definedName name="XMesProfesionales" localSheetId="20">#REF!</definedName>
    <definedName name="XMesProfesionales" localSheetId="21">#REF!</definedName>
    <definedName name="XMesProfesionales" localSheetId="22">#REF!</definedName>
    <definedName name="XMesProfesionales" localSheetId="23">#REF!</definedName>
    <definedName name="XMesProfesionales" localSheetId="24">#REF!</definedName>
    <definedName name="XMesProfesionales" localSheetId="25">#REF!</definedName>
    <definedName name="XMesProfesionales" localSheetId="26">#REF!</definedName>
    <definedName name="XMesProfesionales" localSheetId="27">#REF!</definedName>
    <definedName name="XMesProfesionales" localSheetId="28">#REF!</definedName>
    <definedName name="XMesProfesionales" localSheetId="29">#REF!</definedName>
    <definedName name="XMesProfesionales" localSheetId="31">#REF!</definedName>
    <definedName name="XMesProfesionales" localSheetId="7">#REF!</definedName>
    <definedName name="XMesProfesionales" localSheetId="8">#REF!</definedName>
    <definedName name="XMesProfesionales" localSheetId="9">#REF!</definedName>
    <definedName name="XMesProfesionales" localSheetId="10">#REF!</definedName>
    <definedName name="XMesTecnicos" localSheetId="11">#REF!</definedName>
    <definedName name="XMesTecnicos" localSheetId="12">#REF!</definedName>
    <definedName name="XMesTecnicos" localSheetId="13">#REF!</definedName>
    <definedName name="XMesTecnicos" localSheetId="14">#REF!</definedName>
    <definedName name="XMesTecnicos" localSheetId="15">#REF!</definedName>
    <definedName name="XMesTecnicos" localSheetId="16">#REF!</definedName>
    <definedName name="XMesTecnicos" localSheetId="17">#REF!</definedName>
    <definedName name="XMesTecnicos" localSheetId="18">#REF!</definedName>
    <definedName name="XMesTecnicos" localSheetId="19">#REF!</definedName>
    <definedName name="XMesTecnicos" localSheetId="20">#REF!</definedName>
    <definedName name="XMesTecnicos" localSheetId="21">#REF!</definedName>
    <definedName name="XMesTecnicos" localSheetId="22">#REF!</definedName>
    <definedName name="XMesTecnicos" localSheetId="23">#REF!</definedName>
    <definedName name="XMesTecnicos" localSheetId="24">#REF!</definedName>
    <definedName name="XMesTecnicos" localSheetId="25">#REF!</definedName>
    <definedName name="XMesTecnicos" localSheetId="26">#REF!</definedName>
    <definedName name="XMesTecnicos" localSheetId="27">#REF!</definedName>
    <definedName name="XMesTecnicos" localSheetId="28">#REF!</definedName>
    <definedName name="XMesTecnicos" localSheetId="29">#REF!</definedName>
    <definedName name="XMesTecnicos" localSheetId="31">#REF!</definedName>
    <definedName name="XMesTecnicos" localSheetId="7">#REF!</definedName>
    <definedName name="XMesTecnicos" localSheetId="8">#REF!</definedName>
    <definedName name="XMesTecnicos" localSheetId="9">#REF!</definedName>
    <definedName name="XMesTecnicos" localSheetId="10">#REF!</definedName>
    <definedName name="xxx" localSheetId="11">#REF!</definedName>
    <definedName name="xxx" localSheetId="12">#REF!</definedName>
    <definedName name="xxx" localSheetId="13">#REF!</definedName>
    <definedName name="xxx" localSheetId="14">#REF!</definedName>
    <definedName name="xxx" localSheetId="15">#REF!</definedName>
    <definedName name="xxx" localSheetId="16">#REF!</definedName>
    <definedName name="xxx" localSheetId="17">#REF!</definedName>
    <definedName name="xxx" localSheetId="18">#REF!</definedName>
    <definedName name="xxx" localSheetId="19">#REF!</definedName>
    <definedName name="xxx" localSheetId="20">#REF!</definedName>
    <definedName name="xxx" localSheetId="21">#REF!</definedName>
    <definedName name="xxx" localSheetId="22">#REF!</definedName>
    <definedName name="xxx" localSheetId="23">#REF!</definedName>
    <definedName name="xxx" localSheetId="24">#REF!</definedName>
    <definedName name="xxx" localSheetId="25">#REF!</definedName>
    <definedName name="xxx" localSheetId="26">#REF!</definedName>
    <definedName name="xxx" localSheetId="27">#REF!</definedName>
    <definedName name="xxx" localSheetId="28">#REF!</definedName>
    <definedName name="xxx" localSheetId="29">#REF!</definedName>
    <definedName name="xxx" localSheetId="31">#REF!</definedName>
    <definedName name="xxx" localSheetId="7">#REF!</definedName>
    <definedName name="xxx" localSheetId="8">#REF!</definedName>
    <definedName name="xxx" localSheetId="9">#REF!</definedName>
    <definedName name="xxx" localSheetId="10">#REF!</definedName>
    <definedName name="y" localSheetId="11">#REF!</definedName>
    <definedName name="y" localSheetId="12">#REF!</definedName>
    <definedName name="y" localSheetId="13">#REF!</definedName>
    <definedName name="y" localSheetId="14">#REF!</definedName>
    <definedName name="y" localSheetId="15">#REF!</definedName>
    <definedName name="y" localSheetId="16">#REF!</definedName>
    <definedName name="y" localSheetId="17">#REF!</definedName>
    <definedName name="y" localSheetId="18">#REF!</definedName>
    <definedName name="y" localSheetId="19">#REF!</definedName>
    <definedName name="y" localSheetId="20">#REF!</definedName>
    <definedName name="y" localSheetId="21">#REF!</definedName>
    <definedName name="y" localSheetId="22">#REF!</definedName>
    <definedName name="y" localSheetId="23">#REF!</definedName>
    <definedName name="y" localSheetId="24">#REF!</definedName>
    <definedName name="y" localSheetId="25">#REF!</definedName>
    <definedName name="y" localSheetId="26">#REF!</definedName>
    <definedName name="y" localSheetId="27">#REF!</definedName>
    <definedName name="y" localSheetId="28">#REF!</definedName>
    <definedName name="y" localSheetId="29">#REF!</definedName>
    <definedName name="y" localSheetId="31">#REF!</definedName>
    <definedName name="y" localSheetId="7">#REF!</definedName>
    <definedName name="y" localSheetId="8">#REF!</definedName>
    <definedName name="y" localSheetId="9">#REF!</definedName>
    <definedName name="y" localSheetId="10">#REF!</definedName>
    <definedName name="z" localSheetId="11">#REF!</definedName>
    <definedName name="z" localSheetId="12">#REF!</definedName>
    <definedName name="z" localSheetId="13">#REF!</definedName>
    <definedName name="z" localSheetId="14">#REF!</definedName>
    <definedName name="z" localSheetId="15">#REF!</definedName>
    <definedName name="z" localSheetId="16">#REF!</definedName>
    <definedName name="z" localSheetId="17">#REF!</definedName>
    <definedName name="z" localSheetId="18">#REF!</definedName>
    <definedName name="z" localSheetId="19">#REF!</definedName>
    <definedName name="z" localSheetId="20">#REF!</definedName>
    <definedName name="z" localSheetId="21">#REF!</definedName>
    <definedName name="z" localSheetId="22">#REF!</definedName>
    <definedName name="z" localSheetId="23">#REF!</definedName>
    <definedName name="z" localSheetId="24">#REF!</definedName>
    <definedName name="z" localSheetId="25">#REF!</definedName>
    <definedName name="z" localSheetId="26">#REF!</definedName>
    <definedName name="z" localSheetId="27">#REF!</definedName>
    <definedName name="z" localSheetId="28">#REF!</definedName>
    <definedName name="z" localSheetId="29">#REF!</definedName>
    <definedName name="z" localSheetId="31">#REF!</definedName>
    <definedName name="z" localSheetId="7">#REF!</definedName>
    <definedName name="z" localSheetId="8">#REF!</definedName>
    <definedName name="z" localSheetId="9">#REF!</definedName>
    <definedName name="z" localSheetId="10">#REF!</definedName>
    <definedName name="z" localSheetId="6">#REF!</definedName>
  </definedNames>
  <calcPr calcId="152511"/>
</workbook>
</file>

<file path=xl/calcChain.xml><?xml version="1.0" encoding="utf-8"?>
<calcChain xmlns="http://schemas.openxmlformats.org/spreadsheetml/2006/main">
  <c r="F195" i="140" l="1"/>
  <c r="G30" i="139"/>
  <c r="D16" i="181"/>
  <c r="F16" i="181" s="1"/>
  <c r="C21" i="181"/>
  <c r="D21" i="181" s="1"/>
  <c r="D63" i="181"/>
  <c r="F63" i="181" s="1"/>
  <c r="C68" i="181"/>
  <c r="D68" i="181" s="1"/>
  <c r="D109" i="181"/>
  <c r="F109" i="181" s="1"/>
  <c r="D155" i="181"/>
  <c r="F155" i="181" s="1"/>
  <c r="C160" i="181"/>
  <c r="D160" i="181" s="1"/>
  <c r="D201" i="181"/>
  <c r="F201" i="181" s="1"/>
  <c r="C206" i="181"/>
  <c r="D206" i="181" s="1"/>
  <c r="D247" i="181"/>
  <c r="F247" i="181" s="1"/>
  <c r="C252" i="181"/>
  <c r="D252" i="181" s="1"/>
  <c r="D293" i="181"/>
  <c r="F293" i="181" s="1"/>
  <c r="C298" i="181"/>
  <c r="D298" i="181" s="1"/>
  <c r="D339" i="181"/>
  <c r="F339" i="181" s="1"/>
  <c r="C344" i="181"/>
  <c r="D344" i="181" s="1"/>
  <c r="D385" i="181"/>
  <c r="F385" i="181" s="1"/>
  <c r="C390" i="181"/>
  <c r="D390" i="181" s="1"/>
  <c r="H11" i="139"/>
  <c r="H15" i="139"/>
  <c r="D16" i="139"/>
  <c r="H16" i="139" s="1"/>
  <c r="H17" i="139"/>
  <c r="C114" i="181"/>
  <c r="D114" i="181" s="1"/>
  <c r="D337" i="140"/>
  <c r="F337" i="140" s="1"/>
  <c r="D338" i="140"/>
  <c r="F338" i="140" s="1"/>
  <c r="D344" i="140"/>
  <c r="F344" i="140" s="1"/>
  <c r="D296" i="140"/>
  <c r="F296" i="140" s="1"/>
  <c r="D297" i="140"/>
  <c r="F297" i="140" s="1"/>
  <c r="D303" i="140"/>
  <c r="F303" i="140" s="1"/>
  <c r="D255" i="140"/>
  <c r="F255" i="140" s="1"/>
  <c r="D256" i="140"/>
  <c r="F256" i="140" s="1"/>
  <c r="D262" i="140"/>
  <c r="F262" i="140" s="1"/>
  <c r="D214" i="140"/>
  <c r="F214" i="140" s="1"/>
  <c r="D215" i="140"/>
  <c r="F215" i="140" s="1"/>
  <c r="D221" i="140"/>
  <c r="F221" i="140" s="1"/>
  <c r="D173" i="140"/>
  <c r="F173" i="140" s="1"/>
  <c r="D174" i="140"/>
  <c r="F174" i="140" s="1"/>
  <c r="D180" i="140"/>
  <c r="F180" i="140" s="1"/>
  <c r="D132" i="140"/>
  <c r="F132" i="140" s="1"/>
  <c r="D133" i="140"/>
  <c r="F133" i="140" s="1"/>
  <c r="D139" i="140"/>
  <c r="F139" i="140" s="1"/>
  <c r="D91" i="140"/>
  <c r="F91" i="140" s="1"/>
  <c r="D92" i="140"/>
  <c r="F92" i="140" s="1"/>
  <c r="D98" i="140"/>
  <c r="F98" i="140" s="1"/>
  <c r="D50" i="140"/>
  <c r="F50" i="140" s="1"/>
  <c r="D51" i="140"/>
  <c r="F51" i="140" s="1"/>
  <c r="D57" i="140"/>
  <c r="F57" i="140" s="1"/>
  <c r="D9" i="140"/>
  <c r="F9" i="140" s="1"/>
  <c r="D10" i="140"/>
  <c r="F10" i="140" s="1"/>
  <c r="D16" i="140"/>
  <c r="F16" i="140" s="1"/>
  <c r="C10" i="139"/>
  <c r="E24" i="140"/>
  <c r="G21" i="140"/>
  <c r="E65" i="140"/>
  <c r="E66" i="140" s="1"/>
  <c r="G62" i="140"/>
  <c r="E106" i="140"/>
  <c r="E107" i="140" s="1"/>
  <c r="G103" i="140"/>
  <c r="E147" i="140"/>
  <c r="E148" i="140" s="1"/>
  <c r="G144" i="140"/>
  <c r="E188" i="140"/>
  <c r="E189" i="140" s="1"/>
  <c r="G185" i="140"/>
  <c r="E229" i="140"/>
  <c r="E230" i="140" s="1"/>
  <c r="G226" i="140"/>
  <c r="E270" i="140"/>
  <c r="E271" i="140" s="1"/>
  <c r="G267" i="140"/>
  <c r="E311" i="140"/>
  <c r="E312" i="140" s="1"/>
  <c r="G308" i="140"/>
  <c r="E352" i="140"/>
  <c r="E353" i="140" s="1"/>
  <c r="G349" i="140"/>
  <c r="E25" i="181"/>
  <c r="E26" i="181" s="1"/>
  <c r="G12" i="181"/>
  <c r="E72" i="181"/>
  <c r="E73" i="181" s="1"/>
  <c r="G59" i="181"/>
  <c r="E118" i="181"/>
  <c r="E119" i="181" s="1"/>
  <c r="G105" i="181"/>
  <c r="E164" i="181"/>
  <c r="E165" i="181" s="1"/>
  <c r="G151" i="181"/>
  <c r="E210" i="181"/>
  <c r="E211" i="181" s="1"/>
  <c r="G197" i="181"/>
  <c r="E256" i="181"/>
  <c r="E257" i="181" s="1"/>
  <c r="G243" i="181"/>
  <c r="E302" i="181"/>
  <c r="E303" i="181" s="1"/>
  <c r="G289" i="181"/>
  <c r="E348" i="181"/>
  <c r="E349" i="181" s="1"/>
  <c r="G335" i="181"/>
  <c r="E394" i="181"/>
  <c r="G381" i="181"/>
  <c r="D17" i="177"/>
  <c r="D18" i="177"/>
  <c r="C8" i="139"/>
  <c r="E249" i="130"/>
  <c r="E251" i="130" s="1"/>
  <c r="E239" i="130"/>
  <c r="E241" i="130" s="1"/>
  <c r="E242" i="130" s="1"/>
  <c r="E243" i="130" s="1"/>
  <c r="E218" i="130"/>
  <c r="E219" i="130" s="1"/>
  <c r="E220" i="130" s="1"/>
  <c r="E221" i="130" s="1"/>
  <c r="E222" i="130" s="1"/>
  <c r="E223" i="130" s="1"/>
  <c r="E224" i="130" s="1"/>
  <c r="E225" i="130" s="1"/>
  <c r="E226" i="130" s="1"/>
  <c r="E208" i="130"/>
  <c r="E209" i="130" s="1"/>
  <c r="E210" i="130" s="1"/>
  <c r="E211" i="130" s="1"/>
  <c r="E212" i="130" s="1"/>
  <c r="E213" i="130" s="1"/>
  <c r="E214" i="130" s="1"/>
  <c r="E215" i="130" s="1"/>
  <c r="E216" i="130" s="1"/>
  <c r="E198" i="130"/>
  <c r="E199" i="130" s="1"/>
  <c r="E200" i="130" s="1"/>
  <c r="E201" i="130" s="1"/>
  <c r="E202" i="130" s="1"/>
  <c r="E203" i="130" s="1"/>
  <c r="E204" i="130" s="1"/>
  <c r="E205" i="130" s="1"/>
  <c r="E206" i="130" s="1"/>
  <c r="E188" i="130"/>
  <c r="E189" i="130" s="1"/>
  <c r="E190" i="130" s="1"/>
  <c r="E191" i="130" s="1"/>
  <c r="E192" i="130" s="1"/>
  <c r="E193" i="130" s="1"/>
  <c r="E194" i="130" s="1"/>
  <c r="E195" i="130" s="1"/>
  <c r="E196" i="130" s="1"/>
  <c r="E178" i="130"/>
  <c r="E179" i="130" s="1"/>
  <c r="E180" i="130" s="1"/>
  <c r="E181" i="130" s="1"/>
  <c r="E182" i="130" s="1"/>
  <c r="E183" i="130" s="1"/>
  <c r="E184" i="130" s="1"/>
  <c r="E185" i="130" s="1"/>
  <c r="E186" i="130" s="1"/>
  <c r="E168" i="130"/>
  <c r="E169" i="130" s="1"/>
  <c r="E170" i="130" s="1"/>
  <c r="E171" i="130" s="1"/>
  <c r="E172" i="130" s="1"/>
  <c r="E173" i="130" s="1"/>
  <c r="E174" i="130" s="1"/>
  <c r="E175" i="130" s="1"/>
  <c r="E176" i="130" s="1"/>
  <c r="E148" i="130"/>
  <c r="E149" i="130" s="1"/>
  <c r="E150" i="130" s="1"/>
  <c r="E151" i="130" s="1"/>
  <c r="E152" i="130" s="1"/>
  <c r="E153" i="130" s="1"/>
  <c r="E154" i="130" s="1"/>
  <c r="E155" i="130" s="1"/>
  <c r="E156" i="130" s="1"/>
  <c r="E138" i="130"/>
  <c r="E139" i="130" s="1"/>
  <c r="E140" i="130" s="1"/>
  <c r="E141" i="130" s="1"/>
  <c r="E142" i="130" s="1"/>
  <c r="E143" i="130" s="1"/>
  <c r="E144" i="130" s="1"/>
  <c r="E145" i="130" s="1"/>
  <c r="E146" i="130" s="1"/>
  <c r="E127" i="130"/>
  <c r="E129" i="130" s="1"/>
  <c r="E130" i="130" s="1"/>
  <c r="E131" i="130" s="1"/>
  <c r="E77" i="130"/>
  <c r="E78" i="130" s="1"/>
  <c r="E79" i="130" s="1"/>
  <c r="E80" i="130" s="1"/>
  <c r="E81" i="130" s="1"/>
  <c r="E82" i="130" s="1"/>
  <c r="E83" i="130" s="1"/>
  <c r="E84" i="130" s="1"/>
  <c r="E85" i="130" s="1"/>
  <c r="E57" i="130"/>
  <c r="E58" i="130" s="1"/>
  <c r="E59" i="130" s="1"/>
  <c r="E60" i="130" s="1"/>
  <c r="E61" i="130" s="1"/>
  <c r="E62" i="130" s="1"/>
  <c r="E63" i="130" s="1"/>
  <c r="E64" i="130" s="1"/>
  <c r="E65" i="130" s="1"/>
  <c r="E48" i="130"/>
  <c r="E49" i="130" s="1"/>
  <c r="E50" i="130" s="1"/>
  <c r="E51" i="130" s="1"/>
  <c r="E52" i="130" s="1"/>
  <c r="E53" i="130" s="1"/>
  <c r="E54" i="130" s="1"/>
  <c r="E55" i="130" s="1"/>
  <c r="E17" i="130"/>
  <c r="E268" i="130"/>
  <c r="B374" i="181"/>
  <c r="B328" i="181"/>
  <c r="B282" i="181"/>
  <c r="B236" i="181"/>
  <c r="B190" i="181"/>
  <c r="B144" i="181"/>
  <c r="B98" i="181"/>
  <c r="B52" i="181"/>
  <c r="B6" i="181"/>
  <c r="B373" i="181"/>
  <c r="B327" i="181"/>
  <c r="B280" i="181"/>
  <c r="B281" i="181"/>
  <c r="B235" i="181"/>
  <c r="B188" i="181"/>
  <c r="B189" i="181"/>
  <c r="B143" i="181"/>
  <c r="B97" i="181"/>
  <c r="B51" i="181"/>
  <c r="B5" i="181"/>
  <c r="B372" i="181"/>
  <c r="B371" i="181"/>
  <c r="B326" i="181"/>
  <c r="B325" i="181"/>
  <c r="B279" i="181"/>
  <c r="B234" i="181"/>
  <c r="B233" i="181"/>
  <c r="B187" i="181"/>
  <c r="B142" i="181"/>
  <c r="B141" i="181"/>
  <c r="B96" i="181"/>
  <c r="B95" i="181"/>
  <c r="B50" i="181"/>
  <c r="B49" i="181"/>
  <c r="G4" i="181"/>
  <c r="G6" i="181" s="1"/>
  <c r="B3" i="181"/>
  <c r="B4" i="181"/>
  <c r="G372" i="181"/>
  <c r="G374" i="181" s="1"/>
  <c r="G326" i="181"/>
  <c r="G328" i="181" s="1"/>
  <c r="G280" i="181"/>
  <c r="G282" i="181" s="1"/>
  <c r="G234" i="181"/>
  <c r="G236" i="181" s="1"/>
  <c r="G188" i="181"/>
  <c r="G190" i="181" s="1"/>
  <c r="G142" i="181"/>
  <c r="G144" i="181"/>
  <c r="G96" i="181"/>
  <c r="G98" i="181" s="1"/>
  <c r="G50" i="181"/>
  <c r="G52" i="181" s="1"/>
  <c r="A6" i="177"/>
  <c r="A7" i="177" s="1"/>
  <c r="A8" i="177" s="1"/>
  <c r="A9" i="177" s="1"/>
  <c r="A10" i="177" s="1"/>
  <c r="A11" i="177" s="1"/>
  <c r="A12" i="177" s="1"/>
  <c r="A13" i="177" s="1"/>
  <c r="E117" i="130"/>
  <c r="E119" i="130" s="1"/>
  <c r="E120" i="130" s="1"/>
  <c r="E121" i="130" s="1"/>
  <c r="B334" i="140"/>
  <c r="B333" i="140"/>
  <c r="B293" i="140"/>
  <c r="B252" i="140"/>
  <c r="B251" i="140"/>
  <c r="B292" i="140"/>
  <c r="G332" i="140"/>
  <c r="G334" i="140" s="1"/>
  <c r="B332" i="140"/>
  <c r="B331" i="140"/>
  <c r="G291" i="140"/>
  <c r="G293" i="140" s="1"/>
  <c r="B291" i="140"/>
  <c r="B290" i="140"/>
  <c r="B211" i="140"/>
  <c r="B210" i="140"/>
  <c r="B170" i="140"/>
  <c r="B169" i="140"/>
  <c r="B129" i="140"/>
  <c r="B128" i="140"/>
  <c r="B88" i="140"/>
  <c r="B87" i="140"/>
  <c r="B47" i="140"/>
  <c r="B46" i="140"/>
  <c r="G250" i="140"/>
  <c r="G252" i="140" s="1"/>
  <c r="B250" i="140"/>
  <c r="B249" i="140"/>
  <c r="G209" i="140"/>
  <c r="G211" i="140" s="1"/>
  <c r="B209" i="140"/>
  <c r="B208" i="140"/>
  <c r="G168" i="140"/>
  <c r="G170" i="140" s="1"/>
  <c r="B168" i="140"/>
  <c r="B167" i="140"/>
  <c r="G127" i="140"/>
  <c r="G129" i="140" s="1"/>
  <c r="B127" i="140"/>
  <c r="B126" i="140"/>
  <c r="G86" i="140"/>
  <c r="G88" i="140"/>
  <c r="B86" i="140"/>
  <c r="B85" i="140"/>
  <c r="G45" i="140"/>
  <c r="G47" i="140"/>
  <c r="B45" i="140"/>
  <c r="B44" i="140"/>
  <c r="B4" i="140"/>
  <c r="B3" i="140"/>
  <c r="B6" i="140"/>
  <c r="G4" i="140"/>
  <c r="G6" i="140" s="1"/>
  <c r="B5" i="140"/>
  <c r="N48" i="110"/>
  <c r="M71" i="110"/>
  <c r="B71" i="110"/>
  <c r="B71" i="108"/>
  <c r="M71" i="105"/>
  <c r="B71" i="105"/>
  <c r="B71" i="102"/>
  <c r="B71" i="101"/>
  <c r="M71" i="99"/>
  <c r="B71" i="99"/>
  <c r="B75" i="96"/>
  <c r="B71" i="93"/>
  <c r="B75" i="88"/>
  <c r="B75" i="85"/>
  <c r="B75" i="84"/>
  <c r="M71" i="83"/>
  <c r="B71" i="83"/>
  <c r="B69" i="76"/>
  <c r="C31" i="110"/>
  <c r="B31" i="110"/>
  <c r="C31" i="108"/>
  <c r="B31" i="108"/>
  <c r="D10" i="107"/>
  <c r="C10" i="107"/>
  <c r="D10" i="106"/>
  <c r="C10" i="106"/>
  <c r="C31" i="105"/>
  <c r="B31" i="105"/>
  <c r="G11" i="104"/>
  <c r="D10" i="104"/>
  <c r="C10" i="104"/>
  <c r="G11" i="103"/>
  <c r="D10" i="103"/>
  <c r="C31" i="102"/>
  <c r="B31" i="102"/>
  <c r="C31" i="101"/>
  <c r="B31" i="101"/>
  <c r="D10" i="100"/>
  <c r="C10" i="100"/>
  <c r="C31" i="99"/>
  <c r="B31" i="99"/>
  <c r="D10" i="98"/>
  <c r="C10" i="98"/>
  <c r="D10" i="97"/>
  <c r="C10" i="97"/>
  <c r="C31" i="96"/>
  <c r="D10" i="95"/>
  <c r="C10" i="95"/>
  <c r="D10" i="94"/>
  <c r="D10" i="91"/>
  <c r="C10" i="91"/>
  <c r="L31" i="88"/>
  <c r="C31" i="88"/>
  <c r="D8" i="107"/>
  <c r="D8" i="106"/>
  <c r="D8" i="104"/>
  <c r="D8" i="103"/>
  <c r="D8" i="100"/>
  <c r="D8" i="98"/>
  <c r="D8" i="97"/>
  <c r="D8" i="95"/>
  <c r="D8" i="94"/>
  <c r="D8" i="91"/>
  <c r="G11" i="86"/>
  <c r="D10" i="86"/>
  <c r="C31" i="84"/>
  <c r="L31" i="83"/>
  <c r="C31" i="83"/>
  <c r="B31" i="83"/>
  <c r="G11" i="81"/>
  <c r="D10" i="81"/>
  <c r="L31" i="76"/>
  <c r="C31" i="76"/>
  <c r="B31" i="76"/>
  <c r="L31" i="93"/>
  <c r="B31" i="93"/>
  <c r="C31" i="93"/>
  <c r="L31" i="85"/>
  <c r="C31" i="85"/>
  <c r="B31" i="85"/>
  <c r="N55" i="110"/>
  <c r="N48" i="108"/>
  <c r="N49" i="108"/>
  <c r="N50" i="108"/>
  <c r="N51" i="108"/>
  <c r="N60" i="108"/>
  <c r="N66" i="108" s="1"/>
  <c r="F13" i="107"/>
  <c r="G13" i="107" s="1"/>
  <c r="G14" i="107" s="1"/>
  <c r="F18" i="107"/>
  <c r="G18" i="107" s="1"/>
  <c r="F19" i="107"/>
  <c r="G19" i="107" s="1"/>
  <c r="G23" i="107"/>
  <c r="G24" i="107" s="1"/>
  <c r="C27" i="107"/>
  <c r="G16" i="107"/>
  <c r="G26" i="107" s="1"/>
  <c r="F26" i="107"/>
  <c r="D16" i="107"/>
  <c r="D26" i="107" s="1"/>
  <c r="F16" i="107"/>
  <c r="G11" i="107"/>
  <c r="D2" i="107"/>
  <c r="G29" i="106"/>
  <c r="F19" i="106"/>
  <c r="G19" i="106" s="1"/>
  <c r="F23" i="106"/>
  <c r="G23" i="106" s="1"/>
  <c r="F24" i="106"/>
  <c r="G24" i="106" s="1"/>
  <c r="G14" i="106"/>
  <c r="G15" i="106" s="1"/>
  <c r="C28" i="106"/>
  <c r="C24" i="106"/>
  <c r="C23" i="106"/>
  <c r="C19" i="106"/>
  <c r="G11" i="106"/>
  <c r="D2" i="106"/>
  <c r="N48" i="105"/>
  <c r="N55" i="105" s="1"/>
  <c r="F13" i="104"/>
  <c r="G13" i="104" s="1"/>
  <c r="G14" i="104" s="1"/>
  <c r="F18" i="104"/>
  <c r="G18" i="104" s="1"/>
  <c r="F19" i="104"/>
  <c r="G19" i="104" s="1"/>
  <c r="G23" i="104"/>
  <c r="G24" i="104" s="1"/>
  <c r="C27" i="104"/>
  <c r="G16" i="104"/>
  <c r="G26" i="104" s="1"/>
  <c r="F26" i="104"/>
  <c r="D16" i="104"/>
  <c r="D26" i="104" s="1"/>
  <c r="F16" i="104"/>
  <c r="D2" i="104"/>
  <c r="G29" i="103"/>
  <c r="F19" i="103"/>
  <c r="G19" i="103" s="1"/>
  <c r="F23" i="103"/>
  <c r="G23" i="103" s="1"/>
  <c r="F24" i="103"/>
  <c r="G24" i="103" s="1"/>
  <c r="G14" i="103"/>
  <c r="G15" i="103" s="1"/>
  <c r="C28" i="103"/>
  <c r="C24" i="103"/>
  <c r="C23" i="103"/>
  <c r="C19" i="103"/>
  <c r="D2" i="103"/>
  <c r="N36" i="102"/>
  <c r="N37" i="102"/>
  <c r="N48" i="102"/>
  <c r="N49" i="102"/>
  <c r="N60" i="102"/>
  <c r="N66" i="102" s="1"/>
  <c r="N36" i="101"/>
  <c r="N37" i="101"/>
  <c r="N48" i="101"/>
  <c r="N55" i="101" s="1"/>
  <c r="N49" i="101"/>
  <c r="N60" i="101"/>
  <c r="N66" i="101" s="1"/>
  <c r="F13" i="100"/>
  <c r="G13" i="100" s="1"/>
  <c r="G16" i="100" s="1"/>
  <c r="F14" i="100"/>
  <c r="G14" i="100" s="1"/>
  <c r="G15" i="100"/>
  <c r="C27" i="100"/>
  <c r="E18" i="100"/>
  <c r="E26" i="100" s="1"/>
  <c r="D26" i="100"/>
  <c r="G23" i="100"/>
  <c r="D14" i="100"/>
  <c r="G11" i="100"/>
  <c r="D2" i="100"/>
  <c r="N48" i="99"/>
  <c r="N55" i="99" s="1"/>
  <c r="E14" i="98"/>
  <c r="F19" i="98"/>
  <c r="G19" i="98" s="1"/>
  <c r="G29" i="98"/>
  <c r="F20" i="98"/>
  <c r="G20" i="98" s="1"/>
  <c r="G24" i="98"/>
  <c r="G25" i="98" s="1"/>
  <c r="C28" i="98"/>
  <c r="F27" i="98"/>
  <c r="D17" i="98"/>
  <c r="D27" i="98" s="1"/>
  <c r="C20" i="98"/>
  <c r="C19" i="98"/>
  <c r="G11" i="98"/>
  <c r="D2" i="98"/>
  <c r="F14" i="97"/>
  <c r="G14" i="97" s="1"/>
  <c r="G27" i="97"/>
  <c r="G22" i="97"/>
  <c r="G23" i="97" s="1"/>
  <c r="C26" i="97"/>
  <c r="D17" i="97"/>
  <c r="D25" i="97" s="1"/>
  <c r="F17" i="97"/>
  <c r="G11" i="97"/>
  <c r="D2" i="97"/>
  <c r="N36" i="96"/>
  <c r="N48" i="96"/>
  <c r="N49" i="96"/>
  <c r="N50" i="96"/>
  <c r="N51" i="96"/>
  <c r="N64" i="96"/>
  <c r="N70" i="96" s="1"/>
  <c r="N65" i="96"/>
  <c r="F13" i="95"/>
  <c r="G13" i="95" s="1"/>
  <c r="G14" i="95" s="1"/>
  <c r="F18" i="95"/>
  <c r="G18" i="95" s="1"/>
  <c r="F19" i="95"/>
  <c r="G19" i="95" s="1"/>
  <c r="G23" i="95"/>
  <c r="G24" i="95" s="1"/>
  <c r="C27" i="95"/>
  <c r="G16" i="95"/>
  <c r="G26" i="95" s="1"/>
  <c r="F26" i="95"/>
  <c r="D16" i="95"/>
  <c r="D26" i="95" s="1"/>
  <c r="F16" i="95"/>
  <c r="G11" i="95"/>
  <c r="D2" i="95"/>
  <c r="G29" i="94"/>
  <c r="F19" i="94"/>
  <c r="G19" i="94" s="1"/>
  <c r="F23" i="94"/>
  <c r="G23" i="94" s="1"/>
  <c r="F24" i="94"/>
  <c r="G24" i="94" s="1"/>
  <c r="G14" i="94"/>
  <c r="G15" i="94" s="1"/>
  <c r="C28" i="94"/>
  <c r="C24" i="94"/>
  <c r="C23" i="94"/>
  <c r="C19" i="94"/>
  <c r="G11" i="94"/>
  <c r="D2" i="94"/>
  <c r="N36" i="93"/>
  <c r="N37" i="93"/>
  <c r="N48" i="93"/>
  <c r="N49" i="93"/>
  <c r="N60" i="93"/>
  <c r="N66" i="93" s="1"/>
  <c r="F13" i="91"/>
  <c r="G13" i="91" s="1"/>
  <c r="G16" i="91" s="1"/>
  <c r="G29" i="91" s="1"/>
  <c r="O15" i="91" s="1"/>
  <c r="F27" i="91"/>
  <c r="G27" i="91"/>
  <c r="G28" i="91" s="1"/>
  <c r="F19" i="91" s="1"/>
  <c r="G19" i="91" s="1"/>
  <c r="G20" i="91" s="1"/>
  <c r="F14" i="91"/>
  <c r="G14" i="91" s="1"/>
  <c r="G15" i="91"/>
  <c r="C27" i="91"/>
  <c r="E18" i="91"/>
  <c r="E26" i="91" s="1"/>
  <c r="D26" i="91"/>
  <c r="G23" i="91"/>
  <c r="D14" i="91"/>
  <c r="G11" i="91"/>
  <c r="D2" i="91"/>
  <c r="N36" i="88"/>
  <c r="N48" i="88"/>
  <c r="N49" i="88"/>
  <c r="N50" i="88"/>
  <c r="N51" i="88"/>
  <c r="N64" i="88"/>
  <c r="N65" i="88"/>
  <c r="N70" i="88" s="1"/>
  <c r="D8" i="86"/>
  <c r="G29" i="86"/>
  <c r="F19" i="86"/>
  <c r="G19" i="86" s="1"/>
  <c r="F23" i="86"/>
  <c r="G23" i="86" s="1"/>
  <c r="F24" i="86"/>
  <c r="G24" i="86" s="1"/>
  <c r="G14" i="86"/>
  <c r="G15" i="86" s="1"/>
  <c r="C28" i="86"/>
  <c r="C24" i="86"/>
  <c r="C23" i="86"/>
  <c r="C19" i="86"/>
  <c r="D2" i="86"/>
  <c r="N36" i="85"/>
  <c r="N48" i="85"/>
  <c r="N49" i="85"/>
  <c r="N50" i="85"/>
  <c r="N51" i="85"/>
  <c r="N64" i="85"/>
  <c r="N70" i="85" s="1"/>
  <c r="N65" i="85"/>
  <c r="N36" i="84"/>
  <c r="N48" i="84"/>
  <c r="N49" i="84"/>
  <c r="N50" i="84"/>
  <c r="N51" i="84"/>
  <c r="N64" i="84"/>
  <c r="N65" i="84"/>
  <c r="N36" i="83"/>
  <c r="N37" i="83"/>
  <c r="N48" i="83"/>
  <c r="N49" i="83"/>
  <c r="N60" i="83"/>
  <c r="N66" i="83" s="1"/>
  <c r="G29" i="81"/>
  <c r="F19" i="81"/>
  <c r="G19" i="81" s="1"/>
  <c r="F23" i="81"/>
  <c r="G23" i="81" s="1"/>
  <c r="F24" i="81"/>
  <c r="G24" i="81" s="1"/>
  <c r="G14" i="81"/>
  <c r="G15" i="81"/>
  <c r="C28" i="81"/>
  <c r="C24" i="81"/>
  <c r="C23" i="81"/>
  <c r="C19" i="81"/>
  <c r="D8" i="81"/>
  <c r="D2" i="81"/>
  <c r="N36" i="76"/>
  <c r="N37" i="76"/>
  <c r="N58" i="76"/>
  <c r="N64" i="76" s="1"/>
  <c r="N48" i="76"/>
  <c r="N49" i="76"/>
  <c r="N50" i="76"/>
  <c r="N51" i="76"/>
  <c r="R18" i="66"/>
  <c r="F18" i="66" s="1"/>
  <c r="N325" i="66"/>
  <c r="F469" i="66"/>
  <c r="F468" i="66"/>
  <c r="E445" i="66"/>
  <c r="K435" i="66"/>
  <c r="J435" i="66"/>
  <c r="F435" i="66"/>
  <c r="K433" i="66"/>
  <c r="J433" i="66"/>
  <c r="F433" i="66"/>
  <c r="E404" i="66"/>
  <c r="E412" i="66" s="1"/>
  <c r="E428" i="66" s="1"/>
  <c r="K402" i="66"/>
  <c r="E402" i="66" s="1"/>
  <c r="K401" i="66"/>
  <c r="E401" i="66" s="1"/>
  <c r="K400" i="66"/>
  <c r="E400" i="66" s="1"/>
  <c r="E391" i="66"/>
  <c r="E390" i="66"/>
  <c r="E384" i="66"/>
  <c r="E389" i="66" s="1"/>
  <c r="J363" i="66"/>
  <c r="F363" i="66"/>
  <c r="E363" i="66"/>
  <c r="J344" i="66"/>
  <c r="F344" i="66"/>
  <c r="E344" i="66"/>
  <c r="N336" i="66"/>
  <c r="N335" i="66"/>
  <c r="N334" i="66"/>
  <c r="N333" i="66"/>
  <c r="N332" i="66"/>
  <c r="N331" i="66"/>
  <c r="N330" i="66"/>
  <c r="N329" i="66"/>
  <c r="N328" i="66"/>
  <c r="N327" i="66"/>
  <c r="N326" i="66"/>
  <c r="O324" i="66"/>
  <c r="F324" i="66"/>
  <c r="E324" i="66"/>
  <c r="F322" i="66"/>
  <c r="N322" i="66" s="1"/>
  <c r="O322" i="66" s="1"/>
  <c r="E310" i="66"/>
  <c r="P299" i="66"/>
  <c r="P298" i="66"/>
  <c r="E289" i="66"/>
  <c r="P280" i="66"/>
  <c r="P279" i="66"/>
  <c r="P276" i="66"/>
  <c r="P259" i="66"/>
  <c r="P258" i="66"/>
  <c r="E269" i="66"/>
  <c r="E249" i="66"/>
  <c r="P239" i="66"/>
  <c r="P238" i="66"/>
  <c r="E227" i="66"/>
  <c r="P219" i="66"/>
  <c r="P218" i="66"/>
  <c r="E209" i="66"/>
  <c r="P199" i="66"/>
  <c r="P198" i="66"/>
  <c r="E187" i="66"/>
  <c r="P179" i="66"/>
  <c r="P175" i="66"/>
  <c r="P178" i="66"/>
  <c r="P159" i="66"/>
  <c r="P158" i="66"/>
  <c r="E168" i="66"/>
  <c r="E150" i="66"/>
  <c r="P139" i="66"/>
  <c r="P138" i="66"/>
  <c r="E129" i="66"/>
  <c r="P119" i="66"/>
  <c r="P118" i="66"/>
  <c r="E108" i="66"/>
  <c r="P99" i="66"/>
  <c r="P106" i="66" s="1"/>
  <c r="P95" i="66"/>
  <c r="P98" i="66"/>
  <c r="E89" i="66"/>
  <c r="P80" i="66"/>
  <c r="P76" i="66"/>
  <c r="P79" i="66"/>
  <c r="A73" i="66"/>
  <c r="P59" i="66"/>
  <c r="P58" i="66"/>
  <c r="E67" i="66"/>
  <c r="E343" i="66" s="1"/>
  <c r="P39" i="66"/>
  <c r="P49" i="66" s="1"/>
  <c r="P38" i="66"/>
  <c r="R29" i="66"/>
  <c r="F29" i="66" s="1"/>
  <c r="I29" i="66"/>
  <c r="R28" i="66"/>
  <c r="F28" i="66" s="1"/>
  <c r="I28" i="66"/>
  <c r="P27" i="66"/>
  <c r="R27" i="66" s="1"/>
  <c r="F27" i="66" s="1"/>
  <c r="E27" i="66" s="1"/>
  <c r="E334" i="66" s="1"/>
  <c r="I27" i="66"/>
  <c r="R26" i="66"/>
  <c r="F26" i="66" s="1"/>
  <c r="E26" i="66" s="1"/>
  <c r="I26" i="66"/>
  <c r="R25" i="66"/>
  <c r="F25" i="66" s="1"/>
  <c r="E25" i="66" s="1"/>
  <c r="E332" i="66" s="1"/>
  <c r="I25" i="66"/>
  <c r="R24" i="66"/>
  <c r="F24" i="66" s="1"/>
  <c r="E24" i="66" s="1"/>
  <c r="I24" i="66"/>
  <c r="R23" i="66"/>
  <c r="F23" i="66" s="1"/>
  <c r="E23" i="66" s="1"/>
  <c r="I23" i="66"/>
  <c r="J23" i="66" s="1"/>
  <c r="R22" i="66"/>
  <c r="F22" i="66" s="1"/>
  <c r="E22" i="66" s="1"/>
  <c r="I22" i="66"/>
  <c r="R21" i="66"/>
  <c r="F21" i="66"/>
  <c r="E21" i="66" s="1"/>
  <c r="I21" i="66"/>
  <c r="R20" i="66"/>
  <c r="F20" i="66"/>
  <c r="I20" i="66"/>
  <c r="J20" i="66" s="1"/>
  <c r="R19" i="66"/>
  <c r="F19" i="66" s="1"/>
  <c r="J19" i="66" s="1"/>
  <c r="I19" i="66"/>
  <c r="I18" i="66"/>
  <c r="I17" i="66"/>
  <c r="J17" i="66" s="1"/>
  <c r="I16" i="66"/>
  <c r="J16" i="66" s="1"/>
  <c r="E16" i="66"/>
  <c r="E34" i="66" s="1"/>
  <c r="E49" i="66" s="1"/>
  <c r="M13" i="66"/>
  <c r="N13" i="66"/>
  <c r="M12" i="66"/>
  <c r="N12" i="66" s="1"/>
  <c r="O12" i="66" s="1"/>
  <c r="P12" i="66" s="1"/>
  <c r="M11" i="66"/>
  <c r="N11" i="66" s="1"/>
  <c r="Q11" i="66" s="1"/>
  <c r="M10" i="66"/>
  <c r="N10" i="66" s="1"/>
  <c r="Q10" i="66" s="1"/>
  <c r="M9" i="66"/>
  <c r="N9" i="66" s="1"/>
  <c r="M8" i="66"/>
  <c r="N8" i="66" s="1"/>
  <c r="M7" i="66"/>
  <c r="N7" i="66" s="1"/>
  <c r="M6" i="66"/>
  <c r="N6" i="66" s="1"/>
  <c r="Q6" i="66" s="1"/>
  <c r="M5" i="66"/>
  <c r="N5" i="66" s="1"/>
  <c r="M4" i="66"/>
  <c r="N4" i="66" s="1"/>
  <c r="Q4" i="66" s="1"/>
  <c r="F323" i="66"/>
  <c r="E109" i="66"/>
  <c r="E208" i="66"/>
  <c r="F26" i="100"/>
  <c r="P135" i="66"/>
  <c r="E88" i="66"/>
  <c r="E69" i="66"/>
  <c r="E309" i="66"/>
  <c r="E308" i="66"/>
  <c r="P295" i="66"/>
  <c r="P307" i="66" s="1"/>
  <c r="E107" i="66"/>
  <c r="E287" i="66"/>
  <c r="E147" i="66"/>
  <c r="F25" i="97"/>
  <c r="F26" i="91"/>
  <c r="P215" i="66"/>
  <c r="E90" i="66"/>
  <c r="E188" i="66"/>
  <c r="E149" i="66"/>
  <c r="E148" i="66"/>
  <c r="P255" i="66"/>
  <c r="E110" i="66"/>
  <c r="E87" i="66"/>
  <c r="E189" i="66"/>
  <c r="E207" i="66"/>
  <c r="P195" i="66"/>
  <c r="P205" i="66" s="1"/>
  <c r="E210" i="66"/>
  <c r="E228" i="66"/>
  <c r="E307" i="66"/>
  <c r="P235" i="66"/>
  <c r="P155" i="66"/>
  <c r="E128" i="66"/>
  <c r="E190" i="66"/>
  <c r="E169" i="66"/>
  <c r="E170" i="66"/>
  <c r="E167" i="66"/>
  <c r="E323" i="66"/>
  <c r="J323" i="66" s="1"/>
  <c r="E247" i="66"/>
  <c r="E250" i="66"/>
  <c r="E248" i="66"/>
  <c r="E270" i="66"/>
  <c r="E268" i="66"/>
  <c r="E267" i="66"/>
  <c r="P55" i="66"/>
  <c r="P115" i="66"/>
  <c r="E229" i="66"/>
  <c r="E68" i="66"/>
  <c r="E127" i="66"/>
  <c r="E290" i="66"/>
  <c r="E288" i="66"/>
  <c r="E230" i="66"/>
  <c r="E70" i="66"/>
  <c r="F343" i="66" s="1"/>
  <c r="E130" i="66"/>
  <c r="F14" i="98"/>
  <c r="G14" i="98" s="1"/>
  <c r="F13" i="98"/>
  <c r="G13" i="98" s="1"/>
  <c r="G15" i="98" s="1"/>
  <c r="F27" i="100"/>
  <c r="G27" i="100" s="1"/>
  <c r="G28" i="100" s="1"/>
  <c r="F28" i="106"/>
  <c r="G28" i="106" s="1"/>
  <c r="G30" i="106" s="1"/>
  <c r="F18" i="106" s="1"/>
  <c r="G18" i="106" s="1"/>
  <c r="G20" i="106" s="1"/>
  <c r="F26" i="97"/>
  <c r="G26" i="97" s="1"/>
  <c r="F27" i="107"/>
  <c r="G27" i="107" s="1"/>
  <c r="G28" i="107" s="1"/>
  <c r="F27" i="95"/>
  <c r="G27" i="95" s="1"/>
  <c r="G28" i="95" s="1"/>
  <c r="F17" i="95" s="1"/>
  <c r="G17" i="95" s="1"/>
  <c r="G20" i="95" s="1"/>
  <c r="F27" i="104"/>
  <c r="G27" i="104" s="1"/>
  <c r="G28" i="104" s="1"/>
  <c r="F28" i="86"/>
  <c r="G28" i="86" s="1"/>
  <c r="G30" i="86" s="1"/>
  <c r="F18" i="86" s="1"/>
  <c r="G18" i="86" s="1"/>
  <c r="G20" i="86" s="1"/>
  <c r="F28" i="103"/>
  <c r="G28" i="103" s="1"/>
  <c r="G30" i="103" s="1"/>
  <c r="F28" i="81"/>
  <c r="G28" i="81" s="1"/>
  <c r="G30" i="81" s="1"/>
  <c r="F18" i="81" s="1"/>
  <c r="G18" i="81" s="1"/>
  <c r="G20" i="81" s="1"/>
  <c r="F28" i="94"/>
  <c r="G28" i="94" s="1"/>
  <c r="G30" i="94" s="1"/>
  <c r="F18" i="94" s="1"/>
  <c r="G18" i="94" s="1"/>
  <c r="G20" i="94" s="1"/>
  <c r="K71" i="102"/>
  <c r="N71" i="102" s="1"/>
  <c r="N77" i="102" s="1"/>
  <c r="N41" i="102" s="1"/>
  <c r="N43" i="102" s="1"/>
  <c r="K71" i="110"/>
  <c r="N71" i="110" s="1"/>
  <c r="N77" i="110" s="1"/>
  <c r="K71" i="93"/>
  <c r="N71" i="93" s="1"/>
  <c r="N77" i="93" s="1"/>
  <c r="K71" i="105"/>
  <c r="K69" i="76"/>
  <c r="N69" i="76" s="1"/>
  <c r="N75" i="76" s="1"/>
  <c r="N41" i="76" s="1"/>
  <c r="K75" i="96"/>
  <c r="N75" i="96" s="1"/>
  <c r="N81" i="96" s="1"/>
  <c r="N41" i="96" s="1"/>
  <c r="N43" i="96" s="1"/>
  <c r="K75" i="84"/>
  <c r="N75" i="84" s="1"/>
  <c r="N81" i="84" s="1"/>
  <c r="K71" i="99"/>
  <c r="K75" i="88"/>
  <c r="N75" i="88" s="1"/>
  <c r="N81" i="88" s="1"/>
  <c r="N41" i="88" s="1"/>
  <c r="K71" i="83"/>
  <c r="K75" i="85"/>
  <c r="N75" i="85" s="1"/>
  <c r="N81" i="85" s="1"/>
  <c r="N41" i="85" s="1"/>
  <c r="N43" i="85" s="1"/>
  <c r="K71" i="108"/>
  <c r="N71" i="108" s="1"/>
  <c r="N77" i="108" s="1"/>
  <c r="N41" i="108" s="1"/>
  <c r="N43" i="108" s="1"/>
  <c r="K71" i="101"/>
  <c r="N71" i="101" s="1"/>
  <c r="N77" i="101" s="1"/>
  <c r="N41" i="101" s="1"/>
  <c r="N43" i="101" s="1"/>
  <c r="F28" i="98"/>
  <c r="G28" i="98" s="1"/>
  <c r="G30" i="98" s="1"/>
  <c r="F18" i="98" s="1"/>
  <c r="G18" i="98" s="1"/>
  <c r="F13" i="97"/>
  <c r="G13" i="97" s="1"/>
  <c r="E107" i="130"/>
  <c r="E109" i="130" s="1"/>
  <c r="E110" i="130" s="1"/>
  <c r="E111" i="130" s="1"/>
  <c r="E20" i="66"/>
  <c r="E327" i="66" s="1"/>
  <c r="E50" i="66"/>
  <c r="F8" i="139"/>
  <c r="F11" i="139"/>
  <c r="B26" i="181"/>
  <c r="B211" i="181"/>
  <c r="B395" i="181"/>
  <c r="B73" i="181"/>
  <c r="B349" i="181"/>
  <c r="B119" i="181"/>
  <c r="B257" i="181"/>
  <c r="B303" i="181"/>
  <c r="B165" i="181"/>
  <c r="E322" i="66"/>
  <c r="F342" i="66" s="1"/>
  <c r="F357" i="66" s="1"/>
  <c r="F466" i="66" s="1"/>
  <c r="P107" i="66"/>
  <c r="C11" i="139"/>
  <c r="P266" i="66"/>
  <c r="J438" i="66"/>
  <c r="E395" i="181"/>
  <c r="E260" i="130"/>
  <c r="E261" i="130" s="1"/>
  <c r="E262" i="130" s="1"/>
  <c r="P227" i="66"/>
  <c r="N55" i="102"/>
  <c r="P147" i="66"/>
  <c r="P167" i="66"/>
  <c r="P225" i="66"/>
  <c r="O11" i="66"/>
  <c r="P11" i="66" s="1"/>
  <c r="E21" i="181"/>
  <c r="E390" i="181"/>
  <c r="E160" i="181"/>
  <c r="E344" i="181"/>
  <c r="E252" i="130"/>
  <c r="E253" i="130" s="1"/>
  <c r="J27" i="66"/>
  <c r="P146" i="66"/>
  <c r="P69" i="66"/>
  <c r="J362" i="66" s="1"/>
  <c r="P67" i="66"/>
  <c r="E362" i="66" s="1"/>
  <c r="Q12" i="66"/>
  <c r="M332" i="66"/>
  <c r="O332" i="66" s="1"/>
  <c r="E47" i="66"/>
  <c r="E342" i="66" s="1"/>
  <c r="E48" i="66"/>
  <c r="P35" i="66"/>
  <c r="J26" i="66"/>
  <c r="J439" i="66"/>
  <c r="J440" i="66"/>
  <c r="N323" i="66"/>
  <c r="O323" i="66" s="1"/>
  <c r="P226" i="66"/>
  <c r="B148" i="140"/>
  <c r="B271" i="140"/>
  <c r="B66" i="140"/>
  <c r="B189" i="140"/>
  <c r="B312" i="140"/>
  <c r="B107" i="140"/>
  <c r="B230" i="140"/>
  <c r="B25" i="140"/>
  <c r="B353" i="140"/>
  <c r="E252" i="181"/>
  <c r="E68" i="181"/>
  <c r="E298" i="181"/>
  <c r="F298" i="181" s="1"/>
  <c r="G299" i="181" s="1"/>
  <c r="E206" i="181"/>
  <c r="E114" i="181"/>
  <c r="J334" i="66"/>
  <c r="B65" i="140"/>
  <c r="B229" i="140"/>
  <c r="B106" i="140"/>
  <c r="B270" i="140"/>
  <c r="B25" i="181"/>
  <c r="B256" i="181"/>
  <c r="B24" i="140"/>
  <c r="B210" i="181"/>
  <c r="B394" i="181"/>
  <c r="B164" i="181"/>
  <c r="B311" i="140"/>
  <c r="B147" i="140"/>
  <c r="B302" i="181"/>
  <c r="B72" i="181"/>
  <c r="B348" i="181"/>
  <c r="B352" i="140"/>
  <c r="B118" i="181"/>
  <c r="B188" i="140"/>
  <c r="E371" i="66"/>
  <c r="J352" i="66"/>
  <c r="J332" i="66"/>
  <c r="F352" i="66"/>
  <c r="E352" i="66"/>
  <c r="F371" i="66"/>
  <c r="J371" i="66"/>
  <c r="M330" i="66"/>
  <c r="O330" i="66" s="1"/>
  <c r="E330" i="66"/>
  <c r="E350" i="66" s="1"/>
  <c r="E263" i="130"/>
  <c r="E264" i="130" s="1"/>
  <c r="E266" i="130" s="1"/>
  <c r="E333" i="66"/>
  <c r="J333" i="66" s="1"/>
  <c r="M333" i="66"/>
  <c r="P48" i="66"/>
  <c r="E23" i="177"/>
  <c r="J350" i="66"/>
  <c r="E22" i="177"/>
  <c r="E24" i="177"/>
  <c r="D5" i="177"/>
  <c r="D7" i="177"/>
  <c r="D6" i="177"/>
  <c r="D8" i="177"/>
  <c r="D9" i="177"/>
  <c r="D10" i="177"/>
  <c r="D11" i="177"/>
  <c r="D12" i="177"/>
  <c r="D13" i="177"/>
  <c r="E17" i="177"/>
  <c r="E18" i="177"/>
  <c r="E25" i="177"/>
  <c r="D16" i="177"/>
  <c r="D19" i="177" s="1"/>
  <c r="E16" i="177"/>
  <c r="F155" i="140"/>
  <c r="F360" i="140"/>
  <c r="F237" i="140"/>
  <c r="F278" i="140"/>
  <c r="F218" i="181"/>
  <c r="F33" i="140"/>
  <c r="F172" i="181"/>
  <c r="F114" i="140"/>
  <c r="F264" i="181"/>
  <c r="F310" i="181"/>
  <c r="F33" i="181"/>
  <c r="F356" i="181"/>
  <c r="F402" i="181"/>
  <c r="F319" i="140"/>
  <c r="F73" i="140"/>
  <c r="F80" i="181"/>
  <c r="F126" i="181"/>
  <c r="F21" i="181" l="1"/>
  <c r="G22" i="181" s="1"/>
  <c r="F68" i="181"/>
  <c r="G69" i="181" s="1"/>
  <c r="F206" i="181"/>
  <c r="G207" i="181" s="1"/>
  <c r="F114" i="181"/>
  <c r="G115" i="181" s="1"/>
  <c r="F390" i="181"/>
  <c r="G391" i="181" s="1"/>
  <c r="G25" i="103"/>
  <c r="N71" i="99"/>
  <c r="N77" i="99" s="1"/>
  <c r="P105" i="66"/>
  <c r="P267" i="66"/>
  <c r="J373" i="66" s="1"/>
  <c r="P47" i="66"/>
  <c r="E361" i="66" s="1"/>
  <c r="E376" i="66" s="1"/>
  <c r="O10" i="66"/>
  <c r="P10" i="66" s="1"/>
  <c r="Q5" i="66"/>
  <c r="O5" i="66"/>
  <c r="P5" i="66" s="1"/>
  <c r="F344" i="181"/>
  <c r="G345" i="181" s="1"/>
  <c r="I15" i="91"/>
  <c r="R15" i="91" s="1"/>
  <c r="G21" i="98"/>
  <c r="G31" i="98" s="1"/>
  <c r="N43" i="76"/>
  <c r="N79" i="102"/>
  <c r="P166" i="66"/>
  <c r="J324" i="66"/>
  <c r="G25" i="106"/>
  <c r="G31" i="106" s="1"/>
  <c r="H18" i="139"/>
  <c r="J21" i="66"/>
  <c r="P145" i="66"/>
  <c r="P165" i="66"/>
  <c r="P265" i="66"/>
  <c r="F438" i="66"/>
  <c r="J327" i="66"/>
  <c r="E347" i="66"/>
  <c r="M329" i="66"/>
  <c r="O329" i="66" s="1"/>
  <c r="E329" i="66"/>
  <c r="M331" i="66"/>
  <c r="O331" i="66" s="1"/>
  <c r="E331" i="66"/>
  <c r="N79" i="101"/>
  <c r="Q41" i="101" s="1"/>
  <c r="J361" i="66"/>
  <c r="J376" i="66" s="1"/>
  <c r="P207" i="66"/>
  <c r="J24" i="66"/>
  <c r="P306" i="66"/>
  <c r="M327" i="66"/>
  <c r="O327" i="66" s="1"/>
  <c r="M328" i="66"/>
  <c r="O328" i="66" s="1"/>
  <c r="E328" i="66"/>
  <c r="J330" i="66"/>
  <c r="F350" i="66"/>
  <c r="F361" i="66"/>
  <c r="O333" i="66"/>
  <c r="V41" i="101"/>
  <c r="J342" i="66"/>
  <c r="P206" i="66"/>
  <c r="F370" i="66" s="1"/>
  <c r="P305" i="66"/>
  <c r="N43" i="88"/>
  <c r="Q7" i="66"/>
  <c r="O7" i="66"/>
  <c r="P7" i="66" s="1"/>
  <c r="J322" i="66"/>
  <c r="E357" i="66"/>
  <c r="E19" i="66"/>
  <c r="J354" i="66"/>
  <c r="P89" i="66"/>
  <c r="P87" i="66"/>
  <c r="P88" i="66"/>
  <c r="K440" i="66"/>
  <c r="K438" i="66"/>
  <c r="E438" i="66" s="1"/>
  <c r="K439" i="66"/>
  <c r="N53" i="76"/>
  <c r="E87" i="130"/>
  <c r="E88" i="130" s="1"/>
  <c r="E89" i="130" s="1"/>
  <c r="E90" i="130" s="1"/>
  <c r="E91" i="130" s="1"/>
  <c r="E92" i="130" s="1"/>
  <c r="E93" i="130" s="1"/>
  <c r="E94" i="130" s="1"/>
  <c r="E95" i="130" s="1"/>
  <c r="N71" i="105"/>
  <c r="N77" i="105" s="1"/>
  <c r="J25" i="66"/>
  <c r="N55" i="83"/>
  <c r="N70" i="84"/>
  <c r="N59" i="84"/>
  <c r="N59" i="85"/>
  <c r="G25" i="86"/>
  <c r="G31" i="86" s="1"/>
  <c r="N59" i="88"/>
  <c r="N83" i="88" s="1"/>
  <c r="R42" i="88" s="1"/>
  <c r="G25" i="94"/>
  <c r="G31" i="94" s="1"/>
  <c r="N71" i="83"/>
  <c r="N77" i="83" s="1"/>
  <c r="G28" i="97"/>
  <c r="F18" i="97" s="1"/>
  <c r="G18" i="97" s="1"/>
  <c r="G19" i="97" s="1"/>
  <c r="P68" i="66"/>
  <c r="F362" i="66" s="1"/>
  <c r="J22" i="66"/>
  <c r="C26" i="181"/>
  <c r="D26" i="181" s="1"/>
  <c r="F26" i="181" s="1"/>
  <c r="C352" i="140"/>
  <c r="D352" i="140" s="1"/>
  <c r="F352" i="140" s="1"/>
  <c r="C257" i="181"/>
  <c r="D257" i="181" s="1"/>
  <c r="F257" i="181" s="1"/>
  <c r="E67" i="130"/>
  <c r="E68" i="130" s="1"/>
  <c r="E69" i="130" s="1"/>
  <c r="E70" i="130" s="1"/>
  <c r="E71" i="130" s="1"/>
  <c r="E72" i="130" s="1"/>
  <c r="E73" i="130" s="1"/>
  <c r="E74" i="130" s="1"/>
  <c r="E75" i="130" s="1"/>
  <c r="V41" i="102"/>
  <c r="X41" i="102"/>
  <c r="L86" i="102"/>
  <c r="P41" i="102"/>
  <c r="Y41" i="102" s="1"/>
  <c r="Q41" i="102"/>
  <c r="F17" i="104"/>
  <c r="G17" i="104" s="1"/>
  <c r="G20" i="104" s="1"/>
  <c r="E353" i="66"/>
  <c r="Q15" i="91"/>
  <c r="F351" i="66"/>
  <c r="O6" i="66"/>
  <c r="P6" i="66" s="1"/>
  <c r="F10" i="139"/>
  <c r="G10" i="139" s="1"/>
  <c r="I10" i="139" s="1"/>
  <c r="G8" i="139"/>
  <c r="I8" i="139" s="1"/>
  <c r="F347" i="66"/>
  <c r="P126" i="66"/>
  <c r="F366" i="66" s="1"/>
  <c r="P127" i="66"/>
  <c r="J366" i="66" s="1"/>
  <c r="Q8" i="66"/>
  <c r="O8" i="66"/>
  <c r="P8" i="66" s="1"/>
  <c r="E29" i="66"/>
  <c r="J29" i="66"/>
  <c r="P187" i="66"/>
  <c r="J369" i="66" s="1"/>
  <c r="P186" i="66"/>
  <c r="F369" i="66" s="1"/>
  <c r="P185" i="66"/>
  <c r="P287" i="66"/>
  <c r="P286" i="66"/>
  <c r="P288" i="66"/>
  <c r="G25" i="81"/>
  <c r="G31" i="81" s="1"/>
  <c r="Q9" i="66"/>
  <c r="O9" i="66"/>
  <c r="P9" i="66" s="1"/>
  <c r="E28" i="66"/>
  <c r="J28" i="66"/>
  <c r="F353" i="66"/>
  <c r="J353" i="66"/>
  <c r="J15" i="91"/>
  <c r="P125" i="66"/>
  <c r="E366" i="66" s="1"/>
  <c r="M334" i="66"/>
  <c r="O334" i="66" s="1"/>
  <c r="N55" i="93"/>
  <c r="K15" i="91"/>
  <c r="E369" i="66"/>
  <c r="J331" i="66"/>
  <c r="P245" i="66"/>
  <c r="E372" i="66" s="1"/>
  <c r="P246" i="66"/>
  <c r="F372" i="66" s="1"/>
  <c r="P247" i="66"/>
  <c r="J372" i="66" s="1"/>
  <c r="E354" i="66"/>
  <c r="E373" i="66"/>
  <c r="F373" i="66"/>
  <c r="F354" i="66"/>
  <c r="E18" i="66"/>
  <c r="J18" i="66"/>
  <c r="F160" i="181"/>
  <c r="G161" i="181" s="1"/>
  <c r="J347" i="66"/>
  <c r="J343" i="66"/>
  <c r="J357" i="66" s="1"/>
  <c r="E25" i="140"/>
  <c r="E229" i="130"/>
  <c r="E230" i="130" s="1"/>
  <c r="E231" i="130" s="1"/>
  <c r="E232" i="130" s="1"/>
  <c r="E233" i="130" s="1"/>
  <c r="E234" i="130" s="1"/>
  <c r="E235" i="130" s="1"/>
  <c r="E236" i="130" s="1"/>
  <c r="E237" i="130" s="1"/>
  <c r="F252" i="181"/>
  <c r="G253" i="181" s="1"/>
  <c r="N59" i="96"/>
  <c r="N55" i="108"/>
  <c r="F318" i="140"/>
  <c r="F79" i="181"/>
  <c r="F309" i="181"/>
  <c r="F401" i="181"/>
  <c r="F72" i="140"/>
  <c r="F236" i="140"/>
  <c r="F359" i="140"/>
  <c r="F171" i="181"/>
  <c r="F32" i="140"/>
  <c r="F113" i="140"/>
  <c r="F154" i="140"/>
  <c r="F277" i="140"/>
  <c r="F263" i="181"/>
  <c r="F355" i="181"/>
  <c r="F32" i="181"/>
  <c r="F125" i="181"/>
  <c r="F217" i="181"/>
  <c r="G11" i="139"/>
  <c r="I11" i="139" s="1"/>
  <c r="E97" i="130"/>
  <c r="E98" i="130" s="1"/>
  <c r="E99" i="130" s="1"/>
  <c r="E100" i="130" s="1"/>
  <c r="E101" i="130" s="1"/>
  <c r="E102" i="130" s="1"/>
  <c r="E103" i="130" s="1"/>
  <c r="E104" i="130" s="1"/>
  <c r="E105" i="130" s="1"/>
  <c r="G15" i="97"/>
  <c r="E158" i="130"/>
  <c r="E159" i="130" s="1"/>
  <c r="E160" i="130" s="1"/>
  <c r="E161" i="130" s="1"/>
  <c r="E162" i="130" s="1"/>
  <c r="E163" i="130" s="1"/>
  <c r="E164" i="130" s="1"/>
  <c r="E165" i="130" s="1"/>
  <c r="E166" i="130" s="1"/>
  <c r="C210" i="181"/>
  <c r="D210" i="181" s="1"/>
  <c r="F210" i="181" s="1"/>
  <c r="C229" i="140"/>
  <c r="D229" i="140" s="1"/>
  <c r="F229" i="140" s="1"/>
  <c r="C25" i="140"/>
  <c r="D25" i="140" s="1"/>
  <c r="C353" i="140"/>
  <c r="D353" i="140" s="1"/>
  <c r="F353" i="140" s="1"/>
  <c r="C312" i="140"/>
  <c r="D312" i="140" s="1"/>
  <c r="F312" i="140" s="1"/>
  <c r="C66" i="140"/>
  <c r="D66" i="140" s="1"/>
  <c r="F66" i="140" s="1"/>
  <c r="C73" i="181"/>
  <c r="D73" i="181" s="1"/>
  <c r="F73" i="181" s="1"/>
  <c r="C25" i="181"/>
  <c r="D25" i="181" s="1"/>
  <c r="F25" i="181" s="1"/>
  <c r="C311" i="140"/>
  <c r="D311" i="140" s="1"/>
  <c r="F311" i="140" s="1"/>
  <c r="C189" i="140"/>
  <c r="D189" i="140" s="1"/>
  <c r="F189" i="140" s="1"/>
  <c r="C211" i="181"/>
  <c r="D211" i="181" s="1"/>
  <c r="F211" i="181" s="1"/>
  <c r="C303" i="181"/>
  <c r="D303" i="181" s="1"/>
  <c r="F303" i="181" s="1"/>
  <c r="C164" i="181"/>
  <c r="D164" i="181" s="1"/>
  <c r="F164" i="181" s="1"/>
  <c r="C147" i="140"/>
  <c r="D147" i="140" s="1"/>
  <c r="F147" i="140" s="1"/>
  <c r="C72" i="181"/>
  <c r="D72" i="181" s="1"/>
  <c r="F72" i="181" s="1"/>
  <c r="C230" i="140"/>
  <c r="D230" i="140" s="1"/>
  <c r="F230" i="140" s="1"/>
  <c r="C270" i="140"/>
  <c r="D270" i="140" s="1"/>
  <c r="F270" i="140" s="1"/>
  <c r="C256" i="181"/>
  <c r="D256" i="181" s="1"/>
  <c r="F256" i="181" s="1"/>
  <c r="C148" i="140"/>
  <c r="D148" i="140" s="1"/>
  <c r="F148" i="140" s="1"/>
  <c r="C118" i="181"/>
  <c r="D118" i="181" s="1"/>
  <c r="F118" i="181" s="1"/>
  <c r="C119" i="181"/>
  <c r="D119" i="181" s="1"/>
  <c r="F119" i="181" s="1"/>
  <c r="C188" i="140"/>
  <c r="D188" i="140" s="1"/>
  <c r="F188" i="140" s="1"/>
  <c r="C65" i="140"/>
  <c r="D65" i="140" s="1"/>
  <c r="F65" i="140" s="1"/>
  <c r="C165" i="181"/>
  <c r="D165" i="181" s="1"/>
  <c r="F165" i="181" s="1"/>
  <c r="C24" i="140"/>
  <c r="D24" i="140" s="1"/>
  <c r="F24" i="140" s="1"/>
  <c r="C106" i="140"/>
  <c r="D106" i="140" s="1"/>
  <c r="F106" i="140" s="1"/>
  <c r="C395" i="181"/>
  <c r="D395" i="181" s="1"/>
  <c r="F395" i="181" s="1"/>
  <c r="C349" i="181"/>
  <c r="D349" i="181" s="1"/>
  <c r="F349" i="181" s="1"/>
  <c r="C348" i="181"/>
  <c r="D348" i="181" s="1"/>
  <c r="F348" i="181" s="1"/>
  <c r="C302" i="181"/>
  <c r="D302" i="181" s="1"/>
  <c r="F302" i="181" s="1"/>
  <c r="C271" i="140"/>
  <c r="D271" i="140" s="1"/>
  <c r="F271" i="140" s="1"/>
  <c r="C394" i="181"/>
  <c r="D394" i="181" s="1"/>
  <c r="F394" i="181" s="1"/>
  <c r="C107" i="140"/>
  <c r="D107" i="140" s="1"/>
  <c r="F107" i="140" s="1"/>
  <c r="E7" i="130"/>
  <c r="E8" i="130" s="1"/>
  <c r="E9" i="130" s="1"/>
  <c r="E10" i="130" s="1"/>
  <c r="E11" i="130" s="1"/>
  <c r="E12" i="130" s="1"/>
  <c r="E13" i="130" s="1"/>
  <c r="E14" i="130" s="1"/>
  <c r="E15" i="130" s="1"/>
  <c r="E27" i="130"/>
  <c r="E28" i="130" s="1"/>
  <c r="E29" i="130" s="1"/>
  <c r="E30" i="130" s="1"/>
  <c r="E31" i="130" s="1"/>
  <c r="E32" i="130" s="1"/>
  <c r="E33" i="130" s="1"/>
  <c r="E34" i="130" s="1"/>
  <c r="E35" i="130" s="1"/>
  <c r="E37" i="130"/>
  <c r="E38" i="130" s="1"/>
  <c r="E39" i="130" s="1"/>
  <c r="E40" i="130" s="1"/>
  <c r="E41" i="130" s="1"/>
  <c r="E42" i="130" s="1"/>
  <c r="E43" i="130" s="1"/>
  <c r="E44" i="130" s="1"/>
  <c r="E45" i="130" s="1"/>
  <c r="N83" i="85"/>
  <c r="V41" i="85" s="1"/>
  <c r="N41" i="84"/>
  <c r="N43" i="84" s="1"/>
  <c r="E19" i="177"/>
  <c r="N41" i="83"/>
  <c r="N43" i="83" s="1"/>
  <c r="N79" i="108"/>
  <c r="V41" i="108" s="1"/>
  <c r="F194" i="140"/>
  <c r="D14" i="177"/>
  <c r="R41" i="102"/>
  <c r="L84" i="102"/>
  <c r="L85" i="102"/>
  <c r="F18" i="103"/>
  <c r="G18" i="103" s="1"/>
  <c r="G20" i="103" s="1"/>
  <c r="E429" i="66"/>
  <c r="E420" i="66"/>
  <c r="E419" i="66"/>
  <c r="E430" i="66"/>
  <c r="E418" i="66"/>
  <c r="N41" i="93"/>
  <c r="N43" i="93" s="1"/>
  <c r="O4" i="66"/>
  <c r="P4" i="66" s="1"/>
  <c r="F17" i="107"/>
  <c r="G17" i="107" s="1"/>
  <c r="G20" i="107" s="1"/>
  <c r="N79" i="110"/>
  <c r="Q41" i="110" s="1"/>
  <c r="F19" i="100"/>
  <c r="G19" i="100" s="1"/>
  <c r="G20" i="100" s="1"/>
  <c r="O13" i="66"/>
  <c r="P13" i="66" s="1"/>
  <c r="Q13" i="66"/>
  <c r="M335" i="66"/>
  <c r="O335" i="66" s="1"/>
  <c r="E335" i="66"/>
  <c r="E451" i="66"/>
  <c r="E452" i="66"/>
  <c r="E427" i="66"/>
  <c r="E450" i="66"/>
  <c r="F439" i="66"/>
  <c r="E439" i="66" s="1"/>
  <c r="F440" i="66"/>
  <c r="G29" i="95"/>
  <c r="Q15" i="106" l="1"/>
  <c r="K15" i="106"/>
  <c r="G31" i="103"/>
  <c r="P15" i="103" s="1"/>
  <c r="G354" i="140"/>
  <c r="F343" i="140" s="1"/>
  <c r="G345" i="140" s="1"/>
  <c r="G27" i="181"/>
  <c r="F15" i="181" s="1"/>
  <c r="G18" i="181" s="1"/>
  <c r="G28" i="181" s="1"/>
  <c r="G32" i="181" s="1"/>
  <c r="E338" i="66"/>
  <c r="F464" i="66" s="1"/>
  <c r="F473" i="66" s="1"/>
  <c r="N79" i="99"/>
  <c r="P41" i="99"/>
  <c r="Y41" i="99" s="1"/>
  <c r="G29" i="97"/>
  <c r="I12" i="97" s="1"/>
  <c r="R12" i="97" s="1"/>
  <c r="G272" i="140"/>
  <c r="F261" i="140" s="1"/>
  <c r="G263" i="140" s="1"/>
  <c r="N87" i="102"/>
  <c r="N89" i="102" s="1"/>
  <c r="N79" i="105"/>
  <c r="P41" i="105" s="1"/>
  <c r="Y41" i="105" s="1"/>
  <c r="E326" i="66"/>
  <c r="M326" i="66"/>
  <c r="O326" i="66" s="1"/>
  <c r="N77" i="76"/>
  <c r="J15" i="106"/>
  <c r="J370" i="66"/>
  <c r="E351" i="66"/>
  <c r="J351" i="66"/>
  <c r="E370" i="66"/>
  <c r="O15" i="106"/>
  <c r="F25" i="140"/>
  <c r="G26" i="140" s="1"/>
  <c r="F15" i="140" s="1"/>
  <c r="G17" i="140" s="1"/>
  <c r="Q15" i="86"/>
  <c r="J15" i="86"/>
  <c r="K15" i="86"/>
  <c r="I15" i="86"/>
  <c r="R15" i="86" s="1"/>
  <c r="O15" i="86"/>
  <c r="L85" i="101"/>
  <c r="L84" i="101"/>
  <c r="X41" i="101"/>
  <c r="L86" i="101"/>
  <c r="R41" i="101"/>
  <c r="E440" i="66"/>
  <c r="I15" i="106"/>
  <c r="R15" i="106" s="1"/>
  <c r="F376" i="66"/>
  <c r="F367" i="66"/>
  <c r="F348" i="66"/>
  <c r="J367" i="66"/>
  <c r="E348" i="66"/>
  <c r="J328" i="66"/>
  <c r="E367" i="66"/>
  <c r="J348" i="66"/>
  <c r="P41" i="101"/>
  <c r="Y41" i="101" s="1"/>
  <c r="E368" i="66"/>
  <c r="F349" i="66"/>
  <c r="F368" i="66"/>
  <c r="E349" i="66"/>
  <c r="J368" i="66"/>
  <c r="J349" i="66"/>
  <c r="J329" i="66"/>
  <c r="G108" i="140"/>
  <c r="F97" i="140" s="1"/>
  <c r="G99" i="140" s="1"/>
  <c r="N83" i="96"/>
  <c r="R41" i="96" s="1"/>
  <c r="M325" i="66"/>
  <c r="O325" i="66" s="1"/>
  <c r="E325" i="66"/>
  <c r="E30" i="66"/>
  <c r="L446" i="66" s="1"/>
  <c r="J14" i="94"/>
  <c r="K14" i="94"/>
  <c r="I14" i="94"/>
  <c r="R14" i="94" s="1"/>
  <c r="Q14" i="94"/>
  <c r="O14" i="94"/>
  <c r="F467" i="66"/>
  <c r="E21" i="177"/>
  <c r="E26" i="177" s="1"/>
  <c r="E336" i="66"/>
  <c r="M336" i="66"/>
  <c r="O336" i="66" s="1"/>
  <c r="G29" i="104"/>
  <c r="O13" i="104" s="1"/>
  <c r="H12" i="139"/>
  <c r="H19" i="139" s="1"/>
  <c r="H20" i="139" s="1"/>
  <c r="H21" i="139" s="1"/>
  <c r="F34" i="139" s="1"/>
  <c r="G212" i="181"/>
  <c r="F200" i="181" s="1"/>
  <c r="G203" i="181" s="1"/>
  <c r="G213" i="181" s="1"/>
  <c r="G217" i="181" s="1"/>
  <c r="G313" i="140"/>
  <c r="F302" i="140" s="1"/>
  <c r="G304" i="140" s="1"/>
  <c r="G231" i="140"/>
  <c r="F220" i="140" s="1"/>
  <c r="G222" i="140" s="1"/>
  <c r="G67" i="140"/>
  <c r="F56" i="140" s="1"/>
  <c r="G58" i="140" s="1"/>
  <c r="G120" i="181"/>
  <c r="F108" i="181" s="1"/>
  <c r="G111" i="181" s="1"/>
  <c r="G121" i="181" s="1"/>
  <c r="G125" i="181" s="1"/>
  <c r="G258" i="181"/>
  <c r="F246" i="181" s="1"/>
  <c r="G249" i="181" s="1"/>
  <c r="G259" i="181" s="1"/>
  <c r="G263" i="181" s="1"/>
  <c r="G304" i="181"/>
  <c r="F292" i="181" s="1"/>
  <c r="G295" i="181" s="1"/>
  <c r="G305" i="181" s="1"/>
  <c r="G309" i="181" s="1"/>
  <c r="G350" i="181"/>
  <c r="F338" i="181" s="1"/>
  <c r="G341" i="181" s="1"/>
  <c r="G351" i="181" s="1"/>
  <c r="G355" i="181" s="1"/>
  <c r="G149" i="140"/>
  <c r="F138" i="140" s="1"/>
  <c r="G140" i="140" s="1"/>
  <c r="G190" i="140"/>
  <c r="F179" i="140" s="1"/>
  <c r="G181" i="140" s="1"/>
  <c r="G74" i="181"/>
  <c r="F62" i="181" s="1"/>
  <c r="G65" i="181" s="1"/>
  <c r="G75" i="181" s="1"/>
  <c r="G80" i="181" s="1"/>
  <c r="G166" i="181"/>
  <c r="F154" i="181" s="1"/>
  <c r="G157" i="181" s="1"/>
  <c r="G167" i="181" s="1"/>
  <c r="G396" i="181"/>
  <c r="F384" i="181" s="1"/>
  <c r="G387" i="181" s="1"/>
  <c r="G397" i="181" s="1"/>
  <c r="J14" i="95"/>
  <c r="Q14" i="95"/>
  <c r="K14" i="95"/>
  <c r="I14" i="95"/>
  <c r="R14" i="95" s="1"/>
  <c r="N79" i="93"/>
  <c r="V41" i="93" s="1"/>
  <c r="N79" i="83"/>
  <c r="V42" i="83" s="1"/>
  <c r="N83" i="84"/>
  <c r="V42" i="84" s="1"/>
  <c r="J355" i="66"/>
  <c r="F374" i="66"/>
  <c r="E374" i="66"/>
  <c r="E355" i="66"/>
  <c r="F355" i="66"/>
  <c r="J374" i="66"/>
  <c r="J335" i="66"/>
  <c r="F470" i="66"/>
  <c r="G29" i="100"/>
  <c r="O14" i="100" s="1"/>
  <c r="O14" i="95"/>
  <c r="P41" i="108"/>
  <c r="Y41" i="108" s="1"/>
  <c r="L85" i="108"/>
  <c r="L86" i="108"/>
  <c r="Q41" i="108"/>
  <c r="R41" i="108"/>
  <c r="X41" i="108"/>
  <c r="L84" i="108"/>
  <c r="O14" i="98"/>
  <c r="I14" i="98"/>
  <c r="R14" i="98" s="1"/>
  <c r="J14" i="98"/>
  <c r="Q14" i="98"/>
  <c r="R41" i="110"/>
  <c r="L84" i="110"/>
  <c r="L86" i="110"/>
  <c r="L85" i="110"/>
  <c r="V41" i="110"/>
  <c r="X41" i="110"/>
  <c r="G29" i="107"/>
  <c r="O14" i="107" s="1"/>
  <c r="P41" i="110"/>
  <c r="Y41" i="110" s="1"/>
  <c r="I14" i="81"/>
  <c r="R14" i="81" s="1"/>
  <c r="K14" i="81"/>
  <c r="J14" i="81"/>
  <c r="O14" i="81"/>
  <c r="L88" i="88"/>
  <c r="Q42" i="88"/>
  <c r="P42" i="88"/>
  <c r="Y42" i="88" s="1"/>
  <c r="V42" i="88"/>
  <c r="X42" i="88"/>
  <c r="L89" i="88"/>
  <c r="L90" i="88"/>
  <c r="Q14" i="81"/>
  <c r="K14" i="98"/>
  <c r="R41" i="85"/>
  <c r="L90" i="85"/>
  <c r="L88" i="85"/>
  <c r="L89" i="85"/>
  <c r="X41" i="85"/>
  <c r="Q41" i="85"/>
  <c r="P41" i="85"/>
  <c r="Y41" i="85" s="1"/>
  <c r="N15" i="103" l="1"/>
  <c r="I15" i="103"/>
  <c r="H15" i="103"/>
  <c r="Q15" i="103" s="1"/>
  <c r="J15" i="103"/>
  <c r="Q12" i="97"/>
  <c r="G33" i="181"/>
  <c r="D175" i="140"/>
  <c r="F175" i="140" s="1"/>
  <c r="G176" i="140" s="1"/>
  <c r="G191" i="140" s="1"/>
  <c r="O12" i="97"/>
  <c r="D11" i="140"/>
  <c r="F11" i="140" s="1"/>
  <c r="G12" i="140" s="1"/>
  <c r="G28" i="140" s="1"/>
  <c r="G277" i="140" s="1"/>
  <c r="L85" i="99"/>
  <c r="V41" i="99"/>
  <c r="X41" i="99"/>
  <c r="R41" i="99"/>
  <c r="L86" i="99"/>
  <c r="L84" i="99"/>
  <c r="J12" i="97"/>
  <c r="K12" i="97"/>
  <c r="O337" i="66"/>
  <c r="Q41" i="99"/>
  <c r="N87" i="108"/>
  <c r="N89" i="108" s="1"/>
  <c r="D134" i="140"/>
  <c r="F134" i="140" s="1"/>
  <c r="G135" i="140" s="1"/>
  <c r="G150" i="140" s="1"/>
  <c r="D93" i="140"/>
  <c r="F93" i="140" s="1"/>
  <c r="G94" i="140" s="1"/>
  <c r="G109" i="140" s="1"/>
  <c r="N87" i="101"/>
  <c r="N89" i="101" s="1"/>
  <c r="Q41" i="105"/>
  <c r="L84" i="105"/>
  <c r="L86" i="105"/>
  <c r="X41" i="105"/>
  <c r="L85" i="105"/>
  <c r="V41" i="105"/>
  <c r="R41" i="105"/>
  <c r="V42" i="76"/>
  <c r="L83" i="76"/>
  <c r="Q42" i="76"/>
  <c r="P42" i="76"/>
  <c r="Y42" i="76" s="1"/>
  <c r="L84" i="76"/>
  <c r="L82" i="76"/>
  <c r="X42" i="76"/>
  <c r="D52" i="140"/>
  <c r="F52" i="140" s="1"/>
  <c r="G53" i="140" s="1"/>
  <c r="G68" i="140" s="1"/>
  <c r="R42" i="76"/>
  <c r="F365" i="66"/>
  <c r="F346" i="66"/>
  <c r="E365" i="66"/>
  <c r="J346" i="66"/>
  <c r="J365" i="66"/>
  <c r="E346" i="66"/>
  <c r="J326" i="66"/>
  <c r="L447" i="66"/>
  <c r="L448" i="66" s="1"/>
  <c r="L449" i="66" s="1"/>
  <c r="F465" i="66" s="1"/>
  <c r="N91" i="88"/>
  <c r="N93" i="88" s="1"/>
  <c r="Q13" i="104"/>
  <c r="K13" i="104"/>
  <c r="I13" i="104"/>
  <c r="R13" i="104" s="1"/>
  <c r="J13" i="104"/>
  <c r="E364" i="66"/>
  <c r="E345" i="66"/>
  <c r="J364" i="66"/>
  <c r="J345" i="66"/>
  <c r="F364" i="66"/>
  <c r="J325" i="66"/>
  <c r="F345" i="66"/>
  <c r="E356" i="66"/>
  <c r="J356" i="66"/>
  <c r="J336" i="66"/>
  <c r="F375" i="66"/>
  <c r="F356" i="66"/>
  <c r="J375" i="66"/>
  <c r="E375" i="66"/>
  <c r="V41" i="96"/>
  <c r="L90" i="96"/>
  <c r="X41" i="96"/>
  <c r="P41" i="96"/>
  <c r="Y41" i="96" s="1"/>
  <c r="L89" i="96"/>
  <c r="L88" i="96"/>
  <c r="Q41" i="96"/>
  <c r="G34" i="139"/>
  <c r="G33" i="139" s="1"/>
  <c r="F36" i="139"/>
  <c r="G36" i="139" s="1"/>
  <c r="G264" i="181"/>
  <c r="D339" i="140"/>
  <c r="F339" i="140" s="1"/>
  <c r="G340" i="140" s="1"/>
  <c r="G355" i="140" s="1"/>
  <c r="D298" i="140"/>
  <c r="F298" i="140" s="1"/>
  <c r="G299" i="140" s="1"/>
  <c r="G314" i="140" s="1"/>
  <c r="D216" i="140"/>
  <c r="F216" i="140" s="1"/>
  <c r="G217" i="140" s="1"/>
  <c r="G232" i="140" s="1"/>
  <c r="D257" i="140"/>
  <c r="F257" i="140" s="1"/>
  <c r="G258" i="140" s="1"/>
  <c r="G273" i="140" s="1"/>
  <c r="G218" i="181"/>
  <c r="G310" i="181"/>
  <c r="G356" i="181"/>
  <c r="G79" i="181"/>
  <c r="G126" i="181"/>
  <c r="G401" i="181"/>
  <c r="G402" i="181"/>
  <c r="G171" i="181"/>
  <c r="G172" i="181"/>
  <c r="N91" i="85"/>
  <c r="N93" i="85" s="1"/>
  <c r="J14" i="107"/>
  <c r="Q14" i="107"/>
  <c r="K14" i="107"/>
  <c r="I14" i="107"/>
  <c r="R14" i="107" s="1"/>
  <c r="F196" i="140"/>
  <c r="Q14" i="100"/>
  <c r="K14" i="100"/>
  <c r="I14" i="100"/>
  <c r="R14" i="100" s="1"/>
  <c r="J14" i="100"/>
  <c r="X42" i="83"/>
  <c r="L84" i="83"/>
  <c r="L86" i="83"/>
  <c r="R42" i="83"/>
  <c r="L85" i="83"/>
  <c r="Q42" i="83"/>
  <c r="P42" i="83"/>
  <c r="Y42" i="83" s="1"/>
  <c r="N87" i="110"/>
  <c r="N89" i="110" s="1"/>
  <c r="L88" i="84"/>
  <c r="X42" i="84"/>
  <c r="L90" i="84"/>
  <c r="L89" i="84"/>
  <c r="R42" i="84"/>
  <c r="Q42" i="84"/>
  <c r="P42" i="84"/>
  <c r="Y42" i="84" s="1"/>
  <c r="L86" i="93"/>
  <c r="L84" i="93"/>
  <c r="L85" i="93"/>
  <c r="X41" i="93"/>
  <c r="R41" i="93"/>
  <c r="P41" i="93"/>
  <c r="Y41" i="93" s="1"/>
  <c r="Q41" i="93"/>
  <c r="G33" i="140" l="1"/>
  <c r="G278" i="140"/>
  <c r="G72" i="140"/>
  <c r="G194" i="140"/>
  <c r="N87" i="99"/>
  <c r="N89" i="99" s="1"/>
  <c r="G73" i="140"/>
  <c r="G360" i="140"/>
  <c r="G237" i="140"/>
  <c r="G236" i="140"/>
  <c r="N85" i="76"/>
  <c r="N87" i="76" s="1"/>
  <c r="N87" i="105"/>
  <c r="N89" i="105" s="1"/>
  <c r="G196" i="140"/>
  <c r="G114" i="140"/>
  <c r="G318" i="140"/>
  <c r="G32" i="140"/>
  <c r="G195" i="140"/>
  <c r="G359" i="140"/>
  <c r="G113" i="140"/>
  <c r="G319" i="140"/>
  <c r="G155" i="140"/>
  <c r="G154" i="140"/>
  <c r="F37" i="139"/>
  <c r="G37" i="139" s="1"/>
  <c r="G35" i="139" s="1"/>
  <c r="N91" i="96"/>
  <c r="N93" i="96" s="1"/>
  <c r="N87" i="93"/>
  <c r="N89" i="93" s="1"/>
  <c r="N91" i="84"/>
  <c r="N93" i="84" s="1"/>
  <c r="N87" i="83"/>
  <c r="N89" i="83" s="1"/>
  <c r="F39" i="139" l="1"/>
  <c r="G39" i="139" s="1"/>
  <c r="G38" i="139" s="1"/>
  <c r="G197" i="140"/>
  <c r="G198" i="140" s="1"/>
  <c r="F42" i="139" l="1"/>
  <c r="F44" i="139" s="1"/>
  <c r="G42" i="139" l="1"/>
  <c r="G41" i="139" s="1"/>
  <c r="F46" i="139"/>
  <c r="G44" i="139"/>
  <c r="G43" i="139" s="1"/>
  <c r="F47" i="139" l="1"/>
  <c r="G46" i="139"/>
  <c r="G47" i="139" l="1"/>
  <c r="G45" i="139" s="1"/>
  <c r="F49" i="139"/>
  <c r="G49" i="139" l="1"/>
  <c r="G48" i="139" s="1"/>
  <c r="F52" i="139"/>
  <c r="F54" i="139" l="1"/>
  <c r="G54" i="139" s="1"/>
  <c r="G53" i="139" s="1"/>
  <c r="G52" i="139"/>
  <c r="G51" i="139" s="1"/>
  <c r="G55" i="139" l="1"/>
  <c r="F124" i="181" l="1"/>
  <c r="G124" i="181" s="1"/>
  <c r="G127" i="181" s="1"/>
  <c r="G128" i="181" s="1"/>
  <c r="F235" i="140"/>
  <c r="G235" i="140" s="1"/>
  <c r="G238" i="140" s="1"/>
  <c r="G239" i="140" s="1"/>
  <c r="F153" i="140"/>
  <c r="G153" i="140" s="1"/>
  <c r="G156" i="140" s="1"/>
  <c r="G157" i="140" s="1"/>
  <c r="F31" i="181"/>
  <c r="G31" i="181" s="1"/>
  <c r="G34" i="181" s="1"/>
  <c r="G35" i="181" s="1"/>
  <c r="F317" i="140" l="1"/>
  <c r="G317" i="140" s="1"/>
  <c r="G320" i="140" s="1"/>
  <c r="G321" i="140" s="1"/>
  <c r="F112" i="140"/>
  <c r="G112" i="140" s="1"/>
  <c r="G115" i="140" s="1"/>
  <c r="G116" i="140" s="1"/>
  <c r="F358" i="140"/>
  <c r="G358" i="140" s="1"/>
  <c r="G361" i="140" s="1"/>
  <c r="G362" i="140" s="1"/>
  <c r="F78" i="181"/>
  <c r="G78" i="181" s="1"/>
  <c r="G81" i="181" s="1"/>
  <c r="G82" i="181" s="1"/>
  <c r="F308" i="181"/>
  <c r="G308" i="181" s="1"/>
  <c r="G311" i="181" s="1"/>
  <c r="G312" i="181" s="1"/>
  <c r="F170" i="181"/>
  <c r="G170" i="181" s="1"/>
  <c r="G173" i="181" s="1"/>
  <c r="G174" i="181" s="1"/>
  <c r="F31" i="140"/>
  <c r="G31" i="140" s="1"/>
  <c r="G34" i="140" s="1"/>
  <c r="G35" i="140" s="1"/>
  <c r="F71" i="140"/>
  <c r="G71" i="140" s="1"/>
  <c r="G74" i="140" s="1"/>
  <c r="G75" i="140" s="1"/>
  <c r="F262" i="181"/>
  <c r="G262" i="181" s="1"/>
  <c r="G265" i="181" s="1"/>
  <c r="G266" i="181" s="1"/>
  <c r="F400" i="181"/>
  <c r="G400" i="181" s="1"/>
  <c r="G403" i="181" s="1"/>
  <c r="G404" i="181" s="1"/>
  <c r="F276" i="140"/>
  <c r="G276" i="140" s="1"/>
  <c r="G279" i="140" s="1"/>
  <c r="G280" i="140" s="1"/>
  <c r="F216" i="181"/>
  <c r="G216" i="181" s="1"/>
  <c r="G219" i="181" s="1"/>
  <c r="G220" i="181" s="1"/>
  <c r="F354" i="181"/>
  <c r="G354" i="181" s="1"/>
  <c r="G357" i="181" s="1"/>
  <c r="G358" i="181" s="1"/>
</calcChain>
</file>

<file path=xl/comments1.xml><?xml version="1.0" encoding="utf-8"?>
<comments xmlns="http://schemas.openxmlformats.org/spreadsheetml/2006/main">
  <authors>
    <author>Rafael Larrota</author>
  </authors>
  <commentList>
    <comment ref="D6" authorId="0" shapeId="0">
      <text>
        <r>
          <rPr>
            <b/>
            <sz val="9"/>
            <color indexed="81"/>
            <rFont val="Tahoma"/>
            <family val="2"/>
          </rPr>
          <t>Rafael Larrota:</t>
        </r>
        <r>
          <rPr>
            <sz val="9"/>
            <color indexed="81"/>
            <rFont val="Tahoma"/>
            <family val="2"/>
          </rPr>
          <t xml:space="preserve">
Ampliación de Sección ( area trapezoidal por costado = ((27m+15m)/2)x0.9m = 18.9m2
</t>
        </r>
      </text>
    </comment>
  </commentList>
</comments>
</file>

<file path=xl/sharedStrings.xml><?xml version="1.0" encoding="utf-8"?>
<sst xmlns="http://schemas.openxmlformats.org/spreadsheetml/2006/main" count="5167" uniqueCount="1115">
  <si>
    <t>DESCRIPCIÓN</t>
  </si>
  <si>
    <t>m</t>
  </si>
  <si>
    <t>kg</t>
  </si>
  <si>
    <t>TOTAL</t>
  </si>
  <si>
    <t>CANTIDAD</t>
  </si>
  <si>
    <t>MATERIALES</t>
  </si>
  <si>
    <t>SUBTOTAL MATERIALES</t>
  </si>
  <si>
    <t>EQUIPOS Y HERRAMIENTAS</t>
  </si>
  <si>
    <t>VALOR</t>
  </si>
  <si>
    <t>SUBTOTAL EQUIPOS</t>
  </si>
  <si>
    <t>MANO DE OBRA</t>
  </si>
  <si>
    <t>SUBTOTAL MANO DE OBRA</t>
  </si>
  <si>
    <t>COSTO DIRECTO</t>
  </si>
  <si>
    <t>Motoniveladora 120 Hp</t>
  </si>
  <si>
    <t>Agua</t>
  </si>
  <si>
    <t>TRANSPORTE</t>
  </si>
  <si>
    <t>SUBTOTAL TRANSPORTE</t>
  </si>
  <si>
    <t>Administración</t>
  </si>
  <si>
    <t>Imprevistos</t>
  </si>
  <si>
    <t>Utilidad</t>
  </si>
  <si>
    <t>SUBTOTAL AIU</t>
  </si>
  <si>
    <t>2.8</t>
  </si>
  <si>
    <t>CONTRATISTA</t>
  </si>
  <si>
    <t>UNIDAD</t>
  </si>
  <si>
    <t>VALOR UNITARIO</t>
  </si>
  <si>
    <t>VALOR TOTAL</t>
  </si>
  <si>
    <t>1.1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</si>
  <si>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</si>
  <si>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</si>
  <si>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</si>
  <si>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</si>
  <si>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</si>
  <si>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</si>
  <si>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</si>
  <si>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</si>
  <si>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</si>
  <si>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</si>
  <si>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4.1</t>
  </si>
  <si>
    <t>h</t>
  </si>
  <si>
    <t>Vibro compactador 8 Ton</t>
  </si>
  <si>
    <t>No aplica</t>
  </si>
  <si>
    <t>un</t>
  </si>
  <si>
    <t>CAPÍTULO 4:</t>
  </si>
  <si>
    <t>km</t>
  </si>
  <si>
    <t>m³</t>
  </si>
  <si>
    <t>4.9</t>
  </si>
  <si>
    <t>Unidad</t>
  </si>
  <si>
    <t>Cantidad</t>
  </si>
  <si>
    <t>Valor parcial</t>
  </si>
  <si>
    <t>m²</t>
  </si>
  <si>
    <t>Valor Unitario</t>
  </si>
  <si>
    <t>A</t>
  </si>
  <si>
    <t>B</t>
  </si>
  <si>
    <t>C</t>
  </si>
  <si>
    <t>glb</t>
  </si>
  <si>
    <t>Descripción</t>
  </si>
  <si>
    <t>2.9</t>
  </si>
  <si>
    <t>l</t>
  </si>
  <si>
    <t xml:space="preserve">Agua </t>
  </si>
  <si>
    <t>Acero de 4200 kg/cm²</t>
  </si>
  <si>
    <t>Limpiador PVC x 1/4 de galón</t>
  </si>
  <si>
    <t>Soldadura PVC wet bonding 1/8 galón</t>
  </si>
  <si>
    <t>D</t>
  </si>
  <si>
    <t>F</t>
  </si>
  <si>
    <t>N°</t>
  </si>
  <si>
    <t>CONCEPTO</t>
  </si>
  <si>
    <t>SUELDO MES BÁSICO</t>
  </si>
  <si>
    <t>% DE DEDICACIÓN</t>
  </si>
  <si>
    <t>N° DE MESES</t>
  </si>
  <si>
    <t>1.1.1</t>
  </si>
  <si>
    <t>1.1.2</t>
  </si>
  <si>
    <t>Alambre negro</t>
  </si>
  <si>
    <t xml:space="preserve">UNIDAD  </t>
  </si>
  <si>
    <t>DISTANCIA km</t>
  </si>
  <si>
    <t>VR. UN. ($/ m³*km)</t>
  </si>
  <si>
    <t>Herramienta menor (% mano de obra)</t>
  </si>
  <si>
    <t>VR. UNITARIO</t>
  </si>
  <si>
    <t>RENDIMIENTO</t>
  </si>
  <si>
    <t>UNIDAD  (m³)</t>
  </si>
  <si>
    <t>DISTANCIA (km)</t>
  </si>
  <si>
    <t>VALOR / HORA</t>
  </si>
  <si>
    <t>Mortero 1:3 para dilataciones</t>
  </si>
  <si>
    <t>PRESUPUESTO</t>
  </si>
  <si>
    <t>Precio Unitario</t>
  </si>
  <si>
    <t>Total costos directos</t>
  </si>
  <si>
    <t>Valor total del proyecto</t>
  </si>
  <si>
    <t>Ítem</t>
  </si>
  <si>
    <t>ANÁLISIS DE PRECIO UNITARIO</t>
  </si>
  <si>
    <t>Concreto de 210 kg/cm² (3.000 psi)</t>
  </si>
  <si>
    <t xml:space="preserve">CÁLCULO DETALLADO DEL VALOR DE LA INTERVENTORÍA </t>
  </si>
  <si>
    <t>Motoniveladora  potencia 215 HP, ancho de cuchilla 4,27 m, peso 18 ton.</t>
  </si>
  <si>
    <t xml:space="preserve">Vibrocompatador, potencia 153 HP, peso 10 Ton. </t>
  </si>
  <si>
    <t>JORNAL</t>
  </si>
  <si>
    <t>JORNAL TOTAL</t>
  </si>
  <si>
    <t>m3</t>
  </si>
  <si>
    <t>Longitud</t>
  </si>
  <si>
    <t>und</t>
  </si>
  <si>
    <t xml:space="preserve">Cemento gris
</t>
  </si>
  <si>
    <t>Agregado para concreto hidráulico</t>
  </si>
  <si>
    <t>Arena lavada</t>
  </si>
  <si>
    <t>m2</t>
  </si>
  <si>
    <t>lt</t>
  </si>
  <si>
    <t>Transporte de piedra para gaviones</t>
  </si>
  <si>
    <t>Transporte de arena</t>
  </si>
  <si>
    <t>Transporte de material triturado</t>
  </si>
  <si>
    <t>m3k</t>
  </si>
  <si>
    <t>Mezcladora de concreto 1 bulto</t>
  </si>
  <si>
    <t>Placa huella</t>
  </si>
  <si>
    <t xml:space="preserve">Diámetro </t>
  </si>
  <si>
    <t>Área</t>
  </si>
  <si>
    <t>Masa</t>
  </si>
  <si>
    <t>Ancho de sección tangente 1</t>
  </si>
  <si>
    <t>Nº</t>
  </si>
  <si>
    <t>Pulgadas</t>
  </si>
  <si>
    <t>cm</t>
  </si>
  <si>
    <t>mm</t>
  </si>
  <si>
    <r>
      <t>mm</t>
    </r>
    <r>
      <rPr>
        <b/>
        <vertAlign val="superscript"/>
        <sz val="11"/>
        <color indexed="8"/>
        <rFont val="Calibri"/>
        <family val="2"/>
      </rPr>
      <t>2</t>
    </r>
  </si>
  <si>
    <r>
      <t>cm</t>
    </r>
    <r>
      <rPr>
        <b/>
        <vertAlign val="superscript"/>
        <sz val="11"/>
        <color indexed="8"/>
        <rFont val="Calibri"/>
        <family val="2"/>
      </rPr>
      <t>2</t>
    </r>
  </si>
  <si>
    <t>kg/m</t>
  </si>
  <si>
    <t>Ancho de sección tangente 2</t>
  </si>
  <si>
    <t>-</t>
  </si>
  <si>
    <t>Ancho de sección tangente 3</t>
  </si>
  <si>
    <t>Ancho de sección en zonas de cruce</t>
  </si>
  <si>
    <t>Zonas de cruce</t>
  </si>
  <si>
    <t>Área ampliación en zonas de cruce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</si>
  <si>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</si>
  <si>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Tipo de curva</t>
  </si>
  <si>
    <t>L (m)</t>
  </si>
  <si>
    <t>Longitud típica (m)</t>
  </si>
  <si>
    <t>Ancho de rodadura (m)</t>
  </si>
  <si>
    <t>Ancho de cunetas (m)</t>
  </si>
  <si>
    <t>Ancho total (m)</t>
  </si>
  <si>
    <r>
      <t>Área por tipo (m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</si>
  <si>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Sección adicional para transición inicio</t>
  </si>
  <si>
    <t>Sección adicional para transición final</t>
  </si>
  <si>
    <t>Tramo de transición al inicio</t>
  </si>
  <si>
    <t>Tramo de transición al final</t>
  </si>
  <si>
    <t>Radio de dibujo seleccionado</t>
  </si>
  <si>
    <t>Ángulo de deflexión típico (°)</t>
  </si>
  <si>
    <t>Ángulo de deflexión por diseño (°)</t>
  </si>
  <si>
    <t>Long. Mínima de curva (m)</t>
  </si>
  <si>
    <t>TANGENTE</t>
  </si>
  <si>
    <t>Longitud total</t>
  </si>
  <si>
    <t>Cantidades tramo recto (tangente 1)</t>
  </si>
  <si>
    <t>Riostras 15 cm x 25 cm tramo tangente</t>
  </si>
  <si>
    <t>Longitud del subtramo</t>
  </si>
  <si>
    <t xml:space="preserve">Separación de Riostras a centros </t>
  </si>
  <si>
    <t>Espesor placa huella</t>
  </si>
  <si>
    <t>Numero de Riostras por tramo</t>
  </si>
  <si>
    <t>Ancho riostra</t>
  </si>
  <si>
    <t>Ancho Riostra</t>
  </si>
  <si>
    <t>Ancho placa huella de e=0,15 m</t>
  </si>
  <si>
    <t>Alto Riostra</t>
  </si>
  <si>
    <t>Cantidad de huellas</t>
  </si>
  <si>
    <t>Área Riostra 15cmx25cm</t>
  </si>
  <si>
    <t>Longitud libre de sección</t>
  </si>
  <si>
    <t xml:space="preserve">Longitud Riostra </t>
  </si>
  <si>
    <t>Ancho piedra pegada</t>
  </si>
  <si>
    <t>recubrimiento acero</t>
  </si>
  <si>
    <t>Cantidad de secciones de piedra pegada</t>
  </si>
  <si>
    <t>Separación Acero Transversal</t>
  </si>
  <si>
    <t>Sobreancho</t>
  </si>
  <si>
    <t>Cantidad de secciones de sobreancho</t>
  </si>
  <si>
    <t>Separación Acero longitudinal</t>
  </si>
  <si>
    <t>Numero de barras longitudinales</t>
  </si>
  <si>
    <t xml:space="preserve">Recubrimiento acero </t>
  </si>
  <si>
    <t>Separación acero transversal</t>
  </si>
  <si>
    <t>Total concreto</t>
  </si>
  <si>
    <r>
      <t>m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</si>
  <si>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t>Total Concreto Riostras</t>
  </si>
  <si>
    <t>Total acero longitudinal N°3 C/20</t>
  </si>
  <si>
    <t>Total Acero Longitudinal barras 4N°3</t>
  </si>
  <si>
    <t>Total acero transversal N°3 C/20</t>
  </si>
  <si>
    <t>Total Acero Transversal  Flejes N°3C/20</t>
  </si>
  <si>
    <t>Concreto ciclópeo</t>
  </si>
  <si>
    <t>Cantidades tramo recto (tangente 2)</t>
  </si>
  <si>
    <t>RIOSTRAS 15mx25cm Tramo Recto ( Tangente)</t>
  </si>
  <si>
    <t>Cantidades de curva 1</t>
  </si>
  <si>
    <t>RIOSTRAS 15cmx25cm CURVA 1</t>
  </si>
  <si>
    <t>Cantidades de curva 2</t>
  </si>
  <si>
    <t>RIOSTRAS 15cmx25cm CURVA 2</t>
  </si>
  <si>
    <t>Área Riostra 20cmx25cm</t>
  </si>
  <si>
    <t>Cantidades de curva 3</t>
  </si>
  <si>
    <t>RIOSTRAS 15mx25cm CURVA 3</t>
  </si>
  <si>
    <t>Cantidades de curva 4</t>
  </si>
  <si>
    <t>RIOSTRAS 15cmx25cm CURVA 4</t>
  </si>
  <si>
    <t>Cantidades de curva 5</t>
  </si>
  <si>
    <t>RIOSTRAS 15cmx25cm CURVA 5</t>
  </si>
  <si>
    <t>Cantidades de curva 6</t>
  </si>
  <si>
    <t>RIOSTRAS  15cmx25cm CURVA 6</t>
  </si>
  <si>
    <t>Cantidades de curva 7</t>
  </si>
  <si>
    <t>RIOSTRAS 15cmx25cm CURVA 7</t>
  </si>
  <si>
    <t>Cantidades de curva 8</t>
  </si>
  <si>
    <t>RIOSTRAS 15mx25cm CURVA 8</t>
  </si>
  <si>
    <t>Cantidades de curva 9</t>
  </si>
  <si>
    <t>RIOSTRAS 15cmx25cm CURVA 9</t>
  </si>
  <si>
    <t>Cantidades de curva 10</t>
  </si>
  <si>
    <t>RIOSTRAS 15cmx25cm CURVA 10</t>
  </si>
  <si>
    <t>Cantidades de curva 11</t>
  </si>
  <si>
    <t>RIOSTRAS 15cmx25cm CURVA 11</t>
  </si>
  <si>
    <t>Cantidades de curva 12</t>
  </si>
  <si>
    <t>RIOSTRAS 15cmx25cm CURVA 12</t>
  </si>
  <si>
    <t>Sub base granular</t>
  </si>
  <si>
    <t>Conformación de calzada</t>
  </si>
  <si>
    <t>TRAMO</t>
  </si>
  <si>
    <t>Ancho tramo (m)</t>
  </si>
  <si>
    <t>Vol(m3)</t>
  </si>
  <si>
    <t>Curva caso</t>
  </si>
  <si>
    <t>Ancho</t>
  </si>
  <si>
    <t>conformacion</t>
  </si>
  <si>
    <t>TANGENTE 1</t>
  </si>
  <si>
    <t>tang 1</t>
  </si>
  <si>
    <t>TANGENTE 2</t>
  </si>
  <si>
    <t>tang 2</t>
  </si>
  <si>
    <t>TANGENTE 3</t>
  </si>
  <si>
    <t>tang 3</t>
  </si>
  <si>
    <t>espesor sub-base granular ( estudio de suelos)</t>
  </si>
  <si>
    <t>Sub base granular e= 0.15m</t>
  </si>
  <si>
    <t>CANTIDADES TOTALES PLACAS</t>
  </si>
  <si>
    <t>TIPO CURVA</t>
  </si>
  <si>
    <t>CONCRETO</t>
  </si>
  <si>
    <t>CICLOPEO</t>
  </si>
  <si>
    <t>ACERO</t>
  </si>
  <si>
    <t>TANGENTE1</t>
  </si>
  <si>
    <t>TANGENTE2</t>
  </si>
  <si>
    <t>TANGENTE3</t>
  </si>
  <si>
    <t>CANTIDADES TOTALES RIOSTRAS</t>
  </si>
  <si>
    <t>CONCRETO (M3)</t>
  </si>
  <si>
    <t>ACERO LONG(Kg)</t>
  </si>
  <si>
    <t>ACERO TRS(Kg)</t>
  </si>
  <si>
    <t>Bordillo en Concreto Reforzado</t>
  </si>
  <si>
    <t xml:space="preserve">B1 </t>
  </si>
  <si>
    <t>B2</t>
  </si>
  <si>
    <t>Altura h</t>
  </si>
  <si>
    <t>Área Sección ((B1+B2)/2 ).h</t>
  </si>
  <si>
    <t>Numero de bordillos</t>
  </si>
  <si>
    <t>Separación Acerto transversal</t>
  </si>
  <si>
    <t>Numero de Barras</t>
  </si>
  <si>
    <t>Longitud Fleje</t>
  </si>
  <si>
    <t>Total Concreto</t>
  </si>
  <si>
    <t xml:space="preserve">Total Acero Longitudinal 2N°3 </t>
  </si>
  <si>
    <t>Total Acero Transversal FLEJES N°3C/20</t>
  </si>
  <si>
    <t>Cuneta en Concreto Reforzado</t>
  </si>
  <si>
    <t xml:space="preserve">TOTAL </t>
  </si>
  <si>
    <t>TANGENTE 3 y CURVAS</t>
  </si>
  <si>
    <t xml:space="preserve">Ancho Cuneta </t>
  </si>
  <si>
    <t>Espesor Cuneta</t>
  </si>
  <si>
    <t>Numero de Cunetas</t>
  </si>
  <si>
    <t>Separación acero Longitudinal</t>
  </si>
  <si>
    <t>Separación acero Transversal</t>
  </si>
  <si>
    <t xml:space="preserve">Total Acero Longitudinal N° 3 C/25 </t>
  </si>
  <si>
    <t>Total Acero Transversal FELJES N°3C/15</t>
  </si>
  <si>
    <t>RAMPA DE ACCESO Y SALIDA PLACA HUELLA</t>
  </si>
  <si>
    <t>TOTAL EMPALMES</t>
  </si>
  <si>
    <t>Numero de empalmes TAN 1</t>
  </si>
  <si>
    <t>Numero de empalmes TAN 2</t>
  </si>
  <si>
    <t>Numero de empalmes TAN 3</t>
  </si>
  <si>
    <t>Numero de empalmes TAN 4</t>
  </si>
  <si>
    <t>Ancho empalme</t>
  </si>
  <si>
    <t xml:space="preserve">Longitud de empalme </t>
  </si>
  <si>
    <t>RIOSTRAS INICIALES ZONAS DE EMPALME</t>
  </si>
  <si>
    <t>Numero de Riostras iniciales</t>
  </si>
  <si>
    <t>Longitud Fleje #3 Riostra inicial</t>
  </si>
  <si>
    <t>Separación flejes riostra</t>
  </si>
  <si>
    <t xml:space="preserve">Barras de acero longitudinal  Riostra </t>
  </si>
  <si>
    <t xml:space="preserve">Acero Transversal Riostra #3 C/0.20m </t>
  </si>
  <si>
    <t>Kg</t>
  </si>
  <si>
    <t>Acero Longitudinal Riostra 4#4</t>
  </si>
  <si>
    <t>Concreto Riostras zonas de empalme</t>
  </si>
  <si>
    <t>PLACA ZONA DE EMPALME</t>
  </si>
  <si>
    <t xml:space="preserve">Ancho Placa </t>
  </si>
  <si>
    <t xml:space="preserve">ÁREA DENTELLÓN </t>
  </si>
  <si>
    <t>Separación Acero transversal</t>
  </si>
  <si>
    <t>Separación Acero Longitudinal</t>
  </si>
  <si>
    <t>Longitud Fleje Dentellón</t>
  </si>
  <si>
    <t>Acero Transversal  fleje #4 c /26</t>
  </si>
  <si>
    <t>Acero Longitudinal #3c/22</t>
  </si>
  <si>
    <t>Sub base granular para Dentellón</t>
  </si>
  <si>
    <t>CUNETAS ZONAS DE EMPALME</t>
  </si>
  <si>
    <t>JUNTA DE SELLO</t>
  </si>
  <si>
    <t>Long Tramo</t>
  </si>
  <si>
    <t># Riostras</t>
  </si>
  <si>
    <t>Sello</t>
  </si>
  <si>
    <t>Vol que ocupa en el concreto</t>
  </si>
  <si>
    <t>Volumenes de CORTE Y RELLENO reconformación</t>
  </si>
  <si>
    <t>CORTE</t>
  </si>
  <si>
    <t>Cartera anexa</t>
  </si>
  <si>
    <t>RELLENO</t>
  </si>
  <si>
    <t>RESUMEN CANTIDADES PLACA HUELLA</t>
  </si>
  <si>
    <t>SUB BASE-15cm</t>
  </si>
  <si>
    <t>CONCRETO 21 Mpa PLACA RIOSTRA, CUNETA ,BORDILLO</t>
  </si>
  <si>
    <t>CONCRETO CICLOPEO</t>
  </si>
  <si>
    <t>ACERO 60000PSI PLACA, RIOSTRA ,CUNETA, BORDILLO</t>
  </si>
  <si>
    <t>MATERIAL CORTE</t>
  </si>
  <si>
    <t>MATERIAL RELLENO INCLUYE %EXP PROVENIENTE DE LA EXCAVACION</t>
  </si>
  <si>
    <t>EXCAVACIÓN MANUAL PARA RIOSTRAS</t>
  </si>
  <si>
    <t>Desplazamiento de cerca de púas</t>
  </si>
  <si>
    <t>Espesor para mejoramiento de la subrasante  ( Estudio de Suelos)</t>
  </si>
  <si>
    <t xml:space="preserve">Relleno en recebo común </t>
  </si>
  <si>
    <t>Demolición de alcantarillas existentes</t>
  </si>
  <si>
    <t>Implementar el mejoramiento de vías terciarias para la estructura de pavimento</t>
  </si>
  <si>
    <t>ITEM</t>
  </si>
  <si>
    <t>4.11</t>
  </si>
  <si>
    <t>4.13</t>
  </si>
  <si>
    <t>4.20</t>
  </si>
  <si>
    <t>4.22</t>
  </si>
  <si>
    <t>4.29</t>
  </si>
  <si>
    <t>CÓDIGO</t>
  </si>
  <si>
    <t>MINFRA-MN-FR-14</t>
  </si>
  <si>
    <t>INSTITUTO NACIONAL DE VIAS</t>
  </si>
  <si>
    <t>PROCESO MISIONAL INFRAESTRUCTURA VIAL</t>
  </si>
  <si>
    <t>VERSIÓN</t>
  </si>
  <si>
    <t>DIRECCION TECNICA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</si>
  <si>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</si>
  <si>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</si>
  <si>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</si>
  <si>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</si>
  <si>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</si>
  <si>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</si>
  <si>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</si>
  <si>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 xml:space="preserve">UNIDAD EJECUTORA: </t>
  </si>
  <si>
    <t>DIRECCIÓN TERRITORIAL:</t>
  </si>
  <si>
    <t>CONTRATO No.</t>
  </si>
  <si>
    <t>OBJETO DEL CONTRATO</t>
  </si>
  <si>
    <t>INTERVENTOR</t>
  </si>
  <si>
    <t xml:space="preserve">FECHA CIERRE DE LICITACIÓN Y/O SELECCIÓN ABREVIADA  </t>
  </si>
  <si>
    <t>DATOS ESPECÍFICOS</t>
  </si>
  <si>
    <t>I. EQUIPO</t>
  </si>
  <si>
    <t>TIPO</t>
  </si>
  <si>
    <t>TARIFA/HORA</t>
  </si>
  <si>
    <t>Vr. UNITARIO</t>
  </si>
  <si>
    <t>C0010810</t>
  </si>
  <si>
    <t>C0010850</t>
  </si>
  <si>
    <t>HERRAMIENTA MENOR (%)</t>
  </si>
  <si>
    <t>SUBTOTAL $</t>
  </si>
  <si>
    <t>II. MATERIALES</t>
  </si>
  <si>
    <t>PRECIO UNIT.</t>
  </si>
  <si>
    <t>B0015210</t>
  </si>
  <si>
    <t>B021002</t>
  </si>
  <si>
    <t>B0020003</t>
  </si>
  <si>
    <t>B0123650</t>
  </si>
  <si>
    <t>III. TRANSPORTES</t>
  </si>
  <si>
    <t>MATERIAL</t>
  </si>
  <si>
    <t>CANTIDAD      (1)</t>
  </si>
  <si>
    <t>DISTANCIA (2)</t>
  </si>
  <si>
    <t>(1) * (2)</t>
  </si>
  <si>
    <t>TARIFA</t>
  </si>
  <si>
    <t>T0010009</t>
  </si>
  <si>
    <t>m3/km</t>
  </si>
  <si>
    <t>IV. MANO DE OBRA</t>
  </si>
  <si>
    <t>TRABAJADOR</t>
  </si>
  <si>
    <t>PRESTACIONES (%)</t>
  </si>
  <si>
    <t>A0030020</t>
  </si>
  <si>
    <t>A0040010</t>
  </si>
  <si>
    <t>TOTAL COSTO DIRECTO $</t>
  </si>
  <si>
    <t>V. COSTOS INDIRECTOS</t>
  </si>
  <si>
    <t>Porcentaje</t>
  </si>
  <si>
    <t>Valor Total</t>
  </si>
  <si>
    <t>ADMINISTRACION</t>
  </si>
  <si>
    <t xml:space="preserve">IMPREVISTOS </t>
  </si>
  <si>
    <t>UTILIDAD</t>
  </si>
  <si>
    <t>PFinal01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</si>
  <si>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</si>
  <si>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</si>
  <si>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</si>
  <si>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</si>
  <si>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</si>
  <si>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</si>
  <si>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</t>
  </si>
  <si>
    <t>Representante Legal del Interventor o su Apoderado</t>
  </si>
  <si>
    <t xml:space="preserve">Original: Archivo de Gestión Contractual ( Subdirección Administrativa) </t>
  </si>
  <si>
    <t>Copias : Unidad Ejecutora,  Contratista, Interventor y Dirección Territorial.</t>
  </si>
  <si>
    <t>C0010610</t>
  </si>
  <si>
    <t>C0010923</t>
  </si>
  <si>
    <t>B0014410</t>
  </si>
  <si>
    <t>B0063200</t>
  </si>
  <si>
    <t>T0010062</t>
  </si>
  <si>
    <t>A0030030</t>
  </si>
  <si>
    <t>4.7</t>
  </si>
  <si>
    <t>C0010550</t>
  </si>
  <si>
    <t>B0053100</t>
  </si>
  <si>
    <t>B0093350</t>
  </si>
  <si>
    <t>B0100001</t>
  </si>
  <si>
    <t>T0010004</t>
  </si>
  <si>
    <t>T0010042</t>
  </si>
  <si>
    <t>A0030080</t>
  </si>
  <si>
    <t xml:space="preserve">Retroexcavadora E-200 sobre orugas
</t>
  </si>
  <si>
    <t xml:space="preserve">Taco metálico o puntal (escamas en concreto)
</t>
  </si>
  <si>
    <t>Tubería PVC RD21 de 1´´ (para anclajes)</t>
  </si>
  <si>
    <t>Formaleta Metálica</t>
  </si>
  <si>
    <t>Acero PDR-60</t>
  </si>
  <si>
    <t>Concreto Resistencia  21 (Mpa)</t>
  </si>
  <si>
    <t>B025101</t>
  </si>
  <si>
    <t>A0030040</t>
  </si>
  <si>
    <t>B0014710</t>
  </si>
  <si>
    <t>B0073220</t>
  </si>
  <si>
    <t>B021001</t>
  </si>
  <si>
    <t>T0010094</t>
  </si>
  <si>
    <t>Tubería PVC Alcantarillado 4"</t>
  </si>
  <si>
    <t>B033002</t>
  </si>
  <si>
    <t>Transporte de concreto</t>
  </si>
  <si>
    <t xml:space="preserve">Material seleccionado para Relleno
</t>
  </si>
  <si>
    <t>Transporte de material seleccionado para relleno</t>
  </si>
  <si>
    <t>Geotextil Fortex BX-40</t>
  </si>
  <si>
    <t>M2</t>
  </si>
  <si>
    <t xml:space="preserve">Piedra para gavión
</t>
  </si>
  <si>
    <t>Alambre galvanizado No. 12</t>
  </si>
  <si>
    <t xml:space="preserve">Formaleta (gaviones, juntas de bordillos, juntas de cunetas, muros, concretos clase D,E, F y G)
</t>
  </si>
  <si>
    <t>Malla para gaviones (2M3)</t>
  </si>
  <si>
    <t>u</t>
  </si>
  <si>
    <t>M.O. calificada</t>
  </si>
  <si>
    <t>M.O no calificada</t>
  </si>
  <si>
    <t>Materiales</t>
  </si>
  <si>
    <t>Servicios domiciliarios</t>
  </si>
  <si>
    <t>Terrenos</t>
  </si>
  <si>
    <t>Edificios</t>
  </si>
  <si>
    <t>Maquinaria y Equipo</t>
  </si>
  <si>
    <t>Mantenimiento maquinaria y equipo</t>
  </si>
  <si>
    <t>Transporte</t>
  </si>
  <si>
    <t>suma</t>
  </si>
  <si>
    <t xml:space="preserve">CAPÍTULO 4: </t>
  </si>
  <si>
    <t xml:space="preserve">Construir obras de drenaje </t>
  </si>
  <si>
    <t>IVA</t>
  </si>
  <si>
    <t>Ingeniero SIG</t>
  </si>
  <si>
    <t>TOTAL PARCIAL
(D * E)</t>
  </si>
  <si>
    <t>ANALISIS DE PRECIOS UNITARIOS</t>
  </si>
  <si>
    <t>ACTIVIDAD:</t>
  </si>
  <si>
    <t>ITEM:</t>
  </si>
  <si>
    <t>Tipo</t>
  </si>
  <si>
    <t>Rendimiento</t>
  </si>
  <si>
    <t>Sub-Total</t>
  </si>
  <si>
    <t>Precio-Unit.</t>
  </si>
  <si>
    <t>Distancia</t>
  </si>
  <si>
    <t>M3/Km</t>
  </si>
  <si>
    <t>Tarifa</t>
  </si>
  <si>
    <t>Trabajador o Cuadrilla</t>
  </si>
  <si>
    <t>Jornal</t>
  </si>
  <si>
    <t>Prestaciones</t>
  </si>
  <si>
    <t>Jornal/total</t>
  </si>
  <si>
    <t>Precio Unitario Total Aproximado al Peso</t>
  </si>
  <si>
    <t>I. MATERIALES EN OBRA</t>
  </si>
  <si>
    <t xml:space="preserve">Vol-Peso </t>
  </si>
  <si>
    <t>Oficial</t>
  </si>
  <si>
    <t>1.1.3</t>
  </si>
  <si>
    <t>1.1.4</t>
  </si>
  <si>
    <t>1.1.5</t>
  </si>
  <si>
    <t>1.1.6</t>
  </si>
  <si>
    <t>1.1.7</t>
  </si>
  <si>
    <t>1.1.8</t>
  </si>
  <si>
    <t>1.1.9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</si>
  <si>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</si>
  <si>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</si>
  <si>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</si>
  <si>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</si>
  <si>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</si>
  <si>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</si>
  <si>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</si>
  <si>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</si>
  <si>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</si>
  <si>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</si>
  <si>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</si>
  <si>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</si>
  <si>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</si>
  <si>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</si>
  <si>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</si>
  <si>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</si>
  <si>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</si>
  <si>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</si>
  <si>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</si>
  <si>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</si>
  <si>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</si>
  <si>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</si>
  <si>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</si>
  <si>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</si>
  <si>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</si>
  <si>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</si>
  <si>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</si>
  <si>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</si>
  <si>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</si>
  <si>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</si>
  <si>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</si>
  <si>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</si>
  <si>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</si>
  <si>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</si>
  <si>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</si>
  <si>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2.4.9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</si>
  <si>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</si>
  <si>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</si>
  <si>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</si>
  <si>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</si>
  <si>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</si>
  <si>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</si>
  <si>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</si>
  <si>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</si>
  <si>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</si>
  <si>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2.6.1</t>
  </si>
  <si>
    <t>2.6.2</t>
  </si>
  <si>
    <t>2.6.3</t>
  </si>
  <si>
    <t>2.6.4</t>
  </si>
  <si>
    <t>2.6.5</t>
  </si>
  <si>
    <t>2.6.6</t>
  </si>
  <si>
    <t>2.6.7</t>
  </si>
  <si>
    <t>2.6.8</t>
  </si>
  <si>
    <t>2.6.9</t>
  </si>
  <si>
    <t>2.7.1</t>
  </si>
  <si>
    <t>2.7.2</t>
  </si>
  <si>
    <t>2.7.3</t>
  </si>
  <si>
    <t>2.7.4</t>
  </si>
  <si>
    <t>2.7.5</t>
  </si>
  <si>
    <t>2.7.6</t>
  </si>
  <si>
    <t>2.7.7</t>
  </si>
  <si>
    <t>2.7.8</t>
  </si>
  <si>
    <t>2.7.9</t>
  </si>
  <si>
    <t>2.8.1</t>
  </si>
  <si>
    <t>2.8.2</t>
  </si>
  <si>
    <t>2.8.3</t>
  </si>
  <si>
    <t>2.8.4</t>
  </si>
  <si>
    <t>2.8.5</t>
  </si>
  <si>
    <t>2.8.6</t>
  </si>
  <si>
    <t>2.8.7</t>
  </si>
  <si>
    <t>2.8.8</t>
  </si>
  <si>
    <t>2.8.9</t>
  </si>
  <si>
    <t>2.9.1</t>
  </si>
  <si>
    <t>2.9.2</t>
  </si>
  <si>
    <t>2.9.3</t>
  </si>
  <si>
    <t>2.9.4</t>
  </si>
  <si>
    <t>2.9.5</t>
  </si>
  <si>
    <t>2.9.6</t>
  </si>
  <si>
    <t>2.9.7</t>
  </si>
  <si>
    <t>2.9.8</t>
  </si>
  <si>
    <t>2.9.9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</si>
  <si>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</si>
  <si>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</si>
  <si>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</si>
  <si>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</si>
  <si>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</si>
  <si>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</si>
  <si>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</si>
  <si>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</si>
  <si>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</si>
  <si>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</si>
  <si>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</si>
  <si>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</si>
  <si>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</si>
  <si>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</si>
  <si>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</si>
  <si>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</si>
  <si>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</si>
  <si>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</si>
  <si>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</si>
  <si>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</si>
  <si>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</si>
  <si>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</si>
  <si>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</si>
  <si>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</si>
  <si>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</si>
  <si>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</si>
  <si>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</si>
  <si>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</si>
  <si>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</si>
  <si>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</si>
  <si>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</si>
  <si>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</si>
  <si>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</si>
  <si>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</si>
  <si>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</si>
  <si>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</si>
  <si>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PROYECTO</t>
  </si>
  <si>
    <t>CAPITULO: 3</t>
  </si>
  <si>
    <t>Municipio:</t>
  </si>
  <si>
    <t>Cadenero</t>
  </si>
  <si>
    <t>Topografo</t>
  </si>
  <si>
    <t>II. EQUIPO Y HERRAMIENTAS</t>
  </si>
  <si>
    <t>Herraminetas menores (10%m.o)</t>
  </si>
  <si>
    <t>Volco 6m3</t>
  </si>
  <si>
    <t>Total Costos Directos</t>
  </si>
  <si>
    <t>Total Costos Indirectos</t>
  </si>
  <si>
    <t>Rendimiento mano de obra</t>
  </si>
  <si>
    <t>RENDIMIENTOS</t>
  </si>
  <si>
    <t>Número de cuadrillas</t>
  </si>
  <si>
    <t>Total costos Directos e Indirectos</t>
  </si>
  <si>
    <t>1.2.1</t>
  </si>
  <si>
    <t>1.2.2</t>
  </si>
  <si>
    <t>1.2.3</t>
  </si>
  <si>
    <t>1.2.4</t>
  </si>
  <si>
    <t>1.2.5</t>
  </si>
  <si>
    <t>G</t>
  </si>
  <si>
    <t>Señalización</t>
  </si>
  <si>
    <t>Señal Vertical de Transito tipo 1 con lamina retrorreflectiva tipo III (75 x 75 ) cm</t>
  </si>
  <si>
    <t>Señal Vertical de Transito tipo 1 con lamina retrorreflectiva tipo III (75 x 75 ) cm Municipio de Apartadó</t>
  </si>
  <si>
    <t>Señal Vertical de Transito tipo 1 con lamina retrorreflectiva tipo III (75 x 75 ) cm Municipio de Arboletes</t>
  </si>
  <si>
    <t>Señal Vertical de Transito tipo 1 con lamina retrorreflectiva tipo III (75 x 75 ) cm Municipio de Carepa</t>
  </si>
  <si>
    <t>Señal Vertical de Transito tipo 1 con lamina retrorreflectiva tipo III (75 x 75 ) cm Municipio de Necoclí</t>
  </si>
  <si>
    <t>Señal Vertical de Transito tipo 1 con lamina retrorreflectiva tipo III (75 x 75 ) cm Municipio de Mutatá</t>
  </si>
  <si>
    <t>Señal Vertical de Transito tipo 1 con lamina retrorreflectiva tipo III (75 x 75 ) cm Municipio de Chigorodó</t>
  </si>
  <si>
    <t>Señal Vertical de Transito tipo 1 con lamina retrorreflectiva tipo III (75 x 75 ) cm Municipio de San Juan de Urabá</t>
  </si>
  <si>
    <t>Señal Vertical de Transito tipo 1 con lamina retrorreflectiva tipo III (75 x 75 ) cm Municipio de San Pedro de Urabá</t>
  </si>
  <si>
    <t>Señal Vertical de Transito tipo 1 con lamina retrorreflectiva tipo III (75 x 75 ) cm Municipio de Turbo</t>
  </si>
  <si>
    <t>Poste en angulo de 2*2*1/4 de 3,5m para señal</t>
  </si>
  <si>
    <t>Señal (grupo 1). Tablero en lámina galvanizada de 75cm*75cm, calibre 16, reflectivo tipo 1/ incluye poste )</t>
  </si>
  <si>
    <t>Concreto de 140 kg/cm2</t>
  </si>
  <si>
    <t>Ayudante (2)</t>
  </si>
  <si>
    <t>Camioneta D-300</t>
  </si>
  <si>
    <t>Tarifa/Hr</t>
  </si>
  <si>
    <t>Disipadores de energía en concreto resistencia de 210 kg/cm² (3000 psi)  Municipio de Carepa</t>
  </si>
  <si>
    <t>1.0</t>
  </si>
  <si>
    <t>1.2</t>
  </si>
  <si>
    <t>2.0</t>
  </si>
  <si>
    <t>3.0</t>
  </si>
  <si>
    <t>Un</t>
  </si>
  <si>
    <t>Mezcla Densa en Caliente tipo MDC-19</t>
  </si>
  <si>
    <t>Mezcla Densa en Caliente tipo MDC-19 Municipio de Apartadó</t>
  </si>
  <si>
    <t>Mezcla Densa en Caliente tipo MDC-19 Municipio de Arboletes</t>
  </si>
  <si>
    <t>Mezcla Densa en Caliente tipo MDC-19 Municipio de Carepa</t>
  </si>
  <si>
    <t>Mezcla Densa en Caliente tipo MDC-19 Municipio de Chigorodó</t>
  </si>
  <si>
    <t>Mezcla Densa en Caliente tipo MDC-19 Municipio de Mutatá</t>
  </si>
  <si>
    <t>Mezcla Densa en Caliente tipo MDC-19 Municipio de Necoclí</t>
  </si>
  <si>
    <t>Mezcla Densa en Caliente tipo MDC-19 Municipio de San Juan de Urabá</t>
  </si>
  <si>
    <t>Mezcla Densa en Caliente tipo MDC-19 Municipio de San Pedro de Urabá</t>
  </si>
  <si>
    <t>Mezcla Densa en Caliente tipo MDC-19 Municipio de Turbo</t>
  </si>
  <si>
    <t>Riego de liga con emulsión asfáltica CRR-1</t>
  </si>
  <si>
    <t>Riego de liga con emulsión asfáltica CRR-1 Municipio de Apartadó</t>
  </si>
  <si>
    <t>Riego de liga con emulsión asfáltica CRR-1 Municipio de Arboletes</t>
  </si>
  <si>
    <t>Riego de liga con emulsión asfáltica CRR-1 Municipio de Carepa</t>
  </si>
  <si>
    <t>Riego de liga con emulsión asfáltica CRR-1 Municipio de Mutatá</t>
  </si>
  <si>
    <t>Riego de liga con emulsión asfáltica CRR-1 Municipio de Necoclí</t>
  </si>
  <si>
    <t>Riego de liga con emulsión asfáltica CRR-1 Municipio de San Juan de Urabá</t>
  </si>
  <si>
    <t>Riego de liga con emulsión asfáltica CRR-1 municipio de Chigorodó</t>
  </si>
  <si>
    <t>Riego de liga con emulsión asfáltica CRR-1 Municipio de San Pedro de Urabá</t>
  </si>
  <si>
    <t>Riego de liga con emulsión asfáltica CRR-1 Municipio de Turbó</t>
  </si>
  <si>
    <t>Linea de demarcación con pintura en frío</t>
  </si>
  <si>
    <t>Linea de demarcación con pintura en frío Municipio de Apartadó</t>
  </si>
  <si>
    <t>Linea de demarcación con pintura en frío Municipio de Arboletes</t>
  </si>
  <si>
    <t>Linea de demarcación con pintura en frío Municipio de Carepa</t>
  </si>
  <si>
    <t>Linea de demarcación con pintura en frío Municipio de Chigorodó</t>
  </si>
  <si>
    <t>Linea de demarcación con pintura en frío Municipio de Mutatá</t>
  </si>
  <si>
    <t>Linea de demarcación con pintura en frío Municipio de Necoclí</t>
  </si>
  <si>
    <t>Linea de demarcación con pintura en frío Municipio de San Juan de Urabá</t>
  </si>
  <si>
    <t>Linea de demarcación con pintura en frío Municipio de Turbo</t>
  </si>
  <si>
    <t>Linea de demarcación con pintura en frío Municipio de San Pedro de Urabá</t>
  </si>
  <si>
    <t>HAROLDO ANTONIO ARTEAGA ESPINOSA</t>
  </si>
  <si>
    <t>CC. 15.646.040 CERETE - CORDOBA</t>
  </si>
  <si>
    <t>Ítem de Pago Invias</t>
  </si>
  <si>
    <r>
      <t>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</si>
  <si>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r>
      <t>m</t>
    </r>
    <r>
      <rPr>
        <vertAlign val="superscript"/>
        <sz val="10"/>
        <color theme="1"/>
        <rFont val="Calibri"/>
        <family val="2"/>
        <scheme val="minor"/>
      </rPr>
      <t>2</t>
    </r>
  </si>
  <si>
    <t>Excavación en material común de la explanación y canales</t>
  </si>
  <si>
    <t>Excavación en material común de la explanación y canales. Municipio de Apartadó</t>
  </si>
  <si>
    <t>Excavación en material común de la explanación y canales. Municipio de Arboletes</t>
  </si>
  <si>
    <t>Excavación en material común de la explanación y canales. Municipio de Carepa</t>
  </si>
  <si>
    <t>Excavación en material común de la explanación y canales. Municipio de Chigorodó</t>
  </si>
  <si>
    <t>Excavación en material común de la explanación y canales. Municipio de Mutatá</t>
  </si>
  <si>
    <t>Excavación en material común de la explanación y canales. Municipio de Necoclí</t>
  </si>
  <si>
    <t>Excavación en material común de la explanación y canales. Municipio de San Juan de Urabá</t>
  </si>
  <si>
    <t>Excavación en material común de la explanación y canales. Municipio de San Pedro de Urabá</t>
  </si>
  <si>
    <t>Excavación en material común de la explanación y canales. Municipio de Turbo</t>
  </si>
  <si>
    <t>900.2</t>
  </si>
  <si>
    <t>Trasnporte de material proveniente de la excavación de la explanación, canales y prestamos para distancias mayores de mil metros (1000 M) medido a partir de 100 metros (100 M)</t>
  </si>
  <si>
    <t>m³/km</t>
  </si>
  <si>
    <t>Trasnporte de material proveniente de la excavación de la explanación, canales y prestamos para distancias mayores de mil metros (1000 M) medido a partir de 100 metros (100 M).Municipio de Apartadó</t>
  </si>
  <si>
    <t>Conformación de la calzada existente</t>
  </si>
  <si>
    <t>310.1</t>
  </si>
  <si>
    <t>Conformación de la calzada existente. Municipio de Apartadó</t>
  </si>
  <si>
    <t>Conformación de la calzada existente. Municipio de Arboletes</t>
  </si>
  <si>
    <t>Conformación de la calzada existente. Municipio de Carepa</t>
  </si>
  <si>
    <t>Conformación de la calzada existente. municipio de Chigorodo</t>
  </si>
  <si>
    <t>Conformación de la calzada existente. Municipio de Mutatá</t>
  </si>
  <si>
    <t>Conformación de la calzada existente. Municipio de Necoclí</t>
  </si>
  <si>
    <t>Conformación de la calzada existente. Municipio de San Juan de Urabá</t>
  </si>
  <si>
    <t>Conformación de la calzada existente. Municipio de San Pedro de Urabá</t>
  </si>
  <si>
    <t>Conformación de la calzada existente. Municipio de Turbo</t>
  </si>
  <si>
    <t xml:space="preserve">Subbase granular clase C </t>
  </si>
  <si>
    <t>Subbase granular clase C.   Municipio de Apartadó</t>
  </si>
  <si>
    <t>Subbase granular clase C.  Municipio de Arboletes</t>
  </si>
  <si>
    <t>Subbase granular clase C.  Municipio de Carepa</t>
  </si>
  <si>
    <t>Subbase granular clase C. Municipio de Chigorodó</t>
  </si>
  <si>
    <t>Subbase granular clase C.  Municipio de Mutatá</t>
  </si>
  <si>
    <t>Subbase granular clase C.  Municipio de Necoclí</t>
  </si>
  <si>
    <t>Subbase granular clase C. Municipio de San Juan de Urabá</t>
  </si>
  <si>
    <t>Subbase granular clase C. Municipio de San Pedro de Urabá</t>
  </si>
  <si>
    <t>Subbase granular clase C.  Municipio de Turbo</t>
  </si>
  <si>
    <t>320.3</t>
  </si>
  <si>
    <t>Excavaciónes varias sin clasificar</t>
  </si>
  <si>
    <t>600.1.1</t>
  </si>
  <si>
    <t>Excavaciónes varias sin clasificar. Municipio de Apartadó</t>
  </si>
  <si>
    <t>Excavaciónes varias sin clasificar.  Municipio de Arboletes</t>
  </si>
  <si>
    <t>Excavaciónes varias sin clasificar. Municipio de Carepa</t>
  </si>
  <si>
    <t>Excavaciónes varias sin clasificar.  Municipio de Chigorodó</t>
  </si>
  <si>
    <t>Excavaciónes varias sin clasificar.  Municipio de Mutatá</t>
  </si>
  <si>
    <t>Excavaciónes varias sin clasificar.  Municipio de Necoclí</t>
  </si>
  <si>
    <t>Excavaciónes varias sin clasificar. Municipio de San Juan de Urabá</t>
  </si>
  <si>
    <t>Excavaciónes varias sin clasificar.  Municipio de San Pedro de Urabá</t>
  </si>
  <si>
    <t>Excavaciónes varias sin clasificar.  Municipio de Turbo</t>
  </si>
  <si>
    <t>Concreto resistencia 21MPA (D)</t>
  </si>
  <si>
    <t>630.4</t>
  </si>
  <si>
    <t>Concreto resistencia 21MPA (D). Municipio de Apartadó</t>
  </si>
  <si>
    <t>Concreto resistencia 21MPA (D). Municipio de Arboletes</t>
  </si>
  <si>
    <t>Concreto resistencia 21MPA (D). Municipio de Carepa</t>
  </si>
  <si>
    <t>Concreto resistencia 21MPA (D). Municipio de Chigorodó</t>
  </si>
  <si>
    <t>Concreto resistencia 21MPA (D). Municipio de Mutatá</t>
  </si>
  <si>
    <t>Concreto resistencia 21MPA (D). Municipio de Necoclí</t>
  </si>
  <si>
    <t>Concreto resistencia 21MPA (D). Municipio de San Juan de Uraba</t>
  </si>
  <si>
    <t>Concreto resistencia 21MPA (D). Municipio de San Pedro de Urabá</t>
  </si>
  <si>
    <t>Concreto resistencia 21MPA (D). Municipio de Turbo</t>
  </si>
  <si>
    <t>630.7</t>
  </si>
  <si>
    <t>Concreto resistencia 21MPA (D) (Viga riostra)</t>
  </si>
  <si>
    <t>Concreto resistencia 21MPA (D) (Viga riostra). Municipio de Apartadó</t>
  </si>
  <si>
    <t>Concreto resistencia 21MPA (D) (Viga riostra). Municipio de Arboletes</t>
  </si>
  <si>
    <t>Concreto resistencia 21MPA (D) (Viga riostra). Municipio de Carepa</t>
  </si>
  <si>
    <t>Concreto resistencia 21MPA (D) (Viga riostra). Municipio de Chigorodó</t>
  </si>
  <si>
    <t>Concreto resistencia 21MPA (D) (Viga riostra). Municipio de Mutatá</t>
  </si>
  <si>
    <t>Concreto resistencia 21MPA (D) (Viga riostra). Municipio de Necoclí</t>
  </si>
  <si>
    <t>Concreto resistencia 21MPA (D) (Viga riostra). Municipio de San Juan de Urabá</t>
  </si>
  <si>
    <t>Concreto resistencia 21MPA (D) (Viga riostra). Municipio de San Pedro de Urabá</t>
  </si>
  <si>
    <t>Concreto resistencia 21MPA (D) (Viga riostra). huella Municipio de Turbo</t>
  </si>
  <si>
    <t xml:space="preserve">Concreto resistencia 14MPA (F) </t>
  </si>
  <si>
    <t>Concreto resistencia 14MPA (F). Municipio de Apartadó</t>
  </si>
  <si>
    <t>Concreto resistencia 14MPA (F).. Municipio de Arboletes</t>
  </si>
  <si>
    <t>Concreto resistencia 14MPA (F). Municipio de Carepa</t>
  </si>
  <si>
    <t>Concreto resistencia 14MPA (F). Municipio de Chigorodó</t>
  </si>
  <si>
    <t>Concreto resistencia 14MPA (F). Municipio de Mutatá</t>
  </si>
  <si>
    <t>Concreto resistencia 14MPA (F). Municipio de Necoclí</t>
  </si>
  <si>
    <t>Concreto resistencia 14MPA (F). Municipio de San Juan de Uraba</t>
  </si>
  <si>
    <t>Concreto resistencia 14MPA (F). Municipio de San Pedro de Urabá</t>
  </si>
  <si>
    <t>Concreto resistencia 14MPA (F). Municipio de Turbo</t>
  </si>
  <si>
    <t>630.6</t>
  </si>
  <si>
    <t>Acero de refuerzo fy 4.200MPA (Huellas y riostras)</t>
  </si>
  <si>
    <t>640.1</t>
  </si>
  <si>
    <t>Acero de refuerzo fy 4.200MPA (Huellas y riostras). Municipio de Apartadó</t>
  </si>
  <si>
    <t>Acero de refuerzo fy 4.200MPA (Huellas y riostras). Municipio de Arboletes</t>
  </si>
  <si>
    <t>Acero de refuerzo fy 4.200MPA (Huellas y riostras). Municipio de Carepa</t>
  </si>
  <si>
    <t>Acero de refuerzo fy 4.200MPA (Huellas y riostras). Municipio de Chigorodó</t>
  </si>
  <si>
    <t>Acero de refuerzo fy 4.200MPA (Huellas y riostras). Municipio de Mutatá</t>
  </si>
  <si>
    <t>Acero de refuerzo fy 4.200MPA (Huellas y riostras). Municipio de Necoclí</t>
  </si>
  <si>
    <t>Acero de refuerzo fy 4.200MPA (Huellas y riostras). Municipio de San Juan de Urabá</t>
  </si>
  <si>
    <t>Acero de refuerzo fy 4.200MPA (Huellas y riostras). Municipio de San Pedro de Urabá</t>
  </si>
  <si>
    <t>Acero de refuerzo fy 4.200MPA (Huellas y riostras). Municipio de Turbo</t>
  </si>
  <si>
    <t>Excavaciónes varias sin clasificar (Vigas Riostra)</t>
  </si>
  <si>
    <t xml:space="preserve">  450.2</t>
  </si>
  <si>
    <t>450.2</t>
  </si>
  <si>
    <t>421.1</t>
  </si>
  <si>
    <t>Geotextil T-2400 o similar tejido</t>
  </si>
  <si>
    <t>673.1.2</t>
  </si>
  <si>
    <t>Geotextil T-2400 o similar tejido. Municipio de Apartadó</t>
  </si>
  <si>
    <t>Geotextil T-2400 o similar tejido. Municipio de Arboletes</t>
  </si>
  <si>
    <t>Geotextil T-2400 o similar tejido. Municipio de Carepa</t>
  </si>
  <si>
    <t>Geotextil T-2400 o similar tejido. Municipio de Chigorodó</t>
  </si>
  <si>
    <t>Geotextil T-2400 o similar tejido. Municipio de Mutatá</t>
  </si>
  <si>
    <t>Geotextil T-2400 o similar tejido. Municipio de Necoclí</t>
  </si>
  <si>
    <t>Geotextil T-2400 o similar tejido. Municipio de San Juan de Urabá</t>
  </si>
  <si>
    <t>Geotextil T-2400 o similar tejido. Municipio de San Pedro de Urabá</t>
  </si>
  <si>
    <t>Geotextil T-2400 o similar tejido. Municipio de Turbo</t>
  </si>
  <si>
    <t>Excavaciónes varias sin clasificar. Municipio de Arboletes</t>
  </si>
  <si>
    <t>Excavaciónes varias sin clasificar. Municipio de Chigorodó</t>
  </si>
  <si>
    <t>Excavaciónes varias sin clasificar. Municipio de Mutatá</t>
  </si>
  <si>
    <t>Excavaciónes varias sin clasificar. Municipio de Necoclí</t>
  </si>
  <si>
    <t>Excavaciónes varias sin clasificar. Municipio de San Pedro de Urabá</t>
  </si>
  <si>
    <t>Excavaciónes varias sin clasificar. Municipio de Turbo</t>
  </si>
  <si>
    <t>610.7</t>
  </si>
  <si>
    <t>Relleno con arena (Protección tubería)</t>
  </si>
  <si>
    <t>Relleno con arena (Protección tubería). Municipio de Necoclí</t>
  </si>
  <si>
    <t>Relleno con arena (Protección tubería). Municipio de Apartadó</t>
  </si>
  <si>
    <t>Relleno con arena (Protección tubería). Municipio de Arboletes</t>
  </si>
  <si>
    <t>Relleno con arena (Protección tubería). Municipio de Carepa</t>
  </si>
  <si>
    <t>Relleno con arena (Protección tubería). Municipio de Chigorodó</t>
  </si>
  <si>
    <t>Relleno con arena (Protección tubería). Municipio de Mutatá</t>
  </si>
  <si>
    <t>Relleno con arena (Protección tubería). Municipio de San Juan de Urabá</t>
  </si>
  <si>
    <t>Relleno con arena (Protección tubería). Municipio de San Pedro de Urabá</t>
  </si>
  <si>
    <t>Relleno con arena (Protección tubería). Municipio de Turbo</t>
  </si>
  <si>
    <t>700.1</t>
  </si>
  <si>
    <t>Acero de refuerzo fy 4.200MPA. Municipio de Apartadó</t>
  </si>
  <si>
    <t>Acero de refuerzo fy 4.200MPA . Municipio de Arboletes</t>
  </si>
  <si>
    <t>Acero de refuerzo fy 4.200MPA . Municipio de Carepa</t>
  </si>
  <si>
    <t>Acero de refuerzo fy 4.200MPA . Municipio de Chigorodó</t>
  </si>
  <si>
    <t>Acero de refuerzo fy 4.200MPA. Municipio de Mutatá</t>
  </si>
  <si>
    <t>Acero de refuerzo fy 4.200MPA. Municipio de Necoclí</t>
  </si>
  <si>
    <t>Acero de refuerzo fy 4.200MPA. Municipio de San Juan de Urabá</t>
  </si>
  <si>
    <t>Acero de refuerzo fy 4.200MPA. Municipio de San Pedro de Urabá</t>
  </si>
  <si>
    <t>Tubería de concreto reforzado 21MPA de 900MM de diametro interior</t>
  </si>
  <si>
    <t>661.1</t>
  </si>
  <si>
    <t>Tubería de concreto reforzado 21MPA de 900MM de diametro interior. Municipio de Apartadó</t>
  </si>
  <si>
    <t>Tubería de concreto reforzado 21MPA de 900MM de diametro interior. Municipio de Arboletes</t>
  </si>
  <si>
    <t>Tubería de concreto reforzado 21MPA de 900MM de diametro interior. Municipio de Carepa</t>
  </si>
  <si>
    <t>Tubería de concreto reforzado 21MPA de 900MM de diametro interior. Municipio de Chigorodó</t>
  </si>
  <si>
    <t>Tubería de concreto reforzado 21MPA de 900MM de diametro interior. Municipio de Mutatá</t>
  </si>
  <si>
    <t>Tubería de concreto reforzado 21MPA de 900MM de diametro interior. Municipio de Necoclí</t>
  </si>
  <si>
    <t>Tubería de concreto reforzado 21MPA de 900MM de diametro interior. Municipio de San Juan de Urabá</t>
  </si>
  <si>
    <t>Tubería de concreto reforzado 21MPA de 900MM de diametro interior. Municipio de San Pedro de Urabá</t>
  </si>
  <si>
    <t>Tubería de concreto reforzado 21MPA de 900MM de diametro interior. Municipio de Turbo</t>
  </si>
  <si>
    <t>Concreto resistencia 21MPA (D) (Estructuras)</t>
  </si>
  <si>
    <t>Concreto resistencia 21MPA (D)(Estructuras). Municipio de Apartadó</t>
  </si>
  <si>
    <t>Concreto resistencia 21MPA (D)(Estructuras). Municipio de Arboletes</t>
  </si>
  <si>
    <t>Concreto resistencia 21MPA (D)(Estructuras). Municipio de Carepa</t>
  </si>
  <si>
    <t>Concreto resistencia 21MPA (D)(Estructuras). Municipio de Chigorodó</t>
  </si>
  <si>
    <t>Concreto resistencia 21MPA (D)(Estructuras). Municipio de Mutatá</t>
  </si>
  <si>
    <t>Concreto resistencia 21MPA (D)(Estructuras). Municipio de Necoclí</t>
  </si>
  <si>
    <t>Concreto resistencia 21MPA (D)(Estructuras). Municipio de San Juan de Urabá</t>
  </si>
  <si>
    <t>Concreto resistencia 21MPA (D)(Estructuras). Municipio de San Pedro de Urabá</t>
  </si>
  <si>
    <t>Concreto resistencia 21MPA (D)(Estructuras). Municipio de Turbo</t>
  </si>
  <si>
    <t>Cuneta de concreto vaciada in situ; incluye la conformación de la superficie de apoyo</t>
  </si>
  <si>
    <t>671.3</t>
  </si>
  <si>
    <t>Cuneta de concreto vaciada in situ; incluye la conformación de la superficie de apoyo. Municipio de Apartadó</t>
  </si>
  <si>
    <t>Cuneta de concreto vaciada in situ; incluye la conformación de la superficie de apoyo. Municipio de Arboletes</t>
  </si>
  <si>
    <t>Cuneta de concreto vaciada in situ; incluye la conformación de la superficie de apoyo. Municipio de Carepa</t>
  </si>
  <si>
    <t>Cuneta de concreto vaciada in situ; incluye la conformación de la superficie de apoyo. Municipio de Chigorodó</t>
  </si>
  <si>
    <t>Cuneta de concreto vaciada in situ; incluye la conformación de la superficie de apoyo. Municipio de Mutatá</t>
  </si>
  <si>
    <t>Cuneta de concreto vaciada in situ; incluye la conformación de la superficie de apoyo. Municipio de Necoclí</t>
  </si>
  <si>
    <t>Cuneta de concreto vaciada in situ; incluye la conformación de la superficie de apoyo. Municipio de San Juan de Urabá</t>
  </si>
  <si>
    <t>Cuneta de concreto vaciada in situ; incluye la conformación de la superficie de apoyo. Municipio de San Pedro de Urabá</t>
  </si>
  <si>
    <t>Cuneta de concreto vaciada in situ; incluye la conformación de la superficie de apoyo. Municipio de Turbo</t>
  </si>
  <si>
    <t>670.5</t>
  </si>
  <si>
    <t>Disipadores de energía y sedimentadores en concreto ciclopeo</t>
  </si>
  <si>
    <t>Disipadores de energía y sedimentadores en concreto ciclopeo.  Municipio de Apartadó</t>
  </si>
  <si>
    <t>Disipadores de energía y sedimentadores en concreto ciclopeo.  Municipio de Arboletes</t>
  </si>
  <si>
    <t>Disipadores de energía y sedimentadores en concreto ciclopeo.  Municipio de Chigorodó</t>
  </si>
  <si>
    <t>Disipadores de energía y sedimentadores en concreto ciclopeo.  Municipio de Mutatá</t>
  </si>
  <si>
    <t>Disipadores de energía y sedimentadores en concreto ciclopeo.  Municipio de Necoclí</t>
  </si>
  <si>
    <t>Disipadores de energía y sedimentadores en concreto ciclopeo.  Municipio de San Juan de Urabá</t>
  </si>
  <si>
    <t>Disipadores de energía y sedimentadores en concreto ciclopeo.  Municipio de San Pedro de Urabá</t>
  </si>
  <si>
    <t>Disipadores de energía y sedimentadores en concreto ciclopeo.  Municipio de Turbo</t>
  </si>
  <si>
    <t>Concreto resistencia 14MPA (F). Municipio de San Juan de Urabá</t>
  </si>
  <si>
    <t>672.3</t>
  </si>
  <si>
    <t>Bordillo de concreto vaciado in situ; Incluye la conformación de la superficie de apoyo</t>
  </si>
  <si>
    <t>Bordillo de concreto vaciado in situ; Incluye la conformación de la superficie de apoyo. Municipio de Apartadó</t>
  </si>
  <si>
    <t>Bordillo de concreto vaciado in situ; Incluye la conformación de la superficie de apoyo. Municipio de Arboletes</t>
  </si>
  <si>
    <t>Bordillo de concreto vaciado in situ; Incluye la conformación de la superficie de apoyo. Municipio de Carepa</t>
  </si>
  <si>
    <t>Bordillo de concreto vaciado in situ; Incluye la conformación de la superficie de apoyo. Municipio de Chigorodó</t>
  </si>
  <si>
    <t>Bordillo de concreto vaciado in situ; Incluye la conformación de la superficie de apoyo. Municipio de Mutatá</t>
  </si>
  <si>
    <t>Bordillo de concreto vaciado in situ; Incluye la conformación de la superficie de apoyo. Municipio de Necoclí</t>
  </si>
  <si>
    <t>Bordillo de concreto vaciado in situ; Incluye la conformación de la superficie de apoyo. Municipio de San Juan de Urabá</t>
  </si>
  <si>
    <t>Bordillo de concreto vaciado in situ; Incluye la conformación de la superficie de apoyo. Municipio de San Pedro de Urabá</t>
  </si>
  <si>
    <t>Bordillo de concreto vaciado in situ; Incluye la conformación de la superficie de apoyo. Municipio de Turbo</t>
  </si>
  <si>
    <t>710.1</t>
  </si>
  <si>
    <t>1.2.6</t>
  </si>
  <si>
    <t>1.2.7</t>
  </si>
  <si>
    <t>1.2.8</t>
  </si>
  <si>
    <t>1.2.9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</si>
  <si>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</si>
  <si>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</si>
  <si>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</si>
  <si>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</si>
  <si>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</si>
  <si>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</si>
  <si>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</si>
  <si>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</si>
  <si>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</si>
  <si>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</si>
  <si>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1.4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</si>
  <si>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</si>
  <si>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</si>
  <si>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</si>
  <si>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</si>
  <si>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</si>
  <si>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</si>
  <si>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</si>
  <si>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</si>
  <si>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1.4.9</t>
  </si>
  <si>
    <t>1.5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</si>
  <si>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</si>
  <si>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</si>
  <si>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</si>
  <si>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</si>
  <si>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</si>
  <si>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</si>
  <si>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</si>
  <si>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</si>
  <si>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1.5.9</t>
  </si>
  <si>
    <t>1.6</t>
  </si>
  <si>
    <t>1.6.1</t>
  </si>
  <si>
    <t>1.6.2</t>
  </si>
  <si>
    <t>1.6.3</t>
  </si>
  <si>
    <t>1.6.4</t>
  </si>
  <si>
    <t>1.6.5</t>
  </si>
  <si>
    <t>1.6.6</t>
  </si>
  <si>
    <t>1.6.7</t>
  </si>
  <si>
    <t>1.6.8</t>
  </si>
  <si>
    <t>1.6.9</t>
  </si>
  <si>
    <t>1.7</t>
  </si>
  <si>
    <t>1.7.1</t>
  </si>
  <si>
    <t>1.7.2</t>
  </si>
  <si>
    <t>1.7.3</t>
  </si>
  <si>
    <t>1.7.4</t>
  </si>
  <si>
    <t>1.7.5</t>
  </si>
  <si>
    <t>1.7.6</t>
  </si>
  <si>
    <t>1.7.7</t>
  </si>
  <si>
    <t>1.7.8</t>
  </si>
  <si>
    <t>1.7.9</t>
  </si>
  <si>
    <t>1.8</t>
  </si>
  <si>
    <t>1.8.1</t>
  </si>
  <si>
    <t>1.8.2</t>
  </si>
  <si>
    <t>1.8.3</t>
  </si>
  <si>
    <t>1.8.4</t>
  </si>
  <si>
    <t>1.8.5</t>
  </si>
  <si>
    <t>1.8.6</t>
  </si>
  <si>
    <t>1.8.7</t>
  </si>
  <si>
    <t>1.8.8</t>
  </si>
  <si>
    <t>1.8.9</t>
  </si>
  <si>
    <t>1.9</t>
  </si>
  <si>
    <t>1.9.1</t>
  </si>
  <si>
    <t>1.9.2</t>
  </si>
  <si>
    <t>1.9.3</t>
  </si>
  <si>
    <t>1.9.4</t>
  </si>
  <si>
    <t>1.9.5</t>
  </si>
  <si>
    <t>1.9.6</t>
  </si>
  <si>
    <t>1.9.7</t>
  </si>
  <si>
    <t>1.9.8</t>
  </si>
  <si>
    <t>1.9.9</t>
  </si>
  <si>
    <t>1.10.1</t>
  </si>
  <si>
    <t>1.10</t>
  </si>
  <si>
    <t>1.10.2</t>
  </si>
  <si>
    <t>1.10.3</t>
  </si>
  <si>
    <t>1.10.4</t>
  </si>
  <si>
    <t>1.10.5</t>
  </si>
  <si>
    <t>1.10.6</t>
  </si>
  <si>
    <t>1.10.7</t>
  </si>
  <si>
    <t>1.10.8</t>
  </si>
  <si>
    <t>1.10.9</t>
  </si>
  <si>
    <t>1.12</t>
  </si>
  <si>
    <t>1.12.1</t>
  </si>
  <si>
    <t>1.12.2</t>
  </si>
  <si>
    <t>1.12.3</t>
  </si>
  <si>
    <t>1.12.4</t>
  </si>
  <si>
    <t>1.12.5</t>
  </si>
  <si>
    <t>1.12.6</t>
  </si>
  <si>
    <t>1.12.7</t>
  </si>
  <si>
    <t>1.12.8</t>
  </si>
  <si>
    <t>1.12.9</t>
  </si>
  <si>
    <t>1.13</t>
  </si>
  <si>
    <t>1.13.1</t>
  </si>
  <si>
    <t>1.13.2</t>
  </si>
  <si>
    <t>1.13.3</t>
  </si>
  <si>
    <t>1.13.4</t>
  </si>
  <si>
    <t>1.13.5</t>
  </si>
  <si>
    <t>1.13.6</t>
  </si>
  <si>
    <t>1.13.7</t>
  </si>
  <si>
    <t>1.13.8</t>
  </si>
  <si>
    <t>1.13.9</t>
  </si>
  <si>
    <t>1.14</t>
  </si>
  <si>
    <t>1.14.1</t>
  </si>
  <si>
    <t>1.14.2</t>
  </si>
  <si>
    <t>1.14.3</t>
  </si>
  <si>
    <t>1.14.4</t>
  </si>
  <si>
    <t>1.14.5</t>
  </si>
  <si>
    <t>1.14.6</t>
  </si>
  <si>
    <t>1.14.7</t>
  </si>
  <si>
    <t>1.14.8</t>
  </si>
  <si>
    <t>1.14.9</t>
  </si>
  <si>
    <t>Personal Profesional Técnico</t>
  </si>
  <si>
    <t>4.0</t>
  </si>
  <si>
    <t>4.2</t>
  </si>
  <si>
    <t>4.3</t>
  </si>
  <si>
    <t>Alquiler de Camioneta o Campero 4x4 modelo 2015 en adelante, incluye conductor, comustible y mantenimiento</t>
  </si>
  <si>
    <t>mes</t>
  </si>
  <si>
    <t>COSTOS DIRECTOS</t>
  </si>
  <si>
    <t>IC-M.P. 22202-175769COR</t>
  </si>
  <si>
    <t>210.2.2</t>
  </si>
  <si>
    <t>Trasnporte de material proveniente de la excavación de la explanación, canales y prestamos para distancias mayores de mil metros (1000 M) medido a partir de 100 metros (100 M).Municipio de Arboletes</t>
  </si>
  <si>
    <t>Trasnporte de material proveniente de la excavación de la explanación, canales y prestamos para distancias mayores de mil metros (1000 M) medido a partir de 100 metros (100 M).Municipio de Carepa</t>
  </si>
  <si>
    <t>Trasnporte de material proveniente de la excavación de la explanación, canales y prestamos para distancias mayores de mil metros (1000 M) medido a partir de 100 metros (100 M).Municipio de Chigorodó</t>
  </si>
  <si>
    <t>Trasnporte de material proveniente de la excavación de la explanación, canales y prestamos para distancias mayores de mil metros (1000 M) medido a partir de 100 metros (100 M).Municipio de Mutatá</t>
  </si>
  <si>
    <t>Trasnporte de material proveniente de la excavación de la explanación, canales y prestamos para distancias mayores de mil metros (1000 M) medido a partir de 100 metros (100 M).Municipio de Necoclí</t>
  </si>
  <si>
    <t>Trasnporte de material proveniente de la excavación de la explanación, canales y prestamos para distancias mayores de mil metros (1000 M) medido a partir de 100 metros (100 M).Municipio de San Juan de Urabá</t>
  </si>
  <si>
    <t>Trasnporte de material proveniente de la excavación de la explanación, canales y prestamos para distancias mayores de mil metros (1000 M) medido a partir de 100 metros (100 M).Municipio de San Pedro de Urabá</t>
  </si>
  <si>
    <t>Trasnporte de material proveniente de la excavación de la explanación, canales y prestamos para distancias mayores de mil metros (1000 M) medido a partir de 100 metros (100 M).Municipio de Turbo</t>
  </si>
  <si>
    <t>Acero de refuerzo fy 4.200MPA</t>
  </si>
  <si>
    <t>Concreto resistencia 21MPA (G) (Ciclópeo)</t>
  </si>
  <si>
    <t>Concreto resistencia 21MPA (G) (Ciclópeo). Municipio de Apartadó</t>
  </si>
  <si>
    <t>Concreto resistencia 21MPA (G) (Ciclópeo). Municipio de Arboletes</t>
  </si>
  <si>
    <t>Concreto resistencia 21MPA (G) (Ciclópeo). Municipio de Carepa</t>
  </si>
  <si>
    <t>Concreto resistencia 21MPA (G) (Ciclópeo). Municipio de Chigorodó</t>
  </si>
  <si>
    <t>Concreto resistencia 21MPA (G) (Ciclópeo).Municipio de Mutatá</t>
  </si>
  <si>
    <t>Concreto resistencia 21MPA (G) (Ciclópeo). Municipio de Necoclí</t>
  </si>
  <si>
    <t>Concreto resistencia 21MPA (G) (Ciclópeo). Municipio de San Juan de Urabá</t>
  </si>
  <si>
    <t>Concreto resistencia 21MPA (G) (Ciclópeo). Municipio de San Pedro de Urabá</t>
  </si>
  <si>
    <t>Concreto resistencia 21MPA (G) (Ciclópeo). Municipio de Turbo</t>
  </si>
  <si>
    <t>701.1</t>
  </si>
  <si>
    <t>Tacha Reflectiva</t>
  </si>
  <si>
    <t>Tacha Reflectiva.  Municipio de Arboletes</t>
  </si>
  <si>
    <t>Tacha Reflectiva.   Municipio de Apartadó</t>
  </si>
  <si>
    <t>Tacha Reflectiva.  Municipio de Carepa</t>
  </si>
  <si>
    <t>Tacha Reflectiva. Municipio de Chigorodó</t>
  </si>
  <si>
    <t>Tacha Reflectiva.  Municipio de Mutatá</t>
  </si>
  <si>
    <t>Tacha Reflectiva.  Municipio de Necoclí</t>
  </si>
  <si>
    <t>Tacha Reflectiva. Municipio de San Juan de Urabá</t>
  </si>
  <si>
    <t>Tacha Reflectiva. Municipio de San Pedro de Urabá</t>
  </si>
  <si>
    <t>Tacha Reflectiva.  Municipio de Turbo</t>
  </si>
  <si>
    <t>COSTO DE PERSONAL</t>
  </si>
  <si>
    <t>PERSONAL TÉCNICO</t>
  </si>
  <si>
    <t>PERSONAL OPERATIVO</t>
  </si>
  <si>
    <t>2.O</t>
  </si>
  <si>
    <t>TOTAL COSTOS DE PERSONAL</t>
  </si>
  <si>
    <t>FACT. PRESTACIONAL (%)</t>
  </si>
  <si>
    <t>VALOR MES         (A * B * C*E)</t>
  </si>
  <si>
    <t>Alquiler de software SIG.</t>
  </si>
  <si>
    <t>Alquiler de estación total</t>
  </si>
  <si>
    <t>TOTAL COSTOS DIRECTOS</t>
  </si>
  <si>
    <t>TOTAL COSTOS</t>
  </si>
  <si>
    <t>SUBTOTAL COSTOS DE PERSONAL + COSTOSDIRECTOS</t>
  </si>
  <si>
    <t>CÁLCULO DETALLADO DEL VALOR DE LA CARACTERIZACIÓN VIAL POR KILOMETRO</t>
  </si>
  <si>
    <t xml:space="preserve">Caracterización vial </t>
  </si>
  <si>
    <t>VALOR TOTAL CARACTERIZACIÓN</t>
  </si>
  <si>
    <t>PRESUPUESTO DE CARACTERIZACION VIAL POR MUNICIPIO</t>
  </si>
  <si>
    <t>LONGITUD TOTAL DEL PROYECTO A CARECTERIZAR EN KM</t>
  </si>
  <si>
    <t>COSTO TOTAL DE LA IMPLEMENTACIÓN DEL PLAN DE ADAPTACIÓN A LA GUÍA AMBIENTAL (PAGA)</t>
  </si>
  <si>
    <t>IMPLEMENTACIÓN DEL PLAN DE MANEJO DE TRANSITO</t>
  </si>
  <si>
    <t>Director de Interventoría</t>
  </si>
  <si>
    <t>Personal de Apoyo</t>
  </si>
  <si>
    <t>Secretaría</t>
  </si>
  <si>
    <t>Ingeniero/ Arquitecto residente Interventoría</t>
  </si>
  <si>
    <t>Demolición de estructuras existentes</t>
  </si>
  <si>
    <t xml:space="preserve">Demolición de estructura </t>
  </si>
  <si>
    <t>Demolición de estructura .   Municipio de Apartadó</t>
  </si>
  <si>
    <t>Demolición de estructura.  Municipio de Arboletes</t>
  </si>
  <si>
    <t>Demolición de estructura .  Municipio de Carepa</t>
  </si>
  <si>
    <t>Demolición de estructura . Municipio de Chigorodó</t>
  </si>
  <si>
    <t>Demolición de estructura .  Municipio de Mutatá</t>
  </si>
  <si>
    <t>Demolición de estructura .  Municipio de Necoclí</t>
  </si>
  <si>
    <t>Demolición de estructura. Municipio de San Juan de Urabá</t>
  </si>
  <si>
    <t>Demolición de estructura. Municipio de San Pedro de Urabá</t>
  </si>
  <si>
    <t>Demolición de estructura.  Municipio de Turbo</t>
  </si>
  <si>
    <t>ACTIVIDAD GENERAL:3.1</t>
  </si>
  <si>
    <t>CAPITULO: 4</t>
  </si>
  <si>
    <t>ACTIVIDAD GENERAL:4.1</t>
  </si>
  <si>
    <t>COSTO TOTAL DE  INTERVENTORÍA</t>
  </si>
  <si>
    <t>Compresor 80HP, con martillo</t>
  </si>
  <si>
    <t>Abriaquí</t>
  </si>
  <si>
    <t>Anza</t>
  </si>
  <si>
    <t>Caicedo</t>
  </si>
  <si>
    <t>Dabeiba</t>
  </si>
  <si>
    <t>Giraldo</t>
  </si>
  <si>
    <t>Liborina</t>
  </si>
  <si>
    <t>Sabanalarga</t>
  </si>
  <si>
    <t>Santa Fe de Antioquia</t>
  </si>
  <si>
    <t>Uramita</t>
  </si>
  <si>
    <t>“MEJORAMIENTO Y CONSTRUCCIÓN DE VIAS TERCIARIAS CON PLACA HUELLA EN MUNICIPIOS DEL OCCIDENTE DEL DEPARTAMENTO DE ANTIOQUIA”</t>
  </si>
  <si>
    <t>CARACTERIZACIÓN VIAL POR KILOMETRO PARA EL MEJORAMIENTO Y CONSTRUCCIÓN DE VIAS TERCIARIAS CON PLACA HUELLA EN MUNICIPIOS DEL OCCIDENTE DEL DEPARTAMENTO DE ANTIOQUIA</t>
  </si>
  <si>
    <t xml:space="preserve"> “MEJORAMIENTO Y CONSTRUCCIÓN DE VIAS TERCIARIAS CON PLACA HUELLA EN MUNICIPIOS DEL OCCIDENTE DEL DEPARTAMENTO DE ANTIOQUIA”</t>
  </si>
  <si>
    <t>Municipio de Abriaquí</t>
  </si>
  <si>
    <t>Municipio de Anza</t>
  </si>
  <si>
    <t>Municipio de Caicedo</t>
  </si>
  <si>
    <t>Municipio de Dabeiba</t>
  </si>
  <si>
    <t>Municipio de Giraldo</t>
  </si>
  <si>
    <t>Municipio de Liborina</t>
  </si>
  <si>
    <t>Municipio de Sabanalarga</t>
  </si>
  <si>
    <t>Municipio de Santa Fe de Antioquia</t>
  </si>
  <si>
    <t>Municipio de Uramita</t>
  </si>
  <si>
    <t>Caracterización vial Municipio de Abriaquí</t>
  </si>
  <si>
    <t>Caracterización vial Municipio de Anza</t>
  </si>
  <si>
    <t>Caracterización vial Municipio de Caicedo</t>
  </si>
  <si>
    <t>Caracterización vial Municipio de Giraldo</t>
  </si>
  <si>
    <t>Caracterización vial Municipio de Dabeiba</t>
  </si>
  <si>
    <t>Caracterización vial Municipio de Liborina</t>
  </si>
  <si>
    <t>Caracterización vial Municipio de Sabanalarga</t>
  </si>
  <si>
    <t>Caracterización vial Municipio de Santa Fe de Antioquia</t>
  </si>
  <si>
    <t>Caracterización vial Municipio de Uramita</t>
  </si>
  <si>
    <t>Caractarización Via (Frontino-Abriaquí-Código 62AN10-2)- La Antigua</t>
  </si>
  <si>
    <t>Caractarización Via Guintar - La Cordillera</t>
  </si>
  <si>
    <t>Caractarización Via Troncal de Occidente (Sector Bolombolo - Santa Fe de Antioquia, Código 25B02) - Vendeagujal</t>
  </si>
  <si>
    <t>Caractarización Via (La Usa (Rio Cauca) - Caicedo (Código 25BAN06) - Romeral Tramo1</t>
  </si>
  <si>
    <t>Caractarización Via (La Usa (Rio Cauca) - Caicedo (Código 25BAN06) - Romeral Tramo2</t>
  </si>
  <si>
    <t>Caractarización Via Troncal de Urabá (Ruta 62) - El Pital</t>
  </si>
  <si>
    <t>Caractarización Via Giraldo - Filo Medio</t>
  </si>
  <si>
    <t>Caractarización Via San Diego - Los Sauces</t>
  </si>
  <si>
    <t>Caractarización Via Liborina a San Diego (Código 62AN14-1) - El Morro</t>
  </si>
  <si>
    <t>Caractarización Via Sabanalarga - El Oro Tramo 1</t>
  </si>
  <si>
    <t>Caractarización Via Sabanalarga - El Oro Tramo 2</t>
  </si>
  <si>
    <t>Caractarización Via Santa Fe de Antioquia - La Aldea</t>
  </si>
  <si>
    <t>Caractarización Via Troncal de Urabá (Ruta 62) - El Carretero</t>
  </si>
  <si>
    <t>CARACTERIZACIÓN VIAL DE 95.984 Km ( Resolución 1860 de 2013 y 1067 de 2015 del Ministerio de Transporte)</t>
  </si>
  <si>
    <t>MUNICIPIO</t>
  </si>
  <si>
    <t>Vía</t>
  </si>
  <si>
    <t>NOMBRE CORREGIDO</t>
  </si>
  <si>
    <t>ABRIAQUI</t>
  </si>
  <si>
    <t>LA ANTIGUA 1</t>
  </si>
  <si>
    <t>Vía (Frontino -Abriaqui (Código 62AN10-2)) - La Antigua</t>
  </si>
  <si>
    <t>CAICEDO</t>
  </si>
  <si>
    <t>ROMERAL 1</t>
  </si>
  <si>
    <t>Vía (La Usa (Rio Cauca) - Caicedo (Código 25BAN06)) -  Romeral Tramo 1</t>
  </si>
  <si>
    <t>ROMERAL 2</t>
  </si>
  <si>
    <t>Vía (La Usa (Rio Cauca) - Caicedo (Código 25BAN06)) -  Romeral Tramo 2</t>
  </si>
  <si>
    <t>DABEIBA</t>
  </si>
  <si>
    <t>EL PITAL</t>
  </si>
  <si>
    <t>Vía Troncal de Urabá (Ruta 62) - El Pital</t>
  </si>
  <si>
    <t>GIRALDO</t>
  </si>
  <si>
    <t>FILO MEDIO 1</t>
  </si>
  <si>
    <t>Vía Giraldo - Filo Medio</t>
  </si>
  <si>
    <t>LIBORINA</t>
  </si>
  <si>
    <t>LOS SAUCES 1</t>
  </si>
  <si>
    <t>Vía San Diego -Los Sauces</t>
  </si>
  <si>
    <t>EL MORRO</t>
  </si>
  <si>
    <t>Vía Liborina  a  San Diego (Código 62AN14-1)  - el Morro.</t>
  </si>
  <si>
    <t xml:space="preserve">SABANALARGA </t>
  </si>
  <si>
    <t>Vía EL ORO 1</t>
  </si>
  <si>
    <t>Vía Sabanalarga - El Oro Tramo 1</t>
  </si>
  <si>
    <t>Vía EL ORO 2</t>
  </si>
  <si>
    <t>Vía Sabanalarga - El Oro Tramo 2</t>
  </si>
  <si>
    <t>URAMITA</t>
  </si>
  <si>
    <t>CARRETERO2</t>
  </si>
  <si>
    <t>Vía Troncal de Urabá (Ruta 62) - El Carretero</t>
  </si>
  <si>
    <t>ANZA</t>
  </si>
  <si>
    <t>CORDILLERA</t>
  </si>
  <si>
    <t>Vía Guintar - la Cordillera</t>
  </si>
  <si>
    <t>VENDEAGUJAL</t>
  </si>
  <si>
    <t>Vía Troncal de Occidente (sector Bolombolo - Santa Fe Código 25B02)- Vendeagujal</t>
  </si>
  <si>
    <t>Santa Fe</t>
  </si>
  <si>
    <t>TONUSCO</t>
  </si>
  <si>
    <t>Vía Santa Fe -  La Aldea</t>
  </si>
  <si>
    <t>Longitud de caracterizacion</t>
  </si>
  <si>
    <t xml:space="preserve">
  “CONSTRUCCIÓN DE PLACA HUELLA EN LA VIA TERCIARIA QUE DE LA CABECERA MUNICIPAL CONDUCE HACIA LAS VEREDAS AGUILA-ROBLAR DEL MUNICIPIO DE GIRALDO.”</t>
  </si>
  <si>
    <t>UN</t>
  </si>
  <si>
    <t>MES</t>
  </si>
  <si>
    <t>SALARIO BASE</t>
  </si>
  <si>
    <t>SALARIO MENSUAL SEGÚN DEDICACIÓN</t>
  </si>
  <si>
    <t>FICHA TECNICA INTERVENTORÍA</t>
  </si>
  <si>
    <t>Ayudante</t>
  </si>
  <si>
    <t>PAPELERIA, TRANSPORTE Y DEMÁS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</si>
</sst>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* #,##0_);_(* \(#,##0\);_(* &quot;-&quot;_);_(@_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\ _€_-;\-* #,##0\ _€_-;_-* &quot;-&quot;\ _€_-;_-@_-"/>
    <numFmt numFmtId="171" formatCode="_-* #,##0.00\ &quot;€&quot;_-;\-* #,##0.00\ &quot;€&quot;_-;_-* &quot;-&quot;??\ &quot;€&quot;_-;_-@_-"/>
    <numFmt numFmtId="172" formatCode="_-* #,##0.00\ _€_-;\-* #,##0.00\ _€_-;_-* &quot;-&quot;??\ _€_-;_-@_-"/>
    <numFmt numFmtId="173" formatCode="_ [$€-2]\ * #,##0.00_ ;_ [$€-2]\ * \-#,##0.00_ ;_ [$€-2]\ * &quot;-&quot;??_ "/>
    <numFmt numFmtId="174" formatCode="&quot;$&quot;\ #,##0;&quot;$&quot;\ \-#,##0"/>
    <numFmt numFmtId="175" formatCode="_ * #,##0.00_ ;_ * \-#,##0.00_ ;_ * &quot;-&quot;??_ ;_ @_ "/>
    <numFmt numFmtId="176" formatCode="_ &quot;$&quot;\ * #,##0.00_ ;_ &quot;$&quot;\ * \-#,##0.00_ ;_ &quot;$&quot;\ * &quot;-&quot;??_ ;_ @_ "/>
    <numFmt numFmtId="177" formatCode="#,##0.00\ &quot;pta&quot;;\-#,##0.00\ &quot;pta&quot;"/>
    <numFmt numFmtId="178" formatCode="#,##0.00\ _€"/>
    <numFmt numFmtId="179" formatCode="#,##0.000\ _€"/>
    <numFmt numFmtId="180" formatCode="0.0000"/>
    <numFmt numFmtId="181" formatCode="_-&quot;$&quot;* #,##0_-;\-&quot;$&quot;* #,##0_-;_-&quot;$&quot;* &quot;-&quot;??_-;_-@_-"/>
    <numFmt numFmtId="182" formatCode="_([$$-240A]\ * #,##0.00_);_([$$-240A]\ * \(#,##0.00\);_([$$-240A]\ * &quot;-&quot;??_);_(@_)"/>
    <numFmt numFmtId="183" formatCode="_(&quot;$&quot;\ * #,##0_);_(&quot;$&quot;\ * \(#,##0\);_(&quot;$&quot;\ * &quot;-&quot;??_);_(@_)"/>
    <numFmt numFmtId="184" formatCode="0.0"/>
    <numFmt numFmtId="185" formatCode="#,##0.0"/>
    <numFmt numFmtId="186" formatCode="_(* #,##0_);_(* \(#,##0\);_(* &quot;-&quot;??_);_(@_)"/>
    <numFmt numFmtId="187" formatCode="#,##0.0000\ _€"/>
    <numFmt numFmtId="188" formatCode="0.000"/>
    <numFmt numFmtId="189" formatCode="&quot;$&quot;\ #,##0.00_);[Red]\(&quot;$&quot;\ #,##0.00\)"/>
    <numFmt numFmtId="190" formatCode="_(&quot;$&quot;\ * #,##0_);_(&quot;$&quot;\ * \(#,##0\);_(&quot;$&quot;\ * &quot;-&quot;_);_(@_)"/>
    <numFmt numFmtId="191" formatCode="[$$-240A]\ #,##0.00"/>
    <numFmt numFmtId="192" formatCode="0.000%"/>
    <numFmt numFmtId="193" formatCode="_ &quot;$&quot;\ * #,##0_ ;_ &quot;$&quot;\ * \-#,##0_ ;_ &quot;$&quot;\ * &quot;-&quot;_ ;_ @_ "/>
    <numFmt numFmtId="194" formatCode="_(&quot;C$&quot;* #,##0.00_);_(&quot;C$&quot;* \(#,##0.00\);_(&quot;C$&quot;* &quot;-&quot;??_);_(@_)"/>
    <numFmt numFmtId="195" formatCode="\$#,##0\ ;\(\$#,##0\)"/>
    <numFmt numFmtId="196" formatCode="_ [$€]\ * #,##0.00_ ;_ [$€]\ * \-#,##0.00_ ;_ [$€]\ * &quot;-&quot;??_ ;_ @_ "/>
    <numFmt numFmtId="197" formatCode="_([$€]* #,##0.00_);_([$€]* \(#,##0.00\);_([$€]* &quot;-&quot;??_);_(@_)"/>
    <numFmt numFmtId="198" formatCode="_-* #,##0\ _P_t_a_-;\-* #,##0\ _P_t_a_-;_-* &quot;-&quot;\ _P_t_a_-;_-@_-"/>
    <numFmt numFmtId="199" formatCode="_-* #,##0.00\ _P_t_a_-;\-* #,##0.00\ _P_t_a_-;_-* &quot;-&quot;??\ _P_t_a_-;_-@_-"/>
    <numFmt numFmtId="200" formatCode="_ * #,##0_ ;_ * \-#,##0_ ;_ * \-??_ ;_ @_ "/>
    <numFmt numFmtId="201" formatCode="_ * #,##0.00_ ;_ * \-#,##0.00_ ;_ * \-??_ ;_ @_ "/>
    <numFmt numFmtId="202" formatCode="_ &quot;$&quot;* #,##0.00_ ;_ &quot;$&quot;* \-#,##0.00_ ;_ &quot;$&quot;* &quot;-&quot;??_ ;_ @_ "/>
    <numFmt numFmtId="203" formatCode="_-* #,##0.00\ _P_t_s_-;\-* #,##0.00\ _P_t_s_-;_-* &quot;-&quot;??\ _P_t_s_-;_-@_-"/>
    <numFmt numFmtId="204" formatCode="_-* #,##0.00\ _p_t_a_-;\-* #,##0.00\ _p_t_a_-;_-* &quot;-&quot;??\ _p_t_a_-;_-@_-"/>
    <numFmt numFmtId="205" formatCode="&quot;C$&quot;#,##0_);\(&quot;C$&quot;#,##0\)"/>
    <numFmt numFmtId="206" formatCode="General_)"/>
    <numFmt numFmtId="207" formatCode="\$#,##0.00\ ;\(\$#,##0.00\)"/>
    <numFmt numFmtId="208" formatCode="_ * #,##0_ ;_ * \-#,##0_ ;_ * &quot;-&quot;_ ;_ @_ "/>
    <numFmt numFmtId="209" formatCode="[$$-240A]#,##0.00;[Red][$$-240A]#,##0.00"/>
    <numFmt numFmtId="210" formatCode="[$$-240A]#,##0.00"/>
    <numFmt numFmtId="211" formatCode="[$$-240A]#,##0;[Red][$$-240A]#,##0"/>
    <numFmt numFmtId="212" formatCode="[$$-240A]#,##0.0"/>
    <numFmt numFmtId="213" formatCode="_ [$€-2]\ * #,##0.00_ ;_ [$€-2]\ * \-#,##0.00_ ;_ [$€-2]\ * \-??_ "/>
    <numFmt numFmtId="214" formatCode="_-* #,##0.00\ _P_t_s_-;\-* #,##0.00\ _P_t_s_-;_-* \-??\ _P_t_s_-;_-@_-"/>
    <numFmt numFmtId="215" formatCode="_-* #,##0.00&quot; €&quot;_-;\-* #,##0.00&quot; €&quot;_-;_-* \-??&quot; €&quot;_-;_-@_-"/>
    <numFmt numFmtId="216" formatCode="#,##0.000"/>
    <numFmt numFmtId="217" formatCode="_(&quot;$&quot;\ * #,##0.0_);_(&quot;$&quot;\ * \(#,##0.0\);_(&quot;$&quot;\ * &quot;-&quot;??_);_(@_)"/>
  </numFmts>
  <fonts count="9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7.8"/>
      <color rgb="FF000000"/>
      <name val="Arial"/>
      <family val="2"/>
    </font>
    <font>
      <sz val="8.25"/>
      <color rgb="FF000000"/>
      <name val="Arial"/>
      <family val="2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color indexed="8"/>
      <name val="Calibri"/>
      <family val="2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0"/>
      <color rgb="FF000000"/>
      <name val="Arial"/>
      <family val="2"/>
    </font>
    <font>
      <b/>
      <sz val="7"/>
      <name val="Arial"/>
      <family val="2"/>
    </font>
    <font>
      <sz val="10"/>
      <name val="Geneva"/>
      <family val="2"/>
    </font>
    <font>
      <b/>
      <sz val="12"/>
      <name val="Arial"/>
      <family val="2"/>
    </font>
    <font>
      <sz val="5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204"/>
    </font>
    <font>
      <b/>
      <sz val="11"/>
      <color indexed="8"/>
      <name val="Calibri"/>
      <family val="2"/>
    </font>
    <font>
      <sz val="10"/>
      <name val="Arial Narrow"/>
      <family val="2"/>
    </font>
    <font>
      <b/>
      <sz val="18"/>
      <name val="Arial"/>
      <family val="2"/>
    </font>
    <font>
      <sz val="10"/>
      <name val="Tahoma"/>
      <family val="2"/>
    </font>
    <font>
      <b/>
      <sz val="18"/>
      <color indexed="62"/>
      <name val="Cambria"/>
      <family val="2"/>
    </font>
    <font>
      <sz val="10"/>
      <color indexed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sz val="10"/>
      <color indexed="8"/>
      <name val="MS Sans Serif"/>
      <family val="2"/>
    </font>
    <font>
      <sz val="8.0500000000000007"/>
      <color indexed="8"/>
      <name val="Arial"/>
      <family val="2"/>
    </font>
    <font>
      <sz val="11"/>
      <color indexed="20"/>
      <name val="Calibri"/>
      <family val="2"/>
    </font>
    <font>
      <b/>
      <sz val="11"/>
      <color indexed="56"/>
      <name val="Calibri"/>
      <family val="2"/>
    </font>
    <font>
      <sz val="10"/>
      <name val="Helv"/>
    </font>
    <font>
      <sz val="10"/>
      <name val="Helv"/>
      <charset val="204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b/>
      <sz val="9"/>
      <color indexed="8"/>
      <name val="Arial"/>
      <family val="2"/>
    </font>
    <font>
      <b/>
      <sz val="18"/>
      <color indexed="56"/>
      <name val="Cambria"/>
      <family val="2"/>
    </font>
    <font>
      <sz val="12"/>
      <name val="Times New Roman"/>
      <family val="1"/>
    </font>
    <font>
      <sz val="8"/>
      <name val="Courier"/>
      <family val="3"/>
    </font>
    <font>
      <sz val="10"/>
      <color indexed="24"/>
      <name val="Courier New"/>
      <family val="3"/>
    </font>
    <font>
      <sz val="12"/>
      <color indexed="24"/>
      <name val="Modern"/>
      <family val="3"/>
      <charset val="255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Arial Narrow"/>
      <family val="2"/>
    </font>
    <font>
      <b/>
      <sz val="10"/>
      <color indexed="8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"/>
      <name val="Arial Narrow"/>
      <family val="2"/>
    </font>
    <font>
      <b/>
      <sz val="10.5"/>
      <name val="Calibri"/>
      <family val="2"/>
      <scheme val="minor"/>
    </font>
  </fonts>
  <fills count="8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C9"/>
        <bgColor rgb="FF000000"/>
      </patternFill>
    </fill>
    <fill>
      <gradientFill degree="90">
        <stop position="0">
          <color theme="9" tint="-0.25098422193060094"/>
        </stop>
        <stop position="1">
          <color theme="1" tint="0.25098422193060094"/>
        </stop>
      </gradientFill>
    </fill>
    <fill>
      <gradientFill type="path">
        <stop position="0">
          <color theme="1" tint="5.0965910824915313E-2"/>
        </stop>
        <stop position="1">
          <color theme="9" tint="-0.25098422193060094"/>
        </stop>
      </gradient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4659260841701"/>
        <bgColor rgb="FF000000"/>
      </patternFill>
    </fill>
    <fill>
      <patternFill patternType="solid">
        <fgColor theme="9" tint="-0.24994659260841701"/>
        <bgColor indexed="64"/>
      </patternFill>
    </fill>
    <fill>
      <gradientFill type="path" left="0.5" right="0.5" top="0.5" bottom="0.5">
        <stop position="0">
          <color theme="2" tint="-0.89803765984069339"/>
        </stop>
        <stop position="1">
          <color theme="9" tint="-0.25098422193060094"/>
        </stop>
      </gradient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</fills>
  <borders count="1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ck">
        <color theme="9" tint="-0.499984740745262"/>
      </left>
      <right style="thin">
        <color indexed="64"/>
      </right>
      <top style="thick">
        <color theme="9" tint="-0.499984740745262"/>
      </top>
      <bottom/>
      <diagonal/>
    </border>
    <border>
      <left style="thin">
        <color indexed="64"/>
      </left>
      <right/>
      <top style="thick">
        <color theme="9" tint="-0.499984740745262"/>
      </top>
      <bottom/>
      <diagonal/>
    </border>
    <border>
      <left/>
      <right/>
      <top style="thick">
        <color theme="9" tint="-0.499984740745262"/>
      </top>
      <bottom/>
      <diagonal/>
    </border>
    <border>
      <left/>
      <right style="thin">
        <color indexed="64"/>
      </right>
      <top style="thick">
        <color theme="9" tint="-0.499984740745262"/>
      </top>
      <bottom/>
      <diagonal/>
    </border>
    <border>
      <left style="thin">
        <color indexed="64"/>
      </left>
      <right style="thin">
        <color indexed="64"/>
      </right>
      <top style="thick">
        <color theme="9" tint="-0.499984740745262"/>
      </top>
      <bottom style="thin">
        <color indexed="64"/>
      </bottom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 style="thick">
        <color theme="9" tint="-0.499984740745262"/>
      </left>
      <right style="thin">
        <color indexed="64"/>
      </right>
      <top/>
      <bottom/>
      <diagonal/>
    </border>
    <border>
      <left/>
      <right style="thick">
        <color theme="9" tint="-0.499984740745262"/>
      </right>
      <top/>
      <bottom style="thin">
        <color indexed="64"/>
      </bottom>
      <diagonal/>
    </border>
    <border>
      <left/>
      <right style="thick">
        <color theme="9" tint="-0.499984740745262"/>
      </right>
      <top style="thin">
        <color indexed="64"/>
      </top>
      <bottom/>
      <diagonal/>
    </border>
    <border>
      <left style="thin">
        <color indexed="64"/>
      </left>
      <right style="thick">
        <color theme="9" tint="-0.499984740745262"/>
      </right>
      <top style="thin">
        <color indexed="64"/>
      </top>
      <bottom/>
      <diagonal/>
    </border>
    <border>
      <left style="thin">
        <color indexed="64"/>
      </left>
      <right style="thick">
        <color theme="9" tint="-0.499984740745262"/>
      </right>
      <top/>
      <bottom/>
      <diagonal/>
    </border>
    <border>
      <left style="thick">
        <color theme="9" tint="-0.499984740745262"/>
      </left>
      <right/>
      <top style="thin">
        <color indexed="64"/>
      </top>
      <bottom style="medium">
        <color indexed="64"/>
      </bottom>
      <diagonal/>
    </border>
    <border>
      <left/>
      <right style="thick">
        <color theme="9" tint="-0.499984740745262"/>
      </right>
      <top style="thin">
        <color indexed="64"/>
      </top>
      <bottom style="medium">
        <color indexed="64"/>
      </bottom>
      <diagonal/>
    </border>
    <border>
      <left style="thick">
        <color theme="9" tint="-0.499984740745262"/>
      </left>
      <right/>
      <top style="medium">
        <color indexed="64"/>
      </top>
      <bottom/>
      <diagonal/>
    </border>
    <border>
      <left style="thin">
        <color indexed="64"/>
      </left>
      <right style="thick">
        <color theme="9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9" tint="-0.499984740745262"/>
      </left>
      <right/>
      <top/>
      <bottom/>
      <diagonal/>
    </border>
    <border>
      <left/>
      <right style="thick">
        <color theme="9" tint="-0.499984740745262"/>
      </right>
      <top/>
      <bottom/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32">
    <xf numFmtId="0" fontId="0" fillId="0" borderId="0"/>
    <xf numFmtId="166" fontId="2" fillId="0" borderId="0" applyFont="0" applyFill="0" applyBorder="0" applyAlignment="0" applyProtection="0"/>
    <xf numFmtId="173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7" fontId="3" fillId="0" borderId="0" applyFont="0" applyFill="0" applyBorder="0" applyAlignment="0" applyProtection="0"/>
    <xf numFmtId="176" fontId="3" fillId="0" borderId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7" fillId="0" borderId="0"/>
    <xf numFmtId="169" fontId="2" fillId="0" borderId="0" applyFont="0" applyFill="0" applyBorder="0" applyAlignment="0" applyProtection="0"/>
    <xf numFmtId="0" fontId="11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7" fillId="0" borderId="0" applyNumberFormat="0" applyBorder="0" applyAlignment="0"/>
    <xf numFmtId="0" fontId="3" fillId="0" borderId="0"/>
    <xf numFmtId="0" fontId="2" fillId="0" borderId="0"/>
    <xf numFmtId="166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43" fillId="0" borderId="0"/>
    <xf numFmtId="172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7" fillId="0" borderId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5" fillId="0" borderId="0"/>
    <xf numFmtId="9" fontId="27" fillId="0" borderId="0" applyFont="0" applyFill="0" applyBorder="0" applyAlignment="0" applyProtection="0"/>
    <xf numFmtId="168" fontId="27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7" fillId="0" borderId="0" applyNumberFormat="0" applyBorder="0" applyAlignment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3" fillId="0" borderId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50" fillId="0" borderId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3" fillId="0" borderId="0"/>
    <xf numFmtId="0" fontId="59" fillId="37" borderId="116" applyNumberFormat="0" applyAlignment="0" applyProtection="0"/>
    <xf numFmtId="168" fontId="4" fillId="0" borderId="0" applyFont="0" applyFill="0" applyBorder="0" applyAlignment="0" applyProtection="0"/>
    <xf numFmtId="0" fontId="59" fillId="37" borderId="105" applyNumberFormat="0" applyAlignment="0" applyProtection="0"/>
    <xf numFmtId="168" fontId="2" fillId="0" borderId="0" applyFont="0" applyFill="0" applyBorder="0" applyAlignment="0" applyProtection="0"/>
    <xf numFmtId="0" fontId="78" fillId="0" borderId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57" fillId="39" borderId="0" applyNumberFormat="0" applyBorder="0" applyAlignment="0" applyProtection="0"/>
    <xf numFmtId="0" fontId="57" fillId="34" borderId="0" applyNumberFormat="0" applyBorder="0" applyAlignment="0" applyProtection="0"/>
    <xf numFmtId="0" fontId="57" fillId="35" borderId="0" applyNumberFormat="0" applyBorder="0" applyAlignment="0" applyProtection="0"/>
    <xf numFmtId="0" fontId="57" fillId="40" borderId="0" applyNumberFormat="0" applyBorder="0" applyAlignment="0" applyProtection="0"/>
    <xf numFmtId="0" fontId="57" fillId="41" borderId="0" applyNumberFormat="0" applyBorder="0" applyAlignment="0" applyProtection="0"/>
    <xf numFmtId="0" fontId="57" fillId="42" borderId="0" applyNumberFormat="0" applyBorder="0" applyAlignment="0" applyProtection="0"/>
    <xf numFmtId="0" fontId="57" fillId="39" borderId="0" applyNumberFormat="0" applyBorder="0" applyAlignment="0" applyProtection="0"/>
    <xf numFmtId="0" fontId="57" fillId="34" borderId="0" applyNumberFormat="0" applyBorder="0" applyAlignment="0" applyProtection="0"/>
    <xf numFmtId="0" fontId="57" fillId="35" borderId="0" applyNumberFormat="0" applyBorder="0" applyAlignment="0" applyProtection="0"/>
    <xf numFmtId="0" fontId="57" fillId="40" borderId="0" applyNumberFormat="0" applyBorder="0" applyAlignment="0" applyProtection="0"/>
    <xf numFmtId="0" fontId="57" fillId="41" borderId="0" applyNumberFormat="0" applyBorder="0" applyAlignment="0" applyProtection="0"/>
    <xf numFmtId="0" fontId="57" fillId="42" borderId="0" applyNumberFormat="0" applyBorder="0" applyAlignment="0" applyProtection="0"/>
    <xf numFmtId="0" fontId="57" fillId="43" borderId="0" applyNumberFormat="0" applyBorder="0" applyAlignment="0" applyProtection="0"/>
    <xf numFmtId="0" fontId="57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40" borderId="0" applyNumberFormat="0" applyBorder="0" applyAlignment="0" applyProtection="0"/>
    <xf numFmtId="0" fontId="57" fillId="41" borderId="0" applyNumberFormat="0" applyBorder="0" applyAlignment="0" applyProtection="0"/>
    <xf numFmtId="0" fontId="57" fillId="46" borderId="0" applyNumberFormat="0" applyBorder="0" applyAlignment="0" applyProtection="0"/>
    <xf numFmtId="0" fontId="69" fillId="27" borderId="0" applyNumberFormat="0" applyBorder="0" applyAlignment="0" applyProtection="0"/>
    <xf numFmtId="0" fontId="58" fillId="28" borderId="0" applyNumberFormat="0" applyBorder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59" fillId="37" borderId="95" applyNumberFormat="0" applyAlignment="0" applyProtection="0"/>
    <xf numFmtId="0" fontId="60" fillId="47" borderId="96" applyNumberFormat="0" applyAlignment="0" applyProtection="0"/>
    <xf numFmtId="0" fontId="60" fillId="47" borderId="96" applyNumberFormat="0" applyAlignment="0" applyProtection="0"/>
    <xf numFmtId="0" fontId="61" fillId="0" borderId="97" applyNumberFormat="0" applyFill="0" applyAlignment="0" applyProtection="0"/>
    <xf numFmtId="0" fontId="60" fillId="47" borderId="96" applyNumberFormat="0" applyAlignment="0" applyProtection="0"/>
    <xf numFmtId="0" fontId="60" fillId="47" borderId="96" applyNumberFormat="0" applyAlignment="0" applyProtection="0"/>
    <xf numFmtId="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1" borderId="0" applyNumberFormat="0" applyBorder="0" applyAlignment="0" applyProtection="0"/>
    <xf numFmtId="0" fontId="4" fillId="51" borderId="0" applyNumberFormat="0" applyBorder="0" applyAlignment="0" applyProtection="0"/>
    <xf numFmtId="0" fontId="4" fillId="51" borderId="0" applyNumberFormat="0" applyBorder="0" applyAlignment="0" applyProtection="0"/>
    <xf numFmtId="0" fontId="57" fillId="52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57" fillId="4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57" fillId="55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57" fillId="44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6" borderId="0" applyNumberFormat="0" applyBorder="0" applyAlignment="0" applyProtection="0"/>
    <xf numFmtId="0" fontId="4" fillId="56" borderId="0" applyNumberFormat="0" applyBorder="0" applyAlignment="0" applyProtection="0"/>
    <xf numFmtId="0" fontId="57" fillId="54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4" fillId="51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40" borderId="0" applyNumberFormat="0" applyBorder="0" applyAlignment="0" applyProtection="0"/>
    <xf numFmtId="0" fontId="57" fillId="40" borderId="0" applyNumberFormat="0" applyBorder="0" applyAlignment="0" applyProtection="0"/>
    <xf numFmtId="0" fontId="57" fillId="40" borderId="0" applyNumberFormat="0" applyBorder="0" applyAlignment="0" applyProtection="0"/>
    <xf numFmtId="0" fontId="57" fillId="40" borderId="0" applyNumberFormat="0" applyBorder="0" applyAlignment="0" applyProtection="0"/>
    <xf numFmtId="0" fontId="57" fillId="40" borderId="0" applyNumberFormat="0" applyBorder="0" applyAlignment="0" applyProtection="0"/>
    <xf numFmtId="0" fontId="4" fillId="57" borderId="0" applyNumberFormat="0" applyBorder="0" applyAlignment="0" applyProtection="0"/>
    <xf numFmtId="0" fontId="4" fillId="57" borderId="0" applyNumberFormat="0" applyBorder="0" applyAlignment="0" applyProtection="0"/>
    <xf numFmtId="0" fontId="4" fillId="51" borderId="0" applyNumberFormat="0" applyBorder="0" applyAlignment="0" applyProtection="0"/>
    <xf numFmtId="0" fontId="4" fillId="51" borderId="0" applyNumberFormat="0" applyBorder="0" applyAlignment="0" applyProtection="0"/>
    <xf numFmtId="0" fontId="57" fillId="52" borderId="0" applyNumberFormat="0" applyBorder="0" applyAlignment="0" applyProtection="0"/>
    <xf numFmtId="0" fontId="57" fillId="41" borderId="0" applyNumberFormat="0" applyBorder="0" applyAlignment="0" applyProtection="0"/>
    <xf numFmtId="0" fontId="57" fillId="41" borderId="0" applyNumberFormat="0" applyBorder="0" applyAlignment="0" applyProtection="0"/>
    <xf numFmtId="0" fontId="57" fillId="41" borderId="0" applyNumberFormat="0" applyBorder="0" applyAlignment="0" applyProtection="0"/>
    <xf numFmtId="0" fontId="57" fillId="41" borderId="0" applyNumberFormat="0" applyBorder="0" applyAlignment="0" applyProtection="0"/>
    <xf numFmtId="0" fontId="57" fillId="41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8" borderId="0" applyNumberFormat="0" applyBorder="0" applyAlignment="0" applyProtection="0"/>
    <xf numFmtId="0" fontId="4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57" fillId="46" borderId="0" applyNumberFormat="0" applyBorder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71" fillId="0" borderId="0"/>
    <xf numFmtId="0" fontId="72" fillId="0" borderId="0"/>
    <xf numFmtId="169" fontId="2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97" fontId="52" fillId="0" borderId="0" applyFont="0" applyFill="0" applyBorder="0" applyAlignment="0" applyProtection="0"/>
    <xf numFmtId="197" fontId="52" fillId="0" borderId="0" applyFont="0" applyFill="0" applyBorder="0" applyAlignment="0" applyProtection="0"/>
    <xf numFmtId="196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58" fillId="28" borderId="0" applyNumberFormat="0" applyBorder="0" applyAlignment="0" applyProtection="0"/>
    <xf numFmtId="0" fontId="73" fillId="0" borderId="98" applyNumberFormat="0" applyFill="0" applyAlignment="0" applyProtection="0"/>
    <xf numFmtId="0" fontId="53" fillId="0" borderId="0" applyNumberFormat="0" applyFill="0" applyBorder="0" applyAlignment="0" applyProtection="0"/>
    <xf numFmtId="0" fontId="74" fillId="0" borderId="99" applyNumberFormat="0" applyFill="0" applyAlignment="0" applyProtection="0"/>
    <xf numFmtId="0" fontId="46" fillId="0" borderId="0" applyNumberFormat="0" applyFill="0" applyBorder="0" applyAlignment="0" applyProtection="0"/>
    <xf numFmtId="0" fontId="70" fillId="0" borderId="100" applyNumberFormat="0" applyFill="0" applyAlignment="0" applyProtection="0"/>
    <xf numFmtId="0" fontId="70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5" fillId="0" borderId="0" applyNumberFormat="0" applyFill="0" applyBorder="0" applyAlignment="0" applyProtection="0">
      <alignment vertical="top"/>
      <protection locked="0"/>
    </xf>
    <xf numFmtId="0" fontId="69" fillId="27" borderId="0" applyNumberFormat="0" applyBorder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2" fillId="31" borderId="95" applyNumberFormat="0" applyAlignment="0" applyProtection="0"/>
    <xf numFmtId="0" fontId="61" fillId="0" borderId="97" applyNumberFormat="0" applyFill="0" applyAlignment="0" applyProtection="0"/>
    <xf numFmtId="169" fontId="4" fillId="0" borderId="0" applyFont="0" applyFill="0" applyBorder="0" applyAlignment="0" applyProtection="0"/>
    <xf numFmtId="41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" fillId="0" borderId="0" applyFont="0" applyFill="0" applyBorder="0" applyAlignment="0" applyProtection="0"/>
    <xf numFmtId="170" fontId="4" fillId="0" borderId="0" applyFont="0" applyFill="0" applyBorder="0" applyAlignment="0" applyProtection="0"/>
    <xf numFmtId="198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208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2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5" fontId="68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99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76" fillId="0" borderId="0" applyFont="0" applyFill="0" applyBorder="0" applyAlignment="0" applyProtection="0"/>
    <xf numFmtId="172" fontId="4" fillId="0" borderId="0" applyFont="0" applyFill="0" applyBorder="0" applyAlignment="0" applyProtection="0"/>
    <xf numFmtId="199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52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200" fontId="3" fillId="0" borderId="0" applyFill="0" applyBorder="0" applyAlignment="0" applyProtection="0"/>
    <xf numFmtId="169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3" fillId="0" borderId="0" applyFill="0" applyBorder="0" applyAlignment="0" applyProtection="0"/>
    <xf numFmtId="200" fontId="3" fillId="0" borderId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99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99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99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99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99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01" fontId="3" fillId="0" borderId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68" fillId="0" borderId="0" applyFont="0" applyFill="0" applyBorder="0" applyAlignment="0" applyProtection="0"/>
    <xf numFmtId="204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5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04" fontId="4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1" fontId="3" fillId="0" borderId="0" applyFill="0" applyBorder="0" applyAlignment="0" applyProtection="0"/>
    <xf numFmtId="172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201" fontId="3" fillId="0" borderId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93" fontId="52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2" fontId="68" fillId="0" borderId="0" applyFont="0" applyFill="0" applyBorder="0" applyAlignment="0" applyProtection="0"/>
    <xf numFmtId="168" fontId="4" fillId="0" borderId="0" applyFont="0" applyFill="0" applyBorder="0" applyAlignment="0" applyProtection="0"/>
    <xf numFmtId="202" fontId="68" fillId="0" borderId="0" applyFont="0" applyFill="0" applyBorder="0" applyAlignment="0" applyProtection="0"/>
    <xf numFmtId="168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1" fontId="2" fillId="0" borderId="0" applyFont="0" applyFill="0" applyBorder="0" applyAlignment="0" applyProtection="0"/>
    <xf numFmtId="176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9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6" fontId="52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9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71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85" fillId="0" borderId="0" applyFont="0" applyFill="0" applyBorder="0" applyAlignment="0" applyProtection="0"/>
    <xf numFmtId="176" fontId="3" fillId="0" borderId="0" applyFill="0" applyBorder="0" applyAlignment="0" applyProtection="0"/>
    <xf numFmtId="168" fontId="4" fillId="0" borderId="0" applyFont="0" applyFill="0" applyBorder="0" applyAlignment="0" applyProtection="0"/>
    <xf numFmtId="176" fontId="3" fillId="0" borderId="0" applyFill="0" applyBorder="0" applyAlignment="0" applyProtection="0"/>
    <xf numFmtId="168" fontId="4" fillId="0" borderId="0" applyFont="0" applyFill="0" applyBorder="0" applyAlignment="0" applyProtection="0"/>
    <xf numFmtId="0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3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9" fillId="0" borderId="0" applyFont="0" applyFill="0" applyBorder="0" applyAlignment="0" applyProtection="0"/>
    <xf numFmtId="202" fontId="68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9" fillId="0" borderId="0" applyFont="0" applyFill="0" applyBorder="0" applyAlignment="0" applyProtection="0"/>
    <xf numFmtId="202" fontId="68" fillId="0" borderId="0" applyFont="0" applyFill="0" applyBorder="0" applyAlignment="0" applyProtection="0"/>
    <xf numFmtId="166" fontId="4" fillId="0" borderId="0" applyFont="0" applyFill="0" applyBorder="0" applyAlignment="0" applyProtection="0"/>
    <xf numFmtId="202" fontId="68" fillId="0" borderId="0" applyFont="0" applyFill="0" applyBorder="0" applyAlignment="0" applyProtection="0"/>
    <xf numFmtId="205" fontId="3" fillId="0" borderId="0" applyFont="0" applyFill="0" applyBorder="0" applyAlignment="0" applyProtection="0"/>
    <xf numFmtId="0" fontId="63" fillId="38" borderId="0" applyNumberFormat="0" applyBorder="0" applyAlignment="0" applyProtection="0"/>
    <xf numFmtId="206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9" fillId="0" borderId="0"/>
    <xf numFmtId="0" fontId="67" fillId="0" borderId="0"/>
    <xf numFmtId="0" fontId="67" fillId="0" borderId="0"/>
    <xf numFmtId="0" fontId="3" fillId="0" borderId="0" applyBorder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7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7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7" fillId="0" borderId="0"/>
    <xf numFmtId="0" fontId="3" fillId="0" borderId="0"/>
    <xf numFmtId="0" fontId="67" fillId="0" borderId="0"/>
    <xf numFmtId="0" fontId="3" fillId="0" borderId="0"/>
    <xf numFmtId="0" fontId="67" fillId="0" borderId="0"/>
    <xf numFmtId="0" fontId="52" fillId="0" borderId="0"/>
    <xf numFmtId="0" fontId="3" fillId="0" borderId="0"/>
    <xf numFmtId="0" fontId="2" fillId="0" borderId="0"/>
    <xf numFmtId="0" fontId="3" fillId="0" borderId="0"/>
    <xf numFmtId="0" fontId="6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>
      <alignment vertical="center"/>
    </xf>
    <xf numFmtId="0" fontId="5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9" fillId="0" borderId="0"/>
    <xf numFmtId="0" fontId="67" fillId="0" borderId="0"/>
    <xf numFmtId="0" fontId="3" fillId="0" borderId="0"/>
    <xf numFmtId="0" fontId="67" fillId="0" borderId="0"/>
    <xf numFmtId="0" fontId="3" fillId="0" borderId="0"/>
    <xf numFmtId="0" fontId="3" fillId="0" borderId="0" applyAlignment="0"/>
    <xf numFmtId="0" fontId="6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6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9" fillId="37" borderId="10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59" fillId="37" borderId="105" applyNumberFormat="0" applyAlignment="0" applyProtection="0"/>
    <xf numFmtId="0" fontId="6" fillId="0" borderId="0"/>
    <xf numFmtId="0" fontId="59" fillId="37" borderId="105" applyNumberFormat="0" applyAlignment="0" applyProtection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9" fillId="37" borderId="105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7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3" fillId="0" borderId="0" applyBorder="0"/>
    <xf numFmtId="0" fontId="2" fillId="0" borderId="0"/>
    <xf numFmtId="0" fontId="3" fillId="0" borderId="0"/>
    <xf numFmtId="0" fontId="3" fillId="0" borderId="0" applyAlignment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3" fillId="0" borderId="0"/>
    <xf numFmtId="0" fontId="67" fillId="0" borderId="0"/>
    <xf numFmtId="0" fontId="6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3" fillId="32" borderId="101" applyNumberFormat="0" applyFon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ill="0" applyBorder="0" applyAlignment="0" applyProtection="0"/>
    <xf numFmtId="3" fontId="3" fillId="0" borderId="0" applyFont="0" applyFill="0" applyBorder="0" applyAlignment="0" applyProtection="0"/>
    <xf numFmtId="0" fontId="56" fillId="0" borderId="0">
      <alignment vertical="top"/>
    </xf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64" fillId="37" borderId="102" applyNumberFormat="0" applyAlignment="0" applyProtection="0"/>
    <xf numFmtId="0" fontId="7" fillId="0" borderId="0"/>
    <xf numFmtId="0" fontId="3" fillId="0" borderId="0" applyNumberFormat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3" fillId="0" borderId="98" applyNumberFormat="0" applyFill="0" applyAlignment="0" applyProtection="0"/>
    <xf numFmtId="0" fontId="74" fillId="0" borderId="99" applyNumberFormat="0" applyFill="0" applyAlignment="0" applyProtection="0"/>
    <xf numFmtId="0" fontId="70" fillId="0" borderId="100" applyNumberFormat="0" applyFill="0" applyAlignment="0" applyProtection="0"/>
    <xf numFmtId="0" fontId="7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1" fillId="0" borderId="103" applyNumberFormat="0" applyFill="0" applyAlignment="0" applyProtection="0"/>
    <xf numFmtId="0" fontId="51" fillId="0" borderId="103" applyNumberFormat="0" applyFill="0" applyAlignment="0" applyProtection="0"/>
    <xf numFmtId="0" fontId="51" fillId="0" borderId="103" applyNumberFormat="0" applyFill="0" applyAlignment="0" applyProtection="0"/>
    <xf numFmtId="0" fontId="51" fillId="0" borderId="103" applyNumberFormat="0" applyFill="0" applyAlignment="0" applyProtection="0"/>
    <xf numFmtId="0" fontId="51" fillId="0" borderId="103" applyNumberFormat="0" applyFill="0" applyAlignment="0" applyProtection="0"/>
    <xf numFmtId="0" fontId="51" fillId="0" borderId="103" applyNumberFormat="0" applyFill="0" applyAlignment="0" applyProtection="0"/>
    <xf numFmtId="0" fontId="51" fillId="0" borderId="103" applyNumberFormat="0" applyFill="0" applyAlignment="0" applyProtection="0"/>
    <xf numFmtId="0" fontId="51" fillId="0" borderId="103" applyNumberFormat="0" applyFill="0" applyAlignment="0" applyProtection="0"/>
    <xf numFmtId="0" fontId="51" fillId="0" borderId="103" applyNumberFormat="0" applyFill="0" applyAlignment="0" applyProtection="0"/>
    <xf numFmtId="0" fontId="51" fillId="0" borderId="103" applyNumberFormat="0" applyFill="0" applyAlignment="0" applyProtection="0"/>
    <xf numFmtId="0" fontId="65" fillId="0" borderId="0" applyNumberFormat="0" applyFill="0" applyBorder="0" applyAlignment="0" applyProtection="0"/>
    <xf numFmtId="0" fontId="81" fillId="0" borderId="0" applyProtection="0"/>
    <xf numFmtId="207" fontId="81" fillId="0" borderId="0" applyProtection="0"/>
    <xf numFmtId="0" fontId="82" fillId="0" borderId="0" applyProtection="0"/>
    <xf numFmtId="0" fontId="83" fillId="0" borderId="0" applyProtection="0"/>
    <xf numFmtId="0" fontId="81" fillId="0" borderId="104" applyProtection="0"/>
    <xf numFmtId="0" fontId="81" fillId="0" borderId="104" applyProtection="0"/>
    <xf numFmtId="0" fontId="81" fillId="0" borderId="0"/>
    <xf numFmtId="10" fontId="81" fillId="0" borderId="0" applyProtection="0"/>
    <xf numFmtId="0" fontId="81" fillId="0" borderId="0"/>
    <xf numFmtId="2" fontId="81" fillId="0" borderId="0" applyProtection="0"/>
    <xf numFmtId="4" fontId="81" fillId="0" borderId="0" applyProtection="0"/>
    <xf numFmtId="0" fontId="59" fillId="37" borderId="105" applyNumberFormat="0" applyAlignment="0" applyProtection="0"/>
    <xf numFmtId="0" fontId="64" fillId="37" borderId="119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0" fontId="59" fillId="37" borderId="105" applyNumberFormat="0" applyAlignment="0" applyProtection="0"/>
    <xf numFmtId="168" fontId="27" fillId="0" borderId="0" applyFont="0" applyFill="0" applyBorder="0" applyAlignment="0" applyProtection="0"/>
    <xf numFmtId="0" fontId="59" fillId="37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62" fillId="31" borderId="105" applyNumberFormat="0" applyAlignment="0" applyProtection="0"/>
    <xf numFmtId="0" fontId="59" fillId="37" borderId="110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64" fillId="37" borderId="119" applyNumberFormat="0" applyAlignment="0" applyProtection="0"/>
    <xf numFmtId="0" fontId="3" fillId="32" borderId="118" applyNumberFormat="0" applyFont="0" applyAlignment="0" applyProtection="0"/>
    <xf numFmtId="0" fontId="64" fillId="37" borderId="119" applyNumberForma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59" fillId="37" borderId="110" applyNumberFormat="0" applyAlignment="0" applyProtection="0"/>
    <xf numFmtId="0" fontId="59" fillId="37" borderId="110" applyNumberFormat="0" applyAlignment="0" applyProtection="0"/>
    <xf numFmtId="0" fontId="59" fillId="37" borderId="110" applyNumberForma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59" fillId="37" borderId="110" applyNumberForma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59" fillId="37" borderId="110" applyNumberForma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3" fillId="32" borderId="106" applyNumberFormat="0" applyFon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64" fillId="37" borderId="119" applyNumberForma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169" fontId="2" fillId="0" borderId="0" applyFont="0" applyFill="0" applyBorder="0" applyAlignment="0" applyProtection="0"/>
    <xf numFmtId="0" fontId="64" fillId="37" borderId="119" applyNumberForma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168" fontId="2" fillId="0" borderId="0" applyFont="0" applyFill="0" applyBorder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59" fillId="37" borderId="110" applyNumberForma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3" fillId="32" borderId="118" applyNumberFormat="0" applyFon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64" fillId="37" borderId="107" applyNumberFormat="0" applyAlignment="0" applyProtection="0"/>
    <xf numFmtId="0" fontId="51" fillId="0" borderId="108" applyNumberFormat="0" applyFill="0" applyAlignment="0" applyProtection="0"/>
    <xf numFmtId="0" fontId="51" fillId="0" borderId="108" applyNumberFormat="0" applyFill="0" applyAlignment="0" applyProtection="0"/>
    <xf numFmtId="0" fontId="51" fillId="0" borderId="108" applyNumberFormat="0" applyFill="0" applyAlignment="0" applyProtection="0"/>
    <xf numFmtId="0" fontId="51" fillId="0" borderId="108" applyNumberFormat="0" applyFill="0" applyAlignment="0" applyProtection="0"/>
    <xf numFmtId="0" fontId="51" fillId="0" borderId="108" applyNumberFormat="0" applyFill="0" applyAlignment="0" applyProtection="0"/>
    <xf numFmtId="0" fontId="51" fillId="0" borderId="108" applyNumberFormat="0" applyFill="0" applyAlignment="0" applyProtection="0"/>
    <xf numFmtId="0" fontId="51" fillId="0" borderId="108" applyNumberFormat="0" applyFill="0" applyAlignment="0" applyProtection="0"/>
    <xf numFmtId="0" fontId="51" fillId="0" borderId="108" applyNumberFormat="0" applyFill="0" applyAlignment="0" applyProtection="0"/>
    <xf numFmtId="0" fontId="51" fillId="0" borderId="108" applyNumberFormat="0" applyFill="0" applyAlignment="0" applyProtection="0"/>
    <xf numFmtId="0" fontId="51" fillId="0" borderId="108" applyNumberFormat="0" applyFill="0" applyAlignment="0" applyProtection="0"/>
    <xf numFmtId="0" fontId="81" fillId="0" borderId="109" applyProtection="0"/>
    <xf numFmtId="0" fontId="81" fillId="0" borderId="109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70" fillId="0" borderId="111" applyNumberFormat="0" applyFill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0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70" fillId="0" borderId="117" applyNumberFormat="0" applyFill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62" fillId="31" borderId="116" applyNumberFormat="0" applyAlignment="0" applyProtection="0"/>
    <xf numFmtId="0" fontId="59" fillId="37" borderId="116" applyNumberForma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3" fillId="32" borderId="112" applyNumberFormat="0" applyFon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59" fillId="37" borderId="116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64" fillId="37" borderId="113" applyNumberFormat="0" applyAlignment="0" applyProtection="0"/>
    <xf numFmtId="0" fontId="70" fillId="0" borderId="111" applyNumberFormat="0" applyFill="0" applyAlignment="0" applyProtection="0"/>
    <xf numFmtId="0" fontId="51" fillId="0" borderId="114" applyNumberFormat="0" applyFill="0" applyAlignment="0" applyProtection="0"/>
    <xf numFmtId="0" fontId="51" fillId="0" borderId="114" applyNumberFormat="0" applyFill="0" applyAlignment="0" applyProtection="0"/>
    <xf numFmtId="0" fontId="51" fillId="0" borderId="114" applyNumberFormat="0" applyFill="0" applyAlignment="0" applyProtection="0"/>
    <xf numFmtId="0" fontId="51" fillId="0" borderId="114" applyNumberFormat="0" applyFill="0" applyAlignment="0" applyProtection="0"/>
    <xf numFmtId="0" fontId="51" fillId="0" borderId="114" applyNumberFormat="0" applyFill="0" applyAlignment="0" applyProtection="0"/>
    <xf numFmtId="0" fontId="51" fillId="0" borderId="114" applyNumberFormat="0" applyFill="0" applyAlignment="0" applyProtection="0"/>
    <xf numFmtId="0" fontId="51" fillId="0" borderId="114" applyNumberFormat="0" applyFill="0" applyAlignment="0" applyProtection="0"/>
    <xf numFmtId="0" fontId="51" fillId="0" borderId="114" applyNumberFormat="0" applyFill="0" applyAlignment="0" applyProtection="0"/>
    <xf numFmtId="0" fontId="51" fillId="0" borderId="114" applyNumberFormat="0" applyFill="0" applyAlignment="0" applyProtection="0"/>
    <xf numFmtId="0" fontId="51" fillId="0" borderId="114" applyNumberFormat="0" applyFill="0" applyAlignment="0" applyProtection="0"/>
    <xf numFmtId="168" fontId="2" fillId="0" borderId="0" applyFont="0" applyFill="0" applyBorder="0" applyAlignment="0" applyProtection="0"/>
    <xf numFmtId="0" fontId="81" fillId="0" borderId="115" applyProtection="0"/>
    <xf numFmtId="0" fontId="81" fillId="0" borderId="115" applyProtection="0"/>
    <xf numFmtId="169" fontId="2" fillId="0" borderId="0" applyFont="0" applyFill="0" applyBorder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64" fillId="37" borderId="119" applyNumberFormat="0" applyAlignment="0" applyProtection="0"/>
    <xf numFmtId="0" fontId="70" fillId="0" borderId="117" applyNumberFormat="0" applyFill="0" applyAlignment="0" applyProtection="0"/>
    <xf numFmtId="0" fontId="51" fillId="0" borderId="120" applyNumberFormat="0" applyFill="0" applyAlignment="0" applyProtection="0"/>
    <xf numFmtId="0" fontId="51" fillId="0" borderId="120" applyNumberFormat="0" applyFill="0" applyAlignment="0" applyProtection="0"/>
    <xf numFmtId="0" fontId="51" fillId="0" borderId="120" applyNumberFormat="0" applyFill="0" applyAlignment="0" applyProtection="0"/>
    <xf numFmtId="0" fontId="51" fillId="0" borderId="120" applyNumberFormat="0" applyFill="0" applyAlignment="0" applyProtection="0"/>
    <xf numFmtId="0" fontId="51" fillId="0" borderId="120" applyNumberFormat="0" applyFill="0" applyAlignment="0" applyProtection="0"/>
    <xf numFmtId="0" fontId="51" fillId="0" borderId="120" applyNumberFormat="0" applyFill="0" applyAlignment="0" applyProtection="0"/>
    <xf numFmtId="0" fontId="51" fillId="0" borderId="120" applyNumberFormat="0" applyFill="0" applyAlignment="0" applyProtection="0"/>
    <xf numFmtId="0" fontId="51" fillId="0" borderId="120" applyNumberFormat="0" applyFill="0" applyAlignment="0" applyProtection="0"/>
    <xf numFmtId="0" fontId="51" fillId="0" borderId="120" applyNumberFormat="0" applyFill="0" applyAlignment="0" applyProtection="0"/>
    <xf numFmtId="0" fontId="51" fillId="0" borderId="120" applyNumberFormat="0" applyFill="0" applyAlignment="0" applyProtection="0"/>
    <xf numFmtId="0" fontId="4" fillId="59" borderId="0" applyNumberFormat="0" applyBorder="0" applyAlignment="0" applyProtection="0"/>
    <xf numFmtId="0" fontId="4" fillId="60" borderId="0" applyNumberFormat="0" applyBorder="0" applyAlignment="0" applyProtection="0"/>
    <xf numFmtId="0" fontId="4" fillId="61" borderId="0" applyNumberFormat="0" applyBorder="0" applyAlignment="0" applyProtection="0"/>
    <xf numFmtId="0" fontId="4" fillId="62" borderId="0" applyNumberFormat="0" applyBorder="0" applyAlignment="0" applyProtection="0"/>
    <xf numFmtId="0" fontId="4" fillId="63" borderId="0" applyNumberFormat="0" applyBorder="0" applyAlignment="0" applyProtection="0"/>
    <xf numFmtId="0" fontId="4" fillId="64" borderId="0" applyNumberFormat="0" applyBorder="0" applyAlignment="0" applyProtection="0"/>
    <xf numFmtId="0" fontId="4" fillId="65" borderId="0" applyNumberFormat="0" applyBorder="0" applyAlignment="0" applyProtection="0"/>
    <xf numFmtId="0" fontId="4" fillId="66" borderId="0" applyNumberFormat="0" applyBorder="0" applyAlignment="0" applyProtection="0"/>
    <xf numFmtId="0" fontId="4" fillId="67" borderId="0" applyNumberFormat="0" applyBorder="0" applyAlignment="0" applyProtection="0"/>
    <xf numFmtId="0" fontId="4" fillId="62" borderId="0" applyNumberFormat="0" applyBorder="0" applyAlignment="0" applyProtection="0"/>
    <xf numFmtId="0" fontId="4" fillId="65" borderId="0" applyNumberFormat="0" applyBorder="0" applyAlignment="0" applyProtection="0"/>
    <xf numFmtId="0" fontId="4" fillId="68" borderId="0" applyNumberFormat="0" applyBorder="0" applyAlignment="0" applyProtection="0"/>
    <xf numFmtId="0" fontId="57" fillId="69" borderId="0" applyNumberFormat="0" applyBorder="0" applyAlignment="0" applyProtection="0"/>
    <xf numFmtId="0" fontId="57" fillId="66" borderId="0" applyNumberFormat="0" applyBorder="0" applyAlignment="0" applyProtection="0"/>
    <xf numFmtId="0" fontId="57" fillId="67" borderId="0" applyNumberFormat="0" applyBorder="0" applyAlignment="0" applyProtection="0"/>
    <xf numFmtId="0" fontId="57" fillId="70" borderId="0" applyNumberFormat="0" applyBorder="0" applyAlignment="0" applyProtection="0"/>
    <xf numFmtId="0" fontId="57" fillId="71" borderId="0" applyNumberFormat="0" applyBorder="0" applyAlignment="0" applyProtection="0"/>
    <xf numFmtId="0" fontId="57" fillId="72" borderId="0" applyNumberFormat="0" applyBorder="0" applyAlignment="0" applyProtection="0"/>
    <xf numFmtId="188" fontId="3" fillId="0" borderId="0" applyFill="0" applyBorder="0" applyAlignment="0" applyProtection="0"/>
    <xf numFmtId="184" fontId="3" fillId="0" borderId="0" applyFill="0" applyBorder="0" applyAlignment="0">
      <protection locked="0"/>
    </xf>
    <xf numFmtId="1" fontId="3" fillId="0" borderId="0" applyFill="0" applyBorder="0" applyAlignment="0">
      <protection locked="0"/>
    </xf>
    <xf numFmtId="0" fontId="57" fillId="73" borderId="0" applyNumberFormat="0" applyBorder="0" applyAlignment="0" applyProtection="0"/>
    <xf numFmtId="0" fontId="57" fillId="74" borderId="0" applyNumberFormat="0" applyBorder="0" applyAlignment="0" applyProtection="0"/>
    <xf numFmtId="0" fontId="57" fillId="75" borderId="0" applyNumberFormat="0" applyBorder="0" applyAlignment="0" applyProtection="0"/>
    <xf numFmtId="0" fontId="57" fillId="70" borderId="0" applyNumberFormat="0" applyBorder="0" applyAlignment="0" applyProtection="0"/>
    <xf numFmtId="0" fontId="57" fillId="71" borderId="0" applyNumberFormat="0" applyBorder="0" applyAlignment="0" applyProtection="0"/>
    <xf numFmtId="0" fontId="57" fillId="76" borderId="0" applyNumberFormat="0" applyBorder="0" applyAlignment="0" applyProtection="0"/>
    <xf numFmtId="0" fontId="62" fillId="64" borderId="116" applyNumberFormat="0" applyAlignment="0" applyProtection="0"/>
    <xf numFmtId="213" fontId="3" fillId="0" borderId="0" applyFill="0" applyBorder="0" applyAlignment="0" applyProtection="0"/>
    <xf numFmtId="173" fontId="3" fillId="0" borderId="0" applyFont="0" applyFill="0" applyBorder="0" applyAlignment="0" applyProtection="0"/>
    <xf numFmtId="0" fontId="3" fillId="0" borderId="0" applyNumberFormat="0" applyFill="0" applyBorder="0" applyAlignment="0">
      <protection locked="0"/>
    </xf>
    <xf numFmtId="2" fontId="3" fillId="0" borderId="0" applyFill="0" applyBorder="0" applyAlignment="0" applyProtection="0"/>
    <xf numFmtId="2" fontId="3" fillId="0" borderId="0" applyFill="0" applyBorder="0" applyAlignment="0">
      <protection locked="0"/>
    </xf>
    <xf numFmtId="0" fontId="69" fillId="60" borderId="0" applyNumberFormat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14" fontId="3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215" fontId="4" fillId="0" borderId="0" applyFill="0" applyBorder="0" applyAlignment="0" applyProtection="0"/>
    <xf numFmtId="168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3" fillId="77" borderId="0" applyNumberFormat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4" fillId="32" borderId="118" applyNumberFormat="0" applyFont="0" applyAlignment="0" applyProtection="0"/>
    <xf numFmtId="0" fontId="64" fillId="78" borderId="119" applyNumberFormat="0" applyAlignment="0" applyProtection="0"/>
  </cellStyleXfs>
  <cellXfs count="1053">
    <xf numFmtId="0" fontId="0" fillId="0" borderId="0" xfId="0"/>
    <xf numFmtId="0" fontId="16" fillId="0" borderId="7" xfId="0" applyFont="1" applyBorder="1" applyAlignment="1">
      <alignment vertical="center" wrapText="1"/>
    </xf>
    <xf numFmtId="2" fontId="16" fillId="0" borderId="7" xfId="0" applyNumberFormat="1" applyFont="1" applyBorder="1" applyAlignment="1">
      <alignment horizontal="center" vertical="center"/>
    </xf>
    <xf numFmtId="178" fontId="16" fillId="0" borderId="7" xfId="0" applyNumberFormat="1" applyFont="1" applyBorder="1" applyAlignment="1">
      <alignment vertical="center"/>
    </xf>
    <xf numFmtId="0" fontId="16" fillId="0" borderId="7" xfId="101" applyFont="1" applyBorder="1" applyAlignment="1">
      <alignment horizontal="center" vertical="center"/>
    </xf>
    <xf numFmtId="168" fontId="15" fillId="0" borderId="7" xfId="94" applyFont="1" applyFill="1" applyBorder="1" applyAlignment="1">
      <alignment vertical="center"/>
    </xf>
    <xf numFmtId="166" fontId="17" fillId="0" borderId="7" xfId="1" applyFont="1" applyFill="1" applyBorder="1" applyAlignment="1">
      <alignment vertical="center"/>
    </xf>
    <xf numFmtId="0" fontId="15" fillId="0" borderId="7" xfId="101" applyFont="1" applyBorder="1" applyAlignment="1">
      <alignment vertical="center"/>
    </xf>
    <xf numFmtId="0" fontId="15" fillId="0" borderId="7" xfId="101" applyFont="1" applyBorder="1" applyAlignment="1">
      <alignment horizontal="center" vertical="center"/>
    </xf>
    <xf numFmtId="9" fontId="15" fillId="0" borderId="7" xfId="108" applyFont="1" applyFill="1" applyBorder="1" applyAlignment="1">
      <alignment vertical="center"/>
    </xf>
    <xf numFmtId="168" fontId="15" fillId="0" borderId="7" xfId="94" applyFont="1" applyFill="1" applyBorder="1" applyAlignment="1">
      <alignment horizontal="center" vertical="center"/>
    </xf>
    <xf numFmtId="0" fontId="16" fillId="0" borderId="12" xfId="101" applyFont="1" applyBorder="1" applyAlignment="1">
      <alignment horizontal="center" vertical="center"/>
    </xf>
    <xf numFmtId="178" fontId="16" fillId="0" borderId="7" xfId="101" applyNumberFormat="1" applyFont="1" applyBorder="1" applyAlignment="1">
      <alignment vertical="center"/>
    </xf>
    <xf numFmtId="166" fontId="16" fillId="0" borderId="7" xfId="1" applyFont="1" applyFill="1" applyBorder="1" applyAlignment="1">
      <alignment horizontal="center" vertical="center"/>
    </xf>
    <xf numFmtId="166" fontId="17" fillId="0" borderId="0" xfId="1" applyFont="1" applyFill="1" applyBorder="1" applyAlignment="1">
      <alignment vertical="center"/>
    </xf>
    <xf numFmtId="180" fontId="15" fillId="0" borderId="7" xfId="101" applyNumberFormat="1" applyFont="1" applyBorder="1" applyAlignment="1">
      <alignment horizontal="center" vertical="center"/>
    </xf>
    <xf numFmtId="178" fontId="15" fillId="0" borderId="7" xfId="101" applyNumberFormat="1" applyFont="1" applyBorder="1" applyAlignment="1">
      <alignment vertical="center"/>
    </xf>
    <xf numFmtId="168" fontId="14" fillId="0" borderId="7" xfId="94" applyFont="1" applyFill="1" applyBorder="1" applyAlignment="1">
      <alignment vertical="center"/>
    </xf>
    <xf numFmtId="3" fontId="16" fillId="0" borderId="7" xfId="101" applyNumberFormat="1" applyFont="1" applyBorder="1" applyAlignment="1">
      <alignment horizontal="center" vertical="center"/>
    </xf>
    <xf numFmtId="166" fontId="16" fillId="0" borderId="7" xfId="1" applyFont="1" applyFill="1" applyBorder="1" applyAlignment="1">
      <alignment vertical="center"/>
    </xf>
    <xf numFmtId="0" fontId="16" fillId="0" borderId="7" xfId="101" applyFont="1" applyBorder="1" applyAlignment="1">
      <alignment vertical="center"/>
    </xf>
    <xf numFmtId="9" fontId="16" fillId="0" borderId="7" xfId="127" applyFont="1" applyFill="1" applyBorder="1" applyAlignment="1">
      <alignment vertical="center"/>
    </xf>
    <xf numFmtId="0" fontId="16" fillId="0" borderId="12" xfId="101" applyFont="1" applyBorder="1" applyAlignment="1">
      <alignment vertical="center"/>
    </xf>
    <xf numFmtId="0" fontId="16" fillId="0" borderId="7" xfId="101" applyFont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" fontId="16" fillId="0" borderId="12" xfId="101" applyNumberFormat="1" applyFont="1" applyBorder="1" applyAlignment="1">
      <alignment horizontal="center" vertical="center"/>
    </xf>
    <xf numFmtId="4" fontId="16" fillId="0" borderId="7" xfId="101" applyNumberFormat="1" applyFont="1" applyBorder="1" applyAlignment="1">
      <alignment vertical="center"/>
    </xf>
    <xf numFmtId="3" fontId="16" fillId="0" borderId="7" xfId="101" applyNumberFormat="1" applyFont="1" applyBorder="1" applyAlignment="1">
      <alignment vertical="center"/>
    </xf>
    <xf numFmtId="179" fontId="16" fillId="0" borderId="7" xfId="101" applyNumberFormat="1" applyFont="1" applyBorder="1" applyAlignment="1">
      <alignment vertical="center"/>
    </xf>
    <xf numFmtId="0" fontId="20" fillId="0" borderId="0" xfId="0" applyFont="1"/>
    <xf numFmtId="0" fontId="17" fillId="0" borderId="0" xfId="101" applyFont="1" applyAlignment="1">
      <alignment horizontal="right" vertical="center"/>
    </xf>
    <xf numFmtId="0" fontId="16" fillId="0" borderId="12" xfId="101" applyFont="1" applyBorder="1" applyAlignment="1">
      <alignment vertical="center" wrapText="1"/>
    </xf>
    <xf numFmtId="187" fontId="16" fillId="0" borderId="7" xfId="101" applyNumberFormat="1" applyFont="1" applyBorder="1" applyAlignment="1">
      <alignment vertical="center"/>
    </xf>
    <xf numFmtId="166" fontId="17" fillId="0" borderId="7" xfId="1" applyFont="1" applyFill="1" applyBorder="1" applyAlignment="1">
      <alignment horizontal="right" vertical="center"/>
    </xf>
    <xf numFmtId="9" fontId="16" fillId="0" borderId="7" xfId="108" applyFont="1" applyFill="1" applyBorder="1" applyAlignment="1">
      <alignment vertical="center"/>
    </xf>
    <xf numFmtId="168" fontId="16" fillId="0" borderId="7" xfId="94" applyFont="1" applyFill="1" applyBorder="1" applyAlignment="1">
      <alignment horizontal="center" vertical="center"/>
    </xf>
    <xf numFmtId="168" fontId="16" fillId="0" borderId="7" xfId="94" applyFont="1" applyFill="1" applyBorder="1" applyAlignment="1">
      <alignment vertical="center"/>
    </xf>
    <xf numFmtId="180" fontId="16" fillId="0" borderId="7" xfId="101" applyNumberFormat="1" applyFont="1" applyBorder="1" applyAlignment="1">
      <alignment horizontal="center" vertical="center"/>
    </xf>
    <xf numFmtId="178" fontId="17" fillId="0" borderId="7" xfId="101" applyNumberFormat="1" applyFont="1" applyBorder="1" applyAlignment="1">
      <alignment vertical="center"/>
    </xf>
    <xf numFmtId="178" fontId="17" fillId="0" borderId="0" xfId="101" applyNumberFormat="1" applyFont="1" applyAlignment="1">
      <alignment vertical="center"/>
    </xf>
    <xf numFmtId="166" fontId="16" fillId="0" borderId="7" xfId="1" applyFont="1" applyFill="1" applyBorder="1" applyAlignment="1">
      <alignment horizontal="right" vertical="center"/>
    </xf>
    <xf numFmtId="178" fontId="17" fillId="0" borderId="7" xfId="101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169" fontId="19" fillId="0" borderId="7" xfId="104" applyFont="1" applyFill="1" applyBorder="1" applyAlignment="1">
      <alignment vertical="center"/>
    </xf>
    <xf numFmtId="182" fontId="19" fillId="0" borderId="7" xfId="0" applyNumberFormat="1" applyFont="1" applyBorder="1" applyAlignment="1">
      <alignment vertical="center"/>
    </xf>
    <xf numFmtId="0" fontId="16" fillId="0" borderId="12" xfId="0" applyFont="1" applyBorder="1" applyAlignment="1">
      <alignment vertical="center" wrapText="1"/>
    </xf>
    <xf numFmtId="2" fontId="16" fillId="0" borderId="12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179" fontId="16" fillId="0" borderId="7" xfId="0" applyNumberFormat="1" applyFont="1" applyBorder="1" applyAlignment="1">
      <alignment vertical="center"/>
    </xf>
    <xf numFmtId="0" fontId="17" fillId="0" borderId="19" xfId="101" applyFont="1" applyBorder="1" applyAlignment="1">
      <alignment vertical="center" wrapText="1"/>
    </xf>
    <xf numFmtId="0" fontId="17" fillId="0" borderId="15" xfId="101" applyFont="1" applyBorder="1" applyAlignment="1">
      <alignment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8" fillId="4" borderId="7" xfId="134" applyFont="1" applyFill="1" applyBorder="1" applyAlignment="1">
      <alignment horizontal="center"/>
    </xf>
    <xf numFmtId="0" fontId="8" fillId="4" borderId="0" xfId="134" applyFont="1" applyFill="1" applyAlignment="1">
      <alignment horizontal="center"/>
    </xf>
    <xf numFmtId="0" fontId="8" fillId="0" borderId="21" xfId="0" applyFont="1" applyBorder="1"/>
    <xf numFmtId="0" fontId="8" fillId="0" borderId="22" xfId="0" applyFont="1" applyBorder="1" applyAlignment="1">
      <alignment horizontal="center"/>
    </xf>
    <xf numFmtId="0" fontId="31" fillId="0" borderId="22" xfId="0" applyFont="1" applyBorder="1" applyAlignment="1">
      <alignment horizontal="center"/>
    </xf>
    <xf numFmtId="0" fontId="8" fillId="0" borderId="23" xfId="134" applyFont="1" applyBorder="1" applyAlignment="1">
      <alignment horizontal="center"/>
    </xf>
    <xf numFmtId="0" fontId="0" fillId="0" borderId="7" xfId="134" applyFont="1" applyBorder="1" applyAlignment="1">
      <alignment horizontal="center"/>
    </xf>
    <xf numFmtId="2" fontId="2" fillId="0" borderId="7" xfId="134" applyNumberFormat="1" applyBorder="1" applyAlignment="1">
      <alignment horizontal="center" vertical="center"/>
    </xf>
    <xf numFmtId="0" fontId="2" fillId="0" borderId="7" xfId="134" applyBorder="1" applyAlignment="1">
      <alignment horizontal="center"/>
    </xf>
    <xf numFmtId="0" fontId="2" fillId="0" borderId="0" xfId="134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134" applyFont="1" applyBorder="1" applyAlignment="1">
      <alignment horizontal="center"/>
    </xf>
    <xf numFmtId="2" fontId="0" fillId="0" borderId="0" xfId="0" applyNumberFormat="1"/>
    <xf numFmtId="0" fontId="0" fillId="0" borderId="57" xfId="0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2" fillId="0" borderId="55" xfId="134" applyBorder="1" applyAlignment="1">
      <alignment horizontal="center"/>
    </xf>
    <xf numFmtId="0" fontId="0" fillId="0" borderId="54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2" fillId="0" borderId="40" xfId="134" applyBorder="1" applyAlignment="1">
      <alignment horizontal="center"/>
    </xf>
    <xf numFmtId="0" fontId="0" fillId="0" borderId="0" xfId="134" applyFont="1" applyAlignment="1">
      <alignment horizontal="center"/>
    </xf>
    <xf numFmtId="0" fontId="0" fillId="0" borderId="24" xfId="0" applyBorder="1" applyAlignment="1">
      <alignment horizontal="center"/>
    </xf>
    <xf numFmtId="2" fontId="0" fillId="0" borderId="25" xfId="0" applyNumberFormat="1" applyBorder="1" applyAlignment="1">
      <alignment horizontal="center"/>
    </xf>
    <xf numFmtId="0" fontId="2" fillId="0" borderId="26" xfId="134" applyBorder="1" applyAlignment="1">
      <alignment horizontal="center"/>
    </xf>
    <xf numFmtId="2" fontId="0" fillId="0" borderId="0" xfId="0" applyNumberFormat="1" applyAlignment="1">
      <alignment horizontal="center"/>
    </xf>
    <xf numFmtId="0" fontId="8" fillId="0" borderId="59" xfId="134" applyFont="1" applyBorder="1" applyAlignment="1">
      <alignment horizontal="center" vertical="center" wrapText="1"/>
    </xf>
    <xf numFmtId="2" fontId="8" fillId="0" borderId="58" xfId="134" applyNumberFormat="1" applyFont="1" applyBorder="1" applyAlignment="1">
      <alignment horizontal="center" vertical="center" wrapText="1"/>
    </xf>
    <xf numFmtId="2" fontId="8" fillId="0" borderId="60" xfId="134" applyNumberFormat="1" applyFont="1" applyBorder="1" applyAlignment="1">
      <alignment horizontal="center" vertical="center" wrapText="1"/>
    </xf>
    <xf numFmtId="2" fontId="8" fillId="0" borderId="59" xfId="134" applyNumberFormat="1" applyFont="1" applyBorder="1" applyAlignment="1">
      <alignment horizontal="center" vertical="center" wrapText="1"/>
    </xf>
    <xf numFmtId="2" fontId="8" fillId="0" borderId="36" xfId="134" applyNumberFormat="1" applyFont="1" applyBorder="1" applyAlignment="1">
      <alignment horizontal="center" vertical="center" wrapText="1"/>
    </xf>
    <xf numFmtId="2" fontId="8" fillId="0" borderId="46" xfId="134" applyNumberFormat="1" applyFont="1" applyBorder="1" applyAlignment="1">
      <alignment horizontal="center" vertical="center" wrapText="1"/>
    </xf>
    <xf numFmtId="2" fontId="8" fillId="0" borderId="50" xfId="134" applyNumberFormat="1" applyFont="1" applyBorder="1" applyAlignment="1">
      <alignment horizontal="center" vertical="center" wrapText="1"/>
    </xf>
    <xf numFmtId="0" fontId="8" fillId="0" borderId="21" xfId="134" applyFont="1" applyBorder="1" applyAlignment="1">
      <alignment horizontal="center"/>
    </xf>
    <xf numFmtId="2" fontId="2" fillId="9" borderId="13" xfId="134" applyNumberForma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2" fontId="0" fillId="0" borderId="51" xfId="0" applyNumberFormat="1" applyBorder="1" applyAlignment="1">
      <alignment horizontal="center"/>
    </xf>
    <xf numFmtId="0" fontId="0" fillId="0" borderId="51" xfId="0" applyBorder="1" applyAlignment="1">
      <alignment horizontal="center"/>
    </xf>
    <xf numFmtId="2" fontId="0" fillId="0" borderId="51" xfId="0" applyNumberFormat="1" applyBorder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7" borderId="22" xfId="0" applyFill="1" applyBorder="1"/>
    <xf numFmtId="184" fontId="0" fillId="0" borderId="23" xfId="0" applyNumberFormat="1" applyBorder="1"/>
    <xf numFmtId="0" fontId="8" fillId="0" borderId="57" xfId="134" applyFont="1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2" fontId="0" fillId="0" borderId="19" xfId="0" applyNumberFormat="1" applyBorder="1"/>
    <xf numFmtId="0" fontId="0" fillId="0" borderId="5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8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7" borderId="7" xfId="0" applyFill="1" applyBorder="1"/>
    <xf numFmtId="184" fontId="0" fillId="0" borderId="55" xfId="0" applyNumberFormat="1" applyBorder="1"/>
    <xf numFmtId="0" fontId="8" fillId="0" borderId="54" xfId="134" applyFont="1" applyBorder="1" applyAlignment="1">
      <alignment horizontal="center"/>
    </xf>
    <xf numFmtId="184" fontId="0" fillId="0" borderId="7" xfId="0" applyNumberFormat="1" applyBorder="1" applyAlignment="1">
      <alignment horizontal="center"/>
    </xf>
    <xf numFmtId="0" fontId="0" fillId="0" borderId="5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4" xfId="0" applyBorder="1" applyAlignment="1">
      <alignment horizontal="center"/>
    </xf>
    <xf numFmtId="2" fontId="0" fillId="7" borderId="19" xfId="0" applyNumberFormat="1" applyFill="1" applyBorder="1"/>
    <xf numFmtId="0" fontId="8" fillId="0" borderId="24" xfId="134" applyFont="1" applyBorder="1" applyAlignment="1">
      <alignment horizontal="center"/>
    </xf>
    <xf numFmtId="2" fontId="2" fillId="9" borderId="47" xfId="134" applyNumberFormat="1" applyFill="1" applyBorder="1" applyAlignment="1">
      <alignment horizontal="center" vertical="center"/>
    </xf>
    <xf numFmtId="184" fontId="0" fillId="0" borderId="25" xfId="0" applyNumberFormat="1" applyBorder="1" applyAlignment="1">
      <alignment horizontal="center"/>
    </xf>
    <xf numFmtId="2" fontId="0" fillId="0" borderId="63" xfId="0" applyNumberFormat="1" applyBorder="1" applyAlignment="1">
      <alignment horizontal="center"/>
    </xf>
    <xf numFmtId="0" fontId="0" fillId="0" borderId="63" xfId="0" applyBorder="1" applyAlignment="1">
      <alignment horizontal="center"/>
    </xf>
    <xf numFmtId="2" fontId="0" fillId="0" borderId="63" xfId="0" applyNumberFormat="1" applyBorder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7" borderId="25" xfId="0" applyFill="1" applyBorder="1"/>
    <xf numFmtId="184" fontId="0" fillId="0" borderId="69" xfId="0" applyNumberFormat="1" applyBorder="1"/>
    <xf numFmtId="0" fontId="8" fillId="0" borderId="3" xfId="0" applyFont="1" applyBorder="1"/>
    <xf numFmtId="2" fontId="8" fillId="0" borderId="3" xfId="0" applyNumberFormat="1" applyFont="1" applyBorder="1" applyAlignment="1">
      <alignment horizontal="center" vertical="center"/>
    </xf>
    <xf numFmtId="0" fontId="8" fillId="0" borderId="0" xfId="0" applyFont="1"/>
    <xf numFmtId="2" fontId="8" fillId="0" borderId="0" xfId="0" applyNumberFormat="1" applyFont="1" applyAlignment="1">
      <alignment horizontal="center" vertical="center"/>
    </xf>
    <xf numFmtId="0" fontId="8" fillId="0" borderId="0" xfId="134" applyFont="1"/>
    <xf numFmtId="2" fontId="8" fillId="0" borderId="0" xfId="134" applyNumberFormat="1" applyFont="1" applyAlignment="1">
      <alignment horizontal="center" vertical="center"/>
    </xf>
    <xf numFmtId="0" fontId="8" fillId="0" borderId="0" xfId="134" applyFont="1" applyAlignment="1">
      <alignment horizontal="center"/>
    </xf>
    <xf numFmtId="0" fontId="8" fillId="10" borderId="21" xfId="134" applyFont="1" applyFill="1" applyBorder="1" applyAlignment="1">
      <alignment horizontal="center"/>
    </xf>
    <xf numFmtId="0" fontId="8" fillId="10" borderId="22" xfId="134" applyFont="1" applyFill="1" applyBorder="1" applyAlignment="1">
      <alignment horizontal="center"/>
    </xf>
    <xf numFmtId="0" fontId="8" fillId="10" borderId="23" xfId="134" applyFont="1" applyFill="1" applyBorder="1" applyAlignment="1">
      <alignment horizontal="center"/>
    </xf>
    <xf numFmtId="0" fontId="8" fillId="0" borderId="46" xfId="134" applyFont="1" applyBorder="1" applyAlignment="1">
      <alignment horizontal="center"/>
    </xf>
    <xf numFmtId="0" fontId="35" fillId="0" borderId="48" xfId="134" applyFont="1" applyBorder="1" applyAlignment="1">
      <alignment horizontal="center"/>
    </xf>
    <xf numFmtId="0" fontId="35" fillId="0" borderId="50" xfId="134" applyFont="1" applyBorder="1" applyAlignment="1">
      <alignment horizontal="center"/>
    </xf>
    <xf numFmtId="0" fontId="8" fillId="0" borderId="54" xfId="134" applyFont="1" applyBorder="1" applyAlignment="1">
      <alignment horizontal="left"/>
    </xf>
    <xf numFmtId="2" fontId="8" fillId="0" borderId="7" xfId="134" applyNumberFormat="1" applyFont="1" applyBorder="1" applyAlignment="1">
      <alignment horizontal="center"/>
    </xf>
    <xf numFmtId="0" fontId="8" fillId="0" borderId="40" xfId="134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21" xfId="134" applyBorder="1" applyAlignment="1">
      <alignment horizontal="center"/>
    </xf>
    <xf numFmtId="0" fontId="2" fillId="7" borderId="22" xfId="134" applyFill="1" applyBorder="1" applyAlignment="1">
      <alignment horizontal="center"/>
    </xf>
    <xf numFmtId="0" fontId="2" fillId="0" borderId="23" xfId="134" applyBorder="1" applyAlignment="1">
      <alignment horizontal="center"/>
    </xf>
    <xf numFmtId="2" fontId="8" fillId="7" borderId="7" xfId="134" applyNumberFormat="1" applyFont="1" applyFill="1" applyBorder="1" applyAlignment="1">
      <alignment horizontal="center"/>
    </xf>
    <xf numFmtId="0" fontId="2" fillId="0" borderId="54" xfId="134" applyBorder="1" applyAlignment="1">
      <alignment horizontal="center"/>
    </xf>
    <xf numFmtId="0" fontId="8" fillId="0" borderId="54" xfId="0" applyFont="1" applyBorder="1" applyAlignment="1">
      <alignment horizontal="left" vertical="center"/>
    </xf>
    <xf numFmtId="2" fontId="8" fillId="7" borderId="7" xfId="0" applyNumberFormat="1" applyFont="1" applyFill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7" borderId="7" xfId="134" applyFill="1" applyBorder="1" applyAlignment="1">
      <alignment horizontal="center"/>
    </xf>
    <xf numFmtId="0" fontId="2" fillId="0" borderId="49" xfId="134" applyBorder="1" applyAlignment="1">
      <alignment horizontal="center"/>
    </xf>
    <xf numFmtId="0" fontId="0" fillId="7" borderId="0" xfId="0" applyFill="1" applyAlignment="1">
      <alignment horizontal="center"/>
    </xf>
    <xf numFmtId="0" fontId="2" fillId="0" borderId="70" xfId="134" applyBorder="1" applyAlignment="1">
      <alignment horizontal="center"/>
    </xf>
    <xf numFmtId="2" fontId="31" fillId="7" borderId="7" xfId="0" applyNumberFormat="1" applyFont="1" applyFill="1" applyBorder="1" applyAlignment="1">
      <alignment horizontal="center" vertical="center"/>
    </xf>
    <xf numFmtId="0" fontId="0" fillId="0" borderId="40" xfId="134" applyFont="1" applyBorder="1" applyAlignment="1">
      <alignment horizontal="center"/>
    </xf>
    <xf numFmtId="2" fontId="31" fillId="7" borderId="7" xfId="134" applyNumberFormat="1" applyFont="1" applyFill="1" applyBorder="1" applyAlignment="1">
      <alignment horizontal="center"/>
    </xf>
    <xf numFmtId="2" fontId="2" fillId="7" borderId="7" xfId="134" applyNumberFormat="1" applyFill="1" applyBorder="1" applyAlignment="1">
      <alignment horizontal="center"/>
    </xf>
    <xf numFmtId="2" fontId="2" fillId="0" borderId="7" xfId="134" applyNumberFormat="1" applyBorder="1" applyAlignment="1">
      <alignment horizontal="center"/>
    </xf>
    <xf numFmtId="0" fontId="36" fillId="0" borderId="54" xfId="134" applyFont="1" applyBorder="1" applyAlignment="1">
      <alignment horizontal="left"/>
    </xf>
    <xf numFmtId="2" fontId="36" fillId="0" borderId="7" xfId="134" applyNumberFormat="1" applyFont="1" applyBorder="1" applyAlignment="1">
      <alignment horizontal="center"/>
    </xf>
    <xf numFmtId="0" fontId="37" fillId="0" borderId="54" xfId="134" applyFont="1" applyBorder="1" applyAlignment="1">
      <alignment horizontal="center"/>
    </xf>
    <xf numFmtId="0" fontId="37" fillId="0" borderId="24" xfId="134" applyFont="1" applyBorder="1" applyAlignment="1">
      <alignment horizontal="center"/>
    </xf>
    <xf numFmtId="0" fontId="2" fillId="0" borderId="25" xfId="134" applyBorder="1" applyAlignment="1">
      <alignment horizontal="center"/>
    </xf>
    <xf numFmtId="0" fontId="36" fillId="0" borderId="24" xfId="134" applyFont="1" applyBorder="1" applyAlignment="1">
      <alignment horizontal="left"/>
    </xf>
    <xf numFmtId="2" fontId="36" fillId="0" borderId="25" xfId="134" applyNumberFormat="1" applyFont="1" applyBorder="1" applyAlignment="1">
      <alignment horizontal="center"/>
    </xf>
    <xf numFmtId="0" fontId="2" fillId="0" borderId="57" xfId="134" applyBorder="1" applyAlignment="1">
      <alignment horizontal="center"/>
    </xf>
    <xf numFmtId="0" fontId="2" fillId="7" borderId="13" xfId="134" applyFill="1" applyBorder="1" applyAlignment="1">
      <alignment horizontal="center"/>
    </xf>
    <xf numFmtId="0" fontId="35" fillId="0" borderId="0" xfId="134" applyFont="1" applyAlignment="1">
      <alignment horizontal="center"/>
    </xf>
    <xf numFmtId="0" fontId="30" fillId="0" borderId="0" xfId="134" applyFont="1"/>
    <xf numFmtId="2" fontId="30" fillId="0" borderId="0" xfId="134" applyNumberFormat="1" applyFont="1" applyAlignment="1">
      <alignment horizontal="center" vertical="center"/>
    </xf>
    <xf numFmtId="0" fontId="38" fillId="0" borderId="7" xfId="134" applyFont="1" applyBorder="1" applyAlignment="1">
      <alignment horizontal="center" vertical="center"/>
    </xf>
    <xf numFmtId="2" fontId="38" fillId="0" borderId="7" xfId="134" applyNumberFormat="1" applyFont="1" applyBorder="1" applyAlignment="1">
      <alignment horizontal="center" vertical="center"/>
    </xf>
    <xf numFmtId="0" fontId="38" fillId="0" borderId="7" xfId="134" applyFont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/>
    </xf>
    <xf numFmtId="0" fontId="8" fillId="9" borderId="36" xfId="0" applyFont="1" applyFill="1" applyBorder="1" applyAlignment="1">
      <alignment horizontal="center" vertical="center"/>
    </xf>
    <xf numFmtId="0" fontId="40" fillId="0" borderId="7" xfId="134" applyFont="1" applyBorder="1" applyAlignment="1">
      <alignment horizontal="center"/>
    </xf>
    <xf numFmtId="2" fontId="40" fillId="0" borderId="7" xfId="134" applyNumberFormat="1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2" fontId="0" fillId="0" borderId="71" xfId="0" applyNumberFormat="1" applyBorder="1" applyAlignment="1">
      <alignment horizontal="center" vertical="center"/>
    </xf>
    <xf numFmtId="0" fontId="40" fillId="0" borderId="12" xfId="134" applyFont="1" applyBorder="1" applyAlignment="1">
      <alignment horizontal="center"/>
    </xf>
    <xf numFmtId="0" fontId="0" fillId="0" borderId="45" xfId="0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0" fontId="40" fillId="0" borderId="7" xfId="134" applyFont="1" applyBorder="1"/>
    <xf numFmtId="2" fontId="40" fillId="7" borderId="7" xfId="134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right"/>
    </xf>
    <xf numFmtId="2" fontId="8" fillId="0" borderId="1" xfId="0" applyNumberFormat="1" applyFont="1" applyBorder="1" applyAlignment="1">
      <alignment horizontal="center"/>
    </xf>
    <xf numFmtId="2" fontId="8" fillId="0" borderId="13" xfId="134" applyNumberFormat="1" applyFont="1" applyBorder="1" applyAlignment="1">
      <alignment horizontal="center" vertical="center"/>
    </xf>
    <xf numFmtId="0" fontId="8" fillId="0" borderId="13" xfId="134" applyFont="1" applyBorder="1" applyAlignment="1">
      <alignment horizontal="center"/>
    </xf>
    <xf numFmtId="0" fontId="8" fillId="0" borderId="19" xfId="134" applyFont="1" applyBorder="1" applyAlignment="1">
      <alignment horizontal="center"/>
    </xf>
    <xf numFmtId="0" fontId="8" fillId="0" borderId="55" xfId="134" applyFont="1" applyBorder="1" applyAlignment="1">
      <alignment horizontal="center"/>
    </xf>
    <xf numFmtId="0" fontId="0" fillId="0" borderId="54" xfId="134" applyFont="1" applyBorder="1" applyAlignment="1">
      <alignment horizontal="center"/>
    </xf>
    <xf numFmtId="2" fontId="40" fillId="0" borderId="9" xfId="134" applyNumberFormat="1" applyFont="1" applyBorder="1" applyAlignment="1">
      <alignment horizontal="center"/>
    </xf>
    <xf numFmtId="2" fontId="40" fillId="0" borderId="40" xfId="134" applyNumberFormat="1" applyFont="1" applyBorder="1" applyAlignment="1">
      <alignment horizontal="center"/>
    </xf>
    <xf numFmtId="0" fontId="30" fillId="0" borderId="24" xfId="134" applyFont="1" applyBorder="1" applyAlignment="1">
      <alignment horizontal="center"/>
    </xf>
    <xf numFmtId="2" fontId="40" fillId="0" borderId="25" xfId="134" applyNumberFormat="1" applyFont="1" applyBorder="1" applyAlignment="1">
      <alignment horizontal="center"/>
    </xf>
    <xf numFmtId="2" fontId="40" fillId="0" borderId="64" xfId="134" applyNumberFormat="1" applyFont="1" applyBorder="1" applyAlignment="1">
      <alignment horizontal="center"/>
    </xf>
    <xf numFmtId="2" fontId="40" fillId="0" borderId="26" xfId="134" applyNumberFormat="1" applyFont="1" applyBorder="1" applyAlignment="1">
      <alignment horizontal="center"/>
    </xf>
    <xf numFmtId="0" fontId="21" fillId="0" borderId="54" xfId="134" applyFont="1" applyBorder="1" applyAlignment="1">
      <alignment horizontal="center"/>
    </xf>
    <xf numFmtId="2" fontId="21" fillId="0" borderId="7" xfId="134" applyNumberFormat="1" applyFont="1" applyBorder="1" applyAlignment="1">
      <alignment horizontal="center" vertical="center"/>
    </xf>
    <xf numFmtId="0" fontId="21" fillId="0" borderId="7" xfId="134" applyFont="1" applyBorder="1" applyAlignment="1">
      <alignment horizontal="center"/>
    </xf>
    <xf numFmtId="0" fontId="21" fillId="0" borderId="9" xfId="134" applyFont="1" applyBorder="1" applyAlignment="1">
      <alignment horizontal="center"/>
    </xf>
    <xf numFmtId="0" fontId="21" fillId="0" borderId="40" xfId="134" applyFont="1" applyBorder="1" applyAlignment="1">
      <alignment horizontal="center"/>
    </xf>
    <xf numFmtId="2" fontId="2" fillId="0" borderId="9" xfId="134" applyNumberFormat="1" applyBorder="1" applyAlignment="1">
      <alignment horizontal="center"/>
    </xf>
    <xf numFmtId="2" fontId="2" fillId="0" borderId="40" xfId="134" applyNumberFormat="1" applyBorder="1" applyAlignment="1">
      <alignment horizontal="center"/>
    </xf>
    <xf numFmtId="2" fontId="2" fillId="0" borderId="25" xfId="134" applyNumberFormat="1" applyBorder="1" applyAlignment="1">
      <alignment horizontal="center"/>
    </xf>
    <xf numFmtId="2" fontId="2" fillId="0" borderId="64" xfId="134" applyNumberFormat="1" applyBorder="1" applyAlignment="1">
      <alignment horizontal="center"/>
    </xf>
    <xf numFmtId="2" fontId="2" fillId="0" borderId="26" xfId="134" applyNumberFormat="1" applyBorder="1" applyAlignment="1">
      <alignment horizontal="center"/>
    </xf>
    <xf numFmtId="0" fontId="8" fillId="0" borderId="57" xfId="134" applyFont="1" applyBorder="1" applyAlignment="1">
      <alignment horizontal="left"/>
    </xf>
    <xf numFmtId="0" fontId="8" fillId="7" borderId="13" xfId="134" applyFont="1" applyFill="1" applyBorder="1" applyAlignment="1">
      <alignment horizontal="center"/>
    </xf>
    <xf numFmtId="0" fontId="8" fillId="7" borderId="7" xfId="134" applyFont="1" applyFill="1" applyBorder="1" applyAlignment="1">
      <alignment horizontal="center"/>
    </xf>
    <xf numFmtId="0" fontId="2" fillId="0" borderId="54" xfId="134" applyBorder="1"/>
    <xf numFmtId="0" fontId="30" fillId="0" borderId="54" xfId="134" applyFont="1" applyBorder="1"/>
    <xf numFmtId="0" fontId="30" fillId="0" borderId="7" xfId="134" applyFont="1" applyBorder="1" applyAlignment="1">
      <alignment horizontal="center"/>
    </xf>
    <xf numFmtId="0" fontId="2" fillId="0" borderId="0" xfId="134"/>
    <xf numFmtId="0" fontId="30" fillId="0" borderId="24" xfId="134" applyFont="1" applyBorder="1"/>
    <xf numFmtId="0" fontId="30" fillId="0" borderId="25" xfId="134" applyFont="1" applyBorder="1" applyAlignment="1">
      <alignment horizontal="center"/>
    </xf>
    <xf numFmtId="2" fontId="2" fillId="0" borderId="0" xfId="134" applyNumberFormat="1" applyAlignment="1">
      <alignment horizontal="center" vertical="center"/>
    </xf>
    <xf numFmtId="0" fontId="8" fillId="0" borderId="32" xfId="134" applyFont="1" applyBorder="1" applyAlignment="1">
      <alignment horizontal="center"/>
    </xf>
    <xf numFmtId="0" fontId="8" fillId="0" borderId="3" xfId="134" applyFont="1" applyBorder="1" applyAlignment="1">
      <alignment horizontal="center"/>
    </xf>
    <xf numFmtId="0" fontId="8" fillId="0" borderId="3" xfId="134" applyFont="1" applyBorder="1" applyAlignment="1">
      <alignment horizontal="center" wrapText="1"/>
    </xf>
    <xf numFmtId="0" fontId="0" fillId="0" borderId="33" xfId="0" applyBorder="1"/>
    <xf numFmtId="0" fontId="0" fillId="0" borderId="21" xfId="134" applyFont="1" applyBorder="1" applyAlignment="1">
      <alignment wrapText="1"/>
    </xf>
    <xf numFmtId="0" fontId="2" fillId="7" borderId="22" xfId="134" applyFill="1" applyBorder="1" applyAlignment="1">
      <alignment horizontal="center" vertical="center"/>
    </xf>
    <xf numFmtId="0" fontId="41" fillId="0" borderId="22" xfId="134" applyFont="1" applyBorder="1" applyAlignment="1">
      <alignment horizontal="center" vertical="center"/>
    </xf>
    <xf numFmtId="0" fontId="2" fillId="0" borderId="23" xfId="134" applyBorder="1" applyAlignment="1">
      <alignment horizontal="center" vertical="center"/>
    </xf>
    <xf numFmtId="0" fontId="0" fillId="0" borderId="54" xfId="134" applyFont="1" applyBorder="1" applyAlignment="1">
      <alignment wrapText="1"/>
    </xf>
    <xf numFmtId="0" fontId="2" fillId="7" borderId="7" xfId="134" applyFill="1" applyBorder="1" applyAlignment="1">
      <alignment horizontal="center" vertical="center"/>
    </xf>
    <xf numFmtId="0" fontId="0" fillId="0" borderId="40" xfId="134" applyFont="1" applyBorder="1" applyAlignment="1">
      <alignment horizontal="center" vertical="center"/>
    </xf>
    <xf numFmtId="0" fontId="41" fillId="0" borderId="7" xfId="134" applyFont="1" applyBorder="1" applyAlignment="1">
      <alignment horizontal="center" vertical="center"/>
    </xf>
    <xf numFmtId="0" fontId="41" fillId="11" borderId="7" xfId="134" applyFont="1" applyFill="1" applyBorder="1" applyAlignment="1">
      <alignment horizontal="center"/>
    </xf>
    <xf numFmtId="0" fontId="41" fillId="0" borderId="7" xfId="134" applyFont="1" applyBorder="1" applyAlignment="1">
      <alignment horizontal="center"/>
    </xf>
    <xf numFmtId="0" fontId="41" fillId="11" borderId="25" xfId="134" applyFont="1" applyFill="1" applyBorder="1" applyAlignment="1">
      <alignment horizontal="center"/>
    </xf>
    <xf numFmtId="0" fontId="41" fillId="0" borderId="25" xfId="134" applyFont="1" applyBorder="1" applyAlignment="1">
      <alignment horizontal="center"/>
    </xf>
    <xf numFmtId="0" fontId="0" fillId="0" borderId="57" xfId="134" applyFont="1" applyBorder="1" applyAlignment="1">
      <alignment horizontal="left"/>
    </xf>
    <xf numFmtId="2" fontId="42" fillId="0" borderId="13" xfId="134" applyNumberFormat="1" applyFont="1" applyBorder="1" applyAlignment="1">
      <alignment horizontal="center"/>
    </xf>
    <xf numFmtId="2" fontId="42" fillId="12" borderId="13" xfId="134" applyNumberFormat="1" applyFont="1" applyFill="1" applyBorder="1" applyAlignment="1">
      <alignment horizontal="center"/>
    </xf>
    <xf numFmtId="0" fontId="2" fillId="0" borderId="57" xfId="134" applyBorder="1" applyAlignment="1">
      <alignment horizontal="left"/>
    </xf>
    <xf numFmtId="2" fontId="8" fillId="7" borderId="13" xfId="134" applyNumberFormat="1" applyFont="1" applyFill="1" applyBorder="1" applyAlignment="1">
      <alignment horizontal="center"/>
    </xf>
    <xf numFmtId="0" fontId="2" fillId="0" borderId="54" xfId="134" applyBorder="1" applyAlignment="1">
      <alignment horizontal="left"/>
    </xf>
    <xf numFmtId="0" fontId="2" fillId="13" borderId="0" xfId="134" applyFill="1" applyAlignment="1">
      <alignment horizontal="center"/>
    </xf>
    <xf numFmtId="0" fontId="8" fillId="0" borderId="32" xfId="0" applyFont="1" applyBorder="1"/>
    <xf numFmtId="0" fontId="8" fillId="13" borderId="0" xfId="134" applyFont="1" applyFill="1" applyAlignment="1">
      <alignment horizontal="center"/>
    </xf>
    <xf numFmtId="0" fontId="8" fillId="13" borderId="68" xfId="134" applyFont="1" applyFill="1" applyBorder="1" applyAlignment="1">
      <alignment horizontal="center"/>
    </xf>
    <xf numFmtId="0" fontId="8" fillId="13" borderId="8" xfId="134" applyFont="1" applyFill="1" applyBorder="1" applyAlignment="1">
      <alignment horizontal="center"/>
    </xf>
    <xf numFmtId="0" fontId="8" fillId="13" borderId="72" xfId="134" applyFont="1" applyFill="1" applyBorder="1" applyAlignment="1">
      <alignment horizontal="center"/>
    </xf>
    <xf numFmtId="0" fontId="2" fillId="0" borderId="57" xfId="134" applyBorder="1" applyAlignment="1">
      <alignment wrapText="1"/>
    </xf>
    <xf numFmtId="0" fontId="2" fillId="7" borderId="13" xfId="134" applyFill="1" applyBorder="1" applyAlignment="1">
      <alignment horizontal="center" vertical="center"/>
    </xf>
    <xf numFmtId="0" fontId="2" fillId="0" borderId="55" xfId="134" applyBorder="1" applyAlignment="1">
      <alignment horizontal="center" vertical="center"/>
    </xf>
    <xf numFmtId="0" fontId="2" fillId="0" borderId="54" xfId="134" applyBorder="1" applyAlignment="1">
      <alignment wrapText="1"/>
    </xf>
    <xf numFmtId="0" fontId="2" fillId="0" borderId="40" xfId="134" applyBorder="1" applyAlignment="1">
      <alignment horizontal="center" vertical="center"/>
    </xf>
    <xf numFmtId="0" fontId="36" fillId="0" borderId="54" xfId="134" applyFont="1" applyBorder="1"/>
    <xf numFmtId="2" fontId="30" fillId="0" borderId="7" xfId="134" applyNumberFormat="1" applyFont="1" applyBorder="1" applyAlignment="1">
      <alignment horizontal="center"/>
    </xf>
    <xf numFmtId="0" fontId="36" fillId="0" borderId="24" xfId="134" applyFont="1" applyBorder="1"/>
    <xf numFmtId="0" fontId="26" fillId="0" borderId="0" xfId="134" applyFont="1" applyAlignment="1">
      <alignment horizontal="right"/>
    </xf>
    <xf numFmtId="2" fontId="0" fillId="0" borderId="7" xfId="0" applyNumberFormat="1" applyBorder="1"/>
    <xf numFmtId="0" fontId="26" fillId="0" borderId="0" xfId="0" applyFont="1"/>
    <xf numFmtId="0" fontId="0" fillId="0" borderId="7" xfId="0" applyBorder="1"/>
    <xf numFmtId="0" fontId="8" fillId="0" borderId="73" xfId="134" applyFont="1" applyBorder="1"/>
    <xf numFmtId="0" fontId="8" fillId="0" borderId="12" xfId="134" applyFont="1" applyBorder="1"/>
    <xf numFmtId="0" fontId="8" fillId="0" borderId="27" xfId="134" applyFont="1" applyBorder="1"/>
    <xf numFmtId="0" fontId="8" fillId="0" borderId="24" xfId="134" applyFont="1" applyBorder="1" applyAlignment="1">
      <alignment horizontal="left"/>
    </xf>
    <xf numFmtId="2" fontId="8" fillId="0" borderId="25" xfId="134" applyNumberFormat="1" applyFont="1" applyBorder="1" applyAlignment="1">
      <alignment horizontal="center"/>
    </xf>
    <xf numFmtId="0" fontId="30" fillId="0" borderId="57" xfId="134" applyFont="1" applyBorder="1"/>
    <xf numFmtId="2" fontId="30" fillId="0" borderId="13" xfId="134" applyNumberFormat="1" applyFont="1" applyBorder="1" applyAlignment="1">
      <alignment horizontal="center"/>
    </xf>
    <xf numFmtId="0" fontId="2" fillId="0" borderId="69" xfId="134" applyBorder="1" applyAlignment="1">
      <alignment horizontal="center"/>
    </xf>
    <xf numFmtId="2" fontId="30" fillId="0" borderId="25" xfId="134" applyNumberFormat="1" applyFont="1" applyBorder="1" applyAlignment="1">
      <alignment horizontal="center"/>
    </xf>
    <xf numFmtId="185" fontId="40" fillId="0" borderId="7" xfId="134" applyNumberFormat="1" applyFont="1" applyBorder="1" applyAlignment="1">
      <alignment horizontal="center" vertical="center"/>
    </xf>
    <xf numFmtId="185" fontId="31" fillId="0" borderId="0" xfId="134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7" fillId="0" borderId="0" xfId="129"/>
    <xf numFmtId="0" fontId="3" fillId="16" borderId="18" xfId="129" applyFont="1" applyFill="1" applyBorder="1" applyAlignment="1"/>
    <xf numFmtId="0" fontId="3" fillId="16" borderId="0" xfId="129" applyFont="1" applyFill="1" applyBorder="1" applyAlignment="1"/>
    <xf numFmtId="0" fontId="3" fillId="16" borderId="14" xfId="209" applyFont="1" applyFill="1" applyBorder="1" applyAlignment="1">
      <alignment horizontal="center" vertical="center"/>
    </xf>
    <xf numFmtId="0" fontId="3" fillId="17" borderId="86" xfId="129" applyFont="1" applyFill="1" applyBorder="1" applyAlignment="1">
      <alignment horizontal="center"/>
    </xf>
    <xf numFmtId="0" fontId="10" fillId="17" borderId="74" xfId="129" applyFont="1" applyFill="1" applyBorder="1" applyAlignment="1">
      <alignment horizontal="center"/>
    </xf>
    <xf numFmtId="0" fontId="23" fillId="17" borderId="74" xfId="129" applyFont="1" applyFill="1" applyBorder="1" applyAlignment="1">
      <alignment vertical="center"/>
    </xf>
    <xf numFmtId="0" fontId="23" fillId="17" borderId="87" xfId="129" applyFont="1" applyFill="1" applyBorder="1" applyAlignment="1">
      <alignment vertical="center"/>
    </xf>
    <xf numFmtId="0" fontId="10" fillId="15" borderId="88" xfId="129" applyFont="1" applyFill="1" applyBorder="1" applyAlignment="1">
      <alignment horizontal="center"/>
    </xf>
    <xf numFmtId="0" fontId="10" fillId="15" borderId="30" xfId="129" applyFont="1" applyFill="1" applyBorder="1" applyAlignment="1">
      <alignment horizontal="center"/>
    </xf>
    <xf numFmtId="0" fontId="10" fillId="15" borderId="30" xfId="129" applyFont="1" applyFill="1" applyBorder="1" applyAlignment="1">
      <alignment horizontal="left"/>
    </xf>
    <xf numFmtId="0" fontId="24" fillId="15" borderId="0" xfId="129" applyFont="1" applyFill="1" applyBorder="1" applyAlignment="1">
      <alignment horizontal="right" vertical="center"/>
    </xf>
    <xf numFmtId="0" fontId="24" fillId="15" borderId="7" xfId="129" applyFont="1" applyFill="1" applyBorder="1" applyAlignment="1">
      <alignment horizontal="center" vertical="center"/>
    </xf>
    <xf numFmtId="0" fontId="24" fillId="15" borderId="89" xfId="129" applyFont="1" applyFill="1" applyBorder="1" applyAlignment="1">
      <alignment horizontal="center" vertical="center"/>
    </xf>
    <xf numFmtId="0" fontId="10" fillId="15" borderId="90" xfId="129" applyFont="1" applyFill="1" applyBorder="1" applyAlignment="1">
      <alignment horizontal="center"/>
    </xf>
    <xf numFmtId="0" fontId="10" fillId="15" borderId="0" xfId="129" applyFont="1" applyFill="1" applyBorder="1" applyAlignment="1">
      <alignment horizontal="center"/>
    </xf>
    <xf numFmtId="0" fontId="24" fillId="15" borderId="0" xfId="129" applyFont="1" applyFill="1" applyBorder="1" applyAlignment="1">
      <alignment horizontal="center" vertical="center"/>
    </xf>
    <xf numFmtId="0" fontId="24" fillId="15" borderId="91" xfId="129" applyFont="1" applyFill="1" applyBorder="1" applyAlignment="1">
      <alignment horizontal="center" vertical="center"/>
    </xf>
    <xf numFmtId="0" fontId="24" fillId="15" borderId="90" xfId="129" applyFont="1" applyFill="1" applyBorder="1" applyAlignment="1">
      <alignment horizontal="left"/>
    </xf>
    <xf numFmtId="0" fontId="24" fillId="15" borderId="8" xfId="129" applyFont="1" applyFill="1" applyBorder="1" applyAlignment="1">
      <alignment horizontal="right"/>
    </xf>
    <xf numFmtId="0" fontId="24" fillId="15" borderId="0" xfId="129" applyFont="1" applyFill="1" applyBorder="1" applyAlignment="1">
      <alignment horizontal="right"/>
    </xf>
    <xf numFmtId="0" fontId="24" fillId="15" borderId="82" xfId="129" applyFont="1" applyFill="1" applyBorder="1" applyAlignment="1">
      <alignment horizontal="center"/>
    </xf>
    <xf numFmtId="0" fontId="23" fillId="15" borderId="90" xfId="129" applyFont="1" applyFill="1" applyBorder="1" applyAlignment="1">
      <alignment horizontal="left"/>
    </xf>
    <xf numFmtId="0" fontId="23" fillId="15" borderId="0" xfId="129" applyFont="1" applyFill="1" applyBorder="1" applyAlignment="1">
      <alignment horizontal="right"/>
    </xf>
    <xf numFmtId="0" fontId="23" fillId="15" borderId="92" xfId="129" applyFont="1" applyFill="1" applyBorder="1" applyAlignment="1">
      <alignment horizontal="left"/>
    </xf>
    <xf numFmtId="0" fontId="23" fillId="15" borderId="93" xfId="129" applyFont="1" applyFill="1" applyBorder="1" applyAlignment="1">
      <alignment horizontal="center"/>
    </xf>
    <xf numFmtId="0" fontId="23" fillId="15" borderId="94" xfId="129" applyFont="1" applyFill="1" applyBorder="1" applyAlignment="1">
      <alignment horizontal="center"/>
    </xf>
    <xf numFmtId="0" fontId="3" fillId="18" borderId="34" xfId="129" applyFont="1" applyFill="1" applyBorder="1"/>
    <xf numFmtId="0" fontId="3" fillId="18" borderId="35" xfId="129" applyFont="1" applyFill="1" applyBorder="1"/>
    <xf numFmtId="0" fontId="3" fillId="18" borderId="4" xfId="129" applyFont="1" applyFill="1" applyBorder="1"/>
    <xf numFmtId="0" fontId="3" fillId="0" borderId="29" xfId="129" applyFont="1" applyBorder="1"/>
    <xf numFmtId="0" fontId="3" fillId="0" borderId="30" xfId="129" applyFont="1" applyBorder="1"/>
    <xf numFmtId="0" fontId="3" fillId="0" borderId="0" xfId="129" applyFont="1" applyBorder="1"/>
    <xf numFmtId="0" fontId="3" fillId="0" borderId="31" xfId="129" applyFont="1" applyBorder="1"/>
    <xf numFmtId="0" fontId="3" fillId="0" borderId="32" xfId="129" applyFont="1" applyBorder="1"/>
    <xf numFmtId="0" fontId="3" fillId="0" borderId="33" xfId="129" applyFont="1" applyBorder="1"/>
    <xf numFmtId="0" fontId="10" fillId="0" borderId="32" xfId="129" applyFont="1" applyBorder="1" applyAlignment="1" applyProtection="1">
      <alignment horizontal="left"/>
      <protection locked="0"/>
    </xf>
    <xf numFmtId="0" fontId="10" fillId="0" borderId="8" xfId="129" applyFont="1" applyBorder="1" applyAlignment="1" applyProtection="1">
      <alignment horizontal="left"/>
      <protection locked="0"/>
    </xf>
    <xf numFmtId="0" fontId="3" fillId="0" borderId="8" xfId="129" applyFont="1" applyBorder="1" applyProtection="1">
      <protection locked="0"/>
    </xf>
    <xf numFmtId="0" fontId="10" fillId="0" borderId="0" xfId="129" applyFont="1" applyBorder="1" applyAlignment="1" applyProtection="1">
      <alignment horizontal="center"/>
      <protection locked="0"/>
    </xf>
    <xf numFmtId="0" fontId="3" fillId="0" borderId="0" xfId="129" applyFont="1" applyBorder="1" applyProtection="1">
      <protection locked="0"/>
    </xf>
    <xf numFmtId="0" fontId="10" fillId="0" borderId="32" xfId="129" applyFont="1" applyBorder="1" applyProtection="1">
      <protection locked="0"/>
    </xf>
    <xf numFmtId="0" fontId="10" fillId="0" borderId="0" xfId="129" applyFont="1" applyBorder="1"/>
    <xf numFmtId="0" fontId="3" fillId="0" borderId="10" xfId="129" applyFont="1" applyBorder="1" applyAlignment="1" applyProtection="1">
      <alignment horizontal="center"/>
      <protection locked="0"/>
    </xf>
    <xf numFmtId="0" fontId="3" fillId="0" borderId="8" xfId="129" applyFont="1" applyBorder="1" applyAlignment="1" applyProtection="1">
      <alignment horizontal="center"/>
      <protection locked="0"/>
    </xf>
    <xf numFmtId="0" fontId="3" fillId="0" borderId="72" xfId="129" applyFont="1" applyBorder="1" applyAlignment="1" applyProtection="1">
      <alignment horizontal="center"/>
      <protection locked="0"/>
    </xf>
    <xf numFmtId="0" fontId="3" fillId="0" borderId="0" xfId="129" applyFont="1" applyBorder="1" applyAlignment="1" applyProtection="1">
      <alignment horizontal="center"/>
      <protection locked="0"/>
    </xf>
    <xf numFmtId="0" fontId="3" fillId="0" borderId="33" xfId="129" applyFont="1" applyBorder="1" applyAlignment="1" applyProtection="1">
      <alignment horizontal="center"/>
      <protection locked="0"/>
    </xf>
    <xf numFmtId="0" fontId="3" fillId="0" borderId="8" xfId="129" applyFont="1" applyBorder="1" applyAlignment="1">
      <alignment horizontal="center"/>
    </xf>
    <xf numFmtId="0" fontId="3" fillId="0" borderId="72" xfId="129" applyFont="1" applyBorder="1" applyAlignment="1">
      <alignment horizontal="center"/>
    </xf>
    <xf numFmtId="0" fontId="3" fillId="0" borderId="0" xfId="129" applyFont="1" applyBorder="1" applyAlignment="1">
      <alignment horizontal="center"/>
    </xf>
    <xf numFmtId="0" fontId="3" fillId="0" borderId="33" xfId="129" applyFont="1" applyBorder="1" applyAlignment="1">
      <alignment horizontal="center"/>
    </xf>
    <xf numFmtId="0" fontId="10" fillId="0" borderId="0" xfId="129" applyFont="1" applyBorder="1" applyAlignment="1" applyProtection="1">
      <alignment horizontal="left"/>
      <protection locked="0"/>
    </xf>
    <xf numFmtId="0" fontId="3" fillId="0" borderId="11" xfId="129" applyFont="1" applyBorder="1" applyProtection="1">
      <protection locked="0"/>
    </xf>
    <xf numFmtId="0" fontId="10" fillId="20" borderId="37" xfId="129" applyFont="1" applyFill="1" applyBorder="1" applyAlignment="1">
      <alignment horizontal="center" vertical="center"/>
    </xf>
    <xf numFmtId="0" fontId="10" fillId="21" borderId="52" xfId="129" applyFont="1" applyFill="1" applyBorder="1" applyAlignment="1">
      <alignment horizontal="center" vertical="center" wrapText="1"/>
    </xf>
    <xf numFmtId="0" fontId="3" fillId="21" borderId="38" xfId="129" applyFont="1" applyFill="1" applyBorder="1"/>
    <xf numFmtId="0" fontId="46" fillId="16" borderId="74" xfId="129" applyFont="1" applyFill="1" applyBorder="1" applyAlignment="1">
      <alignment horizontal="right"/>
    </xf>
    <xf numFmtId="0" fontId="10" fillId="16" borderId="65" xfId="129" applyFont="1" applyFill="1" applyBorder="1" applyAlignment="1">
      <alignment horizontal="right"/>
    </xf>
    <xf numFmtId="0" fontId="10" fillId="16" borderId="41" xfId="129" applyFont="1" applyFill="1" applyBorder="1" applyAlignment="1"/>
    <xf numFmtId="0" fontId="3" fillId="22" borderId="32" xfId="129" applyFont="1" applyFill="1" applyBorder="1"/>
    <xf numFmtId="0" fontId="3" fillId="22" borderId="0" xfId="129" applyFont="1" applyFill="1" applyBorder="1"/>
    <xf numFmtId="0" fontId="3" fillId="22" borderId="33" xfId="129" applyFont="1" applyFill="1" applyBorder="1"/>
    <xf numFmtId="0" fontId="10" fillId="16" borderId="66" xfId="129" applyFont="1" applyFill="1" applyBorder="1"/>
    <xf numFmtId="0" fontId="3" fillId="16" borderId="11" xfId="129" applyFont="1" applyFill="1" applyBorder="1"/>
    <xf numFmtId="0" fontId="3" fillId="16" borderId="67" xfId="129" applyFont="1" applyFill="1" applyBorder="1"/>
    <xf numFmtId="0" fontId="12" fillId="16" borderId="32" xfId="129" applyFont="1" applyFill="1" applyBorder="1"/>
    <xf numFmtId="0" fontId="3" fillId="16" borderId="0" xfId="129" applyFont="1" applyFill="1" applyBorder="1"/>
    <xf numFmtId="0" fontId="3" fillId="16" borderId="35" xfId="129" applyFont="1" applyFill="1" applyBorder="1"/>
    <xf numFmtId="0" fontId="3" fillId="16" borderId="33" xfId="129" applyFont="1" applyFill="1" applyBorder="1"/>
    <xf numFmtId="0" fontId="10" fillId="20" borderId="22" xfId="129" applyFont="1" applyFill="1" applyBorder="1" applyAlignment="1">
      <alignment horizontal="center"/>
    </xf>
    <xf numFmtId="0" fontId="10" fillId="20" borderId="23" xfId="129" applyFont="1" applyFill="1" applyBorder="1" applyAlignment="1">
      <alignment horizontal="center"/>
    </xf>
    <xf numFmtId="0" fontId="40" fillId="0" borderId="0" xfId="129" applyFont="1" applyAlignment="1">
      <alignment horizontal="left" vertical="top" wrapText="1"/>
    </xf>
    <xf numFmtId="0" fontId="12" fillId="23" borderId="19" xfId="129" applyFont="1" applyFill="1" applyBorder="1" applyAlignment="1">
      <alignment horizontal="center"/>
    </xf>
    <xf numFmtId="0" fontId="12" fillId="23" borderId="15" xfId="129" applyFont="1" applyFill="1" applyBorder="1" applyAlignment="1">
      <alignment horizontal="center"/>
    </xf>
    <xf numFmtId="182" fontId="13" fillId="23" borderId="13" xfId="129" applyNumberFormat="1" applyFont="1" applyFill="1" applyBorder="1" applyAlignment="1">
      <alignment horizontal="right"/>
    </xf>
    <xf numFmtId="188" fontId="13" fillId="23" borderId="19" xfId="129" applyNumberFormat="1" applyFont="1" applyFill="1" applyBorder="1" applyAlignment="1">
      <alignment horizontal="right"/>
    </xf>
    <xf numFmtId="188" fontId="13" fillId="23" borderId="20" xfId="129" applyNumberFormat="1" applyFont="1" applyFill="1" applyBorder="1" applyAlignment="1">
      <alignment horizontal="right"/>
    </xf>
    <xf numFmtId="182" fontId="13" fillId="23" borderId="55" xfId="129" applyNumberFormat="1" applyFont="1" applyFill="1" applyBorder="1" applyAlignment="1">
      <alignment horizontal="right"/>
    </xf>
    <xf numFmtId="0" fontId="12" fillId="23" borderId="9" xfId="129" applyFont="1" applyFill="1" applyBorder="1" applyAlignment="1">
      <alignment horizontal="center"/>
    </xf>
    <xf numFmtId="0" fontId="12" fillId="23" borderId="20" xfId="129" applyFont="1" applyFill="1" applyBorder="1" applyAlignment="1">
      <alignment horizontal="center"/>
    </xf>
    <xf numFmtId="188" fontId="13" fillId="23" borderId="9" xfId="129" applyNumberFormat="1" applyFont="1" applyFill="1" applyBorder="1" applyAlignment="1">
      <alignment horizontal="right"/>
    </xf>
    <xf numFmtId="0" fontId="12" fillId="23" borderId="18" xfId="129" applyFont="1" applyFill="1" applyBorder="1" applyAlignment="1">
      <alignment horizontal="center"/>
    </xf>
    <xf numFmtId="0" fontId="12" fillId="23" borderId="14" xfId="129" applyFont="1" applyFill="1" applyBorder="1" applyAlignment="1">
      <alignment horizontal="center"/>
    </xf>
    <xf numFmtId="188" fontId="13" fillId="23" borderId="18" xfId="129" applyNumberFormat="1" applyFont="1" applyFill="1" applyBorder="1" applyAlignment="1">
      <alignment horizontal="right"/>
    </xf>
    <xf numFmtId="188" fontId="13" fillId="23" borderId="14" xfId="129" applyNumberFormat="1" applyFont="1" applyFill="1" applyBorder="1" applyAlignment="1">
      <alignment horizontal="right"/>
    </xf>
    <xf numFmtId="0" fontId="3" fillId="23" borderId="16" xfId="129" applyFont="1" applyFill="1" applyBorder="1" applyAlignment="1"/>
    <xf numFmtId="0" fontId="3" fillId="23" borderId="17" xfId="129" applyFont="1" applyFill="1" applyBorder="1" applyAlignment="1"/>
    <xf numFmtId="188" fontId="13" fillId="23" borderId="16" xfId="129" applyNumberFormat="1" applyFont="1" applyFill="1" applyBorder="1" applyAlignment="1">
      <alignment horizontal="right"/>
    </xf>
    <xf numFmtId="0" fontId="3" fillId="23" borderId="11" xfId="129" applyFont="1" applyFill="1" applyBorder="1" applyAlignment="1">
      <alignment horizontal="left"/>
    </xf>
    <xf numFmtId="0" fontId="3" fillId="23" borderId="17" xfId="129" applyFont="1" applyFill="1" applyBorder="1" applyAlignment="1">
      <alignment horizontal="left"/>
    </xf>
    <xf numFmtId="188" fontId="13" fillId="23" borderId="17" xfId="129" applyNumberFormat="1" applyFont="1" applyFill="1" applyBorder="1" applyAlignment="1">
      <alignment horizontal="right"/>
    </xf>
    <xf numFmtId="182" fontId="13" fillId="23" borderId="7" xfId="129" applyNumberFormat="1" applyFont="1" applyFill="1" applyBorder="1" applyAlignment="1">
      <alignment horizontal="right"/>
    </xf>
    <xf numFmtId="0" fontId="3" fillId="23" borderId="10" xfId="129" applyFont="1" applyFill="1" applyBorder="1" applyAlignment="1">
      <alignment horizontal="center"/>
    </xf>
    <xf numFmtId="0" fontId="3" fillId="23" borderId="11" xfId="129" applyFont="1" applyFill="1" applyBorder="1" applyAlignment="1">
      <alignment horizontal="center"/>
    </xf>
    <xf numFmtId="0" fontId="3" fillId="23" borderId="17" xfId="129" applyFont="1" applyFill="1" applyBorder="1" applyAlignment="1">
      <alignment horizontal="center"/>
    </xf>
    <xf numFmtId="2" fontId="13" fillId="23" borderId="7" xfId="129" applyNumberFormat="1" applyFont="1" applyFill="1" applyBorder="1"/>
    <xf numFmtId="9" fontId="13" fillId="23" borderId="17" xfId="210" applyFont="1" applyFill="1" applyBorder="1" applyAlignment="1">
      <alignment horizontal="left"/>
    </xf>
    <xf numFmtId="4" fontId="13" fillId="23" borderId="7" xfId="130" applyNumberFormat="1" applyFont="1" applyFill="1" applyBorder="1"/>
    <xf numFmtId="0" fontId="3" fillId="23" borderId="47" xfId="129" applyFont="1" applyFill="1" applyBorder="1"/>
    <xf numFmtId="4" fontId="3" fillId="23" borderId="69" xfId="129" applyNumberFormat="1" applyFont="1" applyFill="1" applyBorder="1"/>
    <xf numFmtId="182" fontId="13" fillId="23" borderId="1" xfId="129" applyNumberFormat="1" applyFont="1" applyFill="1" applyBorder="1"/>
    <xf numFmtId="0" fontId="12" fillId="23" borderId="32" xfId="129" applyFont="1" applyFill="1" applyBorder="1"/>
    <xf numFmtId="0" fontId="3" fillId="23" borderId="0" xfId="129" applyFont="1" applyFill="1" applyBorder="1"/>
    <xf numFmtId="0" fontId="3" fillId="23" borderId="33" xfId="129" applyFont="1" applyFill="1" applyBorder="1"/>
    <xf numFmtId="0" fontId="10" fillId="16" borderId="44" xfId="129" applyFont="1" applyFill="1" applyBorder="1"/>
    <xf numFmtId="0" fontId="3" fillId="16" borderId="10" xfId="129" applyFont="1" applyFill="1" applyBorder="1"/>
    <xf numFmtId="0" fontId="3" fillId="16" borderId="61" xfId="129" applyFont="1" applyFill="1" applyBorder="1"/>
    <xf numFmtId="0" fontId="3" fillId="16" borderId="34" xfId="129" applyFont="1" applyFill="1" applyBorder="1"/>
    <xf numFmtId="0" fontId="10" fillId="19" borderId="22" xfId="129" applyFont="1" applyFill="1" applyBorder="1" applyAlignment="1">
      <alignment horizontal="center"/>
    </xf>
    <xf numFmtId="0" fontId="10" fillId="19" borderId="23" xfId="129" applyFont="1" applyFill="1" applyBorder="1" applyAlignment="1">
      <alignment horizontal="center"/>
    </xf>
    <xf numFmtId="0" fontId="13" fillId="0" borderId="0" xfId="129" applyFont="1" applyAlignment="1">
      <alignment horizontal="left" vertical="top" wrapText="1"/>
    </xf>
    <xf numFmtId="0" fontId="3" fillId="23" borderId="68" xfId="129" applyFont="1" applyFill="1" applyBorder="1" applyAlignment="1">
      <alignment horizontal="left"/>
    </xf>
    <xf numFmtId="0" fontId="12" fillId="23" borderId="8" xfId="129" applyFont="1" applyFill="1" applyBorder="1" applyAlignment="1">
      <alignment horizontal="center"/>
    </xf>
    <xf numFmtId="0" fontId="23" fillId="23" borderId="7" xfId="129" applyFont="1" applyFill="1" applyBorder="1" applyAlignment="1">
      <alignment horizontal="center"/>
    </xf>
    <xf numFmtId="188" fontId="13" fillId="23" borderId="13" xfId="129" applyNumberFormat="1" applyFont="1" applyFill="1" applyBorder="1" applyAlignment="1">
      <alignment horizontal="right"/>
    </xf>
    <xf numFmtId="168" fontId="13" fillId="23" borderId="15" xfId="211" applyFont="1" applyFill="1" applyBorder="1" applyAlignment="1">
      <alignment horizontal="right"/>
    </xf>
    <xf numFmtId="0" fontId="12" fillId="23" borderId="10" xfId="129" applyFont="1" applyFill="1" applyBorder="1" applyAlignment="1">
      <alignment horizontal="center"/>
    </xf>
    <xf numFmtId="0" fontId="23" fillId="23" borderId="13" xfId="129" applyFont="1" applyFill="1" applyBorder="1" applyAlignment="1">
      <alignment horizontal="center"/>
    </xf>
    <xf numFmtId="188" fontId="13" fillId="23" borderId="7" xfId="129" applyNumberFormat="1" applyFont="1" applyFill="1" applyBorder="1" applyAlignment="1">
      <alignment horizontal="right"/>
    </xf>
    <xf numFmtId="0" fontId="23" fillId="23" borderId="25" xfId="129" applyFont="1" applyFill="1" applyBorder="1" applyAlignment="1">
      <alignment horizontal="center"/>
    </xf>
    <xf numFmtId="0" fontId="3" fillId="23" borderId="25" xfId="129" applyFont="1" applyFill="1" applyBorder="1"/>
    <xf numFmtId="0" fontId="3" fillId="23" borderId="64" xfId="129" applyFont="1" applyFill="1" applyBorder="1" applyAlignment="1">
      <alignment horizontal="center"/>
    </xf>
    <xf numFmtId="0" fontId="3" fillId="23" borderId="32" xfId="129" applyFont="1" applyFill="1" applyBorder="1"/>
    <xf numFmtId="0" fontId="3" fillId="16" borderId="32" xfId="129" applyFont="1" applyFill="1" applyBorder="1"/>
    <xf numFmtId="0" fontId="10" fillId="19" borderId="22" xfId="129" applyFont="1" applyFill="1" applyBorder="1" applyAlignment="1">
      <alignment horizontal="center" vertical="center"/>
    </xf>
    <xf numFmtId="0" fontId="10" fillId="19" borderId="22" xfId="129" applyFont="1" applyFill="1" applyBorder="1" applyAlignment="1">
      <alignment horizontal="center" vertical="center" wrapText="1"/>
    </xf>
    <xf numFmtId="0" fontId="10" fillId="19" borderId="52" xfId="129" applyFont="1" applyFill="1" applyBorder="1" applyAlignment="1">
      <alignment horizontal="center" vertical="center" wrapText="1"/>
    </xf>
    <xf numFmtId="0" fontId="10" fillId="19" borderId="23" xfId="129" applyFont="1" applyFill="1" applyBorder="1" applyAlignment="1">
      <alignment horizontal="center" vertical="center"/>
    </xf>
    <xf numFmtId="0" fontId="3" fillId="0" borderId="44" xfId="130" applyBorder="1"/>
    <xf numFmtId="0" fontId="3" fillId="23" borderId="10" xfId="129" applyFont="1" applyFill="1" applyBorder="1" applyAlignment="1"/>
    <xf numFmtId="0" fontId="13" fillId="23" borderId="7" xfId="129" applyFont="1" applyFill="1" applyBorder="1" applyAlignment="1">
      <alignment horizontal="center"/>
    </xf>
    <xf numFmtId="2" fontId="13" fillId="23" borderId="10" xfId="129" applyNumberFormat="1" applyFont="1" applyFill="1" applyBorder="1"/>
    <xf numFmtId="182" fontId="13" fillId="23" borderId="40" xfId="129" applyNumberFormat="1" applyFont="1" applyFill="1" applyBorder="1"/>
    <xf numFmtId="0" fontId="3" fillId="23" borderId="11" xfId="129" applyFont="1" applyFill="1" applyBorder="1" applyAlignment="1"/>
    <xf numFmtId="0" fontId="13" fillId="23" borderId="12" xfId="129" applyFont="1" applyFill="1" applyBorder="1" applyAlignment="1">
      <alignment horizontal="center"/>
    </xf>
    <xf numFmtId="2" fontId="13" fillId="23" borderId="16" xfId="129" applyNumberFormat="1" applyFont="1" applyFill="1" applyBorder="1" applyAlignment="1">
      <alignment horizontal="right"/>
    </xf>
    <xf numFmtId="2" fontId="13" fillId="23" borderId="17" xfId="129" applyNumberFormat="1" applyFont="1" applyFill="1" applyBorder="1" applyAlignment="1">
      <alignment horizontal="right"/>
    </xf>
    <xf numFmtId="2" fontId="13" fillId="23" borderId="40" xfId="129" applyNumberFormat="1" applyFont="1" applyFill="1" applyBorder="1"/>
    <xf numFmtId="0" fontId="3" fillId="23" borderId="25" xfId="129" applyFont="1" applyFill="1" applyBorder="1" applyAlignment="1"/>
    <xf numFmtId="0" fontId="3" fillId="23" borderId="7" xfId="129" applyFont="1" applyFill="1" applyBorder="1"/>
    <xf numFmtId="182" fontId="3" fillId="23" borderId="3" xfId="129" applyNumberFormat="1" applyFont="1" applyFill="1" applyBorder="1"/>
    <xf numFmtId="0" fontId="10" fillId="19" borderId="23" xfId="129" applyFont="1" applyFill="1" applyBorder="1" applyAlignment="1">
      <alignment horizontal="center" vertical="center" wrapText="1"/>
    </xf>
    <xf numFmtId="49" fontId="13" fillId="0" borderId="0" xfId="129" applyNumberFormat="1" applyFont="1" applyAlignment="1">
      <alignment horizontal="left" vertical="top" wrapText="1"/>
    </xf>
    <xf numFmtId="0" fontId="3" fillId="23" borderId="66" xfId="129" applyFont="1" applyFill="1" applyBorder="1" applyAlignment="1"/>
    <xf numFmtId="182" fontId="13" fillId="23" borderId="7" xfId="129" applyNumberFormat="1" applyFont="1" applyFill="1" applyBorder="1"/>
    <xf numFmtId="1" fontId="13" fillId="0" borderId="7" xfId="212" applyNumberFormat="1" applyFont="1" applyFill="1" applyBorder="1" applyAlignment="1">
      <alignment horizontal="center"/>
    </xf>
    <xf numFmtId="182" fontId="13" fillId="0" borderId="7" xfId="211" applyNumberFormat="1" applyFont="1" applyFill="1" applyBorder="1"/>
    <xf numFmtId="0" fontId="3" fillId="23" borderId="19" xfId="129" applyFont="1" applyFill="1" applyBorder="1" applyAlignment="1">
      <alignment horizontal="center"/>
    </xf>
    <xf numFmtId="169" fontId="13" fillId="0" borderId="15" xfId="213" applyFont="1" applyFill="1" applyBorder="1" applyAlignment="1" applyProtection="1">
      <alignment horizontal="right" vertical="top" wrapText="1"/>
    </xf>
    <xf numFmtId="182" fontId="13" fillId="0" borderId="40" xfId="130" applyNumberFormat="1" applyFont="1" applyBorder="1"/>
    <xf numFmtId="182" fontId="27" fillId="0" borderId="0" xfId="129" applyNumberFormat="1"/>
    <xf numFmtId="169" fontId="13" fillId="0" borderId="0" xfId="213" applyFont="1" applyFill="1" applyAlignment="1" applyProtection="1">
      <alignment horizontal="right" vertical="top" wrapText="1"/>
    </xf>
    <xf numFmtId="9" fontId="13" fillId="0" borderId="7" xfId="212" applyFont="1" applyFill="1" applyBorder="1" applyAlignment="1">
      <alignment horizontal="center"/>
    </xf>
    <xf numFmtId="4" fontId="13" fillId="0" borderId="7" xfId="130" applyNumberFormat="1" applyFont="1" applyBorder="1"/>
    <xf numFmtId="0" fontId="3" fillId="23" borderId="9" xfId="129" applyFont="1" applyFill="1" applyBorder="1" applyAlignment="1">
      <alignment horizontal="center"/>
    </xf>
    <xf numFmtId="2" fontId="13" fillId="23" borderId="10" xfId="129" applyNumberFormat="1" applyFont="1" applyFill="1" applyBorder="1" applyAlignment="1">
      <alignment horizontal="right"/>
    </xf>
    <xf numFmtId="4" fontId="13" fillId="0" borderId="40" xfId="130" applyNumberFormat="1" applyFont="1" applyBorder="1"/>
    <xf numFmtId="4" fontId="13" fillId="0" borderId="1" xfId="130" applyNumberFormat="1" applyFont="1" applyBorder="1"/>
    <xf numFmtId="4" fontId="3" fillId="23" borderId="1" xfId="129" applyNumberFormat="1" applyFont="1" applyFill="1" applyBorder="1"/>
    <xf numFmtId="0" fontId="12" fillId="19" borderId="22" xfId="129" applyFont="1" applyFill="1" applyBorder="1" applyAlignment="1">
      <alignment horizontal="center" wrapText="1"/>
    </xf>
    <xf numFmtId="0" fontId="12" fillId="19" borderId="23" xfId="129" applyFont="1" applyFill="1" applyBorder="1" applyAlignment="1">
      <alignment horizontal="center" wrapText="1"/>
    </xf>
    <xf numFmtId="169" fontId="10" fillId="24" borderId="10" xfId="213" applyFont="1" applyFill="1" applyBorder="1"/>
    <xf numFmtId="9" fontId="10" fillId="24" borderId="20" xfId="210" applyFont="1" applyFill="1" applyBorder="1"/>
    <xf numFmtId="9" fontId="13" fillId="0" borderId="20" xfId="130" applyNumberFormat="1" applyFont="1" applyBorder="1"/>
    <xf numFmtId="169" fontId="3" fillId="23" borderId="40" xfId="213" applyFont="1" applyFill="1" applyBorder="1"/>
    <xf numFmtId="0" fontId="10" fillId="24" borderId="66" xfId="129" applyFont="1" applyFill="1" applyBorder="1" applyAlignment="1"/>
    <xf numFmtId="0" fontId="10" fillId="24" borderId="11" xfId="129" applyFont="1" applyFill="1" applyBorder="1" applyAlignment="1"/>
    <xf numFmtId="0" fontId="10" fillId="24" borderId="45" xfId="129" applyFont="1" applyFill="1" applyBorder="1" applyAlignment="1"/>
    <xf numFmtId="0" fontId="10" fillId="24" borderId="74" xfId="129" applyFont="1" applyFill="1" applyBorder="1" applyAlignment="1"/>
    <xf numFmtId="169" fontId="10" fillId="24" borderId="74" xfId="213" applyFont="1" applyFill="1" applyBorder="1"/>
    <xf numFmtId="9" fontId="10" fillId="24" borderId="42" xfId="210" applyFont="1" applyFill="1" applyBorder="1"/>
    <xf numFmtId="9" fontId="13" fillId="0" borderId="25" xfId="130" applyNumberFormat="1" applyFont="1" applyBorder="1"/>
    <xf numFmtId="169" fontId="3" fillId="23" borderId="1" xfId="129" applyNumberFormat="1" applyFont="1" applyFill="1" applyBorder="1"/>
    <xf numFmtId="186" fontId="3" fillId="23" borderId="1" xfId="129" applyNumberFormat="1" applyFont="1" applyFill="1" applyBorder="1"/>
    <xf numFmtId="0" fontId="3" fillId="0" borderId="8" xfId="129" applyFont="1" applyBorder="1"/>
    <xf numFmtId="0" fontId="13" fillId="0" borderId="32" xfId="129" applyFont="1" applyBorder="1"/>
    <xf numFmtId="0" fontId="13" fillId="0" borderId="0" xfId="129" applyFont="1" applyBorder="1"/>
    <xf numFmtId="0" fontId="13" fillId="0" borderId="33" xfId="129" applyFont="1" applyBorder="1"/>
    <xf numFmtId="0" fontId="3" fillId="0" borderId="32" xfId="129" applyFont="1" applyBorder="1" applyAlignment="1">
      <alignment horizontal="center"/>
    </xf>
    <xf numFmtId="0" fontId="10" fillId="19" borderId="44" xfId="129" applyFont="1" applyFill="1" applyBorder="1"/>
    <xf numFmtId="0" fontId="3" fillId="19" borderId="10" xfId="129" applyFont="1" applyFill="1" applyBorder="1"/>
    <xf numFmtId="0" fontId="3" fillId="19" borderId="61" xfId="129" applyFont="1" applyFill="1" applyBorder="1"/>
    <xf numFmtId="0" fontId="3" fillId="0" borderId="11" xfId="129" applyFont="1" applyBorder="1"/>
    <xf numFmtId="0" fontId="3" fillId="0" borderId="0" xfId="129" applyFont="1" applyBorder="1" applyAlignment="1">
      <alignment horizontal="left"/>
    </xf>
    <xf numFmtId="0" fontId="3" fillId="0" borderId="32" xfId="129" applyFont="1" applyBorder="1" applyAlignment="1">
      <alignment horizontal="left"/>
    </xf>
    <xf numFmtId="0" fontId="13" fillId="0" borderId="32" xfId="129" applyFont="1" applyBorder="1" applyAlignment="1">
      <alignment horizontal="left"/>
    </xf>
    <xf numFmtId="0" fontId="47" fillId="0" borderId="0" xfId="129" applyFont="1" applyBorder="1" applyAlignment="1">
      <alignment horizontal="left"/>
    </xf>
    <xf numFmtId="0" fontId="3" fillId="0" borderId="35" xfId="129" applyFont="1" applyBorder="1"/>
    <xf numFmtId="49" fontId="17" fillId="0" borderId="13" xfId="0" applyNumberFormat="1" applyFont="1" applyBorder="1" applyAlignment="1">
      <alignment horizontal="center" vertical="center"/>
    </xf>
    <xf numFmtId="0" fontId="23" fillId="23" borderId="8" xfId="129" applyFont="1" applyFill="1" applyBorder="1" applyAlignment="1">
      <alignment horizontal="center"/>
    </xf>
    <xf numFmtId="0" fontId="23" fillId="23" borderId="12" xfId="129" applyFont="1" applyFill="1" applyBorder="1" applyAlignment="1">
      <alignment horizontal="center"/>
    </xf>
    <xf numFmtId="0" fontId="3" fillId="23" borderId="12" xfId="129" applyFont="1" applyFill="1" applyBorder="1"/>
    <xf numFmtId="168" fontId="13" fillId="23" borderId="20" xfId="211" applyFont="1" applyFill="1" applyBorder="1" applyAlignment="1">
      <alignment horizontal="right"/>
    </xf>
    <xf numFmtId="182" fontId="13" fillId="23" borderId="40" xfId="129" applyNumberFormat="1" applyFont="1" applyFill="1" applyBorder="1" applyAlignment="1">
      <alignment horizontal="right"/>
    </xf>
    <xf numFmtId="0" fontId="3" fillId="23" borderId="32" xfId="129" applyFont="1" applyFill="1" applyBorder="1" applyAlignment="1">
      <alignment horizontal="left"/>
    </xf>
    <xf numFmtId="0" fontId="3" fillId="23" borderId="9" xfId="129" applyFont="1" applyFill="1" applyBorder="1" applyAlignment="1">
      <alignment horizontal="left"/>
    </xf>
    <xf numFmtId="182" fontId="13" fillId="23" borderId="3" xfId="129" applyNumberFormat="1" applyFont="1" applyFill="1" applyBorder="1"/>
    <xf numFmtId="0" fontId="12" fillId="19" borderId="52" xfId="129" applyFont="1" applyFill="1" applyBorder="1" applyAlignment="1">
      <alignment horizontal="center"/>
    </xf>
    <xf numFmtId="0" fontId="12" fillId="19" borderId="38" xfId="129" applyFont="1" applyFill="1" applyBorder="1" applyAlignment="1">
      <alignment horizontal="center" wrapText="1"/>
    </xf>
    <xf numFmtId="0" fontId="3" fillId="23" borderId="45" xfId="129" applyFont="1" applyFill="1" applyBorder="1" applyAlignment="1"/>
    <xf numFmtId="0" fontId="3" fillId="23" borderId="74" xfId="129" applyFont="1" applyFill="1" applyBorder="1" applyAlignment="1"/>
    <xf numFmtId="0" fontId="10" fillId="19" borderId="43" xfId="129" applyFont="1" applyFill="1" applyBorder="1" applyAlignment="1">
      <alignment horizontal="center"/>
    </xf>
    <xf numFmtId="0" fontId="10" fillId="19" borderId="52" xfId="129" applyFont="1" applyFill="1" applyBorder="1" applyAlignment="1">
      <alignment horizontal="center"/>
    </xf>
    <xf numFmtId="0" fontId="10" fillId="19" borderId="51" xfId="129" applyFont="1" applyFill="1" applyBorder="1" applyAlignment="1">
      <alignment horizontal="center"/>
    </xf>
    <xf numFmtId="0" fontId="3" fillId="23" borderId="44" xfId="129" applyFont="1" applyFill="1" applyBorder="1" applyAlignment="1">
      <alignment horizontal="left"/>
    </xf>
    <xf numFmtId="0" fontId="3" fillId="23" borderId="10" xfId="129" applyFont="1" applyFill="1" applyBorder="1" applyAlignment="1">
      <alignment horizontal="left"/>
    </xf>
    <xf numFmtId="0" fontId="23" fillId="15" borderId="0" xfId="129" applyFont="1" applyFill="1" applyBorder="1" applyAlignment="1">
      <alignment horizontal="center"/>
    </xf>
    <xf numFmtId="0" fontId="23" fillId="15" borderId="91" xfId="129" applyFont="1" applyFill="1" applyBorder="1" applyAlignment="1">
      <alignment horizontal="center"/>
    </xf>
    <xf numFmtId="0" fontId="24" fillId="15" borderId="8" xfId="129" applyFont="1" applyFill="1" applyBorder="1" applyAlignment="1">
      <alignment horizontal="center"/>
    </xf>
    <xf numFmtId="172" fontId="20" fillId="0" borderId="0" xfId="0" applyNumberFormat="1" applyFont="1" applyAlignment="1">
      <alignment vertical="center"/>
    </xf>
    <xf numFmtId="0" fontId="17" fillId="0" borderId="7" xfId="101" applyFont="1" applyBorder="1" applyAlignment="1">
      <alignment horizontal="center" vertical="center"/>
    </xf>
    <xf numFmtId="0" fontId="16" fillId="0" borderId="0" xfId="101" applyFont="1" applyAlignment="1">
      <alignment horizontal="left" vertical="center"/>
    </xf>
    <xf numFmtId="178" fontId="17" fillId="0" borderId="7" xfId="101" applyNumberFormat="1" applyFont="1" applyBorder="1" applyAlignment="1">
      <alignment horizontal="center" vertical="center"/>
    </xf>
    <xf numFmtId="0" fontId="16" fillId="0" borderId="0" xfId="101" applyFont="1" applyAlignment="1">
      <alignment horizontal="center" vertical="center"/>
    </xf>
    <xf numFmtId="3" fontId="17" fillId="0" borderId="7" xfId="101" applyNumberFormat="1" applyFont="1" applyBorder="1" applyAlignment="1">
      <alignment horizontal="center" vertical="center" wrapText="1"/>
    </xf>
    <xf numFmtId="3" fontId="17" fillId="0" borderId="10" xfId="101" applyNumberFormat="1" applyFont="1" applyBorder="1" applyAlignment="1">
      <alignment horizontal="center" vertical="center" wrapText="1"/>
    </xf>
    <xf numFmtId="49" fontId="10" fillId="16" borderId="41" xfId="129" applyNumberFormat="1" applyFont="1" applyFill="1" applyBorder="1" applyAlignment="1">
      <alignment horizontal="center" vertical="center"/>
    </xf>
    <xf numFmtId="49" fontId="10" fillId="16" borderId="41" xfId="129" applyNumberFormat="1" applyFont="1" applyFill="1" applyBorder="1" applyAlignment="1"/>
    <xf numFmtId="10" fontId="20" fillId="0" borderId="0" xfId="0" applyNumberFormat="1" applyFont="1" applyAlignment="1">
      <alignment vertical="center"/>
    </xf>
    <xf numFmtId="10" fontId="27" fillId="0" borderId="0" xfId="108" applyNumberFormat="1" applyFont="1" applyFill="1" applyProtection="1"/>
    <xf numFmtId="10" fontId="27" fillId="0" borderId="0" xfId="129" applyNumberFormat="1"/>
    <xf numFmtId="49" fontId="10" fillId="16" borderId="45" xfId="129" applyNumberFormat="1" applyFont="1" applyFill="1" applyBorder="1" applyAlignment="1"/>
    <xf numFmtId="49" fontId="10" fillId="16" borderId="41" xfId="129" applyNumberFormat="1" applyFont="1" applyFill="1" applyBorder="1"/>
    <xf numFmtId="165" fontId="20" fillId="0" borderId="0" xfId="128" applyFont="1" applyFill="1" applyAlignment="1">
      <alignment vertical="center"/>
    </xf>
    <xf numFmtId="4" fontId="3" fillId="23" borderId="66" xfId="129" applyNumberFormat="1" applyFont="1" applyFill="1" applyBorder="1" applyAlignment="1"/>
    <xf numFmtId="181" fontId="20" fillId="0" borderId="0" xfId="1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121" xfId="0" applyFont="1" applyBorder="1" applyAlignment="1">
      <alignment horizontal="center" vertical="center" wrapText="1"/>
    </xf>
    <xf numFmtId="209" fontId="20" fillId="0" borderId="121" xfId="0" applyNumberFormat="1" applyFont="1" applyBorder="1" applyAlignment="1">
      <alignment horizontal="center" vertical="center" wrapText="1"/>
    </xf>
    <xf numFmtId="211" fontId="20" fillId="0" borderId="121" xfId="0" applyNumberFormat="1" applyFont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center" vertical="center"/>
    </xf>
    <xf numFmtId="209" fontId="20" fillId="0" borderId="121" xfId="0" applyNumberFormat="1" applyFont="1" applyBorder="1" applyAlignment="1">
      <alignment horizontal="center" vertical="center"/>
    </xf>
    <xf numFmtId="0" fontId="22" fillId="9" borderId="121" xfId="0" applyFont="1" applyFill="1" applyBorder="1" applyAlignment="1">
      <alignment vertical="center"/>
    </xf>
    <xf numFmtId="0" fontId="22" fillId="0" borderId="121" xfId="0" applyFont="1" applyBorder="1" applyAlignment="1">
      <alignment horizontal="right" vertical="center"/>
    </xf>
    <xf numFmtId="0" fontId="22" fillId="0" borderId="121" xfId="0" applyFont="1" applyBorder="1" applyAlignment="1">
      <alignment vertical="center"/>
    </xf>
    <xf numFmtId="0" fontId="22" fillId="0" borderId="121" xfId="0" applyFont="1" applyBorder="1" applyAlignment="1">
      <alignment horizontal="right"/>
    </xf>
    <xf numFmtId="210" fontId="22" fillId="0" borderId="121" xfId="0" applyNumberFormat="1" applyFont="1" applyBorder="1"/>
    <xf numFmtId="0" fontId="20" fillId="0" borderId="121" xfId="0" applyFont="1" applyBorder="1"/>
    <xf numFmtId="211" fontId="20" fillId="0" borderId="121" xfId="0" applyNumberFormat="1" applyFont="1" applyBorder="1" applyAlignment="1">
      <alignment horizontal="center" vertical="center"/>
    </xf>
    <xf numFmtId="212" fontId="22" fillId="0" borderId="121" xfId="0" applyNumberFormat="1" applyFont="1" applyBorder="1"/>
    <xf numFmtId="0" fontId="8" fillId="9" borderId="121" xfId="0" applyFont="1" applyFill="1" applyBorder="1" applyAlignment="1">
      <alignment vertical="center"/>
    </xf>
    <xf numFmtId="191" fontId="20" fillId="0" borderId="121" xfId="0" applyNumberFormat="1" applyFont="1" applyBorder="1" applyAlignment="1">
      <alignment horizontal="center" vertical="center"/>
    </xf>
    <xf numFmtId="212" fontId="20" fillId="0" borderId="121" xfId="0" applyNumberFormat="1" applyFont="1" applyBorder="1"/>
    <xf numFmtId="0" fontId="22" fillId="0" borderId="0" xfId="0" applyFont="1" applyAlignment="1">
      <alignment horizontal="center"/>
    </xf>
    <xf numFmtId="212" fontId="22" fillId="0" borderId="0" xfId="0" applyNumberFormat="1" applyFont="1"/>
    <xf numFmtId="0" fontId="20" fillId="0" borderId="121" xfId="0" applyFont="1" applyBorder="1" applyAlignment="1">
      <alignment vertical="center"/>
    </xf>
    <xf numFmtId="1" fontId="20" fillId="0" borderId="0" xfId="0" applyNumberFormat="1" applyFont="1" applyAlignment="1">
      <alignment horizontal="center" vertical="center"/>
    </xf>
    <xf numFmtId="181" fontId="0" fillId="0" borderId="0" xfId="0" applyNumberFormat="1" applyAlignment="1">
      <alignment vertical="center"/>
    </xf>
    <xf numFmtId="0" fontId="20" fillId="0" borderId="121" xfId="0" applyFont="1" applyBorder="1" applyAlignment="1">
      <alignment horizontal="center" vertical="center"/>
    </xf>
    <xf numFmtId="0" fontId="20" fillId="0" borderId="121" xfId="0" applyFont="1" applyBorder="1" applyAlignment="1">
      <alignment horizontal="center"/>
    </xf>
    <xf numFmtId="0" fontId="22" fillId="9" borderId="121" xfId="0" applyFont="1" applyFill="1" applyBorder="1" applyAlignment="1">
      <alignment horizontal="center" vertical="center"/>
    </xf>
    <xf numFmtId="0" fontId="22" fillId="0" borderId="121" xfId="0" applyFont="1" applyBorder="1" applyAlignment="1">
      <alignment horizontal="center" vertical="center"/>
    </xf>
    <xf numFmtId="0" fontId="17" fillId="2" borderId="121" xfId="99" applyFont="1" applyFill="1" applyBorder="1" applyAlignment="1">
      <alignment vertical="center"/>
    </xf>
    <xf numFmtId="0" fontId="17" fillId="2" borderId="121" xfId="99" applyFont="1" applyFill="1" applyBorder="1" applyAlignment="1">
      <alignment horizontal="center" vertical="center"/>
    </xf>
    <xf numFmtId="169" fontId="17" fillId="2" borderId="121" xfId="93" applyFont="1" applyFill="1" applyBorder="1" applyAlignment="1">
      <alignment horizontal="center" vertical="center"/>
    </xf>
    <xf numFmtId="175" fontId="87" fillId="2" borderId="121" xfId="8" applyNumberFormat="1" applyFont="1" applyFill="1" applyBorder="1" applyAlignment="1">
      <alignment vertical="center"/>
    </xf>
    <xf numFmtId="183" fontId="16" fillId="2" borderId="121" xfId="94" applyNumberFormat="1" applyFont="1" applyFill="1" applyBorder="1" applyAlignment="1">
      <alignment horizontal="center" vertical="center"/>
    </xf>
    <xf numFmtId="0" fontId="16" fillId="2" borderId="121" xfId="99" applyFont="1" applyFill="1" applyBorder="1" applyAlignment="1">
      <alignment horizontal="center" vertical="center"/>
    </xf>
    <xf numFmtId="9" fontId="16" fillId="2" borderId="121" xfId="127" applyFont="1" applyFill="1" applyBorder="1" applyAlignment="1">
      <alignment horizontal="center" vertical="center"/>
    </xf>
    <xf numFmtId="181" fontId="16" fillId="2" borderId="121" xfId="1" applyNumberFormat="1" applyFont="1" applyFill="1" applyBorder="1" applyAlignment="1">
      <alignment horizontal="center" vertical="center"/>
    </xf>
    <xf numFmtId="0" fontId="16" fillId="2" borderId="121" xfId="99" applyFont="1" applyFill="1" applyBorder="1" applyAlignment="1">
      <alignment vertical="center" wrapText="1"/>
    </xf>
    <xf numFmtId="183" fontId="16" fillId="2" borderId="121" xfId="99" applyNumberFormat="1" applyFont="1" applyFill="1" applyBorder="1" applyAlignment="1">
      <alignment horizontal="center" vertical="center"/>
    </xf>
    <xf numFmtId="49" fontId="16" fillId="2" borderId="121" xfId="99" applyNumberFormat="1" applyFont="1" applyFill="1" applyBorder="1" applyAlignment="1">
      <alignment horizontal="center" vertical="center"/>
    </xf>
    <xf numFmtId="0" fontId="17" fillId="2" borderId="121" xfId="99" applyFont="1" applyFill="1" applyBorder="1" applyAlignment="1">
      <alignment horizontal="center" vertical="center" wrapText="1"/>
    </xf>
    <xf numFmtId="169" fontId="17" fillId="2" borderId="121" xfId="93" applyFont="1" applyFill="1" applyBorder="1" applyAlignment="1">
      <alignment horizontal="center" vertical="center" wrapText="1"/>
    </xf>
    <xf numFmtId="175" fontId="17" fillId="2" borderId="121" xfId="8" applyNumberFormat="1" applyFont="1" applyFill="1" applyBorder="1" applyAlignment="1">
      <alignment horizontal="center" vertical="center" wrapText="1"/>
    </xf>
    <xf numFmtId="4" fontId="17" fillId="2" borderId="121" xfId="99" applyNumberFormat="1" applyFont="1" applyFill="1" applyBorder="1" applyAlignment="1">
      <alignment horizontal="center" vertical="center" wrapText="1"/>
    </xf>
    <xf numFmtId="10" fontId="17" fillId="2" borderId="121" xfId="99" applyNumberFormat="1" applyFont="1" applyFill="1" applyBorder="1" applyAlignment="1">
      <alignment horizontal="center" vertical="center"/>
    </xf>
    <xf numFmtId="175" fontId="17" fillId="2" borderId="121" xfId="8" applyNumberFormat="1" applyFont="1" applyFill="1" applyBorder="1" applyAlignment="1">
      <alignment vertical="center"/>
    </xf>
    <xf numFmtId="4" fontId="17" fillId="2" borderId="121" xfId="99" applyNumberFormat="1" applyFont="1" applyFill="1" applyBorder="1" applyAlignment="1">
      <alignment vertical="center"/>
    </xf>
    <xf numFmtId="165" fontId="20" fillId="0" borderId="0" xfId="0" applyNumberFormat="1" applyFont="1" applyAlignment="1">
      <alignment vertical="center"/>
    </xf>
    <xf numFmtId="192" fontId="31" fillId="2" borderId="121" xfId="108" applyNumberFormat="1" applyFont="1" applyFill="1" applyBorder="1" applyAlignment="1">
      <alignment horizontal="right" vertical="center"/>
    </xf>
    <xf numFmtId="192" fontId="31" fillId="3" borderId="121" xfId="108" applyNumberFormat="1" applyFont="1" applyFill="1" applyBorder="1" applyAlignment="1">
      <alignment horizontal="right" vertical="center"/>
    </xf>
    <xf numFmtId="10" fontId="20" fillId="0" borderId="121" xfId="108" applyNumberFormat="1" applyFont="1" applyBorder="1" applyAlignment="1">
      <alignment horizontal="center" vertical="center"/>
    </xf>
    <xf numFmtId="0" fontId="8" fillId="0" borderId="121" xfId="0" applyFont="1" applyBorder="1" applyAlignment="1">
      <alignment horizontal="center" vertical="center"/>
    </xf>
    <xf numFmtId="181" fontId="40" fillId="0" borderId="0" xfId="0" applyNumberFormat="1" applyFont="1" applyAlignment="1">
      <alignment vertical="center"/>
    </xf>
    <xf numFmtId="181" fontId="20" fillId="0" borderId="0" xfId="0" applyNumberFormat="1" applyFont="1" applyAlignment="1">
      <alignment vertical="center"/>
    </xf>
    <xf numFmtId="166" fontId="0" fillId="0" borderId="0" xfId="1" applyFont="1" applyFill="1" applyAlignment="1">
      <alignment vertical="center"/>
    </xf>
    <xf numFmtId="166" fontId="20" fillId="0" borderId="0" xfId="0" applyNumberFormat="1" applyFont="1" applyAlignment="1">
      <alignment vertical="center"/>
    </xf>
    <xf numFmtId="166" fontId="16" fillId="2" borderId="121" xfId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2" fillId="6" borderId="7" xfId="0" applyFont="1" applyFill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left" vertical="center" wrapText="1"/>
    </xf>
    <xf numFmtId="0" fontId="20" fillId="0" borderId="7" xfId="0" applyFont="1" applyBorder="1" applyAlignment="1">
      <alignment horizontal="center" vertical="center" wrapText="1"/>
    </xf>
    <xf numFmtId="0" fontId="22" fillId="6" borderId="121" xfId="0" applyFont="1" applyFill="1" applyBorder="1" applyAlignment="1">
      <alignment horizontal="justify" vertical="justify" wrapText="1"/>
    </xf>
    <xf numFmtId="0" fontId="20" fillId="0" borderId="121" xfId="0" applyFont="1" applyBorder="1" applyAlignment="1">
      <alignment horizontal="justify" vertical="justify" wrapText="1"/>
    </xf>
    <xf numFmtId="0" fontId="17" fillId="6" borderId="7" xfId="0" applyFont="1" applyFill="1" applyBorder="1" applyAlignment="1">
      <alignment horizontal="justify" vertical="center" wrapText="1"/>
    </xf>
    <xf numFmtId="0" fontId="20" fillId="0" borderId="121" xfId="0" applyFont="1" applyBorder="1" applyAlignment="1">
      <alignment horizontal="justify" vertical="center" wrapText="1"/>
    </xf>
    <xf numFmtId="0" fontId="20" fillId="0" borderId="121" xfId="0" applyFont="1" applyBorder="1" applyAlignment="1">
      <alignment horizontal="justify" vertical="center"/>
    </xf>
    <xf numFmtId="0" fontId="16" fillId="2" borderId="7" xfId="0" applyFont="1" applyFill="1" applyBorder="1" applyAlignment="1">
      <alignment horizontal="justify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justify" vertical="center" wrapText="1"/>
    </xf>
    <xf numFmtId="166" fontId="22" fillId="6" borderId="9" xfId="0" applyNumberFormat="1" applyFont="1" applyFill="1" applyBorder="1" applyAlignment="1">
      <alignment horizontal="center" vertical="center" wrapText="1"/>
    </xf>
    <xf numFmtId="49" fontId="22" fillId="6" borderId="7" xfId="0" applyNumberFormat="1" applyFont="1" applyFill="1" applyBorder="1" applyAlignment="1">
      <alignment horizontal="center" vertical="center" wrapText="1"/>
    </xf>
    <xf numFmtId="49" fontId="22" fillId="6" borderId="12" xfId="0" applyNumberFormat="1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justify" vertical="center" wrapText="1"/>
    </xf>
    <xf numFmtId="0" fontId="22" fillId="6" borderId="12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justify" vertical="center" wrapText="1"/>
    </xf>
    <xf numFmtId="49" fontId="20" fillId="0" borderId="121" xfId="0" applyNumberFormat="1" applyFont="1" applyBorder="1" applyAlignment="1">
      <alignment horizontal="center" vertical="center" wrapText="1"/>
    </xf>
    <xf numFmtId="0" fontId="20" fillId="0" borderId="7" xfId="0" applyFont="1" applyBorder="1" applyAlignment="1">
      <alignment horizontal="justify" vertical="center" wrapText="1"/>
    </xf>
    <xf numFmtId="0" fontId="22" fillId="0" borderId="0" xfId="0" applyFont="1" applyAlignment="1">
      <alignment vertical="center"/>
    </xf>
    <xf numFmtId="0" fontId="16" fillId="0" borderId="121" xfId="0" applyFont="1" applyBorder="1" applyAlignment="1">
      <alignment horizontal="center" vertical="center"/>
    </xf>
    <xf numFmtId="0" fontId="20" fillId="2" borderId="121" xfId="0" applyFont="1" applyFill="1" applyBorder="1" applyAlignment="1">
      <alignment horizontal="justify" vertical="justify" wrapText="1"/>
    </xf>
    <xf numFmtId="0" fontId="22" fillId="6" borderId="121" xfId="0" applyFont="1" applyFill="1" applyBorder="1" applyAlignment="1">
      <alignment horizontal="center" vertical="center" wrapText="1"/>
    </xf>
    <xf numFmtId="0" fontId="22" fillId="6" borderId="121" xfId="0" applyFont="1" applyFill="1" applyBorder="1" applyAlignment="1">
      <alignment vertical="center" wrapText="1"/>
    </xf>
    <xf numFmtId="0" fontId="17" fillId="6" borderId="121" xfId="0" applyFont="1" applyFill="1" applyBorder="1" applyAlignment="1">
      <alignment vertical="center"/>
    </xf>
    <xf numFmtId="0" fontId="17" fillId="6" borderId="121" xfId="0" applyFont="1" applyFill="1" applyBorder="1" applyAlignment="1">
      <alignment horizontal="justify" vertical="center" wrapText="1"/>
    </xf>
    <xf numFmtId="0" fontId="17" fillId="6" borderId="121" xfId="0" applyFont="1" applyFill="1" applyBorder="1" applyAlignment="1">
      <alignment horizontal="center" vertical="center"/>
    </xf>
    <xf numFmtId="0" fontId="20" fillId="0" borderId="122" xfId="0" applyFont="1" applyBorder="1" applyAlignment="1">
      <alignment horizontal="center" vertical="center" wrapText="1"/>
    </xf>
    <xf numFmtId="49" fontId="17" fillId="2" borderId="121" xfId="99" applyNumberFormat="1" applyFont="1" applyFill="1" applyBorder="1" applyAlignment="1">
      <alignment horizontal="center" vertical="center"/>
    </xf>
    <xf numFmtId="49" fontId="20" fillId="0" borderId="125" xfId="0" applyNumberFormat="1" applyFont="1" applyBorder="1" applyAlignment="1">
      <alignment horizontal="center" vertical="center" wrapText="1"/>
    </xf>
    <xf numFmtId="0" fontId="20" fillId="0" borderId="125" xfId="0" applyFont="1" applyBorder="1" applyAlignment="1">
      <alignment horizontal="justify" vertical="center" wrapText="1"/>
    </xf>
    <xf numFmtId="49" fontId="16" fillId="2" borderId="7" xfId="99" applyNumberFormat="1" applyFont="1" applyFill="1" applyBorder="1" applyAlignment="1">
      <alignment horizontal="center" vertical="center"/>
    </xf>
    <xf numFmtId="0" fontId="16" fillId="2" borderId="7" xfId="99" applyFont="1" applyFill="1" applyBorder="1" applyAlignment="1">
      <alignment vertical="center" wrapText="1"/>
    </xf>
    <xf numFmtId="183" fontId="16" fillId="2" borderId="7" xfId="94" applyNumberFormat="1" applyFont="1" applyFill="1" applyBorder="1" applyAlignment="1">
      <alignment horizontal="center" vertical="center"/>
    </xf>
    <xf numFmtId="0" fontId="16" fillId="2" borderId="7" xfId="99" applyFont="1" applyFill="1" applyBorder="1" applyAlignment="1">
      <alignment horizontal="center" vertical="center"/>
    </xf>
    <xf numFmtId="9" fontId="16" fillId="2" borderId="7" xfId="127" applyFont="1" applyFill="1" applyBorder="1" applyAlignment="1">
      <alignment horizontal="center" vertical="center"/>
    </xf>
    <xf numFmtId="181" fontId="16" fillId="2" borderId="7" xfId="1" applyNumberFormat="1" applyFont="1" applyFill="1" applyBorder="1" applyAlignment="1">
      <alignment horizontal="center" vertical="center"/>
    </xf>
    <xf numFmtId="185" fontId="16" fillId="2" borderId="7" xfId="93" applyNumberFormat="1" applyFont="1" applyFill="1" applyBorder="1" applyAlignment="1">
      <alignment horizontal="center" vertical="center"/>
    </xf>
    <xf numFmtId="0" fontId="17" fillId="2" borderId="121" xfId="99" applyFont="1" applyFill="1" applyBorder="1" applyAlignment="1">
      <alignment vertical="center" wrapText="1"/>
    </xf>
    <xf numFmtId="183" fontId="17" fillId="2" borderId="121" xfId="94" applyNumberFormat="1" applyFont="1" applyFill="1" applyBorder="1" applyAlignment="1">
      <alignment horizontal="center" vertical="center"/>
    </xf>
    <xf numFmtId="9" fontId="17" fillId="2" borderId="121" xfId="127" applyFont="1" applyFill="1" applyBorder="1" applyAlignment="1">
      <alignment horizontal="center" vertical="center"/>
    </xf>
    <xf numFmtId="181" fontId="17" fillId="2" borderId="121" xfId="1" applyNumberFormat="1" applyFont="1" applyFill="1" applyBorder="1" applyAlignment="1">
      <alignment horizontal="center" vertical="center"/>
    </xf>
    <xf numFmtId="0" fontId="17" fillId="2" borderId="7" xfId="99" applyFont="1" applyFill="1" applyBorder="1" applyAlignment="1">
      <alignment vertical="center" wrapText="1"/>
    </xf>
    <xf numFmtId="49" fontId="17" fillId="2" borderId="7" xfId="99" applyNumberFormat="1" applyFont="1" applyFill="1" applyBorder="1" applyAlignment="1">
      <alignment horizontal="center" vertical="center"/>
    </xf>
    <xf numFmtId="183" fontId="16" fillId="2" borderId="7" xfId="99" applyNumberFormat="1" applyFont="1" applyFill="1" applyBorder="1" applyAlignment="1">
      <alignment horizontal="center" vertical="center"/>
    </xf>
    <xf numFmtId="0" fontId="16" fillId="2" borderId="7" xfId="99" applyFont="1" applyFill="1" applyBorder="1" applyAlignment="1">
      <alignment vertical="center"/>
    </xf>
    <xf numFmtId="169" fontId="17" fillId="2" borderId="7" xfId="93" applyFont="1" applyFill="1" applyBorder="1" applyAlignment="1">
      <alignment horizontal="center" vertical="center" wrapText="1"/>
    </xf>
    <xf numFmtId="169" fontId="17" fillId="2" borderId="7" xfId="93" applyFont="1" applyFill="1" applyBorder="1" applyAlignment="1">
      <alignment horizontal="center" vertical="center"/>
    </xf>
    <xf numFmtId="10" fontId="16" fillId="2" borderId="7" xfId="108" applyNumberFormat="1" applyFont="1" applyFill="1" applyBorder="1" applyAlignment="1">
      <alignment horizontal="center" vertical="center"/>
    </xf>
    <xf numFmtId="10" fontId="17" fillId="2" borderId="7" xfId="108" applyNumberFormat="1" applyFont="1" applyFill="1" applyBorder="1" applyAlignment="1">
      <alignment horizontal="center" vertical="center"/>
    </xf>
    <xf numFmtId="216" fontId="16" fillId="2" borderId="121" xfId="93" applyNumberFormat="1" applyFont="1" applyFill="1" applyBorder="1" applyAlignment="1">
      <alignment horizontal="center" vertical="center"/>
    </xf>
    <xf numFmtId="216" fontId="17" fillId="2" borderId="121" xfId="93" applyNumberFormat="1" applyFont="1" applyFill="1" applyBorder="1" applyAlignment="1">
      <alignment horizontal="center" vertical="center"/>
    </xf>
    <xf numFmtId="216" fontId="16" fillId="2" borderId="7" xfId="93" applyNumberFormat="1" applyFont="1" applyFill="1" applyBorder="1" applyAlignment="1">
      <alignment horizontal="center" vertical="center"/>
    </xf>
    <xf numFmtId="0" fontId="17" fillId="2" borderId="7" xfId="99" applyFont="1" applyFill="1" applyBorder="1" applyAlignment="1">
      <alignment horizontal="center" vertical="center" wrapText="1"/>
    </xf>
    <xf numFmtId="1" fontId="16" fillId="2" borderId="7" xfId="99" applyNumberFormat="1" applyFont="1" applyFill="1" applyBorder="1" applyAlignment="1">
      <alignment horizontal="center" vertical="center"/>
    </xf>
    <xf numFmtId="0" fontId="20" fillId="0" borderId="7" xfId="0" applyFont="1" applyBorder="1"/>
    <xf numFmtId="0" fontId="17" fillId="2" borderId="123" xfId="99" applyFont="1" applyFill="1" applyBorder="1" applyAlignment="1">
      <alignment vertical="center"/>
    </xf>
    <xf numFmtId="0" fontId="17" fillId="2" borderId="10" xfId="99" applyFont="1" applyFill="1" applyBorder="1" applyAlignment="1">
      <alignment vertical="center"/>
    </xf>
    <xf numFmtId="0" fontId="20" fillId="0" borderId="7" xfId="0" applyFont="1" applyBorder="1" applyAlignment="1">
      <alignment horizontal="center" vertical="center"/>
    </xf>
    <xf numFmtId="10" fontId="17" fillId="2" borderId="121" xfId="108" applyNumberFormat="1" applyFont="1" applyFill="1" applyBorder="1" applyAlignment="1">
      <alignment horizontal="center" vertical="center"/>
    </xf>
    <xf numFmtId="172" fontId="90" fillId="0" borderId="121" xfId="0" applyNumberFormat="1" applyFont="1" applyBorder="1" applyAlignment="1">
      <alignment horizontal="center" vertical="center" wrapText="1"/>
    </xf>
    <xf numFmtId="181" fontId="90" fillId="0" borderId="121" xfId="1" applyNumberFormat="1" applyFont="1" applyFill="1" applyBorder="1" applyAlignment="1" applyProtection="1">
      <alignment horizontal="center" vertical="center" wrapText="1"/>
    </xf>
    <xf numFmtId="0" fontId="90" fillId="5" borderId="7" xfId="0" applyFont="1" applyFill="1" applyBorder="1" applyAlignment="1">
      <alignment horizontal="center" vertical="center"/>
    </xf>
    <xf numFmtId="0" fontId="90" fillId="5" borderId="7" xfId="0" applyFont="1" applyFill="1" applyBorder="1"/>
    <xf numFmtId="0" fontId="90" fillId="0" borderId="7" xfId="0" applyFont="1" applyBorder="1" applyAlignment="1">
      <alignment horizontal="center" vertical="center"/>
    </xf>
    <xf numFmtId="0" fontId="91" fillId="0" borderId="7" xfId="0" applyFont="1" applyBorder="1" applyAlignment="1">
      <alignment horizontal="center" vertical="center"/>
    </xf>
    <xf numFmtId="0" fontId="91" fillId="0" borderId="0" xfId="0" applyFont="1" applyAlignment="1">
      <alignment horizontal="center" vertical="center"/>
    </xf>
    <xf numFmtId="168" fontId="90" fillId="0" borderId="7" xfId="0" applyNumberFormat="1" applyFont="1" applyBorder="1"/>
    <xf numFmtId="168" fontId="91" fillId="0" borderId="7" xfId="0" applyNumberFormat="1" applyFont="1" applyBorder="1"/>
    <xf numFmtId="0" fontId="91" fillId="0" borderId="121" xfId="0" applyFont="1" applyBorder="1" applyAlignment="1">
      <alignment horizontal="center" vertical="center"/>
    </xf>
    <xf numFmtId="168" fontId="91" fillId="0" borderId="0" xfId="0" applyNumberFormat="1" applyFont="1" applyAlignment="1">
      <alignment horizontal="center" vertical="center"/>
    </xf>
    <xf numFmtId="217" fontId="91" fillId="0" borderId="7" xfId="0" applyNumberFormat="1" applyFont="1" applyBorder="1" applyAlignment="1">
      <alignment horizontal="center" vertical="center"/>
    </xf>
    <xf numFmtId="0" fontId="31" fillId="2" borderId="11" xfId="99" applyFont="1" applyFill="1" applyBorder="1" applyAlignment="1">
      <alignment vertical="center"/>
    </xf>
    <xf numFmtId="0" fontId="22" fillId="0" borderId="12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25" xfId="0" applyFont="1" applyBorder="1" applyAlignment="1">
      <alignment horizontal="center" vertical="center" wrapText="1"/>
    </xf>
    <xf numFmtId="0" fontId="26" fillId="0" borderId="121" xfId="0" applyFont="1" applyBorder="1" applyAlignment="1">
      <alignment horizontal="center" vertical="center"/>
    </xf>
    <xf numFmtId="0" fontId="90" fillId="0" borderId="121" xfId="0" applyFont="1" applyBorder="1" applyAlignment="1">
      <alignment horizontal="center" vertical="center" wrapText="1"/>
    </xf>
    <xf numFmtId="184" fontId="86" fillId="0" borderId="121" xfId="0" applyNumberFormat="1" applyFont="1" applyBorder="1" applyAlignment="1">
      <alignment horizontal="center" vertical="center" wrapText="1"/>
    </xf>
    <xf numFmtId="192" fontId="20" fillId="0" borderId="121" xfId="108" applyNumberFormat="1" applyFont="1" applyBorder="1" applyAlignment="1">
      <alignment horizontal="center" vertical="center"/>
    </xf>
    <xf numFmtId="165" fontId="20" fillId="0" borderId="0" xfId="128" applyFont="1" applyFill="1" applyBorder="1" applyAlignment="1">
      <alignment vertical="center"/>
    </xf>
    <xf numFmtId="181" fontId="0" fillId="0" borderId="0" xfId="0" applyNumberFormat="1"/>
    <xf numFmtId="166" fontId="8" fillId="0" borderId="121" xfId="0" applyNumberFormat="1" applyFont="1" applyBorder="1" applyAlignment="1">
      <alignment vertical="center"/>
    </xf>
    <xf numFmtId="166" fontId="8" fillId="3" borderId="121" xfId="0" applyNumberFormat="1" applyFont="1" applyFill="1" applyBorder="1" applyAlignment="1">
      <alignment vertical="center"/>
    </xf>
    <xf numFmtId="166" fontId="31" fillId="0" borderId="121" xfId="0" applyNumberFormat="1" applyFont="1" applyBorder="1" applyAlignment="1">
      <alignment vertical="center"/>
    </xf>
    <xf numFmtId="166" fontId="31" fillId="3" borderId="121" xfId="0" applyNumberFormat="1" applyFont="1" applyFill="1" applyBorder="1" applyAlignment="1">
      <alignment vertical="center"/>
    </xf>
    <xf numFmtId="0" fontId="8" fillId="0" borderId="121" xfId="0" applyFont="1" applyBorder="1" applyAlignment="1">
      <alignment horizontal="center" vertical="center" wrapText="1"/>
    </xf>
    <xf numFmtId="0" fontId="85" fillId="2" borderId="121" xfId="0" applyFont="1" applyFill="1" applyBorder="1" applyAlignment="1">
      <alignment horizontal="center" vertical="center" wrapText="1"/>
    </xf>
    <xf numFmtId="0" fontId="0" fillId="2" borderId="121" xfId="0" applyFill="1" applyBorder="1" applyAlignment="1">
      <alignment horizontal="center" vertical="center" wrapText="1"/>
    </xf>
    <xf numFmtId="0" fontId="8" fillId="3" borderId="121" xfId="0" applyFont="1" applyFill="1" applyBorder="1" applyAlignment="1">
      <alignment horizontal="centerContinuous" vertical="center"/>
    </xf>
    <xf numFmtId="0" fontId="8" fillId="3" borderId="121" xfId="0" applyFont="1" applyFill="1" applyBorder="1" applyAlignment="1">
      <alignment horizontal="center" vertical="center"/>
    </xf>
    <xf numFmtId="1" fontId="22" fillId="6" borderId="121" xfId="1" applyNumberFormat="1" applyFont="1" applyFill="1" applyBorder="1" applyAlignment="1">
      <alignment horizontal="center" vertical="center" wrapText="1"/>
    </xf>
    <xf numFmtId="184" fontId="20" fillId="0" borderId="0" xfId="0" applyNumberFormat="1" applyFont="1" applyAlignment="1">
      <alignment horizontal="center" vertical="center"/>
    </xf>
    <xf numFmtId="184" fontId="22" fillId="6" borderId="121" xfId="1" applyNumberFormat="1" applyFont="1" applyFill="1" applyBorder="1" applyAlignment="1">
      <alignment horizontal="center" vertical="center" wrapText="1"/>
    </xf>
    <xf numFmtId="184" fontId="20" fillId="0" borderId="121" xfId="1" applyNumberFormat="1" applyFont="1" applyFill="1" applyBorder="1" applyAlignment="1">
      <alignment horizontal="center" vertical="center" wrapText="1"/>
    </xf>
    <xf numFmtId="184" fontId="20" fillId="0" borderId="125" xfId="1" applyNumberFormat="1" applyFont="1" applyFill="1" applyBorder="1" applyAlignment="1">
      <alignment horizontal="center" vertical="center" wrapText="1"/>
    </xf>
    <xf numFmtId="184" fontId="22" fillId="6" borderId="121" xfId="109" applyNumberFormat="1" applyFont="1" applyFill="1" applyBorder="1" applyAlignment="1">
      <alignment horizontal="center" vertical="center" wrapText="1"/>
    </xf>
    <xf numFmtId="184" fontId="16" fillId="0" borderId="121" xfId="1" applyNumberFormat="1" applyFont="1" applyFill="1" applyBorder="1" applyAlignment="1">
      <alignment horizontal="center" vertical="center"/>
    </xf>
    <xf numFmtId="184" fontId="22" fillId="6" borderId="124" xfId="109" applyNumberFormat="1" applyFont="1" applyFill="1" applyBorder="1" applyAlignment="1">
      <alignment horizontal="center" vertical="center" wrapText="1"/>
    </xf>
    <xf numFmtId="184" fontId="22" fillId="6" borderId="10" xfId="1" applyNumberFormat="1" applyFont="1" applyFill="1" applyBorder="1" applyAlignment="1">
      <alignment horizontal="center" vertical="center" wrapText="1"/>
    </xf>
    <xf numFmtId="184" fontId="22" fillId="6" borderId="12" xfId="1" applyNumberFormat="1" applyFont="1" applyFill="1" applyBorder="1" applyAlignment="1">
      <alignment horizontal="center" vertical="center" wrapText="1"/>
    </xf>
    <xf numFmtId="184" fontId="16" fillId="0" borderId="121" xfId="1" applyNumberFormat="1" applyFont="1" applyFill="1" applyBorder="1" applyAlignment="1">
      <alignment horizontal="center" vertical="center" wrapText="1"/>
    </xf>
    <xf numFmtId="184" fontId="20" fillId="6" borderId="124" xfId="109" applyNumberFormat="1" applyFont="1" applyFill="1" applyBorder="1" applyAlignment="1">
      <alignment horizontal="center" vertical="center" wrapText="1"/>
    </xf>
    <xf numFmtId="184" fontId="0" fillId="0" borderId="0" xfId="0" applyNumberFormat="1" applyAlignment="1">
      <alignment horizontal="center"/>
    </xf>
    <xf numFmtId="1" fontId="92" fillId="0" borderId="121" xfId="0" applyNumberFormat="1" applyFont="1" applyBorder="1" applyAlignment="1">
      <alignment horizontal="center" vertical="center" wrapText="1"/>
    </xf>
    <xf numFmtId="1" fontId="20" fillId="0" borderId="121" xfId="0" applyNumberFormat="1" applyFont="1" applyBorder="1" applyAlignment="1">
      <alignment horizontal="center" vertical="center"/>
    </xf>
    <xf numFmtId="2" fontId="20" fillId="0" borderId="121" xfId="1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1" fillId="2" borderId="121" xfId="0" applyFont="1" applyFill="1" applyBorder="1" applyAlignment="1">
      <alignment vertical="center" wrapText="1"/>
    </xf>
    <xf numFmtId="168" fontId="91" fillId="0" borderId="7" xfId="0" applyNumberFormat="1" applyFont="1" applyBorder="1" applyAlignment="1">
      <alignment horizontal="center" vertical="center"/>
    </xf>
    <xf numFmtId="168" fontId="91" fillId="0" borderId="121" xfId="0" applyNumberFormat="1" applyFont="1" applyBorder="1" applyAlignment="1">
      <alignment horizontal="left"/>
    </xf>
    <xf numFmtId="168" fontId="90" fillId="0" borderId="7" xfId="0" applyNumberFormat="1" applyFont="1" applyBorder="1" applyAlignment="1">
      <alignment vertical="center"/>
    </xf>
    <xf numFmtId="168" fontId="91" fillId="0" borderId="121" xfId="0" applyNumberFormat="1" applyFont="1" applyBorder="1" applyAlignment="1">
      <alignment vertical="center"/>
    </xf>
    <xf numFmtId="168" fontId="91" fillId="0" borderId="7" xfId="0" applyNumberFormat="1" applyFont="1" applyBorder="1" applyAlignment="1">
      <alignment vertical="center"/>
    </xf>
    <xf numFmtId="188" fontId="93" fillId="0" borderId="7" xfId="128" applyNumberFormat="1" applyFont="1" applyFill="1" applyBorder="1" applyAlignment="1">
      <alignment horizontal="center" vertical="center" wrapText="1"/>
    </xf>
    <xf numFmtId="0" fontId="0" fillId="0" borderId="121" xfId="0" applyBorder="1" applyAlignment="1">
      <alignment horizontal="center"/>
    </xf>
    <xf numFmtId="0" fontId="0" fillId="79" borderId="121" xfId="0" applyFill="1" applyBorder="1"/>
    <xf numFmtId="0" fontId="0" fillId="80" borderId="121" xfId="0" applyFill="1" applyBorder="1"/>
    <xf numFmtId="0" fontId="0" fillId="81" borderId="121" xfId="0" applyFill="1" applyBorder="1"/>
    <xf numFmtId="0" fontId="0" fillId="82" borderId="125" xfId="0" applyFill="1" applyBorder="1" applyAlignment="1">
      <alignment vertical="center" wrapText="1"/>
    </xf>
    <xf numFmtId="0" fontId="0" fillId="82" borderId="121" xfId="0" applyFill="1" applyBorder="1"/>
    <xf numFmtId="0" fontId="0" fillId="83" borderId="125" xfId="0" applyFill="1" applyBorder="1"/>
    <xf numFmtId="0" fontId="0" fillId="83" borderId="121" xfId="0" applyFill="1" applyBorder="1"/>
    <xf numFmtId="0" fontId="0" fillId="83" borderId="13" xfId="0" applyFill="1" applyBorder="1" applyAlignment="1">
      <alignment horizontal="center"/>
    </xf>
    <xf numFmtId="0" fontId="0" fillId="84" borderId="121" xfId="0" applyFill="1" applyBorder="1"/>
    <xf numFmtId="0" fontId="0" fillId="85" borderId="121" xfId="0" applyFill="1" applyBorder="1"/>
    <xf numFmtId="0" fontId="0" fillId="82" borderId="121" xfId="0" applyFill="1" applyBorder="1" applyAlignment="1">
      <alignment wrapText="1"/>
    </xf>
    <xf numFmtId="2" fontId="91" fillId="0" borderId="7" xfId="0" applyNumberFormat="1" applyFont="1" applyBorder="1" applyAlignment="1">
      <alignment horizontal="center" vertical="center"/>
    </xf>
    <xf numFmtId="184" fontId="91" fillId="0" borderId="7" xfId="0" applyNumberFormat="1" applyFont="1" applyBorder="1" applyAlignment="1">
      <alignment horizontal="center" vertical="center"/>
    </xf>
    <xf numFmtId="188" fontId="91" fillId="0" borderId="7" xfId="0" applyNumberFormat="1" applyFont="1" applyBorder="1" applyAlignment="1">
      <alignment horizontal="center" vertical="center"/>
    </xf>
    <xf numFmtId="166" fontId="0" fillId="0" borderId="0" xfId="1" applyFont="1"/>
    <xf numFmtId="44" fontId="0" fillId="0" borderId="0" xfId="0" applyNumberFormat="1"/>
    <xf numFmtId="44" fontId="8" fillId="0" borderId="0" xfId="0" applyNumberFormat="1" applyFont="1"/>
    <xf numFmtId="0" fontId="0" fillId="0" borderId="121" xfId="0" applyBorder="1"/>
    <xf numFmtId="0" fontId="0" fillId="0" borderId="121" xfId="0" applyBorder="1" applyAlignment="1">
      <alignment wrapText="1"/>
    </xf>
    <xf numFmtId="166" fontId="0" fillId="0" borderId="121" xfId="1" applyFont="1" applyBorder="1"/>
    <xf numFmtId="0" fontId="40" fillId="0" borderId="121" xfId="99" applyFont="1" applyBorder="1" applyAlignment="1">
      <alignment horizontal="left" vertical="center"/>
    </xf>
    <xf numFmtId="0" fontId="40" fillId="0" borderId="121" xfId="99" applyFont="1" applyBorder="1" applyAlignment="1">
      <alignment horizontal="left" vertical="center" wrapText="1"/>
    </xf>
    <xf numFmtId="0" fontId="31" fillId="0" borderId="121" xfId="99" applyFont="1" applyBorder="1" applyAlignment="1">
      <alignment vertical="center"/>
    </xf>
    <xf numFmtId="0" fontId="40" fillId="0" borderId="15" xfId="99" applyFont="1" applyBorder="1" applyAlignment="1">
      <alignment horizontal="left" vertical="center"/>
    </xf>
    <xf numFmtId="166" fontId="0" fillId="0" borderId="121" xfId="1" applyFont="1" applyFill="1" applyBorder="1"/>
    <xf numFmtId="0" fontId="0" fillId="0" borderId="13" xfId="0" applyBorder="1"/>
    <xf numFmtId="1" fontId="8" fillId="0" borderId="122" xfId="0" applyNumberFormat="1" applyFont="1" applyBorder="1" applyAlignment="1">
      <alignment horizontal="center" vertical="center"/>
    </xf>
    <xf numFmtId="1" fontId="8" fillId="0" borderId="123" xfId="0" applyNumberFormat="1" applyFont="1" applyBorder="1" applyAlignment="1">
      <alignment horizontal="center" vertical="center"/>
    </xf>
    <xf numFmtId="1" fontId="8" fillId="0" borderId="122" xfId="0" applyNumberFormat="1" applyFont="1" applyBorder="1" applyAlignment="1">
      <alignment horizontal="center" vertical="center" wrapText="1"/>
    </xf>
    <xf numFmtId="1" fontId="8" fillId="0" borderId="123" xfId="0" applyNumberFormat="1" applyFont="1" applyBorder="1" applyAlignment="1">
      <alignment horizontal="center" vertical="center" wrapText="1"/>
    </xf>
    <xf numFmtId="0" fontId="0" fillId="0" borderId="121" xfId="0" applyBorder="1" applyAlignment="1">
      <alignment horizontal="center" wrapText="1"/>
    </xf>
    <xf numFmtId="0" fontId="0" fillId="0" borderId="12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80" borderId="121" xfId="0" applyFill="1" applyBorder="1" applyAlignment="1">
      <alignment horizontal="center"/>
    </xf>
    <xf numFmtId="0" fontId="0" fillId="79" borderId="121" xfId="0" applyFill="1" applyBorder="1" applyAlignment="1">
      <alignment horizontal="center" wrapText="1"/>
    </xf>
    <xf numFmtId="0" fontId="0" fillId="85" borderId="121" xfId="0" applyFill="1" applyBorder="1" applyAlignment="1">
      <alignment horizontal="center"/>
    </xf>
    <xf numFmtId="0" fontId="0" fillId="0" borderId="0" xfId="0" applyAlignment="1">
      <alignment horizontal="center" wrapText="1"/>
    </xf>
    <xf numFmtId="168" fontId="91" fillId="0" borderId="125" xfId="0" applyNumberFormat="1" applyFont="1" applyBorder="1" applyAlignment="1">
      <alignment horizontal="center" vertical="center"/>
    </xf>
    <xf numFmtId="168" fontId="91" fillId="0" borderId="13" xfId="0" applyNumberFormat="1" applyFont="1" applyBorder="1" applyAlignment="1">
      <alignment horizontal="center" vertical="center"/>
    </xf>
    <xf numFmtId="2" fontId="91" fillId="0" borderId="125" xfId="0" applyNumberFormat="1" applyFont="1" applyBorder="1" applyAlignment="1">
      <alignment horizontal="center" vertical="center"/>
    </xf>
    <xf numFmtId="2" fontId="91" fillId="0" borderId="13" xfId="0" applyNumberFormat="1" applyFont="1" applyBorder="1" applyAlignment="1">
      <alignment horizontal="center" vertical="center"/>
    </xf>
    <xf numFmtId="0" fontId="91" fillId="0" borderId="7" xfId="0" applyFont="1" applyBorder="1" applyAlignment="1">
      <alignment horizontal="left"/>
    </xf>
    <xf numFmtId="0" fontId="91" fillId="0" borderId="122" xfId="0" applyFont="1" applyBorder="1" applyAlignment="1">
      <alignment horizontal="center" vertical="center"/>
    </xf>
    <xf numFmtId="0" fontId="91" fillId="0" borderId="123" xfId="0" applyFont="1" applyBorder="1" applyAlignment="1">
      <alignment horizontal="center" vertical="center"/>
    </xf>
    <xf numFmtId="0" fontId="91" fillId="0" borderId="124" xfId="0" applyFont="1" applyBorder="1" applyAlignment="1">
      <alignment horizontal="center" vertical="center"/>
    </xf>
    <xf numFmtId="0" fontId="90" fillId="0" borderId="122" xfId="0" applyFont="1" applyBorder="1" applyAlignment="1">
      <alignment horizontal="left"/>
    </xf>
    <xf numFmtId="0" fontId="90" fillId="0" borderId="124" xfId="0" applyFont="1" applyBorder="1" applyAlignment="1">
      <alignment horizontal="left"/>
    </xf>
    <xf numFmtId="0" fontId="91" fillId="0" borderId="122" xfId="0" applyFont="1" applyBorder="1" applyAlignment="1">
      <alignment horizontal="left" wrapText="1"/>
    </xf>
    <xf numFmtId="0" fontId="91" fillId="0" borderId="124" xfId="0" applyFont="1" applyBorder="1" applyAlignment="1">
      <alignment horizontal="left" wrapText="1"/>
    </xf>
    <xf numFmtId="0" fontId="91" fillId="0" borderId="122" xfId="0" applyFont="1" applyBorder="1" applyAlignment="1">
      <alignment horizontal="left"/>
    </xf>
    <xf numFmtId="0" fontId="91" fillId="0" borderId="124" xfId="0" applyFont="1" applyBorder="1" applyAlignment="1">
      <alignment horizontal="left"/>
    </xf>
    <xf numFmtId="168" fontId="17" fillId="3" borderId="9" xfId="235" applyFont="1" applyFill="1" applyBorder="1" applyAlignment="1">
      <alignment horizontal="center" vertical="center"/>
    </xf>
    <xf numFmtId="168" fontId="17" fillId="3" borderId="20" xfId="235" applyFont="1" applyFill="1" applyBorder="1" applyAlignment="1">
      <alignment horizontal="center" vertical="center"/>
    </xf>
    <xf numFmtId="0" fontId="17" fillId="3" borderId="9" xfId="99" applyFont="1" applyFill="1" applyBorder="1" applyAlignment="1">
      <alignment horizontal="center" vertical="center"/>
    </xf>
    <xf numFmtId="0" fontId="17" fillId="3" borderId="10" xfId="99" applyFont="1" applyFill="1" applyBorder="1" applyAlignment="1">
      <alignment horizontal="center" vertical="center"/>
    </xf>
    <xf numFmtId="0" fontId="17" fillId="3" borderId="20" xfId="99" applyFont="1" applyFill="1" applyBorder="1" applyAlignment="1">
      <alignment horizontal="center" vertical="center"/>
    </xf>
    <xf numFmtId="168" fontId="16" fillId="2" borderId="9" xfId="235" applyFont="1" applyFill="1" applyBorder="1" applyAlignment="1">
      <alignment horizontal="center" vertical="center"/>
    </xf>
    <xf numFmtId="168" fontId="16" fillId="2" borderId="20" xfId="235" applyFont="1" applyFill="1" applyBorder="1" applyAlignment="1">
      <alignment horizontal="center" vertical="center"/>
    </xf>
    <xf numFmtId="168" fontId="16" fillId="2" borderId="10" xfId="235" applyFont="1" applyFill="1" applyBorder="1" applyAlignment="1">
      <alignment horizontal="center" vertical="center"/>
    </xf>
    <xf numFmtId="0" fontId="17" fillId="2" borderId="9" xfId="99" applyFont="1" applyFill="1" applyBorder="1" applyAlignment="1">
      <alignment horizontal="center" vertical="center"/>
    </xf>
    <xf numFmtId="0" fontId="17" fillId="2" borderId="10" xfId="99" applyFont="1" applyFill="1" applyBorder="1" applyAlignment="1">
      <alignment horizontal="center" vertical="center"/>
    </xf>
    <xf numFmtId="0" fontId="17" fillId="2" borderId="121" xfId="99" applyFont="1" applyFill="1" applyBorder="1" applyAlignment="1">
      <alignment horizontal="center" vertical="center" wrapText="1"/>
    </xf>
    <xf numFmtId="0" fontId="17" fillId="2" borderId="7" xfId="99" applyFont="1" applyFill="1" applyBorder="1" applyAlignment="1">
      <alignment horizontal="center" vertical="center" wrapText="1"/>
    </xf>
    <xf numFmtId="49" fontId="17" fillId="2" borderId="121" xfId="99" applyNumberFormat="1" applyFont="1" applyFill="1" applyBorder="1" applyAlignment="1">
      <alignment horizontal="center" vertical="center" wrapText="1"/>
    </xf>
    <xf numFmtId="185" fontId="16" fillId="2" borderId="9" xfId="93" applyNumberFormat="1" applyFont="1" applyFill="1" applyBorder="1" applyAlignment="1">
      <alignment horizontal="center" vertical="center"/>
    </xf>
    <xf numFmtId="185" fontId="16" fillId="2" borderId="20" xfId="93" applyNumberFormat="1" applyFont="1" applyFill="1" applyBorder="1" applyAlignment="1">
      <alignment horizontal="center" vertical="center"/>
    </xf>
    <xf numFmtId="0" fontId="16" fillId="2" borderId="9" xfId="99" applyFont="1" applyFill="1" applyBorder="1" applyAlignment="1">
      <alignment horizontal="center" vertical="center"/>
    </xf>
    <xf numFmtId="0" fontId="16" fillId="2" borderId="20" xfId="99" applyFont="1" applyFill="1" applyBorder="1" applyAlignment="1">
      <alignment horizontal="center" vertical="center"/>
    </xf>
    <xf numFmtId="9" fontId="16" fillId="2" borderId="9" xfId="127" applyFont="1" applyFill="1" applyBorder="1" applyAlignment="1">
      <alignment horizontal="center" vertical="center"/>
    </xf>
    <xf numFmtId="9" fontId="16" fillId="2" borderId="20" xfId="127" applyFont="1" applyFill="1" applyBorder="1" applyAlignment="1">
      <alignment horizontal="center" vertical="center"/>
    </xf>
    <xf numFmtId="0" fontId="17" fillId="2" borderId="9" xfId="99" applyFont="1" applyFill="1" applyBorder="1" applyAlignment="1">
      <alignment horizontal="center" vertical="center" wrapText="1"/>
    </xf>
    <xf numFmtId="0" fontId="17" fillId="2" borderId="10" xfId="99" applyFont="1" applyFill="1" applyBorder="1" applyAlignment="1">
      <alignment horizontal="center" vertical="center" wrapText="1"/>
    </xf>
    <xf numFmtId="0" fontId="17" fillId="2" borderId="20" xfId="99" applyFont="1" applyFill="1" applyBorder="1" applyAlignment="1">
      <alignment horizontal="center" vertical="center" wrapText="1"/>
    </xf>
    <xf numFmtId="166" fontId="16" fillId="2" borderId="9" xfId="1" applyFont="1" applyFill="1" applyBorder="1" applyAlignment="1">
      <alignment horizontal="center" vertical="center"/>
    </xf>
    <xf numFmtId="166" fontId="16" fillId="2" borderId="20" xfId="1" applyFont="1" applyFill="1" applyBorder="1" applyAlignment="1">
      <alignment horizontal="center" vertical="center"/>
    </xf>
    <xf numFmtId="0" fontId="17" fillId="2" borderId="20" xfId="99" applyFont="1" applyFill="1" applyBorder="1" applyAlignment="1">
      <alignment horizontal="center" vertical="center"/>
    </xf>
    <xf numFmtId="181" fontId="16" fillId="2" borderId="9" xfId="1" applyNumberFormat="1" applyFont="1" applyFill="1" applyBorder="1" applyAlignment="1">
      <alignment horizontal="center" vertical="center"/>
    </xf>
    <xf numFmtId="181" fontId="16" fillId="2" borderId="20" xfId="1" applyNumberFormat="1" applyFont="1" applyFill="1" applyBorder="1" applyAlignment="1">
      <alignment horizontal="center" vertical="center"/>
    </xf>
    <xf numFmtId="0" fontId="16" fillId="2" borderId="9" xfId="99" applyFont="1" applyFill="1" applyBorder="1" applyAlignment="1">
      <alignment horizontal="center" vertical="center" wrapText="1"/>
    </xf>
    <xf numFmtId="0" fontId="16" fillId="2" borderId="20" xfId="99" applyFont="1" applyFill="1" applyBorder="1" applyAlignment="1">
      <alignment horizontal="center" vertical="center" wrapText="1"/>
    </xf>
    <xf numFmtId="4" fontId="17" fillId="2" borderId="9" xfId="99" applyNumberFormat="1" applyFont="1" applyFill="1" applyBorder="1" applyAlignment="1">
      <alignment horizontal="center" vertical="center"/>
    </xf>
    <xf numFmtId="4" fontId="17" fillId="2" borderId="20" xfId="99" applyNumberFormat="1" applyFont="1" applyFill="1" applyBorder="1" applyAlignment="1">
      <alignment horizontal="center" vertical="center"/>
    </xf>
    <xf numFmtId="0" fontId="90" fillId="0" borderId="121" xfId="0" applyFont="1" applyBorder="1" applyAlignment="1">
      <alignment horizontal="center"/>
    </xf>
    <xf numFmtId="0" fontId="90" fillId="0" borderId="121" xfId="0" applyFont="1" applyBorder="1" applyAlignment="1">
      <alignment horizontal="left"/>
    </xf>
    <xf numFmtId="0" fontId="91" fillId="0" borderId="125" xfId="0" applyFont="1" applyBorder="1" applyAlignment="1">
      <alignment horizontal="center" vertical="center"/>
    </xf>
    <xf numFmtId="0" fontId="91" fillId="0" borderId="13" xfId="0" applyFont="1" applyBorder="1" applyAlignment="1">
      <alignment horizontal="center" vertical="center"/>
    </xf>
    <xf numFmtId="0" fontId="90" fillId="0" borderId="122" xfId="0" applyFont="1" applyBorder="1" applyAlignment="1">
      <alignment horizontal="center" vertical="center"/>
    </xf>
    <xf numFmtId="0" fontId="90" fillId="0" borderId="124" xfId="0" applyFont="1" applyBorder="1" applyAlignment="1">
      <alignment horizontal="center" vertical="center"/>
    </xf>
    <xf numFmtId="0" fontId="90" fillId="0" borderId="122" xfId="0" applyFont="1" applyBorder="1" applyAlignment="1">
      <alignment horizontal="center" vertical="center" wrapText="1"/>
    </xf>
    <xf numFmtId="0" fontId="90" fillId="0" borderId="123" xfId="0" applyFont="1" applyBorder="1" applyAlignment="1">
      <alignment horizontal="center" vertical="center" wrapText="1"/>
    </xf>
    <xf numFmtId="0" fontId="90" fillId="0" borderId="124" xfId="0" applyFont="1" applyBorder="1" applyAlignment="1">
      <alignment horizontal="center" vertical="center" wrapText="1"/>
    </xf>
    <xf numFmtId="0" fontId="90" fillId="5" borderId="122" xfId="0" applyFont="1" applyFill="1" applyBorder="1" applyAlignment="1">
      <alignment horizontal="center"/>
    </xf>
    <xf numFmtId="0" fontId="90" fillId="5" borderId="124" xfId="0" applyFont="1" applyFill="1" applyBorder="1" applyAlignment="1">
      <alignment horizontal="center"/>
    </xf>
    <xf numFmtId="0" fontId="91" fillId="0" borderId="9" xfId="0" applyFont="1" applyBorder="1" applyAlignment="1">
      <alignment horizontal="center" vertical="center"/>
    </xf>
    <xf numFmtId="0" fontId="91" fillId="0" borderId="10" xfId="0" applyFont="1" applyBorder="1" applyAlignment="1">
      <alignment horizontal="center" vertical="center"/>
    </xf>
    <xf numFmtId="0" fontId="91" fillId="0" borderId="20" xfId="0" applyFont="1" applyBorder="1" applyAlignment="1">
      <alignment horizontal="center" vertical="center"/>
    </xf>
    <xf numFmtId="0" fontId="90" fillId="0" borderId="7" xfId="0" applyFont="1" applyBorder="1" applyAlignment="1">
      <alignment horizontal="center"/>
    </xf>
    <xf numFmtId="0" fontId="91" fillId="0" borderId="7" xfId="0" applyFont="1" applyBorder="1" applyAlignment="1">
      <alignment horizontal="left" wrapText="1"/>
    </xf>
    <xf numFmtId="0" fontId="90" fillId="0" borderId="20" xfId="0" applyFont="1" applyBorder="1" applyAlignment="1">
      <alignment horizontal="left"/>
    </xf>
    <xf numFmtId="0" fontId="90" fillId="0" borderId="7" xfId="0" applyFont="1" applyBorder="1" applyAlignment="1">
      <alignment horizontal="left"/>
    </xf>
    <xf numFmtId="0" fontId="90" fillId="0" borderId="20" xfId="0" applyFont="1" applyBorder="1" applyAlignment="1">
      <alignment horizontal="left" wrapText="1"/>
    </xf>
    <xf numFmtId="0" fontId="90" fillId="0" borderId="7" xfId="0" applyFont="1" applyBorder="1" applyAlignment="1">
      <alignment horizontal="left" wrapText="1"/>
    </xf>
    <xf numFmtId="0" fontId="31" fillId="0" borderId="122" xfId="0" applyFont="1" applyBorder="1" applyAlignment="1">
      <alignment horizontal="center" vertical="center"/>
    </xf>
    <xf numFmtId="0" fontId="31" fillId="0" borderId="123" xfId="0" applyFont="1" applyBorder="1" applyAlignment="1">
      <alignment horizontal="center" vertical="center"/>
    </xf>
    <xf numFmtId="0" fontId="31" fillId="0" borderId="124" xfId="0" applyFont="1" applyBorder="1" applyAlignment="1">
      <alignment horizontal="center" vertical="center"/>
    </xf>
    <xf numFmtId="0" fontId="26" fillId="0" borderId="121" xfId="0" applyFont="1" applyBorder="1" applyAlignment="1">
      <alignment horizontal="center" vertical="center" wrapText="1"/>
    </xf>
    <xf numFmtId="0" fontId="31" fillId="0" borderId="122" xfId="0" applyFont="1" applyBorder="1" applyAlignment="1">
      <alignment horizontal="center" vertical="center" wrapText="1"/>
    </xf>
    <xf numFmtId="0" fontId="31" fillId="0" borderId="123" xfId="0" applyFont="1" applyBorder="1" applyAlignment="1">
      <alignment horizontal="center" vertical="center" wrapText="1"/>
    </xf>
    <xf numFmtId="0" fontId="31" fillId="0" borderId="124" xfId="0" applyFont="1" applyBorder="1" applyAlignment="1">
      <alignment horizontal="center" vertical="center" wrapText="1"/>
    </xf>
    <xf numFmtId="166" fontId="2" fillId="0" borderId="121" xfId="1" applyFont="1" applyFill="1" applyBorder="1" applyAlignment="1">
      <alignment horizontal="center" vertical="center" wrapText="1"/>
    </xf>
    <xf numFmtId="166" fontId="2" fillId="2" borderId="121" xfId="1" applyFont="1" applyFill="1" applyBorder="1" applyAlignment="1">
      <alignment horizontal="center" vertical="center" wrapText="1"/>
    </xf>
    <xf numFmtId="0" fontId="31" fillId="3" borderId="122" xfId="0" applyFont="1" applyFill="1" applyBorder="1" applyAlignment="1">
      <alignment horizontal="center" vertical="center"/>
    </xf>
    <xf numFmtId="0" fontId="31" fillId="3" borderId="123" xfId="0" applyFont="1" applyFill="1" applyBorder="1" applyAlignment="1">
      <alignment horizontal="center" vertical="center"/>
    </xf>
    <xf numFmtId="0" fontId="31" fillId="3" borderId="124" xfId="0" applyFont="1" applyFill="1" applyBorder="1" applyAlignment="1">
      <alignment horizontal="center" vertical="center"/>
    </xf>
    <xf numFmtId="0" fontId="8" fillId="0" borderId="121" xfId="0" applyFont="1" applyBorder="1" applyAlignment="1">
      <alignment horizontal="center" vertical="center" wrapText="1"/>
    </xf>
    <xf numFmtId="166" fontId="8" fillId="3" borderId="121" xfId="1" applyFont="1" applyFill="1" applyBorder="1" applyAlignment="1">
      <alignment horizontal="center" vertical="center"/>
    </xf>
    <xf numFmtId="0" fontId="31" fillId="0" borderId="121" xfId="0" applyFont="1" applyBorder="1" applyAlignment="1">
      <alignment horizontal="center" vertical="center"/>
    </xf>
    <xf numFmtId="0" fontId="31" fillId="3" borderId="121" xfId="0" applyFont="1" applyFill="1" applyBorder="1" applyAlignment="1">
      <alignment horizontal="center" vertical="center"/>
    </xf>
    <xf numFmtId="166" fontId="40" fillId="2" borderId="121" xfId="1" applyFont="1" applyFill="1" applyBorder="1" applyAlignment="1">
      <alignment horizontal="center" vertical="center" wrapText="1"/>
    </xf>
    <xf numFmtId="0" fontId="22" fillId="0" borderId="121" xfId="0" applyFont="1" applyBorder="1" applyAlignment="1">
      <alignment horizontal="center"/>
    </xf>
    <xf numFmtId="0" fontId="20" fillId="0" borderId="121" xfId="0" applyFont="1" applyBorder="1" applyAlignment="1">
      <alignment horizontal="center"/>
    </xf>
    <xf numFmtId="0" fontId="22" fillId="0" borderId="121" xfId="0" applyFont="1" applyBorder="1" applyAlignment="1">
      <alignment horizontal="left"/>
    </xf>
    <xf numFmtId="0" fontId="20" fillId="0" borderId="121" xfId="0" applyFont="1" applyBorder="1" applyAlignment="1">
      <alignment horizontal="center" vertical="center"/>
    </xf>
    <xf numFmtId="0" fontId="20" fillId="0" borderId="121" xfId="0" applyFont="1" applyBorder="1" applyAlignment="1">
      <alignment horizontal="left" vertical="center"/>
    </xf>
    <xf numFmtId="0" fontId="22" fillId="0" borderId="121" xfId="0" applyFont="1" applyBorder="1" applyAlignment="1">
      <alignment horizontal="center" vertical="center"/>
    </xf>
    <xf numFmtId="0" fontId="8" fillId="9" borderId="122" xfId="0" applyFont="1" applyFill="1" applyBorder="1" applyAlignment="1">
      <alignment horizontal="center" vertical="center"/>
    </xf>
    <xf numFmtId="0" fontId="8" fillId="9" borderId="123" xfId="0" applyFont="1" applyFill="1" applyBorder="1" applyAlignment="1">
      <alignment horizontal="center" vertical="center"/>
    </xf>
    <xf numFmtId="0" fontId="8" fillId="9" borderId="124" xfId="0" applyFont="1" applyFill="1" applyBorder="1" applyAlignment="1">
      <alignment horizontal="center" vertical="center"/>
    </xf>
    <xf numFmtId="0" fontId="22" fillId="9" borderId="122" xfId="0" applyFont="1" applyFill="1" applyBorder="1" applyAlignment="1">
      <alignment horizontal="center" vertical="center" wrapText="1"/>
    </xf>
    <xf numFmtId="0" fontId="22" fillId="9" borderId="123" xfId="0" applyFont="1" applyFill="1" applyBorder="1" applyAlignment="1">
      <alignment horizontal="center" vertical="center" wrapText="1"/>
    </xf>
    <xf numFmtId="0" fontId="22" fillId="9" borderId="124" xfId="0" applyFont="1" applyFill="1" applyBorder="1" applyAlignment="1">
      <alignment horizontal="center" vertical="center" wrapText="1"/>
    </xf>
    <xf numFmtId="0" fontId="20" fillId="0" borderId="121" xfId="0" applyFont="1" applyBorder="1" applyAlignment="1">
      <alignment horizontal="left" vertical="center" wrapText="1"/>
    </xf>
    <xf numFmtId="49" fontId="20" fillId="0" borderId="121" xfId="0" applyNumberFormat="1" applyFont="1" applyBorder="1" applyAlignment="1">
      <alignment horizontal="left"/>
    </xf>
    <xf numFmtId="0" fontId="20" fillId="0" borderId="121" xfId="0" applyFont="1" applyBorder="1" applyAlignment="1">
      <alignment horizontal="left"/>
    </xf>
    <xf numFmtId="0" fontId="22" fillId="9" borderId="121" xfId="0" applyFont="1" applyFill="1" applyBorder="1" applyAlignment="1">
      <alignment horizontal="center" vertical="center"/>
    </xf>
    <xf numFmtId="0" fontId="22" fillId="0" borderId="121" xfId="0" applyFont="1" applyBorder="1" applyAlignment="1">
      <alignment horizontal="left" vertical="center"/>
    </xf>
    <xf numFmtId="0" fontId="20" fillId="0" borderId="122" xfId="0" applyFont="1" applyBorder="1" applyAlignment="1">
      <alignment horizontal="left" vertical="center" wrapText="1"/>
    </xf>
    <xf numFmtId="0" fontId="20" fillId="0" borderId="123" xfId="0" applyFont="1" applyBorder="1" applyAlignment="1">
      <alignment horizontal="left" vertical="center" wrapText="1"/>
    </xf>
    <xf numFmtId="0" fontId="20" fillId="0" borderId="124" xfId="0" applyFont="1" applyBorder="1" applyAlignment="1">
      <alignment horizontal="left" vertical="center" wrapText="1"/>
    </xf>
    <xf numFmtId="1" fontId="20" fillId="0" borderId="122" xfId="0" applyNumberFormat="1" applyFont="1" applyBorder="1" applyAlignment="1">
      <alignment horizontal="left"/>
    </xf>
    <xf numFmtId="1" fontId="20" fillId="0" borderId="123" xfId="0" applyNumberFormat="1" applyFont="1" applyBorder="1" applyAlignment="1">
      <alignment horizontal="left"/>
    </xf>
    <xf numFmtId="1" fontId="20" fillId="0" borderId="124" xfId="0" applyNumberFormat="1" applyFont="1" applyBorder="1" applyAlignment="1">
      <alignment horizontal="left"/>
    </xf>
    <xf numFmtId="0" fontId="22" fillId="0" borderId="122" xfId="0" applyFont="1" applyBorder="1" applyAlignment="1">
      <alignment horizontal="left"/>
    </xf>
    <xf numFmtId="0" fontId="22" fillId="0" borderId="123" xfId="0" applyFont="1" applyBorder="1" applyAlignment="1">
      <alignment horizontal="left"/>
    </xf>
    <xf numFmtId="0" fontId="22" fillId="0" borderId="124" xfId="0" applyFont="1" applyBorder="1" applyAlignment="1">
      <alignment horizontal="left"/>
    </xf>
    <xf numFmtId="0" fontId="20" fillId="0" borderId="122" xfId="0" applyFont="1" applyBorder="1" applyAlignment="1">
      <alignment horizontal="center" vertical="center"/>
    </xf>
    <xf numFmtId="0" fontId="20" fillId="0" borderId="124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22" xfId="0" applyFont="1" applyBorder="1" applyAlignment="1">
      <alignment horizontal="left"/>
    </xf>
    <xf numFmtId="0" fontId="20" fillId="0" borderId="124" xfId="0" applyFont="1" applyBorder="1" applyAlignment="1">
      <alignment horizontal="left"/>
    </xf>
    <xf numFmtId="0" fontId="20" fillId="0" borderId="122" xfId="0" applyFont="1" applyBorder="1" applyAlignment="1">
      <alignment horizontal="center"/>
    </xf>
    <xf numFmtId="0" fontId="20" fillId="0" borderId="123" xfId="0" applyFont="1" applyBorder="1" applyAlignment="1">
      <alignment horizontal="center"/>
    </xf>
    <xf numFmtId="0" fontId="20" fillId="0" borderId="124" xfId="0" applyFont="1" applyBorder="1" applyAlignment="1">
      <alignment horizontal="center"/>
    </xf>
    <xf numFmtId="0" fontId="20" fillId="0" borderId="125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21" xfId="0" applyFont="1" applyBorder="1" applyAlignment="1">
      <alignment horizontal="center" vertical="center" wrapText="1"/>
    </xf>
    <xf numFmtId="0" fontId="22" fillId="0" borderId="12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28" xfId="0" applyNumberFormat="1" applyFont="1" applyBorder="1" applyAlignment="1">
      <alignment horizontal="center" vertical="center" wrapText="1"/>
    </xf>
    <xf numFmtId="0" fontId="35" fillId="0" borderId="46" xfId="134" applyFont="1" applyBorder="1" applyAlignment="1">
      <alignment horizontal="center"/>
    </xf>
    <xf numFmtId="0" fontId="35" fillId="0" borderId="48" xfId="134" applyFont="1" applyBorder="1" applyAlignment="1">
      <alignment horizontal="center"/>
    </xf>
    <xf numFmtId="0" fontId="35" fillId="0" borderId="50" xfId="134" applyFont="1" applyBorder="1" applyAlignment="1">
      <alignment horizontal="center"/>
    </xf>
    <xf numFmtId="0" fontId="8" fillId="0" borderId="59" xfId="134" applyFont="1" applyBorder="1" applyAlignment="1">
      <alignment horizontal="center"/>
    </xf>
    <xf numFmtId="0" fontId="8" fillId="0" borderId="58" xfId="134" applyFont="1" applyBorder="1" applyAlignment="1">
      <alignment horizontal="center"/>
    </xf>
    <xf numFmtId="0" fontId="8" fillId="0" borderId="56" xfId="134" applyFont="1" applyBorder="1" applyAlignment="1">
      <alignment horizontal="center"/>
    </xf>
    <xf numFmtId="0" fontId="38" fillId="0" borderId="7" xfId="134" applyFont="1" applyBorder="1" applyAlignment="1">
      <alignment horizontal="center" vertical="center"/>
    </xf>
    <xf numFmtId="0" fontId="39" fillId="0" borderId="35" xfId="0" applyFont="1" applyBorder="1" applyAlignment="1">
      <alignment horizontal="center"/>
    </xf>
    <xf numFmtId="0" fontId="35" fillId="0" borderId="5" xfId="134" applyFont="1" applyBorder="1" applyAlignment="1">
      <alignment horizontal="center"/>
    </xf>
    <xf numFmtId="0" fontId="35" fillId="0" borderId="6" xfId="134" applyFont="1" applyBorder="1" applyAlignment="1">
      <alignment horizontal="center"/>
    </xf>
    <xf numFmtId="0" fontId="35" fillId="0" borderId="2" xfId="134" applyFont="1" applyBorder="1" applyAlignment="1">
      <alignment horizontal="center"/>
    </xf>
    <xf numFmtId="0" fontId="8" fillId="7" borderId="43" xfId="134" applyFont="1" applyFill="1" applyBorder="1" applyAlignment="1">
      <alignment horizontal="center"/>
    </xf>
    <xf numFmtId="0" fontId="8" fillId="7" borderId="52" xfId="134" applyFont="1" applyFill="1" applyBorder="1" applyAlignment="1">
      <alignment horizontal="center"/>
    </xf>
    <xf numFmtId="0" fontId="8" fillId="7" borderId="53" xfId="134" applyFont="1" applyFill="1" applyBorder="1" applyAlignment="1">
      <alignment horizontal="center"/>
    </xf>
    <xf numFmtId="0" fontId="8" fillId="0" borderId="7" xfId="134" applyFont="1" applyBorder="1" applyAlignment="1">
      <alignment horizontal="center"/>
    </xf>
    <xf numFmtId="2" fontId="2" fillId="0" borderId="7" xfId="134" applyNumberFormat="1" applyBorder="1" applyAlignment="1">
      <alignment horizontal="center"/>
    </xf>
    <xf numFmtId="0" fontId="8" fillId="0" borderId="5" xfId="134" applyFont="1" applyBorder="1" applyAlignment="1">
      <alignment horizontal="center"/>
    </xf>
    <xf numFmtId="0" fontId="8" fillId="0" borderId="6" xfId="134" applyFont="1" applyBorder="1" applyAlignment="1">
      <alignment horizontal="center"/>
    </xf>
    <xf numFmtId="0" fontId="8" fillId="0" borderId="2" xfId="134" applyFont="1" applyBorder="1" applyAlignment="1">
      <alignment horizontal="center"/>
    </xf>
    <xf numFmtId="0" fontId="2" fillId="13" borderId="44" xfId="134" applyFill="1" applyBorder="1" applyAlignment="1">
      <alignment horizontal="center"/>
    </xf>
    <xf numFmtId="0" fontId="2" fillId="13" borderId="10" xfId="134" applyFill="1" applyBorder="1" applyAlignment="1">
      <alignment horizontal="center"/>
    </xf>
    <xf numFmtId="0" fontId="2" fillId="13" borderId="61" xfId="134" applyFill="1" applyBorder="1" applyAlignment="1">
      <alignment horizontal="center"/>
    </xf>
    <xf numFmtId="0" fontId="8" fillId="13" borderId="44" xfId="134" applyFont="1" applyFill="1" applyBorder="1" applyAlignment="1">
      <alignment horizontal="center"/>
    </xf>
    <xf numFmtId="0" fontId="8" fillId="13" borderId="10" xfId="134" applyFont="1" applyFill="1" applyBorder="1" applyAlignment="1">
      <alignment horizontal="center"/>
    </xf>
    <xf numFmtId="0" fontId="8" fillId="13" borderId="61" xfId="134" applyFont="1" applyFill="1" applyBorder="1" applyAlignment="1">
      <alignment horizontal="center"/>
    </xf>
    <xf numFmtId="0" fontId="8" fillId="13" borderId="59" xfId="134" applyFont="1" applyFill="1" applyBorder="1" applyAlignment="1">
      <alignment horizontal="center"/>
    </xf>
    <xf numFmtId="0" fontId="8" fillId="13" borderId="58" xfId="134" applyFont="1" applyFill="1" applyBorder="1" applyAlignment="1">
      <alignment horizontal="center"/>
    </xf>
    <xf numFmtId="0" fontId="8" fillId="13" borderId="56" xfId="134" applyFont="1" applyFill="1" applyBorder="1" applyAlignment="1">
      <alignment horizontal="center"/>
    </xf>
    <xf numFmtId="0" fontId="8" fillId="9" borderId="7" xfId="134" applyFont="1" applyFill="1" applyBorder="1" applyAlignment="1">
      <alignment horizontal="center"/>
    </xf>
    <xf numFmtId="2" fontId="40" fillId="8" borderId="7" xfId="134" applyNumberFormat="1" applyFont="1" applyFill="1" applyBorder="1" applyAlignment="1">
      <alignment horizontal="center" vertical="center"/>
    </xf>
    <xf numFmtId="0" fontId="8" fillId="0" borderId="9" xfId="134" applyFont="1" applyBorder="1" applyAlignment="1">
      <alignment horizontal="center"/>
    </xf>
    <xf numFmtId="0" fontId="8" fillId="0" borderId="20" xfId="134" applyFont="1" applyBorder="1" applyAlignment="1">
      <alignment horizontal="center"/>
    </xf>
    <xf numFmtId="2" fontId="40" fillId="12" borderId="9" xfId="134" applyNumberFormat="1" applyFont="1" applyFill="1" applyBorder="1" applyAlignment="1">
      <alignment horizontal="center" vertical="center"/>
    </xf>
    <xf numFmtId="2" fontId="40" fillId="12" borderId="10" xfId="134" applyNumberFormat="1" applyFont="1" applyFill="1" applyBorder="1" applyAlignment="1">
      <alignment horizontal="center" vertical="center"/>
    </xf>
    <xf numFmtId="2" fontId="40" fillId="12" borderId="20" xfId="134" applyNumberFormat="1" applyFont="1" applyFill="1" applyBorder="1" applyAlignment="1">
      <alignment horizontal="center" vertical="center"/>
    </xf>
    <xf numFmtId="0" fontId="48" fillId="0" borderId="0" xfId="129" applyFont="1" applyBorder="1" applyAlignment="1">
      <alignment horizontal="right"/>
    </xf>
    <xf numFmtId="0" fontId="48" fillId="0" borderId="33" xfId="129" applyFont="1" applyBorder="1" applyAlignment="1">
      <alignment horizontal="right"/>
    </xf>
    <xf numFmtId="0" fontId="48" fillId="0" borderId="35" xfId="129" applyFont="1" applyBorder="1" applyAlignment="1">
      <alignment horizontal="right"/>
    </xf>
    <xf numFmtId="0" fontId="48" fillId="0" borderId="4" xfId="129" applyFont="1" applyBorder="1" applyAlignment="1">
      <alignment horizontal="right"/>
    </xf>
    <xf numFmtId="0" fontId="47" fillId="0" borderId="34" xfId="129" applyFont="1" applyBorder="1" applyAlignment="1">
      <alignment horizontal="left"/>
    </xf>
    <xf numFmtId="0" fontId="47" fillId="0" borderId="35" xfId="129" applyFont="1" applyBorder="1" applyAlignment="1">
      <alignment horizontal="left"/>
    </xf>
    <xf numFmtId="0" fontId="10" fillId="23" borderId="5" xfId="129" applyFont="1" applyFill="1" applyBorder="1" applyAlignment="1">
      <alignment horizontal="right"/>
    </xf>
    <xf numFmtId="0" fontId="10" fillId="23" borderId="6" xfId="129" applyFont="1" applyFill="1" applyBorder="1" applyAlignment="1">
      <alignment horizontal="right"/>
    </xf>
    <xf numFmtId="0" fontId="10" fillId="23" borderId="2" xfId="129" applyFont="1" applyFill="1" applyBorder="1" applyAlignment="1">
      <alignment horizontal="right"/>
    </xf>
    <xf numFmtId="0" fontId="12" fillId="19" borderId="43" xfId="129" applyFont="1" applyFill="1" applyBorder="1" applyAlignment="1">
      <alignment horizontal="center"/>
    </xf>
    <xf numFmtId="0" fontId="12" fillId="19" borderId="52" xfId="129" applyFont="1" applyFill="1" applyBorder="1" applyAlignment="1">
      <alignment horizontal="center"/>
    </xf>
    <xf numFmtId="0" fontId="12" fillId="19" borderId="51" xfId="129" applyFont="1" applyFill="1" applyBorder="1" applyAlignment="1">
      <alignment horizontal="center" wrapText="1"/>
    </xf>
    <xf numFmtId="0" fontId="12" fillId="19" borderId="38" xfId="129" applyFont="1" applyFill="1" applyBorder="1" applyAlignment="1">
      <alignment horizontal="center" wrapText="1"/>
    </xf>
    <xf numFmtId="0" fontId="10" fillId="24" borderId="44" xfId="129" applyFont="1" applyFill="1" applyBorder="1" applyAlignment="1"/>
    <xf numFmtId="0" fontId="10" fillId="24" borderId="10" xfId="129" applyFont="1" applyFill="1" applyBorder="1" applyAlignment="1"/>
    <xf numFmtId="169" fontId="13" fillId="23" borderId="9" xfId="213" applyFont="1" applyFill="1" applyBorder="1" applyAlignment="1">
      <alignment horizontal="right"/>
    </xf>
    <xf numFmtId="169" fontId="13" fillId="23" borderId="20" xfId="213" applyFont="1" applyFill="1" applyBorder="1" applyAlignment="1">
      <alignment horizontal="right"/>
    </xf>
    <xf numFmtId="169" fontId="13" fillId="23" borderId="64" xfId="213" applyFont="1" applyFill="1" applyBorder="1" applyAlignment="1">
      <alignment horizontal="right"/>
    </xf>
    <xf numFmtId="169" fontId="13" fillId="23" borderId="42" xfId="213" applyFont="1" applyFill="1" applyBorder="1" applyAlignment="1">
      <alignment horizontal="right"/>
    </xf>
    <xf numFmtId="0" fontId="12" fillId="23" borderId="5" xfId="129" applyFont="1" applyFill="1" applyBorder="1" applyAlignment="1">
      <alignment horizontal="right"/>
    </xf>
    <xf numFmtId="0" fontId="12" fillId="23" borderId="6" xfId="129" applyFont="1" applyFill="1" applyBorder="1" applyAlignment="1">
      <alignment horizontal="right"/>
    </xf>
    <xf numFmtId="0" fontId="12" fillId="23" borderId="2" xfId="129" applyFont="1" applyFill="1" applyBorder="1" applyAlignment="1">
      <alignment horizontal="right"/>
    </xf>
    <xf numFmtId="0" fontId="3" fillId="0" borderId="66" xfId="129" applyFont="1" applyBorder="1" applyAlignment="1">
      <alignment horizontal="center"/>
    </xf>
    <xf numFmtId="0" fontId="3" fillId="0" borderId="11" xfId="129" applyFont="1" applyBorder="1" applyAlignment="1">
      <alignment horizontal="center"/>
    </xf>
    <xf numFmtId="0" fontId="3" fillId="0" borderId="67" xfId="129" applyFont="1" applyBorder="1" applyAlignment="1">
      <alignment horizontal="center"/>
    </xf>
    <xf numFmtId="0" fontId="3" fillId="0" borderId="44" xfId="129" applyFont="1" applyBorder="1" applyAlignment="1">
      <alignment horizontal="center"/>
    </xf>
    <xf numFmtId="0" fontId="3" fillId="0" borderId="10" xfId="129" applyFont="1" applyBorder="1" applyAlignment="1">
      <alignment horizontal="center"/>
    </xf>
    <xf numFmtId="0" fontId="3" fillId="0" borderId="61" xfId="129" applyFont="1" applyBorder="1" applyAlignment="1">
      <alignment horizontal="center"/>
    </xf>
    <xf numFmtId="0" fontId="12" fillId="23" borderId="35" xfId="129" applyFont="1" applyFill="1" applyBorder="1" applyAlignment="1">
      <alignment horizontal="right"/>
    </xf>
    <xf numFmtId="0" fontId="12" fillId="23" borderId="4" xfId="129" applyFont="1" applyFill="1" applyBorder="1" applyAlignment="1">
      <alignment horizontal="right"/>
    </xf>
    <xf numFmtId="0" fontId="10" fillId="19" borderId="51" xfId="129" applyFont="1" applyFill="1" applyBorder="1" applyAlignment="1">
      <alignment horizontal="center" vertical="center"/>
    </xf>
    <xf numFmtId="0" fontId="10" fillId="19" borderId="38" xfId="129" applyFont="1" applyFill="1" applyBorder="1" applyAlignment="1">
      <alignment horizontal="center" vertical="center"/>
    </xf>
    <xf numFmtId="182" fontId="13" fillId="23" borderId="9" xfId="129" applyNumberFormat="1" applyFont="1" applyFill="1" applyBorder="1" applyAlignment="1">
      <alignment horizontal="right"/>
    </xf>
    <xf numFmtId="182" fontId="13" fillId="23" borderId="20" xfId="129" applyNumberFormat="1" applyFont="1" applyFill="1" applyBorder="1" applyAlignment="1">
      <alignment horizontal="right"/>
    </xf>
    <xf numFmtId="2" fontId="13" fillId="23" borderId="64" xfId="129" applyNumberFormat="1" applyFont="1" applyFill="1" applyBorder="1" applyAlignment="1">
      <alignment horizontal="right"/>
    </xf>
    <xf numFmtId="2" fontId="13" fillId="23" borderId="42" xfId="129" applyNumberFormat="1" applyFont="1" applyFill="1" applyBorder="1" applyAlignment="1">
      <alignment horizontal="right"/>
    </xf>
    <xf numFmtId="0" fontId="12" fillId="23" borderId="34" xfId="129" applyFont="1" applyFill="1" applyBorder="1" applyAlignment="1">
      <alignment horizontal="right"/>
    </xf>
    <xf numFmtId="0" fontId="10" fillId="14" borderId="43" xfId="129" applyFont="1" applyFill="1" applyBorder="1" applyAlignment="1">
      <alignment horizontal="center" vertical="center"/>
    </xf>
    <xf numFmtId="0" fontId="10" fillId="14" borderId="52" xfId="129" applyFont="1" applyFill="1" applyBorder="1" applyAlignment="1">
      <alignment horizontal="center" vertical="center"/>
    </xf>
    <xf numFmtId="0" fontId="10" fillId="19" borderId="51" xfId="129" applyFont="1" applyFill="1" applyBorder="1" applyAlignment="1">
      <alignment horizontal="center" vertical="center" wrapText="1"/>
    </xf>
    <xf numFmtId="0" fontId="10" fillId="19" borderId="38" xfId="129" applyFont="1" applyFill="1" applyBorder="1" applyAlignment="1">
      <alignment horizontal="center" vertical="center" wrapText="1"/>
    </xf>
    <xf numFmtId="0" fontId="3" fillId="23" borderId="45" xfId="129" applyFont="1" applyFill="1" applyBorder="1" applyAlignment="1"/>
    <xf numFmtId="0" fontId="3" fillId="23" borderId="74" xfId="129" applyFont="1" applyFill="1" applyBorder="1" applyAlignment="1"/>
    <xf numFmtId="0" fontId="3" fillId="23" borderId="7" xfId="129" applyFont="1" applyFill="1" applyBorder="1" applyAlignment="1">
      <alignment horizontal="center"/>
    </xf>
    <xf numFmtId="0" fontId="3" fillId="23" borderId="13" xfId="129" applyFont="1" applyFill="1" applyBorder="1" applyAlignment="1">
      <alignment horizontal="center"/>
    </xf>
    <xf numFmtId="0" fontId="3" fillId="23" borderId="44" xfId="129" applyFont="1" applyFill="1" applyBorder="1" applyAlignment="1">
      <alignment horizontal="left"/>
    </xf>
    <xf numFmtId="0" fontId="3" fillId="23" borderId="10" xfId="129" applyFont="1" applyFill="1" applyBorder="1" applyAlignment="1">
      <alignment horizontal="left"/>
    </xf>
    <xf numFmtId="0" fontId="3" fillId="23" borderId="20" xfId="129" applyFont="1" applyFill="1" applyBorder="1" applyAlignment="1">
      <alignment horizontal="left"/>
    </xf>
    <xf numFmtId="0" fontId="13" fillId="0" borderId="44" xfId="130" applyFont="1" applyBorder="1" applyAlignment="1">
      <alignment horizontal="left"/>
    </xf>
    <xf numFmtId="0" fontId="3" fillId="0" borderId="10" xfId="129" applyFont="1" applyBorder="1"/>
    <xf numFmtId="0" fontId="3" fillId="23" borderId="64" xfId="129" applyFont="1" applyFill="1" applyBorder="1" applyAlignment="1"/>
    <xf numFmtId="0" fontId="3" fillId="23" borderId="42" xfId="129" applyFont="1" applyFill="1" applyBorder="1" applyAlignment="1"/>
    <xf numFmtId="9" fontId="3" fillId="23" borderId="64" xfId="129" applyNumberFormat="1" applyFont="1" applyFill="1" applyBorder="1" applyAlignment="1">
      <alignment horizontal="center"/>
    </xf>
    <xf numFmtId="0" fontId="3" fillId="23" borderId="42" xfId="129" applyFont="1" applyFill="1" applyBorder="1" applyAlignment="1">
      <alignment horizontal="center"/>
    </xf>
    <xf numFmtId="0" fontId="10" fillId="19" borderId="43" xfId="129" applyFont="1" applyFill="1" applyBorder="1" applyAlignment="1">
      <alignment horizontal="center"/>
    </xf>
    <xf numFmtId="0" fontId="10" fillId="19" borderId="52" xfId="129" applyFont="1" applyFill="1" applyBorder="1" applyAlignment="1">
      <alignment horizontal="center"/>
    </xf>
    <xf numFmtId="0" fontId="10" fillId="19" borderId="38" xfId="129" applyFont="1" applyFill="1" applyBorder="1" applyAlignment="1">
      <alignment horizontal="center"/>
    </xf>
    <xf numFmtId="0" fontId="10" fillId="19" borderId="51" xfId="129" applyFont="1" applyFill="1" applyBorder="1" applyAlignment="1">
      <alignment horizontal="center"/>
    </xf>
    <xf numFmtId="0" fontId="10" fillId="20" borderId="43" xfId="129" applyFont="1" applyFill="1" applyBorder="1" applyAlignment="1">
      <alignment horizontal="center"/>
    </xf>
    <xf numFmtId="0" fontId="10" fillId="20" borderId="52" xfId="129" applyFont="1" applyFill="1" applyBorder="1" applyAlignment="1">
      <alignment horizontal="center"/>
    </xf>
    <xf numFmtId="0" fontId="10" fillId="20" borderId="38" xfId="129" applyFont="1" applyFill="1" applyBorder="1" applyAlignment="1">
      <alignment horizontal="center"/>
    </xf>
    <xf numFmtId="0" fontId="10" fillId="20" borderId="19" xfId="129" applyFont="1" applyFill="1" applyBorder="1" applyAlignment="1">
      <alignment horizontal="center"/>
    </xf>
    <xf numFmtId="0" fontId="10" fillId="20" borderId="15" xfId="129" applyFont="1" applyFill="1" applyBorder="1" applyAlignment="1">
      <alignment horizontal="center"/>
    </xf>
    <xf numFmtId="0" fontId="10" fillId="20" borderId="51" xfId="129" applyFont="1" applyFill="1" applyBorder="1" applyAlignment="1">
      <alignment horizontal="center"/>
    </xf>
    <xf numFmtId="0" fontId="24" fillId="16" borderId="12" xfId="209" applyFont="1" applyFill="1" applyBorder="1" applyAlignment="1">
      <alignment horizontal="center" vertical="center"/>
    </xf>
    <xf numFmtId="0" fontId="24" fillId="16" borderId="28" xfId="209" applyFont="1" applyFill="1" applyBorder="1" applyAlignment="1">
      <alignment horizontal="center" vertical="center"/>
    </xf>
    <xf numFmtId="0" fontId="23" fillId="15" borderId="0" xfId="129" applyFont="1" applyFill="1" applyBorder="1" applyAlignment="1">
      <alignment horizontal="center"/>
    </xf>
    <xf numFmtId="0" fontId="23" fillId="15" borderId="91" xfId="129" applyFont="1" applyFill="1" applyBorder="1" applyAlignment="1">
      <alignment horizontal="center"/>
    </xf>
    <xf numFmtId="0" fontId="46" fillId="19" borderId="29" xfId="129" applyFont="1" applyFill="1" applyBorder="1" applyAlignment="1" applyProtection="1">
      <alignment horizontal="center"/>
      <protection locked="0"/>
    </xf>
    <xf numFmtId="0" fontId="46" fillId="19" borderId="30" xfId="129" applyFont="1" applyFill="1" applyBorder="1" applyAlignment="1" applyProtection="1">
      <alignment horizontal="center"/>
      <protection locked="0"/>
    </xf>
    <xf numFmtId="0" fontId="46" fillId="19" borderId="31" xfId="129" applyFont="1" applyFill="1" applyBorder="1" applyAlignment="1" applyProtection="1">
      <alignment horizontal="center"/>
      <protection locked="0"/>
    </xf>
    <xf numFmtId="0" fontId="10" fillId="20" borderId="43" xfId="129" applyFont="1" applyFill="1" applyBorder="1" applyAlignment="1">
      <alignment horizontal="center" vertical="center" wrapText="1"/>
    </xf>
    <xf numFmtId="0" fontId="10" fillId="20" borderId="52" xfId="129" applyFont="1" applyFill="1" applyBorder="1" applyAlignment="1">
      <alignment horizontal="center" vertical="center" wrapText="1"/>
    </xf>
    <xf numFmtId="0" fontId="10" fillId="20" borderId="52" xfId="129" applyFont="1" applyFill="1" applyBorder="1" applyAlignment="1">
      <alignment horizontal="center" vertical="center"/>
    </xf>
    <xf numFmtId="0" fontId="10" fillId="20" borderId="53" xfId="129" applyFont="1" applyFill="1" applyBorder="1" applyAlignment="1">
      <alignment horizontal="center" vertical="center"/>
    </xf>
    <xf numFmtId="0" fontId="10" fillId="16" borderId="45" xfId="129" applyFont="1" applyFill="1" applyBorder="1" applyAlignment="1">
      <alignment horizontal="left" wrapText="1"/>
    </xf>
    <xf numFmtId="0" fontId="10" fillId="16" borderId="74" xfId="129" applyFont="1" applyFill="1" applyBorder="1" applyAlignment="1">
      <alignment horizontal="left" wrapText="1"/>
    </xf>
    <xf numFmtId="0" fontId="10" fillId="16" borderId="42" xfId="129" applyFont="1" applyFill="1" applyBorder="1" applyAlignment="1">
      <alignment horizontal="left" wrapText="1"/>
    </xf>
    <xf numFmtId="0" fontId="24" fillId="16" borderId="84" xfId="209" applyFont="1" applyFill="1" applyBorder="1" applyAlignment="1">
      <alignment horizontal="center" vertical="center"/>
    </xf>
    <xf numFmtId="0" fontId="24" fillId="16" borderId="85" xfId="209" applyFont="1" applyFill="1" applyBorder="1" applyAlignment="1">
      <alignment horizontal="center" vertical="center"/>
    </xf>
    <xf numFmtId="0" fontId="10" fillId="16" borderId="18" xfId="129" applyFont="1" applyFill="1" applyBorder="1" applyAlignment="1">
      <alignment horizontal="center"/>
    </xf>
    <xf numFmtId="0" fontId="10" fillId="16" borderId="0" xfId="129" applyFont="1" applyFill="1" applyBorder="1" applyAlignment="1">
      <alignment horizontal="center"/>
    </xf>
    <xf numFmtId="0" fontId="10" fillId="16" borderId="14" xfId="129" applyFont="1" applyFill="1" applyBorder="1" applyAlignment="1">
      <alignment horizontal="center"/>
    </xf>
    <xf numFmtId="0" fontId="24" fillId="15" borderId="8" xfId="129" applyFont="1" applyFill="1" applyBorder="1" applyAlignment="1">
      <alignment horizontal="center"/>
    </xf>
    <xf numFmtId="0" fontId="3" fillId="15" borderId="75" xfId="129" applyFont="1" applyFill="1" applyBorder="1" applyAlignment="1">
      <alignment horizontal="center"/>
    </xf>
    <xf numFmtId="0" fontId="3" fillId="15" borderId="81" xfId="129" applyFont="1" applyFill="1" applyBorder="1" applyAlignment="1">
      <alignment horizontal="center"/>
    </xf>
    <xf numFmtId="0" fontId="46" fillId="16" borderId="18" xfId="129" applyFont="1" applyFill="1" applyBorder="1" applyAlignment="1">
      <alignment horizontal="center"/>
    </xf>
    <xf numFmtId="0" fontId="46" fillId="16" borderId="0" xfId="129" applyFont="1" applyFill="1" applyBorder="1" applyAlignment="1">
      <alignment horizontal="center"/>
    </xf>
    <xf numFmtId="0" fontId="46" fillId="16" borderId="14" xfId="129" applyFont="1" applyFill="1" applyBorder="1" applyAlignment="1">
      <alignment horizontal="center"/>
    </xf>
    <xf numFmtId="0" fontId="44" fillId="16" borderId="76" xfId="129" applyFont="1" applyFill="1" applyBorder="1" applyAlignment="1">
      <alignment horizontal="center"/>
    </xf>
    <xf numFmtId="0" fontId="44" fillId="16" borderId="77" xfId="129" applyFont="1" applyFill="1" applyBorder="1" applyAlignment="1">
      <alignment horizontal="center"/>
    </xf>
    <xf numFmtId="0" fontId="44" fillId="16" borderId="78" xfId="129" applyFont="1" applyFill="1" applyBorder="1" applyAlignment="1">
      <alignment horizontal="center"/>
    </xf>
    <xf numFmtId="0" fontId="24" fillId="16" borderId="79" xfId="209" applyFont="1" applyFill="1" applyBorder="1" applyAlignment="1">
      <alignment horizontal="center" vertical="center"/>
    </xf>
    <xf numFmtId="0" fontId="24" fillId="16" borderId="7" xfId="209" applyFont="1" applyFill="1" applyBorder="1" applyAlignment="1">
      <alignment horizontal="center" vertical="center"/>
    </xf>
    <xf numFmtId="0" fontId="24" fillId="16" borderId="76" xfId="209" applyFont="1" applyFill="1" applyBorder="1" applyAlignment="1">
      <alignment horizontal="center" vertical="center"/>
    </xf>
    <xf numFmtId="0" fontId="24" fillId="16" borderId="77" xfId="209" applyFont="1" applyFill="1" applyBorder="1" applyAlignment="1">
      <alignment horizontal="center" vertical="center"/>
    </xf>
    <xf numFmtId="0" fontId="24" fillId="16" borderId="80" xfId="209" applyFont="1" applyFill="1" applyBorder="1" applyAlignment="1">
      <alignment horizontal="center" vertical="center"/>
    </xf>
    <xf numFmtId="0" fontId="24" fillId="16" borderId="19" xfId="209" applyFont="1" applyFill="1" applyBorder="1" applyAlignment="1">
      <alignment horizontal="center" vertical="center"/>
    </xf>
    <xf numFmtId="0" fontId="24" fillId="16" borderId="8" xfId="209" applyFont="1" applyFill="1" applyBorder="1" applyAlignment="1">
      <alignment horizontal="center" vertical="center"/>
    </xf>
    <xf numFmtId="0" fontId="24" fillId="16" borderId="82" xfId="209" applyFont="1" applyFill="1" applyBorder="1" applyAlignment="1">
      <alignment horizontal="center" vertical="center"/>
    </xf>
    <xf numFmtId="0" fontId="24" fillId="16" borderId="13" xfId="129" applyFont="1" applyFill="1" applyBorder="1" applyAlignment="1">
      <alignment horizontal="center" vertical="center"/>
    </xf>
    <xf numFmtId="0" fontId="24" fillId="16" borderId="16" xfId="209" applyFont="1" applyFill="1" applyBorder="1" applyAlignment="1">
      <alignment horizontal="center" vertical="center"/>
    </xf>
    <xf numFmtId="0" fontId="24" fillId="16" borderId="11" xfId="209" applyFont="1" applyFill="1" applyBorder="1" applyAlignment="1">
      <alignment horizontal="center" vertical="center"/>
    </xf>
    <xf numFmtId="0" fontId="24" fillId="16" borderId="83" xfId="209" applyFont="1" applyFill="1" applyBorder="1" applyAlignment="1">
      <alignment horizontal="center" vertical="center"/>
    </xf>
    <xf numFmtId="0" fontId="24" fillId="16" borderId="19" xfId="129" applyFont="1" applyFill="1" applyBorder="1" applyAlignment="1">
      <alignment horizontal="center" vertical="center"/>
    </xf>
    <xf numFmtId="0" fontId="24" fillId="16" borderId="8" xfId="129" applyFont="1" applyFill="1" applyBorder="1" applyAlignment="1">
      <alignment horizontal="center" vertical="center"/>
    </xf>
    <xf numFmtId="0" fontId="24" fillId="16" borderId="82" xfId="129" applyFont="1" applyFill="1" applyBorder="1" applyAlignment="1">
      <alignment horizontal="center" vertical="center"/>
    </xf>
    <xf numFmtId="0" fontId="17" fillId="0" borderId="9" xfId="101" applyFont="1" applyBorder="1" applyAlignment="1">
      <alignment horizontal="right" vertical="center"/>
    </xf>
    <xf numFmtId="0" fontId="17" fillId="0" borderId="20" xfId="101" applyFont="1" applyBorder="1" applyAlignment="1">
      <alignment horizontal="right" vertical="center"/>
    </xf>
    <xf numFmtId="0" fontId="16" fillId="0" borderId="0" xfId="101" applyFont="1" applyAlignment="1">
      <alignment horizontal="center" vertical="center"/>
    </xf>
    <xf numFmtId="0" fontId="17" fillId="0" borderId="7" xfId="101" applyFont="1" applyBorder="1" applyAlignment="1">
      <alignment horizontal="center" vertical="center"/>
    </xf>
    <xf numFmtId="0" fontId="16" fillId="0" borderId="17" xfId="101" applyFont="1" applyBorder="1" applyAlignment="1">
      <alignment horizontal="left" vertical="center"/>
    </xf>
    <xf numFmtId="0" fontId="16" fillId="0" borderId="12" xfId="101" applyFont="1" applyBorder="1" applyAlignment="1">
      <alignment horizontal="left" vertical="center"/>
    </xf>
    <xf numFmtId="0" fontId="17" fillId="0" borderId="7" xfId="101" applyFont="1" applyBorder="1" applyAlignment="1">
      <alignment horizontal="right" vertical="center"/>
    </xf>
    <xf numFmtId="0" fontId="16" fillId="0" borderId="11" xfId="101" applyFont="1" applyBorder="1" applyAlignment="1">
      <alignment horizontal="left" vertical="center"/>
    </xf>
    <xf numFmtId="0" fontId="16" fillId="0" borderId="0" xfId="101" applyFont="1" applyAlignment="1">
      <alignment horizontal="left" vertical="center"/>
    </xf>
    <xf numFmtId="3" fontId="17" fillId="0" borderId="9" xfId="101" applyNumberFormat="1" applyFont="1" applyBorder="1" applyAlignment="1">
      <alignment horizontal="center" vertical="center" wrapText="1"/>
    </xf>
    <xf numFmtId="3" fontId="17" fillId="0" borderId="10" xfId="101" applyNumberFormat="1" applyFont="1" applyBorder="1" applyAlignment="1">
      <alignment horizontal="center" vertical="center" wrapText="1"/>
    </xf>
    <xf numFmtId="3" fontId="17" fillId="0" borderId="20" xfId="101" applyNumberFormat="1" applyFont="1" applyBorder="1" applyAlignment="1">
      <alignment horizontal="center" vertical="center" wrapText="1"/>
    </xf>
    <xf numFmtId="0" fontId="22" fillId="0" borderId="9" xfId="0" applyFont="1" applyBorder="1" applyAlignment="1">
      <alignment horizontal="right" vertical="center" wrapText="1"/>
    </xf>
    <xf numFmtId="0" fontId="22" fillId="0" borderId="10" xfId="0" applyFont="1" applyBorder="1" applyAlignment="1">
      <alignment horizontal="right" vertical="center" wrapText="1"/>
    </xf>
    <xf numFmtId="0" fontId="22" fillId="0" borderId="20" xfId="0" applyFont="1" applyBorder="1" applyAlignment="1">
      <alignment horizontal="right" vertical="center" wrapText="1"/>
    </xf>
    <xf numFmtId="3" fontId="16" fillId="0" borderId="10" xfId="101" applyNumberFormat="1" applyFont="1" applyBorder="1" applyAlignment="1">
      <alignment horizontal="left" vertical="center" wrapText="1"/>
    </xf>
    <xf numFmtId="0" fontId="16" fillId="0" borderId="16" xfId="101" applyFont="1" applyBorder="1" applyAlignment="1">
      <alignment horizontal="center" vertical="center"/>
    </xf>
    <xf numFmtId="0" fontId="16" fillId="0" borderId="17" xfId="101" applyFont="1" applyBorder="1" applyAlignment="1">
      <alignment horizontal="center" vertical="center"/>
    </xf>
    <xf numFmtId="0" fontId="16" fillId="0" borderId="18" xfId="101" applyFont="1" applyBorder="1" applyAlignment="1">
      <alignment horizontal="center" vertical="center"/>
    </xf>
    <xf numFmtId="0" fontId="16" fillId="0" borderId="14" xfId="101" applyFont="1" applyBorder="1" applyAlignment="1">
      <alignment horizontal="center" vertical="center"/>
    </xf>
    <xf numFmtId="0" fontId="16" fillId="0" borderId="19" xfId="101" applyFont="1" applyBorder="1" applyAlignment="1">
      <alignment horizontal="center" vertical="center"/>
    </xf>
    <xf numFmtId="0" fontId="16" fillId="0" borderId="15" xfId="101" applyFont="1" applyBorder="1" applyAlignment="1">
      <alignment horizontal="center" vertical="center"/>
    </xf>
    <xf numFmtId="0" fontId="25" fillId="0" borderId="16" xfId="101" applyFont="1" applyBorder="1" applyAlignment="1">
      <alignment horizontal="center" vertical="center" wrapText="1"/>
    </xf>
    <xf numFmtId="0" fontId="25" fillId="0" borderId="11" xfId="101" applyFont="1" applyBorder="1" applyAlignment="1">
      <alignment horizontal="center" vertical="center" wrapText="1"/>
    </xf>
    <xf numFmtId="0" fontId="25" fillId="0" borderId="17" xfId="101" applyFont="1" applyBorder="1" applyAlignment="1">
      <alignment horizontal="center" vertical="center" wrapText="1"/>
    </xf>
    <xf numFmtId="0" fontId="25" fillId="0" borderId="18" xfId="101" applyFont="1" applyBorder="1" applyAlignment="1">
      <alignment horizontal="center" vertical="center" wrapText="1"/>
    </xf>
    <xf numFmtId="0" fontId="25" fillId="0" borderId="0" xfId="101" applyFont="1" applyAlignment="1">
      <alignment horizontal="center" vertical="center" wrapText="1"/>
    </xf>
    <xf numFmtId="0" fontId="25" fillId="0" borderId="14" xfId="101" applyFont="1" applyBorder="1" applyAlignment="1">
      <alignment horizontal="center" vertical="center" wrapText="1"/>
    </xf>
    <xf numFmtId="0" fontId="25" fillId="0" borderId="19" xfId="101" applyFont="1" applyBorder="1" applyAlignment="1">
      <alignment horizontal="center" vertical="center" wrapText="1"/>
    </xf>
    <xf numFmtId="0" fontId="25" fillId="0" borderId="8" xfId="101" applyFont="1" applyBorder="1" applyAlignment="1">
      <alignment horizontal="center" vertical="center" wrapText="1"/>
    </xf>
    <xf numFmtId="0" fontId="25" fillId="0" borderId="15" xfId="101" applyFont="1" applyBorder="1" applyAlignment="1">
      <alignment horizontal="center" vertical="center" wrapText="1"/>
    </xf>
    <xf numFmtId="178" fontId="17" fillId="0" borderId="7" xfId="101" applyNumberFormat="1" applyFont="1" applyBorder="1" applyAlignment="1">
      <alignment horizontal="center" vertical="center"/>
    </xf>
    <xf numFmtId="0" fontId="25" fillId="0" borderId="16" xfId="101" applyFont="1" applyBorder="1" applyAlignment="1">
      <alignment horizontal="center" vertical="center"/>
    </xf>
    <xf numFmtId="0" fontId="25" fillId="0" borderId="11" xfId="101" applyFont="1" applyBorder="1" applyAlignment="1">
      <alignment horizontal="center" vertical="center"/>
    </xf>
    <xf numFmtId="0" fontId="25" fillId="0" borderId="17" xfId="101" applyFont="1" applyBorder="1" applyAlignment="1">
      <alignment horizontal="center" vertical="center"/>
    </xf>
    <xf numFmtId="0" fontId="25" fillId="0" borderId="19" xfId="101" applyFont="1" applyBorder="1" applyAlignment="1">
      <alignment horizontal="center" vertical="center"/>
    </xf>
    <xf numFmtId="0" fontId="25" fillId="0" borderId="8" xfId="101" applyFont="1" applyBorder="1" applyAlignment="1">
      <alignment horizontal="center" vertical="center"/>
    </xf>
    <xf numFmtId="0" fontId="25" fillId="0" borderId="15" xfId="101" applyFont="1" applyBorder="1" applyAlignment="1">
      <alignment horizontal="center" vertical="center"/>
    </xf>
    <xf numFmtId="0" fontId="17" fillId="0" borderId="7" xfId="101" applyFont="1" applyBorder="1" applyAlignment="1">
      <alignment horizontal="center" vertical="center" wrapText="1"/>
    </xf>
    <xf numFmtId="0" fontId="17" fillId="0" borderId="11" xfId="101" applyFont="1" applyBorder="1" applyAlignment="1">
      <alignment horizontal="center" vertical="center"/>
    </xf>
    <xf numFmtId="0" fontId="17" fillId="0" borderId="17" xfId="101" applyFont="1" applyBorder="1" applyAlignment="1">
      <alignment horizontal="center" vertical="center"/>
    </xf>
    <xf numFmtId="0" fontId="17" fillId="0" borderId="8" xfId="101" applyFont="1" applyBorder="1" applyAlignment="1">
      <alignment horizontal="center" vertical="center"/>
    </xf>
    <xf numFmtId="0" fontId="17" fillId="0" borderId="15" xfId="101" applyFont="1" applyBorder="1" applyAlignment="1">
      <alignment horizontal="center" vertical="center"/>
    </xf>
    <xf numFmtId="0" fontId="10" fillId="19" borderId="62" xfId="129" applyFont="1" applyFill="1" applyBorder="1" applyAlignment="1">
      <alignment horizontal="center" vertical="center" wrapText="1"/>
    </xf>
    <xf numFmtId="0" fontId="10" fillId="16" borderId="45" xfId="129" applyFont="1" applyFill="1" applyBorder="1" applyAlignment="1">
      <alignment horizontal="center" wrapText="1"/>
    </xf>
    <xf numFmtId="0" fontId="10" fillId="16" borderId="74" xfId="129" applyFont="1" applyFill="1" applyBorder="1" applyAlignment="1">
      <alignment horizontal="center" wrapText="1"/>
    </xf>
    <xf numFmtId="0" fontId="10" fillId="16" borderId="42" xfId="129" applyFont="1" applyFill="1" applyBorder="1" applyAlignment="1">
      <alignment horizontal="center" wrapText="1"/>
    </xf>
    <xf numFmtId="0" fontId="13" fillId="0" borderId="10" xfId="130" applyFont="1" applyBorder="1" applyAlignment="1">
      <alignment horizontal="left"/>
    </xf>
    <xf numFmtId="0" fontId="17" fillId="0" borderId="9" xfId="101" applyFont="1" applyBorder="1" applyAlignment="1">
      <alignment horizontal="center" vertical="center"/>
    </xf>
    <xf numFmtId="0" fontId="17" fillId="0" borderId="20" xfId="101" applyFont="1" applyBorder="1" applyAlignment="1">
      <alignment horizontal="center" vertical="center"/>
    </xf>
    <xf numFmtId="178" fontId="17" fillId="0" borderId="12" xfId="101" applyNumberFormat="1" applyFont="1" applyBorder="1" applyAlignment="1">
      <alignment horizontal="center" vertical="center"/>
    </xf>
    <xf numFmtId="178" fontId="17" fillId="0" borderId="28" xfId="101" applyNumberFormat="1" applyFont="1" applyBorder="1" applyAlignment="1">
      <alignment horizontal="center" vertical="center"/>
    </xf>
    <xf numFmtId="178" fontId="17" fillId="0" borderId="13" xfId="101" applyNumberFormat="1" applyFont="1" applyBorder="1" applyAlignment="1">
      <alignment horizontal="center" vertical="center"/>
    </xf>
    <xf numFmtId="0" fontId="15" fillId="0" borderId="11" xfId="101" applyFont="1" applyBorder="1" applyAlignment="1">
      <alignment horizontal="left" vertical="center"/>
    </xf>
    <xf numFmtId="0" fontId="15" fillId="0" borderId="17" xfId="101" applyFont="1" applyBorder="1" applyAlignment="1">
      <alignment horizontal="left" vertical="center"/>
    </xf>
    <xf numFmtId="0" fontId="14" fillId="0" borderId="9" xfId="101" applyFont="1" applyBorder="1" applyAlignment="1">
      <alignment horizontal="right" vertical="center"/>
    </xf>
    <xf numFmtId="0" fontId="14" fillId="0" borderId="20" xfId="101" applyFont="1" applyBorder="1" applyAlignment="1">
      <alignment horizontal="right" vertical="center"/>
    </xf>
    <xf numFmtId="3" fontId="17" fillId="0" borderId="7" xfId="101" applyNumberFormat="1" applyFont="1" applyBorder="1" applyAlignment="1">
      <alignment horizontal="center" vertical="center" wrapText="1"/>
    </xf>
    <xf numFmtId="0" fontId="16" fillId="0" borderId="8" xfId="101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17" fillId="0" borderId="16" xfId="101" applyFont="1" applyBorder="1" applyAlignment="1">
      <alignment horizontal="center" vertical="center" wrapText="1"/>
    </xf>
    <xf numFmtId="0" fontId="17" fillId="0" borderId="17" xfId="101" applyFont="1" applyBorder="1" applyAlignment="1">
      <alignment horizontal="center" vertical="center" wrapText="1"/>
    </xf>
    <xf numFmtId="0" fontId="17" fillId="0" borderId="19" xfId="101" applyFont="1" applyBorder="1" applyAlignment="1">
      <alignment horizontal="center" vertical="center" wrapText="1"/>
    </xf>
    <xf numFmtId="0" fontId="17" fillId="0" borderId="15" xfId="101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</cellXfs>
  <cellStyles count="1832">
    <cellStyle name="0,0_x000d__x000a_NA_x000d__x000a_" xfId="236"/>
    <cellStyle name="20% - Accent1" xfId="237"/>
    <cellStyle name="20% - Accent1 2" xfId="238"/>
    <cellStyle name="20% - Accent1 2 2" xfId="239"/>
    <cellStyle name="20% - Accent1 3" xfId="240"/>
    <cellStyle name="20% - Accent1_Estaciones TM-21-SEP-2011" xfId="241"/>
    <cellStyle name="20% - Accent2" xfId="242"/>
    <cellStyle name="20% - Accent2 2" xfId="243"/>
    <cellStyle name="20% - Accent2 2 2" xfId="244"/>
    <cellStyle name="20% - Accent2 3" xfId="245"/>
    <cellStyle name="20% - Accent2_Estaciones TM-21-SEP-2011" xfId="246"/>
    <cellStyle name="20% - Accent3" xfId="247"/>
    <cellStyle name="20% - Accent3 2" xfId="248"/>
    <cellStyle name="20% - Accent3 2 2" xfId="249"/>
    <cellStyle name="20% - Accent3 3" xfId="250"/>
    <cellStyle name="20% - Accent3_Estaciones TM-21-SEP-2011" xfId="251"/>
    <cellStyle name="20% - Accent4" xfId="252"/>
    <cellStyle name="20% - Accent4 2" xfId="253"/>
    <cellStyle name="20% - Accent4 2 2" xfId="254"/>
    <cellStyle name="20% - Accent4 3" xfId="255"/>
    <cellStyle name="20% - Accent4_Estaciones TM-21-SEP-2011" xfId="256"/>
    <cellStyle name="20% - Accent5" xfId="257"/>
    <cellStyle name="20% - Accent5 2" xfId="258"/>
    <cellStyle name="20% - Accent5 2 2" xfId="259"/>
    <cellStyle name="20% - Accent5 3" xfId="260"/>
    <cellStyle name="20% - Accent5_Estaciones TM-21-SEP-2011" xfId="261"/>
    <cellStyle name="20% - Accent6" xfId="262"/>
    <cellStyle name="20% - Accent6 2" xfId="263"/>
    <cellStyle name="20% - Accent6 2 2" xfId="264"/>
    <cellStyle name="20% - Accent6 3" xfId="265"/>
    <cellStyle name="20% - Accent6_Estaciones TM-21-SEP-2011" xfId="266"/>
    <cellStyle name="20% - Énfasis1 2" xfId="267"/>
    <cellStyle name="20% - Énfasis1 2 2" xfId="268"/>
    <cellStyle name="20% - Énfasis1 2 2 2" xfId="269"/>
    <cellStyle name="20% - Énfasis1 2 3" xfId="270"/>
    <cellStyle name="20% - Énfasis1 2 4" xfId="271"/>
    <cellStyle name="20% - Énfasis1 2 5" xfId="1756"/>
    <cellStyle name="20% - Énfasis1 3" xfId="272"/>
    <cellStyle name="20% - Énfasis2 2" xfId="273"/>
    <cellStyle name="20% - Énfasis2 2 2" xfId="1757"/>
    <cellStyle name="20% - Énfasis2 3" xfId="274"/>
    <cellStyle name="20% - Énfasis3 2" xfId="275"/>
    <cellStyle name="20% - Énfasis3 2 2" xfId="1758"/>
    <cellStyle name="20% - Énfasis3 3" xfId="276"/>
    <cellStyle name="20% - Énfasis4 2" xfId="277"/>
    <cellStyle name="20% - Énfasis4 2 2" xfId="1759"/>
    <cellStyle name="20% - Énfasis4 3" xfId="278"/>
    <cellStyle name="20% - Énfasis5 2" xfId="279"/>
    <cellStyle name="20% - Énfasis5 2 2" xfId="1760"/>
    <cellStyle name="20% - Énfasis5 3" xfId="280"/>
    <cellStyle name="20% - Énfasis6 2" xfId="281"/>
    <cellStyle name="20% - Énfasis6 2 2" xfId="1761"/>
    <cellStyle name="20% - Énfasis6 3" xfId="282"/>
    <cellStyle name="40% - Accent1" xfId="283"/>
    <cellStyle name="40% - Accent1 2" xfId="284"/>
    <cellStyle name="40% - Accent1 2 2" xfId="285"/>
    <cellStyle name="40% - Accent1 3" xfId="286"/>
    <cellStyle name="40% - Accent1_Estaciones TM-21-SEP-2011" xfId="287"/>
    <cellStyle name="40% - Accent2" xfId="288"/>
    <cellStyle name="40% - Accent2 2" xfId="289"/>
    <cellStyle name="40% - Accent2 2 2" xfId="290"/>
    <cellStyle name="40% - Accent2 3" xfId="291"/>
    <cellStyle name="40% - Accent2_Estaciones TM-21-SEP-2011" xfId="292"/>
    <cellStyle name="40% - Accent3" xfId="293"/>
    <cellStyle name="40% - Accent3 2" xfId="294"/>
    <cellStyle name="40% - Accent3 2 2" xfId="295"/>
    <cellStyle name="40% - Accent3 3" xfId="296"/>
    <cellStyle name="40% - Accent3_Estaciones TM-21-SEP-2011" xfId="297"/>
    <cellStyle name="40% - Accent4" xfId="298"/>
    <cellStyle name="40% - Accent4 2" xfId="299"/>
    <cellStyle name="40% - Accent4 2 2" xfId="300"/>
    <cellStyle name="40% - Accent4 3" xfId="301"/>
    <cellStyle name="40% - Accent4_Estaciones TM-21-SEP-2011" xfId="302"/>
    <cellStyle name="40% - Accent5" xfId="303"/>
    <cellStyle name="40% - Accent5 2" xfId="304"/>
    <cellStyle name="40% - Accent5 2 2" xfId="305"/>
    <cellStyle name="40% - Accent5 3" xfId="306"/>
    <cellStyle name="40% - Accent5_Estaciones TM-21-SEP-2011" xfId="307"/>
    <cellStyle name="40% - Accent6" xfId="308"/>
    <cellStyle name="40% - Accent6 2" xfId="309"/>
    <cellStyle name="40% - Accent6 2 2" xfId="310"/>
    <cellStyle name="40% - Accent6 3" xfId="311"/>
    <cellStyle name="40% - Accent6_Estaciones TM-21-SEP-2011" xfId="312"/>
    <cellStyle name="40% - Énfasis1 2" xfId="313"/>
    <cellStyle name="40% - Énfasis1 2 2" xfId="1762"/>
    <cellStyle name="40% - Énfasis1 3" xfId="314"/>
    <cellStyle name="40% - Énfasis2 2" xfId="315"/>
    <cellStyle name="40% - Énfasis2 2 2" xfId="1763"/>
    <cellStyle name="40% - Énfasis2 3" xfId="316"/>
    <cellStyle name="40% - Énfasis3 2" xfId="317"/>
    <cellStyle name="40% - Énfasis3 2 2" xfId="1764"/>
    <cellStyle name="40% - Énfasis3 3" xfId="318"/>
    <cellStyle name="40% - Énfasis4 2" xfId="319"/>
    <cellStyle name="40% - Énfasis4 2 2" xfId="1765"/>
    <cellStyle name="40% - Énfasis4 3" xfId="320"/>
    <cellStyle name="40% - Énfasis5 2" xfId="321"/>
    <cellStyle name="40% - Énfasis5 2 2" xfId="1766"/>
    <cellStyle name="40% - Énfasis5 3" xfId="322"/>
    <cellStyle name="40% - Énfasis6 2" xfId="323"/>
    <cellStyle name="40% - Énfasis6 2 2" xfId="1767"/>
    <cellStyle name="40% - Énfasis6 3" xfId="324"/>
    <cellStyle name="60% - Accent1" xfId="325"/>
    <cellStyle name="60% - Accent2" xfId="326"/>
    <cellStyle name="60% - Accent3" xfId="327"/>
    <cellStyle name="60% - Accent4" xfId="328"/>
    <cellStyle name="60% - Accent5" xfId="329"/>
    <cellStyle name="60% - Accent6" xfId="330"/>
    <cellStyle name="60% - Énfasis1 2" xfId="331"/>
    <cellStyle name="60% - Énfasis1 2 2" xfId="1768"/>
    <cellStyle name="60% - Énfasis2 2" xfId="332"/>
    <cellStyle name="60% - Énfasis2 2 2" xfId="1769"/>
    <cellStyle name="60% - Énfasis3 2" xfId="333"/>
    <cellStyle name="60% - Énfasis3 2 2" xfId="1770"/>
    <cellStyle name="60% - Énfasis4 2" xfId="334"/>
    <cellStyle name="60% - Énfasis4 2 2" xfId="1771"/>
    <cellStyle name="60% - Énfasis5 2" xfId="335"/>
    <cellStyle name="60% - Énfasis5 2 2" xfId="1772"/>
    <cellStyle name="60% - Énfasis6 2" xfId="336"/>
    <cellStyle name="60% - Énfasis6 2 2" xfId="1773"/>
    <cellStyle name="Accent1" xfId="337"/>
    <cellStyle name="Accent2" xfId="338"/>
    <cellStyle name="Accent3" xfId="339"/>
    <cellStyle name="Accent4" xfId="340"/>
    <cellStyle name="Accent5" xfId="341"/>
    <cellStyle name="Accent6" xfId="342"/>
    <cellStyle name="Bad" xfId="343"/>
    <cellStyle name="Buena 2" xfId="344"/>
    <cellStyle name="Calculation" xfId="345"/>
    <cellStyle name="Calculation 2" xfId="346"/>
    <cellStyle name="Calculation 2 2" xfId="347"/>
    <cellStyle name="Calculation 2 2 2" xfId="348"/>
    <cellStyle name="Calculation 2 2 2 2" xfId="1424"/>
    <cellStyle name="Calculation 2 2 2 3" xfId="1577"/>
    <cellStyle name="Calculation 2 2 2 4" xfId="1706"/>
    <cellStyle name="Calculation 2 2 3" xfId="1430"/>
    <cellStyle name="Calculation 2 2 4" xfId="1558"/>
    <cellStyle name="Calculation 2 2 5" xfId="1707"/>
    <cellStyle name="Calculation 2 3" xfId="349"/>
    <cellStyle name="Calculation 2 3 2" xfId="1428"/>
    <cellStyle name="Calculation 2 3 3" xfId="1480"/>
    <cellStyle name="Calculation 2 3 4" xfId="1705"/>
    <cellStyle name="Calculation 2 4" xfId="350"/>
    <cellStyle name="Calculation 2 4 2" xfId="1425"/>
    <cellStyle name="Calculation 2 4 3" xfId="1483"/>
    <cellStyle name="Calculation 2 4 4" xfId="1704"/>
    <cellStyle name="Calculation 2 5" xfId="1427"/>
    <cellStyle name="Calculation 2 6" xfId="1465"/>
    <cellStyle name="Calculation 2 7" xfId="1708"/>
    <cellStyle name="Calculation 3" xfId="351"/>
    <cellStyle name="Calculation 3 2" xfId="352"/>
    <cellStyle name="Calculation 3 2 2" xfId="1422"/>
    <cellStyle name="Calculation 3 2 3" xfId="1487"/>
    <cellStyle name="Calculation 3 2 4" xfId="1702"/>
    <cellStyle name="Calculation 3 3" xfId="1435"/>
    <cellStyle name="Calculation 3 4" xfId="1478"/>
    <cellStyle name="Calculation 3 5" xfId="1703"/>
    <cellStyle name="Calculation 4" xfId="353"/>
    <cellStyle name="Calculation 4 2" xfId="1423"/>
    <cellStyle name="Calculation 4 3" xfId="1477"/>
    <cellStyle name="Calculation 4 4" xfId="1701"/>
    <cellStyle name="Calculation 5" xfId="354"/>
    <cellStyle name="Calculation 5 2" xfId="1433"/>
    <cellStyle name="Calculation 5 3" xfId="1488"/>
    <cellStyle name="Calculation 5 4" xfId="1700"/>
    <cellStyle name="Calculation 6" xfId="1429"/>
    <cellStyle name="Calculation 7" xfId="1492"/>
    <cellStyle name="Calculation 8" xfId="1709"/>
    <cellStyle name="Cálculo 2" xfId="355"/>
    <cellStyle name="Cálculo 2 2" xfId="356"/>
    <cellStyle name="Cálculo 2 2 2" xfId="357"/>
    <cellStyle name="Cálculo 2 2 2 2" xfId="358"/>
    <cellStyle name="Cálculo 2 2 2 2 2" xfId="1432"/>
    <cellStyle name="Cálculo 2 2 2 2 3" xfId="1489"/>
    <cellStyle name="Cálculo 2 2 2 2 4" xfId="1696"/>
    <cellStyle name="Cálculo 2 2 2 3" xfId="1431"/>
    <cellStyle name="Cálculo 2 2 2 4" xfId="1479"/>
    <cellStyle name="Cálculo 2 2 2 5" xfId="1697"/>
    <cellStyle name="Cálculo 2 2 3" xfId="359"/>
    <cellStyle name="Cálculo 2 2 3 2" xfId="1114"/>
    <cellStyle name="Cálculo 2 2 3 3" xfId="1456"/>
    <cellStyle name="Cálculo 2 2 3 4" xfId="1565"/>
    <cellStyle name="Cálculo 2 2 4" xfId="360"/>
    <cellStyle name="Cálculo 2 2 4 2" xfId="1119"/>
    <cellStyle name="Cálculo 2 2 4 3" xfId="1497"/>
    <cellStyle name="Cálculo 2 2 4 4" xfId="1563"/>
    <cellStyle name="Cálculo 2 2 5" xfId="1419"/>
    <cellStyle name="Cálculo 2 2 6" xfId="1491"/>
    <cellStyle name="Cálculo 2 2 7" xfId="1698"/>
    <cellStyle name="Cálculo 2 3" xfId="361"/>
    <cellStyle name="Cálculo 2 3 2" xfId="362"/>
    <cellStyle name="Cálculo 2 3 2 2" xfId="234"/>
    <cellStyle name="Cálculo 2 3 2 3" xfId="1467"/>
    <cellStyle name="Cálculo 2 3 2 4" xfId="1566"/>
    <cellStyle name="Cálculo 2 3 3" xfId="1121"/>
    <cellStyle name="Cálculo 2 3 4" xfId="1493"/>
    <cellStyle name="Cálculo 2 3 5" xfId="232"/>
    <cellStyle name="Cálculo 2 4" xfId="363"/>
    <cellStyle name="Cálculo 2 4 2" xfId="1130"/>
    <cellStyle name="Cálculo 2 4 3" xfId="1550"/>
    <cellStyle name="Cálculo 2 4 4" xfId="1562"/>
    <cellStyle name="Cálculo 2 5" xfId="364"/>
    <cellStyle name="Cálculo 2 5 2" xfId="1426"/>
    <cellStyle name="Cálculo 2 5 3" xfId="1560"/>
    <cellStyle name="Cálculo 2 5 4" xfId="1645"/>
    <cellStyle name="Cálculo 2 6" xfId="1421"/>
    <cellStyle name="Cálculo 2 7" xfId="1476"/>
    <cellStyle name="Cálculo 2 8" xfId="1699"/>
    <cellStyle name="Celda de comprobación 2" xfId="365"/>
    <cellStyle name="Celda de comprobación 2 2" xfId="366"/>
    <cellStyle name="Celda vinculada 2" xfId="367"/>
    <cellStyle name="Check Cell" xfId="368"/>
    <cellStyle name="Check Cell 2" xfId="369"/>
    <cellStyle name="Comma0" xfId="370"/>
    <cellStyle name="Comma0 2" xfId="371"/>
    <cellStyle name="Comma0 3" xfId="372"/>
    <cellStyle name="Comma0 4" xfId="1774"/>
    <cellStyle name="Currency0" xfId="373"/>
    <cellStyle name="Currency0 2" xfId="374"/>
    <cellStyle name="Currency0 3" xfId="375"/>
    <cellStyle name="Currency0 4" xfId="1775"/>
    <cellStyle name="Date" xfId="376"/>
    <cellStyle name="Date 2" xfId="377"/>
    <cellStyle name="Date 3" xfId="378"/>
    <cellStyle name="Date 4" xfId="1776"/>
    <cellStyle name="Encabezado 1 2" xfId="379"/>
    <cellStyle name="Encabezado 1 3" xfId="380"/>
    <cellStyle name="Encabezado 2" xfId="381"/>
    <cellStyle name="Encabezado 4 2" xfId="382"/>
    <cellStyle name="Énfasis 1" xfId="383"/>
    <cellStyle name="Énfasis 2" xfId="384"/>
    <cellStyle name="Énfasis 3" xfId="385"/>
    <cellStyle name="Énfasis1 - 20%" xfId="386"/>
    <cellStyle name="Énfasis1 - 20% 2" xfId="387"/>
    <cellStyle name="Énfasis1 - 40%" xfId="388"/>
    <cellStyle name="Énfasis1 - 40% 2" xfId="389"/>
    <cellStyle name="Énfasis1 - 60%" xfId="390"/>
    <cellStyle name="Énfasis1 2" xfId="391"/>
    <cellStyle name="Énfasis1 2 2" xfId="1777"/>
    <cellStyle name="Énfasis1 3" xfId="392"/>
    <cellStyle name="Énfasis1 4" xfId="393"/>
    <cellStyle name="Énfasis1 5" xfId="394"/>
    <cellStyle name="Énfasis1 6" xfId="395"/>
    <cellStyle name="Énfasis2 - 20%" xfId="396"/>
    <cellStyle name="Énfasis2 - 20% 2" xfId="397"/>
    <cellStyle name="Énfasis2 - 40%" xfId="398"/>
    <cellStyle name="Énfasis2 - 40% 2" xfId="399"/>
    <cellStyle name="Énfasis2 - 60%" xfId="400"/>
    <cellStyle name="Énfasis2 2" xfId="401"/>
    <cellStyle name="Énfasis2 2 2" xfId="1778"/>
    <cellStyle name="Énfasis2 3" xfId="402"/>
    <cellStyle name="Énfasis2 4" xfId="403"/>
    <cellStyle name="Énfasis2 5" xfId="404"/>
    <cellStyle name="Énfasis2 6" xfId="405"/>
    <cellStyle name="Énfasis3 - 20%" xfId="406"/>
    <cellStyle name="Énfasis3 - 20% 2" xfId="407"/>
    <cellStyle name="Énfasis3 - 40%" xfId="408"/>
    <cellStyle name="Énfasis3 - 40% 2" xfId="409"/>
    <cellStyle name="Énfasis3 - 60%" xfId="410"/>
    <cellStyle name="Énfasis3 2" xfId="411"/>
    <cellStyle name="Énfasis3 2 2" xfId="1779"/>
    <cellStyle name="Énfasis3 3" xfId="412"/>
    <cellStyle name="Énfasis3 4" xfId="413"/>
    <cellStyle name="Énfasis3 5" xfId="414"/>
    <cellStyle name="Énfasis3 6" xfId="415"/>
    <cellStyle name="Énfasis4 - 20%" xfId="416"/>
    <cellStyle name="Énfasis4 - 20% 2" xfId="417"/>
    <cellStyle name="Énfasis4 - 40%" xfId="418"/>
    <cellStyle name="Énfasis4 - 40% 2" xfId="419"/>
    <cellStyle name="Énfasis4 - 60%" xfId="420"/>
    <cellStyle name="Énfasis4 2" xfId="421"/>
    <cellStyle name="Énfasis4 2 2" xfId="1780"/>
    <cellStyle name="Énfasis4 3" xfId="422"/>
    <cellStyle name="Énfasis4 4" xfId="423"/>
    <cellStyle name="Énfasis4 5" xfId="424"/>
    <cellStyle name="Énfasis4 6" xfId="425"/>
    <cellStyle name="Énfasis5 - 20%" xfId="426"/>
    <cellStyle name="Énfasis5 - 20% 2" xfId="427"/>
    <cellStyle name="Énfasis5 - 40%" xfId="428"/>
    <cellStyle name="Énfasis5 - 40% 2" xfId="429"/>
    <cellStyle name="Énfasis5 - 60%" xfId="430"/>
    <cellStyle name="Énfasis5 2" xfId="431"/>
    <cellStyle name="Énfasis5 2 2" xfId="1781"/>
    <cellStyle name="Énfasis5 3" xfId="432"/>
    <cellStyle name="Énfasis5 4" xfId="433"/>
    <cellStyle name="Énfasis5 5" xfId="434"/>
    <cellStyle name="Énfasis5 6" xfId="435"/>
    <cellStyle name="Énfasis6 - 20%" xfId="436"/>
    <cellStyle name="Énfasis6 - 20% 2" xfId="437"/>
    <cellStyle name="Énfasis6 - 40%" xfId="438"/>
    <cellStyle name="Énfasis6 - 40% 2" xfId="439"/>
    <cellStyle name="Énfasis6 - 60%" xfId="440"/>
    <cellStyle name="Énfasis6 2" xfId="441"/>
    <cellStyle name="Énfasis6 2 2" xfId="1782"/>
    <cellStyle name="Énfasis6 3" xfId="442"/>
    <cellStyle name="Énfasis6 4" xfId="443"/>
    <cellStyle name="Énfasis6 5" xfId="444"/>
    <cellStyle name="Énfasis6 6" xfId="445"/>
    <cellStyle name="Entrada 2" xfId="446"/>
    <cellStyle name="Entrada 2 2" xfId="447"/>
    <cellStyle name="Entrada 2 2 2" xfId="448"/>
    <cellStyle name="Entrada 2 2 2 2" xfId="449"/>
    <cellStyle name="Entrada 2 2 2 2 2" xfId="1439"/>
    <cellStyle name="Entrada 2 2 2 2 3" xfId="1606"/>
    <cellStyle name="Entrada 2 2 2 2 4" xfId="1641"/>
    <cellStyle name="Entrada 2 2 2 3" xfId="1438"/>
    <cellStyle name="Entrada 2 2 2 4" xfId="1605"/>
    <cellStyle name="Entrada 2 2 2 5" xfId="1642"/>
    <cellStyle name="Entrada 2 2 3" xfId="450"/>
    <cellStyle name="Entrada 2 2 3 2" xfId="1440"/>
    <cellStyle name="Entrada 2 2 3 3" xfId="1607"/>
    <cellStyle name="Entrada 2 2 3 4" xfId="1640"/>
    <cellStyle name="Entrada 2 2 4" xfId="451"/>
    <cellStyle name="Entrada 2 2 4 2" xfId="1441"/>
    <cellStyle name="Entrada 2 2 4 3" xfId="1608"/>
    <cellStyle name="Entrada 2 2 4 4" xfId="1639"/>
    <cellStyle name="Entrada 2 2 5" xfId="1437"/>
    <cellStyle name="Entrada 2 2 6" xfId="1604"/>
    <cellStyle name="Entrada 2 2 7" xfId="1643"/>
    <cellStyle name="Entrada 2 3" xfId="452"/>
    <cellStyle name="Entrada 2 3 2" xfId="453"/>
    <cellStyle name="Entrada 2 3 2 2" xfId="1443"/>
    <cellStyle name="Entrada 2 3 2 3" xfId="1610"/>
    <cellStyle name="Entrada 2 3 2 4" xfId="1637"/>
    <cellStyle name="Entrada 2 3 3" xfId="1442"/>
    <cellStyle name="Entrada 2 3 4" xfId="1609"/>
    <cellStyle name="Entrada 2 3 5" xfId="1638"/>
    <cellStyle name="Entrada 2 4" xfId="454"/>
    <cellStyle name="Entrada 2 4 2" xfId="1444"/>
    <cellStyle name="Entrada 2 4 3" xfId="1611"/>
    <cellStyle name="Entrada 2 4 4" xfId="1636"/>
    <cellStyle name="Entrada 2 5" xfId="455"/>
    <cellStyle name="Entrada 2 5 2" xfId="1445"/>
    <cellStyle name="Entrada 2 5 3" xfId="1612"/>
    <cellStyle name="Entrada 2 5 4" xfId="1635"/>
    <cellStyle name="Entrada 2 6" xfId="1436"/>
    <cellStyle name="Entrada 2 7" xfId="1603"/>
    <cellStyle name="Entrada 2 8" xfId="1644"/>
    <cellStyle name="Entrada 2 9" xfId="1783"/>
    <cellStyle name="Estilo 1" xfId="456"/>
    <cellStyle name="Estilo 1 2" xfId="457"/>
    <cellStyle name="Euro" xfId="2"/>
    <cellStyle name="Euro 2" xfId="459"/>
    <cellStyle name="Euro 2 2" xfId="460"/>
    <cellStyle name="Euro 2 3" xfId="461"/>
    <cellStyle name="Euro 2 4" xfId="1785"/>
    <cellStyle name="Euro 3" xfId="462"/>
    <cellStyle name="Euro 3 2" xfId="463"/>
    <cellStyle name="Euro 4" xfId="464"/>
    <cellStyle name="Euro 5" xfId="1784"/>
    <cellStyle name="Euro_ANEXO-2" xfId="465"/>
    <cellStyle name="Explanatory Text" xfId="466"/>
    <cellStyle name="Fecha" xfId="467"/>
    <cellStyle name="Fijo" xfId="468"/>
    <cellStyle name="Fixed" xfId="469"/>
    <cellStyle name="Fixed 2" xfId="470"/>
    <cellStyle name="Fixed 3" xfId="471"/>
    <cellStyle name="Fixed 4" xfId="1786"/>
    <cellStyle name="Good" xfId="472"/>
    <cellStyle name="Heading 1" xfId="473"/>
    <cellStyle name="Heading 1 2" xfId="474"/>
    <cellStyle name="Heading 1 3" xfId="1787"/>
    <cellStyle name="Heading 2" xfId="475"/>
    <cellStyle name="Heading 2 2" xfId="476"/>
    <cellStyle name="Heading 2 3" xfId="1788"/>
    <cellStyle name="Heading 3" xfId="477"/>
    <cellStyle name="Heading 3 2" xfId="1613"/>
    <cellStyle name="Heading 3 3" xfId="1634"/>
    <cellStyle name="Heading 4" xfId="478"/>
    <cellStyle name="Hipervínculo 2" xfId="479"/>
    <cellStyle name="Hipervínculo 2 2" xfId="480"/>
    <cellStyle name="Hipervínculo 2 3" xfId="481"/>
    <cellStyle name="Hipervínculo 3" xfId="482"/>
    <cellStyle name="Hipervínculo 4" xfId="483"/>
    <cellStyle name="Hipervínculo 5" xfId="484"/>
    <cellStyle name="Incorrecto 2" xfId="485"/>
    <cellStyle name="Incorrecto 2 2" xfId="1789"/>
    <cellStyle name="Input" xfId="486"/>
    <cellStyle name="Input 2" xfId="487"/>
    <cellStyle name="Input 2 2" xfId="488"/>
    <cellStyle name="Input 2 2 2" xfId="489"/>
    <cellStyle name="Input 2 2 2 2" xfId="1449"/>
    <cellStyle name="Input 2 2 2 3" xfId="1617"/>
    <cellStyle name="Input 2 2 2 4" xfId="1630"/>
    <cellStyle name="Input 2 2 3" xfId="1448"/>
    <cellStyle name="Input 2 2 4" xfId="1616"/>
    <cellStyle name="Input 2 2 5" xfId="1631"/>
    <cellStyle name="Input 2 3" xfId="490"/>
    <cellStyle name="Input 2 3 2" xfId="1450"/>
    <cellStyle name="Input 2 3 3" xfId="1618"/>
    <cellStyle name="Input 2 3 4" xfId="1629"/>
    <cellStyle name="Input 2 4" xfId="491"/>
    <cellStyle name="Input 2 4 2" xfId="1451"/>
    <cellStyle name="Input 2 4 3" xfId="1619"/>
    <cellStyle name="Input 2 4 4" xfId="1628"/>
    <cellStyle name="Input 2 5" xfId="1447"/>
    <cellStyle name="Input 2 6" xfId="1615"/>
    <cellStyle name="Input 2 7" xfId="1632"/>
    <cellStyle name="Input 3" xfId="492"/>
    <cellStyle name="Input 3 2" xfId="493"/>
    <cellStyle name="Input 3 2 2" xfId="1453"/>
    <cellStyle name="Input 3 2 3" xfId="1621"/>
    <cellStyle name="Input 3 2 4" xfId="1626"/>
    <cellStyle name="Input 3 3" xfId="1452"/>
    <cellStyle name="Input 3 4" xfId="1620"/>
    <cellStyle name="Input 3 5" xfId="1627"/>
    <cellStyle name="Input 4" xfId="494"/>
    <cellStyle name="Input 4 2" xfId="1454"/>
    <cellStyle name="Input 4 3" xfId="1622"/>
    <cellStyle name="Input 4 4" xfId="1625"/>
    <cellStyle name="Input 5" xfId="495"/>
    <cellStyle name="Input 5 2" xfId="1455"/>
    <cellStyle name="Input 5 3" xfId="1623"/>
    <cellStyle name="Input 5 4" xfId="1624"/>
    <cellStyle name="Input 6" xfId="1446"/>
    <cellStyle name="Input 7" xfId="1614"/>
    <cellStyle name="Input 8" xfId="1633"/>
    <cellStyle name="Linked Cell" xfId="496"/>
    <cellStyle name="Millares" xfId="109" builtinId="3"/>
    <cellStyle name="Millares [0] 10" xfId="498"/>
    <cellStyle name="Millares [0] 2" xfId="4"/>
    <cellStyle name="Millares [0] 2 2" xfId="5"/>
    <cellStyle name="Millares [0] 2 2 2" xfId="6"/>
    <cellStyle name="Millares [0] 2 2 2 2" xfId="182"/>
    <cellStyle name="Millares [0] 2 2 2 2 2" xfId="502"/>
    <cellStyle name="Millares [0] 2 2 2 3" xfId="501"/>
    <cellStyle name="Millares [0] 2 2 2 4" xfId="1792"/>
    <cellStyle name="Millares [0] 2 2 3" xfId="181"/>
    <cellStyle name="Millares [0] 2 2 3 2" xfId="503"/>
    <cellStyle name="Millares [0] 2 2 4" xfId="504"/>
    <cellStyle name="Millares [0] 2 2 5" xfId="500"/>
    <cellStyle name="Millares [0] 2 2 6" xfId="1791"/>
    <cellStyle name="Millares [0] 2 3" xfId="137"/>
    <cellStyle name="Millares [0] 2 3 2" xfId="505"/>
    <cellStyle name="Millares [0] 2 4" xfId="506"/>
    <cellStyle name="Millares [0] 2 5" xfId="499"/>
    <cellStyle name="Millares [0] 2 6" xfId="1790"/>
    <cellStyle name="Millares [0] 3" xfId="507"/>
    <cellStyle name="Millares [0] 3 2" xfId="508"/>
    <cellStyle name="Millares [0] 3 3" xfId="1793"/>
    <cellStyle name="Millares [0] 4" xfId="509"/>
    <cellStyle name="Millares [0] 5" xfId="510"/>
    <cellStyle name="Millares [0] 6" xfId="511"/>
    <cellStyle name="Millares [0] 7" xfId="512"/>
    <cellStyle name="Millares [0] 7 2" xfId="513"/>
    <cellStyle name="Millares [0] 8" xfId="514"/>
    <cellStyle name="Millares [0] 9" xfId="515"/>
    <cellStyle name="Millares 10" xfId="104"/>
    <cellStyle name="Millares 10 2" xfId="197"/>
    <cellStyle name="Millares 10 2 2" xfId="518"/>
    <cellStyle name="Millares 10 2 3" xfId="517"/>
    <cellStyle name="Millares 10 3" xfId="155"/>
    <cellStyle name="Millares 10 3 2" xfId="519"/>
    <cellStyle name="Millares 10 4" xfId="520"/>
    <cellStyle name="Millares 10 5" xfId="521"/>
    <cellStyle name="Millares 10 6" xfId="516"/>
    <cellStyle name="Millares 10 7" xfId="1794"/>
    <cellStyle name="Millares 11" xfId="103"/>
    <cellStyle name="Millares 11 2" xfId="196"/>
    <cellStyle name="Millares 11 2 2" xfId="523"/>
    <cellStyle name="Millares 11 3" xfId="154"/>
    <cellStyle name="Millares 11 3 2" xfId="524"/>
    <cellStyle name="Millares 11 4" xfId="525"/>
    <cellStyle name="Millares 11 5" xfId="522"/>
    <cellStyle name="Millares 11 6" xfId="1795"/>
    <cellStyle name="Millares 12" xfId="107"/>
    <cellStyle name="Millares 12 2" xfId="200"/>
    <cellStyle name="Millares 12 2 2" xfId="527"/>
    <cellStyle name="Millares 12 3" xfId="158"/>
    <cellStyle name="Millares 12 3 2" xfId="528"/>
    <cellStyle name="Millares 12 4" xfId="529"/>
    <cellStyle name="Millares 12 5" xfId="526"/>
    <cellStyle name="Millares 12 6" xfId="1796"/>
    <cellStyle name="Millares 13" xfId="105"/>
    <cellStyle name="Millares 13 2" xfId="198"/>
    <cellStyle name="Millares 13 2 2" xfId="532"/>
    <cellStyle name="Millares 13 2 2 2" xfId="533"/>
    <cellStyle name="Millares 13 2 3" xfId="534"/>
    <cellStyle name="Millares 13 2 4" xfId="535"/>
    <cellStyle name="Millares 13 2 5" xfId="536"/>
    <cellStyle name="Millares 13 2 6" xfId="531"/>
    <cellStyle name="Millares 13 3" xfId="156"/>
    <cellStyle name="Millares 13 3 2" xfId="537"/>
    <cellStyle name="Millares 13 4" xfId="538"/>
    <cellStyle name="Millares 13 5" xfId="539"/>
    <cellStyle name="Millares 13 6" xfId="530"/>
    <cellStyle name="Millares 13 7" xfId="1797"/>
    <cellStyle name="Millares 14" xfId="106"/>
    <cellStyle name="Millares 14 2" xfId="199"/>
    <cellStyle name="Millares 14 2 2" xfId="542"/>
    <cellStyle name="Millares 14 2 3" xfId="541"/>
    <cellStyle name="Millares 14 3" xfId="157"/>
    <cellStyle name="Millares 14 3 2" xfId="543"/>
    <cellStyle name="Millares 14 4" xfId="544"/>
    <cellStyle name="Millares 14 5" xfId="540"/>
    <cellStyle name="Millares 14 6" xfId="1798"/>
    <cellStyle name="Millares 15" xfId="114"/>
    <cellStyle name="Millares 15 2" xfId="201"/>
    <cellStyle name="Millares 15 2 2" xfId="547"/>
    <cellStyle name="Millares 15 2 3" xfId="548"/>
    <cellStyle name="Millares 15 2 4" xfId="546"/>
    <cellStyle name="Millares 15 3" xfId="160"/>
    <cellStyle name="Millares 15 3 2" xfId="549"/>
    <cellStyle name="Millares 15 4" xfId="550"/>
    <cellStyle name="Millares 15 5" xfId="545"/>
    <cellStyle name="Millares 15 6" xfId="1799"/>
    <cellStyle name="Millares 16" xfId="116"/>
    <cellStyle name="Millares 16 2" xfId="203"/>
    <cellStyle name="Millares 16 2 2" xfId="552"/>
    <cellStyle name="Millares 16 3" xfId="162"/>
    <cellStyle name="Millares 16 3 2" xfId="553"/>
    <cellStyle name="Millares 16 4" xfId="554"/>
    <cellStyle name="Millares 16 5" xfId="551"/>
    <cellStyle name="Millares 16 6" xfId="1800"/>
    <cellStyle name="Millares 17" xfId="117"/>
    <cellStyle name="Millares 17 2" xfId="204"/>
    <cellStyle name="Millares 17 2 2" xfId="556"/>
    <cellStyle name="Millares 17 3" xfId="163"/>
    <cellStyle name="Millares 17 3 2" xfId="557"/>
    <cellStyle name="Millares 17 4" xfId="558"/>
    <cellStyle name="Millares 17 5" xfId="555"/>
    <cellStyle name="Millares 17 6" xfId="1801"/>
    <cellStyle name="Millares 18" xfId="118"/>
    <cellStyle name="Millares 18 2" xfId="205"/>
    <cellStyle name="Millares 18 2 2" xfId="560"/>
    <cellStyle name="Millares 18 3" xfId="164"/>
    <cellStyle name="Millares 18 3 2" xfId="561"/>
    <cellStyle name="Millares 18 4" xfId="562"/>
    <cellStyle name="Millares 18 5" xfId="559"/>
    <cellStyle name="Millares 18 6" xfId="1802"/>
    <cellStyle name="Millares 19" xfId="119"/>
    <cellStyle name="Millares 19 2" xfId="206"/>
    <cellStyle name="Millares 19 2 2" xfId="564"/>
    <cellStyle name="Millares 19 3" xfId="165"/>
    <cellStyle name="Millares 19 3 2" xfId="565"/>
    <cellStyle name="Millares 19 4" xfId="566"/>
    <cellStyle name="Millares 19 5" xfId="563"/>
    <cellStyle name="Millares 19 6" xfId="1803"/>
    <cellStyle name="Millares 2" xfId="7"/>
    <cellStyle name="Millares 2 2" xfId="8"/>
    <cellStyle name="Millares 2 2 2" xfId="568"/>
    <cellStyle name="Millares 2 2 2 2" xfId="569"/>
    <cellStyle name="Millares 2 2 2 3" xfId="570"/>
    <cellStyle name="Millares 2 2 2 3 2" xfId="571"/>
    <cellStyle name="Millares 2 2 2 4" xfId="572"/>
    <cellStyle name="Millares 2 2 2 5" xfId="573"/>
    <cellStyle name="Millares 2 2 3" xfId="574"/>
    <cellStyle name="Millares 2 2 3 2" xfId="575"/>
    <cellStyle name="Millares 2 2 4" xfId="576"/>
    <cellStyle name="Millares 2 3" xfId="9"/>
    <cellStyle name="Millares 2 3 2" xfId="578"/>
    <cellStyle name="Millares 2 3 3" xfId="579"/>
    <cellStyle name="Millares 2 3 4" xfId="577"/>
    <cellStyle name="Millares 2 4" xfId="10"/>
    <cellStyle name="Millares 2 4 2" xfId="11"/>
    <cellStyle name="Millares 2 4 2 2" xfId="184"/>
    <cellStyle name="Millares 2 4 2 2 2" xfId="582"/>
    <cellStyle name="Millares 2 4 2 3" xfId="583"/>
    <cellStyle name="Millares 2 4 2 4" xfId="581"/>
    <cellStyle name="Millares 2 4 2 5" xfId="1805"/>
    <cellStyle name="Millares 2 4 3" xfId="183"/>
    <cellStyle name="Millares 2 4 3 2" xfId="584"/>
    <cellStyle name="Millares 2 4 4" xfId="585"/>
    <cellStyle name="Millares 2 4 5" xfId="580"/>
    <cellStyle name="Millares 2 4 6" xfId="1804"/>
    <cellStyle name="Millares 2 5" xfId="91"/>
    <cellStyle name="Millares 2 5 2" xfId="124"/>
    <cellStyle name="Millares 2 5 3" xfId="191"/>
    <cellStyle name="Millares 2 5 3 2" xfId="1806"/>
    <cellStyle name="Millares 2 5 4" xfId="150"/>
    <cellStyle name="Millares 2 5 5" xfId="586"/>
    <cellStyle name="Millares 2 6" xfId="138"/>
    <cellStyle name="Millares 2 6 2" xfId="588"/>
    <cellStyle name="Millares 2 6 3" xfId="587"/>
    <cellStyle name="Millares 2 6 4" xfId="1807"/>
    <cellStyle name="Millares 2 7" xfId="218"/>
    <cellStyle name="Millares 2 7 2" xfId="589"/>
    <cellStyle name="Millares 2 8" xfId="590"/>
    <cellStyle name="Millares 2 9" xfId="567"/>
    <cellStyle name="Millares 2_AMPLIACION ESTACIONES-TM-27-NOVIEMBRE-2012" xfId="591"/>
    <cellStyle name="Millares 20" xfId="159"/>
    <cellStyle name="Millares 20 2" xfId="593"/>
    <cellStyle name="Millares 20 3" xfId="592"/>
    <cellStyle name="Millares 21" xfId="175"/>
    <cellStyle name="Millares 21 2" xfId="595"/>
    <cellStyle name="Millares 21 3" xfId="594"/>
    <cellStyle name="Millares 22" xfId="152"/>
    <cellStyle name="Millares 22 2" xfId="597"/>
    <cellStyle name="Millares 22 3" xfId="596"/>
    <cellStyle name="Millares 23" xfId="178"/>
    <cellStyle name="Millares 23 2" xfId="599"/>
    <cellStyle name="Millares 23 3" xfId="598"/>
    <cellStyle name="Millares 24" xfId="166"/>
    <cellStyle name="Millares 24 2" xfId="601"/>
    <cellStyle name="Millares 24 3" xfId="600"/>
    <cellStyle name="Millares 25" xfId="177"/>
    <cellStyle name="Millares 25 2" xfId="603"/>
    <cellStyle name="Millares 25 3" xfId="602"/>
    <cellStyle name="Millares 26" xfId="167"/>
    <cellStyle name="Millares 26 2" xfId="605"/>
    <cellStyle name="Millares 26 3" xfId="604"/>
    <cellStyle name="Millares 27" xfId="176"/>
    <cellStyle name="Millares 27 2" xfId="607"/>
    <cellStyle name="Millares 27 3" xfId="606"/>
    <cellStyle name="Millares 28" xfId="171"/>
    <cellStyle name="Millares 28 2" xfId="609"/>
    <cellStyle name="Millares 28 3" xfId="608"/>
    <cellStyle name="Millares 29" xfId="174"/>
    <cellStyle name="Millares 29 2" xfId="611"/>
    <cellStyle name="Millares 29 3" xfId="610"/>
    <cellStyle name="Millares 3" xfId="12"/>
    <cellStyle name="Millares 3 10" xfId="1808"/>
    <cellStyle name="Millares 3 2" xfId="93"/>
    <cellStyle name="Millares 3 2 2" xfId="193"/>
    <cellStyle name="Millares 3 2 2 2" xfId="612"/>
    <cellStyle name="Millares 3 2 2 3" xfId="613"/>
    <cellStyle name="Millares 3 2 3" xfId="151"/>
    <cellStyle name="Millares 3 2 3 2" xfId="614"/>
    <cellStyle name="Millares 3 2 3 3" xfId="615"/>
    <cellStyle name="Millares 3 2 4" xfId="616"/>
    <cellStyle name="Millares 3 2 4 2" xfId="617"/>
    <cellStyle name="Millares 3 2 5" xfId="618"/>
    <cellStyle name="Millares 3 2 5 2" xfId="619"/>
    <cellStyle name="Millares 3 2 6" xfId="620"/>
    <cellStyle name="Millares 3 2 7" xfId="1809"/>
    <cellStyle name="Millares 3 3" xfId="92"/>
    <cellStyle name="Millares 3 3 2" xfId="192"/>
    <cellStyle name="Millares 3 3 2 2" xfId="621"/>
    <cellStyle name="Millares 3 3 3" xfId="622"/>
    <cellStyle name="Millares 3 4" xfId="623"/>
    <cellStyle name="Millares 3 4 2" xfId="624"/>
    <cellStyle name="Millares 3 4 3" xfId="625"/>
    <cellStyle name="Millares 3 5" xfId="626"/>
    <cellStyle name="Millares 3 5 2" xfId="627"/>
    <cellStyle name="Millares 3 5 2 2" xfId="628"/>
    <cellStyle name="Millares 3 5 3" xfId="629"/>
    <cellStyle name="Millares 3 5 4" xfId="630"/>
    <cellStyle name="Millares 3 6" xfId="631"/>
    <cellStyle name="Millares 3 6 2" xfId="632"/>
    <cellStyle name="Millares 3 7" xfId="633"/>
    <cellStyle name="Millares 3 8" xfId="634"/>
    <cellStyle name="Millares 3 9" xfId="635"/>
    <cellStyle name="Millares 3_MEMORIAS" xfId="110"/>
    <cellStyle name="Millares 30" xfId="169"/>
    <cellStyle name="Millares 30 2" xfId="637"/>
    <cellStyle name="Millares 30 3" xfId="636"/>
    <cellStyle name="Millares 31" xfId="173"/>
    <cellStyle name="Millares 31 2" xfId="639"/>
    <cellStyle name="Millares 31 3" xfId="638"/>
    <cellStyle name="Millares 32" xfId="168"/>
    <cellStyle name="Millares 32 2" xfId="641"/>
    <cellStyle name="Millares 32 3" xfId="640"/>
    <cellStyle name="Millares 33" xfId="172"/>
    <cellStyle name="Millares 33 2" xfId="643"/>
    <cellStyle name="Millares 33 3" xfId="642"/>
    <cellStyle name="Millares 34" xfId="170"/>
    <cellStyle name="Millares 34 2" xfId="645"/>
    <cellStyle name="Millares 34 3" xfId="644"/>
    <cellStyle name="Millares 35" xfId="213"/>
    <cellStyle name="Millares 35 2" xfId="647"/>
    <cellStyle name="Millares 35 3" xfId="646"/>
    <cellStyle name="Millares 36" xfId="648"/>
    <cellStyle name="Millares 36 2" xfId="649"/>
    <cellStyle name="Millares 37" xfId="650"/>
    <cellStyle name="Millares 37 2" xfId="651"/>
    <cellStyle name="Millares 38" xfId="652"/>
    <cellStyle name="Millares 38 2" xfId="653"/>
    <cellStyle name="Millares 39" xfId="654"/>
    <cellStyle name="Millares 39 2" xfId="655"/>
    <cellStyle name="Millares 4" xfId="13"/>
    <cellStyle name="Millares 4 10" xfId="657"/>
    <cellStyle name="Millares 4 11" xfId="658"/>
    <cellStyle name="Millares 4 12" xfId="659"/>
    <cellStyle name="Millares 4 13" xfId="660"/>
    <cellStyle name="Millares 4 14" xfId="661"/>
    <cellStyle name="Millares 4 15" xfId="662"/>
    <cellStyle name="Millares 4 16" xfId="663"/>
    <cellStyle name="Millares 4 17" xfId="664"/>
    <cellStyle name="Millares 4 18" xfId="665"/>
    <cellStyle name="Millares 4 19" xfId="666"/>
    <cellStyle name="Millares 4 2" xfId="14"/>
    <cellStyle name="Millares 4 2 2" xfId="15"/>
    <cellStyle name="Millares 4 2 2 2" xfId="186"/>
    <cellStyle name="Millares 4 2 2 2 2" xfId="669"/>
    <cellStyle name="Millares 4 2 2 3" xfId="668"/>
    <cellStyle name="Millares 4 2 2 4" xfId="1812"/>
    <cellStyle name="Millares 4 2 3" xfId="185"/>
    <cellStyle name="Millares 4 2 3 2" xfId="670"/>
    <cellStyle name="Millares 4 2 4" xfId="671"/>
    <cellStyle name="Millares 4 2 5" xfId="672"/>
    <cellStyle name="Millares 4 2 6" xfId="667"/>
    <cellStyle name="Millares 4 2 7" xfId="1811"/>
    <cellStyle name="Millares 4 20" xfId="673"/>
    <cellStyle name="Millares 4 21" xfId="674"/>
    <cellStyle name="Millares 4 22" xfId="675"/>
    <cellStyle name="Millares 4 23" xfId="676"/>
    <cellStyle name="Millares 4 24" xfId="677"/>
    <cellStyle name="Millares 4 25" xfId="678"/>
    <cellStyle name="Millares 4 26" xfId="679"/>
    <cellStyle name="Millares 4 27" xfId="680"/>
    <cellStyle name="Millares 4 28" xfId="681"/>
    <cellStyle name="Millares 4 29" xfId="682"/>
    <cellStyle name="Millares 4 3" xfId="123"/>
    <cellStyle name="Millares 4 3 2" xfId="683"/>
    <cellStyle name="Millares 4 3 3" xfId="684"/>
    <cellStyle name="Millares 4 30" xfId="685"/>
    <cellStyle name="Millares 4 31" xfId="686"/>
    <cellStyle name="Millares 4 32" xfId="687"/>
    <cellStyle name="Millares 4 33" xfId="688"/>
    <cellStyle name="Millares 4 34" xfId="689"/>
    <cellStyle name="Millares 4 35" xfId="690"/>
    <cellStyle name="Millares 4 36" xfId="691"/>
    <cellStyle name="Millares 4 37" xfId="692"/>
    <cellStyle name="Millares 4 38" xfId="693"/>
    <cellStyle name="Millares 4 39" xfId="694"/>
    <cellStyle name="Millares 4 4" xfId="139"/>
    <cellStyle name="Millares 4 4 2" xfId="696"/>
    <cellStyle name="Millares 4 4 3" xfId="695"/>
    <cellStyle name="Millares 4 4 4" xfId="1813"/>
    <cellStyle name="Millares 4 40" xfId="656"/>
    <cellStyle name="Millares 4 41" xfId="1810"/>
    <cellStyle name="Millares 4 5" xfId="697"/>
    <cellStyle name="Millares 4 5 2" xfId="698"/>
    <cellStyle name="Millares 4 6" xfId="699"/>
    <cellStyle name="Millares 4 7" xfId="700"/>
    <cellStyle name="Millares 4 8" xfId="701"/>
    <cellStyle name="Millares 4 9" xfId="702"/>
    <cellStyle name="Millares 4_MEMORIAS" xfId="111"/>
    <cellStyle name="Millares 40" xfId="703"/>
    <cellStyle name="Millares 40 2" xfId="704"/>
    <cellStyle name="Millares 41" xfId="705"/>
    <cellStyle name="Millares 42" xfId="706"/>
    <cellStyle name="Millares 43" xfId="707"/>
    <cellStyle name="Millares 44" xfId="708"/>
    <cellStyle name="Millares 45" xfId="709"/>
    <cellStyle name="Millares 46" xfId="710"/>
    <cellStyle name="Millares 47" xfId="711"/>
    <cellStyle name="Millares 47 2" xfId="712"/>
    <cellStyle name="Millares 48" xfId="713"/>
    <cellStyle name="Millares 49" xfId="714"/>
    <cellStyle name="Millares 5" xfId="16"/>
    <cellStyle name="Millares 5 2" xfId="715"/>
    <cellStyle name="Millares 5 3" xfId="716"/>
    <cellStyle name="Millares 5 4" xfId="717"/>
    <cellStyle name="Millares 5 5" xfId="718"/>
    <cellStyle name="Millares 5 6" xfId="1814"/>
    <cellStyle name="Millares 50" xfId="719"/>
    <cellStyle name="Millares 51" xfId="720"/>
    <cellStyle name="Millares 51 2" xfId="721"/>
    <cellStyle name="Millares 52" xfId="722"/>
    <cellStyle name="Millares 52 2" xfId="723"/>
    <cellStyle name="Millares 53" xfId="724"/>
    <cellStyle name="Millares 53 2" xfId="725"/>
    <cellStyle name="Millares 53 2 2" xfId="726"/>
    <cellStyle name="Millares 53 3" xfId="727"/>
    <cellStyle name="Millares 53 4" xfId="728"/>
    <cellStyle name="Millares 54" xfId="729"/>
    <cellStyle name="Millares 54 2" xfId="730"/>
    <cellStyle name="Millares 54 2 2" xfId="731"/>
    <cellStyle name="Millares 54 3" xfId="732"/>
    <cellStyle name="Millares 54 4" xfId="733"/>
    <cellStyle name="Millares 55" xfId="734"/>
    <cellStyle name="Millares 55 2" xfId="735"/>
    <cellStyle name="Millares 55 2 2" xfId="736"/>
    <cellStyle name="Millares 55 3" xfId="737"/>
    <cellStyle name="Millares 55 4" xfId="738"/>
    <cellStyle name="Millares 55 5" xfId="1815"/>
    <cellStyle name="Millares 56" xfId="739"/>
    <cellStyle name="Millares 56 2" xfId="740"/>
    <cellStyle name="Millares 56 2 2" xfId="741"/>
    <cellStyle name="Millares 56 3" xfId="742"/>
    <cellStyle name="Millares 56 4" xfId="743"/>
    <cellStyle name="Millares 57" xfId="744"/>
    <cellStyle name="Millares 57 2" xfId="745"/>
    <cellStyle name="Millares 57 2 2" xfId="746"/>
    <cellStyle name="Millares 57 3" xfId="747"/>
    <cellStyle name="Millares 57 4" xfId="748"/>
    <cellStyle name="Millares 58" xfId="749"/>
    <cellStyle name="Millares 58 2" xfId="750"/>
    <cellStyle name="Millares 58 3" xfId="751"/>
    <cellStyle name="Millares 59" xfId="752"/>
    <cellStyle name="Millares 6" xfId="17"/>
    <cellStyle name="Millares 6 2" xfId="18"/>
    <cellStyle name="Millares 6 2 2" xfId="19"/>
    <cellStyle name="Millares 6 2 2 2" xfId="188"/>
    <cellStyle name="Millares 6 2 2 2 2" xfId="756"/>
    <cellStyle name="Millares 6 2 2 3" xfId="755"/>
    <cellStyle name="Millares 6 2 2 4" xfId="1818"/>
    <cellStyle name="Millares 6 2 3" xfId="187"/>
    <cellStyle name="Millares 6 2 3 2" xfId="757"/>
    <cellStyle name="Millares 6 2 4" xfId="758"/>
    <cellStyle name="Millares 6 2 5" xfId="754"/>
    <cellStyle name="Millares 6 2 6" xfId="1817"/>
    <cellStyle name="Millares 6 3" xfId="140"/>
    <cellStyle name="Millares 6 3 2" xfId="760"/>
    <cellStyle name="Millares 6 3 3" xfId="759"/>
    <cellStyle name="Millares 6 4" xfId="761"/>
    <cellStyle name="Millares 6 5" xfId="753"/>
    <cellStyle name="Millares 6 6" xfId="1816"/>
    <cellStyle name="Millares 60" xfId="497"/>
    <cellStyle name="Millares 61" xfId="762"/>
    <cellStyle name="Millares 62" xfId="223"/>
    <cellStyle name="Millares 63" xfId="458"/>
    <cellStyle name="Millares 64" xfId="1556"/>
    <cellStyle name="Millares 65" xfId="1734"/>
    <cellStyle name="Millares 7" xfId="3"/>
    <cellStyle name="Millares 7 2" xfId="180"/>
    <cellStyle name="Millares 7 2 2" xfId="765"/>
    <cellStyle name="Millares 7 2 3" xfId="764"/>
    <cellStyle name="Millares 7 3" xfId="136"/>
    <cellStyle name="Millares 7 3 2" xfId="767"/>
    <cellStyle name="Millares 7 3 3" xfId="766"/>
    <cellStyle name="Millares 7 4" xfId="768"/>
    <cellStyle name="Millares 7 5" xfId="763"/>
    <cellStyle name="Millares 7 6" xfId="1819"/>
    <cellStyle name="Millares 8" xfId="90"/>
    <cellStyle name="Millares 8 2" xfId="190"/>
    <cellStyle name="Millares 8 2 2" xfId="771"/>
    <cellStyle name="Millares 8 2 3" xfId="770"/>
    <cellStyle name="Millares 8 3" xfId="149"/>
    <cellStyle name="Millares 8 3 2" xfId="772"/>
    <cellStyle name="Millares 8 4" xfId="773"/>
    <cellStyle name="Millares 8 5" xfId="769"/>
    <cellStyle name="Millares 8 6" xfId="1820"/>
    <cellStyle name="Millares 9" xfId="102"/>
    <cellStyle name="Millares 9 2" xfId="195"/>
    <cellStyle name="Millares 9 2 2" xfId="775"/>
    <cellStyle name="Millares 9 3" xfId="153"/>
    <cellStyle name="Millares 9 3 2" xfId="776"/>
    <cellStyle name="Millares 9 4" xfId="777"/>
    <cellStyle name="Millares 9 5" xfId="774"/>
    <cellStyle name="Millares 9 6" xfId="1821"/>
    <cellStyle name="Moneda" xfId="1" builtinId="4"/>
    <cellStyle name="Moneda [0]" xfId="128" builtinId="7"/>
    <cellStyle name="Moneda [0] 2" xfId="208"/>
    <cellStyle name="Moneda [0] 2 2" xfId="780"/>
    <cellStyle name="Moneda [0] 2 3" xfId="781"/>
    <cellStyle name="Moneda [0] 2 4" xfId="782"/>
    <cellStyle name="Moneda [0] 2 5" xfId="779"/>
    <cellStyle name="Moneda [0] 3" xfId="214"/>
    <cellStyle name="Moneda [0] 3 2" xfId="784"/>
    <cellStyle name="Moneda [0] 3 3" xfId="785"/>
    <cellStyle name="Moneda [0] 3 4" xfId="783"/>
    <cellStyle name="Moneda [0] 4" xfId="786"/>
    <cellStyle name="Moneda [0] 4 2" xfId="787"/>
    <cellStyle name="Moneda [0] 5" xfId="788"/>
    <cellStyle name="Moneda 10" xfId="94"/>
    <cellStyle name="Moneda 10 2" xfId="790"/>
    <cellStyle name="Moneda 10 2 2" xfId="791"/>
    <cellStyle name="Moneda 10 3" xfId="792"/>
    <cellStyle name="Moneda 10 4" xfId="793"/>
    <cellStyle name="Moneda 10 5" xfId="789"/>
    <cellStyle name="Moneda 10 6" xfId="226"/>
    <cellStyle name="Moneda 11" xfId="211"/>
    <cellStyle name="Moneda 11 2" xfId="795"/>
    <cellStyle name="Moneda 11 3" xfId="794"/>
    <cellStyle name="Moneda 11 4" xfId="1434"/>
    <cellStyle name="Moneda 12" xfId="215"/>
    <cellStyle name="Moneda 12 2" xfId="797"/>
    <cellStyle name="Moneda 12 3" xfId="796"/>
    <cellStyle name="Moneda 13" xfId="216"/>
    <cellStyle name="Moneda 13 2" xfId="799"/>
    <cellStyle name="Moneda 13 3" xfId="798"/>
    <cellStyle name="Moneda 14" xfId="800"/>
    <cellStyle name="Moneda 14 2" xfId="801"/>
    <cellStyle name="Moneda 14 2 2" xfId="802"/>
    <cellStyle name="Moneda 14 2 3" xfId="803"/>
    <cellStyle name="Moneda 14 3" xfId="804"/>
    <cellStyle name="Moneda 14 3 2" xfId="805"/>
    <cellStyle name="Moneda 14 4" xfId="806"/>
    <cellStyle name="Moneda 14 5" xfId="807"/>
    <cellStyle name="Moneda 15" xfId="808"/>
    <cellStyle name="Moneda 15 2" xfId="809"/>
    <cellStyle name="Moneda 15 3" xfId="810"/>
    <cellStyle name="Moneda 15 4" xfId="811"/>
    <cellStyle name="Moneda 15 5" xfId="812"/>
    <cellStyle name="Moneda 16" xfId="813"/>
    <cellStyle name="Moneda 16 2" xfId="814"/>
    <cellStyle name="Moneda 17" xfId="815"/>
    <cellStyle name="Moneda 17 2" xfId="816"/>
    <cellStyle name="Moneda 18" xfId="817"/>
    <cellStyle name="Moneda 18 2" xfId="818"/>
    <cellStyle name="Moneda 19" xfId="819"/>
    <cellStyle name="Moneda 2" xfId="20"/>
    <cellStyle name="Moneda 2 10" xfId="95"/>
    <cellStyle name="Moneda 2 10 2" xfId="822"/>
    <cellStyle name="Moneda 2 10 3" xfId="823"/>
    <cellStyle name="Moneda 2 10 4" xfId="821"/>
    <cellStyle name="Moneda 2 10 5" xfId="233"/>
    <cellStyle name="Moneda 2 11" xfId="121"/>
    <cellStyle name="Moneda 2 11 2" xfId="207"/>
    <cellStyle name="Moneda 2 11 2 2" xfId="825"/>
    <cellStyle name="Moneda 2 11 3" xfId="824"/>
    <cellStyle name="Moneda 2 12" xfId="826"/>
    <cellStyle name="Moneda 2 12 2" xfId="1824"/>
    <cellStyle name="Moneda 2 13" xfId="827"/>
    <cellStyle name="Moneda 2 14" xfId="820"/>
    <cellStyle name="Moneda 2 15" xfId="1823"/>
    <cellStyle name="Moneda 2 2" xfId="21"/>
    <cellStyle name="Moneda 2 2 2" xfId="22"/>
    <cellStyle name="Moneda 2 2 2 2" xfId="829"/>
    <cellStyle name="Moneda 2 2 2 3" xfId="830"/>
    <cellStyle name="Moneda 2 2 2 3 2" xfId="831"/>
    <cellStyle name="Moneda 2 2 2 4" xfId="832"/>
    <cellStyle name="Moneda 2 2 2 5" xfId="833"/>
    <cellStyle name="Moneda 2 2 3" xfId="23"/>
    <cellStyle name="Moneda 2 2 3 2" xfId="834"/>
    <cellStyle name="Moneda 2 2 3 2 2" xfId="835"/>
    <cellStyle name="Moneda 2 2 3 3" xfId="836"/>
    <cellStyle name="Moneda 2 2 3 4" xfId="837"/>
    <cellStyle name="Moneda 2 2 3 5" xfId="838"/>
    <cellStyle name="Moneda 2 2 4" xfId="839"/>
    <cellStyle name="Moneda 2 2 4 2" xfId="840"/>
    <cellStyle name="Moneda 2 2 5" xfId="841"/>
    <cellStyle name="Moneda 2 2 6" xfId="828"/>
    <cellStyle name="Moneda 2 2 7" xfId="235"/>
    <cellStyle name="Moneda 2 3" xfId="24"/>
    <cellStyle name="Moneda 2 3 2" xfId="141"/>
    <cellStyle name="Moneda 2 3 2 2" xfId="842"/>
    <cellStyle name="Moneda 2 3 2 3" xfId="843"/>
    <cellStyle name="Moneda 2 3 2 3 2" xfId="844"/>
    <cellStyle name="Moneda 2 3 2 4" xfId="845"/>
    <cellStyle name="Moneda 2 3 2 5" xfId="846"/>
    <cellStyle name="Moneda 2 3 3" xfId="847"/>
    <cellStyle name="Moneda 2 3 4" xfId="848"/>
    <cellStyle name="Moneda 2 3 5" xfId="849"/>
    <cellStyle name="Moneda 2 4" xfId="25"/>
    <cellStyle name="Moneda 2 4 2" xfId="142"/>
    <cellStyle name="Moneda 2 4 2 2" xfId="850"/>
    <cellStyle name="Moneda 2 4 2 3" xfId="851"/>
    <cellStyle name="Moneda 2 4 2 4" xfId="852"/>
    <cellStyle name="Moneda 2 4 3" xfId="853"/>
    <cellStyle name="Moneda 2 4 3 2" xfId="854"/>
    <cellStyle name="Moneda 2 4 3 3" xfId="855"/>
    <cellStyle name="Moneda 2 4 4" xfId="856"/>
    <cellStyle name="Moneda 2 4 5" xfId="857"/>
    <cellStyle name="Moneda 2 4 6" xfId="858"/>
    <cellStyle name="Moneda 2 5" xfId="26"/>
    <cellStyle name="Moneda 2 5 2" xfId="143"/>
    <cellStyle name="Moneda 2 5 2 2" xfId="859"/>
    <cellStyle name="Moneda 2 5 3" xfId="860"/>
    <cellStyle name="Moneda 2 6" xfId="27"/>
    <cellStyle name="Moneda 2 6 2" xfId="144"/>
    <cellStyle name="Moneda 2 6 2 2" xfId="861"/>
    <cellStyle name="Moneda 2 6 3" xfId="862"/>
    <cellStyle name="Moneda 2 6 4" xfId="863"/>
    <cellStyle name="Moneda 2 7" xfId="28"/>
    <cellStyle name="Moneda 2 7 2" xfId="145"/>
    <cellStyle name="Moneda 2 7 2 2" xfId="864"/>
    <cellStyle name="Moneda 2 7 3" xfId="865"/>
    <cellStyle name="Moneda 2 8" xfId="29"/>
    <cellStyle name="Moneda 2 8 2" xfId="146"/>
    <cellStyle name="Moneda 2 8 3" xfId="866"/>
    <cellStyle name="Moneda 2 9" xfId="30"/>
    <cellStyle name="Moneda 2 9 2" xfId="867"/>
    <cellStyle name="Moneda 2_AIU-unificado" xfId="868"/>
    <cellStyle name="Moneda 20" xfId="869"/>
    <cellStyle name="Moneda 21" xfId="778"/>
    <cellStyle name="Moneda 22" xfId="225"/>
    <cellStyle name="Moneda 23" xfId="227"/>
    <cellStyle name="Moneda 24" xfId="1564"/>
    <cellStyle name="Moneda 25" xfId="1731"/>
    <cellStyle name="Moneda 26" xfId="1822"/>
    <cellStyle name="Moneda 3" xfId="31"/>
    <cellStyle name="Moneda 3 10" xfId="870"/>
    <cellStyle name="Moneda 3 11" xfId="230"/>
    <cellStyle name="Moneda 3 2" xfId="32"/>
    <cellStyle name="Moneda 3 2 2" xfId="147"/>
    <cellStyle name="Moneda 3 2 2 2" xfId="872"/>
    <cellStyle name="Moneda 3 2 2 3" xfId="873"/>
    <cellStyle name="Moneda 3 2 3" xfId="874"/>
    <cellStyle name="Moneda 3 2 3 2" xfId="875"/>
    <cellStyle name="Moneda 3 2 4" xfId="876"/>
    <cellStyle name="Moneda 3 2 5" xfId="871"/>
    <cellStyle name="Moneda 3 3" xfId="96"/>
    <cellStyle name="Moneda 3 3 2" xfId="878"/>
    <cellStyle name="Moneda 3 3 2 2" xfId="879"/>
    <cellStyle name="Moneda 3 3 3" xfId="880"/>
    <cellStyle name="Moneda 3 3 4" xfId="881"/>
    <cellStyle name="Moneda 3 3 5" xfId="877"/>
    <cellStyle name="Moneda 3 4" xfId="228"/>
    <cellStyle name="Moneda 3 4 2" xfId="883"/>
    <cellStyle name="Moneda 3 4 3" xfId="884"/>
    <cellStyle name="Moneda 3 4 4" xfId="885"/>
    <cellStyle name="Moneda 3 4 5" xfId="882"/>
    <cellStyle name="Moneda 3 5" xfId="886"/>
    <cellStyle name="Moneda 3 5 2" xfId="887"/>
    <cellStyle name="Moneda 3 5 2 2" xfId="888"/>
    <cellStyle name="Moneda 3 5 2 2 2" xfId="889"/>
    <cellStyle name="Moneda 3 5 2 3" xfId="890"/>
    <cellStyle name="Moneda 3 5 2 4" xfId="891"/>
    <cellStyle name="Moneda 3 5 3" xfId="892"/>
    <cellStyle name="Moneda 3 5 4" xfId="893"/>
    <cellStyle name="Moneda 3 6" xfId="894"/>
    <cellStyle name="Moneda 3 6 2" xfId="895"/>
    <cellStyle name="Moneda 3 7" xfId="896"/>
    <cellStyle name="Moneda 3 7 2" xfId="897"/>
    <cellStyle name="Moneda 3 8" xfId="898"/>
    <cellStyle name="Moneda 3 9" xfId="899"/>
    <cellStyle name="Moneda 3_ANEXO-2" xfId="900"/>
    <cellStyle name="Moneda 4" xfId="33"/>
    <cellStyle name="Moneda 4 2" xfId="148"/>
    <cellStyle name="Moneda 4 2 2" xfId="901"/>
    <cellStyle name="Moneda 4 2 3" xfId="902"/>
    <cellStyle name="Moneda 4 2 3 2" xfId="903"/>
    <cellStyle name="Moneda 4 2 4" xfId="904"/>
    <cellStyle name="Moneda 4 2 5" xfId="905"/>
    <cellStyle name="Moneda 4 2 6" xfId="906"/>
    <cellStyle name="Moneda 4 3" xfId="907"/>
    <cellStyle name="Moneda 4 3 2" xfId="908"/>
    <cellStyle name="Moneda 4 4" xfId="909"/>
    <cellStyle name="Moneda 4 5" xfId="910"/>
    <cellStyle name="Moneda 4 6" xfId="911"/>
    <cellStyle name="Moneda 5" xfId="34"/>
    <cellStyle name="Moneda 5 2" xfId="913"/>
    <cellStyle name="Moneda 5 2 2" xfId="914"/>
    <cellStyle name="Moneda 5 2 2 2" xfId="915"/>
    <cellStyle name="Moneda 5 2 2 2 2" xfId="916"/>
    <cellStyle name="Moneda 5 2 2 3" xfId="917"/>
    <cellStyle name="Moneda 5 2 2 4" xfId="918"/>
    <cellStyle name="Moneda 5 2 3" xfId="919"/>
    <cellStyle name="Moneda 5 2 3 2" xfId="920"/>
    <cellStyle name="Moneda 5 2 3 2 2" xfId="921"/>
    <cellStyle name="Moneda 5 2 3 2 2 2" xfId="922"/>
    <cellStyle name="Moneda 5 2 3 2 3" xfId="923"/>
    <cellStyle name="Moneda 5 2 3 2 4" xfId="924"/>
    <cellStyle name="Moneda 5 2 3 3" xfId="925"/>
    <cellStyle name="Moneda 5 2 3 3 2" xfId="926"/>
    <cellStyle name="Moneda 5 2 3 4" xfId="927"/>
    <cellStyle name="Moneda 5 2 3 5" xfId="928"/>
    <cellStyle name="Moneda 5 2 4" xfId="929"/>
    <cellStyle name="Moneda 5 2 4 2" xfId="930"/>
    <cellStyle name="Moneda 5 2 4 2 2" xfId="931"/>
    <cellStyle name="Moneda 5 2 4 3" xfId="932"/>
    <cellStyle name="Moneda 5 2 4 3 2" xfId="933"/>
    <cellStyle name="Moneda 5 2 4 4" xfId="934"/>
    <cellStyle name="Moneda 5 2 4 5" xfId="935"/>
    <cellStyle name="Moneda 5 2 5" xfId="936"/>
    <cellStyle name="Moneda 5 2 5 2" xfId="937"/>
    <cellStyle name="Moneda 5 2 6" xfId="938"/>
    <cellStyle name="Moneda 5 2 7" xfId="939"/>
    <cellStyle name="Moneda 5 3" xfId="940"/>
    <cellStyle name="Moneda 5 4" xfId="912"/>
    <cellStyle name="Moneda 53" xfId="132"/>
    <cellStyle name="Moneda 53 2" xfId="941"/>
    <cellStyle name="Moneda 6" xfId="35"/>
    <cellStyle name="Moneda 6 2" xfId="221"/>
    <cellStyle name="Moneda 6 2 2" xfId="944"/>
    <cellStyle name="Moneda 6 2 2 2" xfId="945"/>
    <cellStyle name="Moneda 6 2 3" xfId="946"/>
    <cellStyle name="Moneda 6 2 4" xfId="947"/>
    <cellStyle name="Moneda 6 2 5" xfId="943"/>
    <cellStyle name="Moneda 6 2 6" xfId="1825"/>
    <cellStyle name="Moneda 6 3" xfId="948"/>
    <cellStyle name="Moneda 6 3 2" xfId="949"/>
    <cellStyle name="Moneda 6 3 2 2" xfId="950"/>
    <cellStyle name="Moneda 6 3 3" xfId="951"/>
    <cellStyle name="Moneda 6 3 4" xfId="952"/>
    <cellStyle name="Moneda 6 4" xfId="953"/>
    <cellStyle name="Moneda 6 4 2" xfId="954"/>
    <cellStyle name="Moneda 6 5" xfId="955"/>
    <cellStyle name="Moneda 6 6" xfId="956"/>
    <cellStyle name="Moneda 6 7" xfId="957"/>
    <cellStyle name="Moneda 6 8" xfId="942"/>
    <cellStyle name="Moneda 7" xfId="179"/>
    <cellStyle name="Moneda 7 2" xfId="222"/>
    <cellStyle name="Moneda 7 2 2" xfId="959"/>
    <cellStyle name="Moneda 7 3" xfId="960"/>
    <cellStyle name="Moneda 7 4" xfId="958"/>
    <cellStyle name="Moneda 8" xfId="189"/>
    <cellStyle name="Moneda 8 2" xfId="962"/>
    <cellStyle name="Moneda 8 3" xfId="963"/>
    <cellStyle name="Moneda 8 4" xfId="961"/>
    <cellStyle name="Moneda 9" xfId="194"/>
    <cellStyle name="Moneda 9 2" xfId="965"/>
    <cellStyle name="Moneda 9 3" xfId="964"/>
    <cellStyle name="Moneda0" xfId="966"/>
    <cellStyle name="Neutral 2" xfId="967"/>
    <cellStyle name="Neutral 2 2" xfId="1826"/>
    <cellStyle name="Nïrmal_PROINVER" xfId="968"/>
    <cellStyle name="Normal" xfId="0" builtinId="0"/>
    <cellStyle name="Normal 10" xfId="125"/>
    <cellStyle name="Normal 10 2" xfId="969"/>
    <cellStyle name="Normal 10 2 2" xfId="970"/>
    <cellStyle name="Normal 10 2 2 2" xfId="971"/>
    <cellStyle name="Normal 10 2 3" xfId="972"/>
    <cellStyle name="Normal 10 2 4" xfId="973"/>
    <cellStyle name="Normal 10 2 5" xfId="1827"/>
    <cellStyle name="Normal 10 3" xfId="974"/>
    <cellStyle name="Normal 10 4" xfId="975"/>
    <cellStyle name="Normal 10 5" xfId="976"/>
    <cellStyle name="Normal 11" xfId="977"/>
    <cellStyle name="Normal 11 2" xfId="978"/>
    <cellStyle name="Normal 11 2 2" xfId="979"/>
    <cellStyle name="Normal 11 2 2 2" xfId="980"/>
    <cellStyle name="Normal 11 2 3" xfId="981"/>
    <cellStyle name="Normal 11 2 4" xfId="982"/>
    <cellStyle name="Normal 12" xfId="231"/>
    <cellStyle name="Normal 12 2" xfId="983"/>
    <cellStyle name="Normal 13" xfId="984"/>
    <cellStyle name="Normal 14" xfId="130"/>
    <cellStyle name="Normal 14 2" xfId="985"/>
    <cellStyle name="Normal 14 2 2" xfId="986"/>
    <cellStyle name="Normal 14 2 2 2" xfId="987"/>
    <cellStyle name="Normal 14 2 3" xfId="988"/>
    <cellStyle name="Normal 14 2 4" xfId="989"/>
    <cellStyle name="Normal 14 3" xfId="990"/>
    <cellStyle name="Normal 14 3 2" xfId="991"/>
    <cellStyle name="Normal 14 3 2 2" xfId="992"/>
    <cellStyle name="Normal 14 3 2 2 2" xfId="993"/>
    <cellStyle name="Normal 14 3 2 3" xfId="994"/>
    <cellStyle name="Normal 14 3 2 3 2" xfId="995"/>
    <cellStyle name="Normal 14 3 2 3 2 2" xfId="996"/>
    <cellStyle name="Normal 14 3 2 3 3" xfId="997"/>
    <cellStyle name="Normal 14 3 2 3 4" xfId="998"/>
    <cellStyle name="Normal 14 3 2 4" xfId="999"/>
    <cellStyle name="Normal 14 3 2 4 2" xfId="1000"/>
    <cellStyle name="Normal 14 3 2 5" xfId="1001"/>
    <cellStyle name="Normal 14 3 2 6" xfId="1002"/>
    <cellStyle name="Normal 14 3 2 7" xfId="1003"/>
    <cellStyle name="Normal 14 3 2 8" xfId="1004"/>
    <cellStyle name="Normal 14 3 3" xfId="1005"/>
    <cellStyle name="Normal 14 4" xfId="1006"/>
    <cellStyle name="Normal 14 5" xfId="1007"/>
    <cellStyle name="Normal 14 6" xfId="1008"/>
    <cellStyle name="Normal 15" xfId="1009"/>
    <cellStyle name="Normal 15 2" xfId="1010"/>
    <cellStyle name="Normal 15 2 2" xfId="1011"/>
    <cellStyle name="Normal 15 3" xfId="1012"/>
    <cellStyle name="Normal 15 3 2" xfId="134"/>
    <cellStyle name="Normal 15 4" xfId="1013"/>
    <cellStyle name="Normal 16" xfId="129"/>
    <cellStyle name="Normal 16 2" xfId="1014"/>
    <cellStyle name="Normal 17" xfId="1015"/>
    <cellStyle name="Normal 18" xfId="131"/>
    <cellStyle name="Normal 18 2" xfId="1016"/>
    <cellStyle name="Normal 19" xfId="97"/>
    <cellStyle name="Normal 19 2" xfId="98"/>
    <cellStyle name="Normal 19 2 2" xfId="1017"/>
    <cellStyle name="Normal 19 2 3" xfId="1018"/>
    <cellStyle name="Normal 19 3" xfId="1019"/>
    <cellStyle name="Normal 19 4" xfId="1020"/>
    <cellStyle name="Normal 19 5" xfId="1021"/>
    <cellStyle name="Normal 2" xfId="36"/>
    <cellStyle name="Normal 2 10" xfId="37"/>
    <cellStyle name="Normal 2 10 2" xfId="1022"/>
    <cellStyle name="Normal 2 2" xfId="99"/>
    <cellStyle name="Normal 2 2 2" xfId="1023"/>
    <cellStyle name="Normal 2 2 3" xfId="38"/>
    <cellStyle name="Normal 2 2 4" xfId="1024"/>
    <cellStyle name="Normal 2 2 5" xfId="1025"/>
    <cellStyle name="Normal 2 2_Copia de PRESUPUESTO POR CAPITULOS MARZO-25-11-ULTIMO" xfId="1026"/>
    <cellStyle name="Normal 2 3" xfId="217"/>
    <cellStyle name="Normal 2 3 2" xfId="1027"/>
    <cellStyle name="Normal 2 3 2 2" xfId="1028"/>
    <cellStyle name="Normal 2 3 2 3" xfId="1029"/>
    <cellStyle name="Normal 2 3 2 4" xfId="1030"/>
    <cellStyle name="Normal 2 3 3" xfId="1031"/>
    <cellStyle name="Normal 2 3 4" xfId="1032"/>
    <cellStyle name="Normal 2 4" xfId="1033"/>
    <cellStyle name="Normal 2 4 2" xfId="1034"/>
    <cellStyle name="Normal 2 5" xfId="1035"/>
    <cellStyle name="Normal 2 5 2" xfId="1036"/>
    <cellStyle name="Normal 2 5 3" xfId="1037"/>
    <cellStyle name="Normal 2 5 4" xfId="1038"/>
    <cellStyle name="Normal 2 5 4 2" xfId="1039"/>
    <cellStyle name="Normal 2 5 5" xfId="1040"/>
    <cellStyle name="Normal 2 5 6" xfId="1041"/>
    <cellStyle name="Normal 2 6" xfId="1042"/>
    <cellStyle name="Normal 2 7" xfId="1043"/>
    <cellStyle name="Normal 2_01-Analisis de precios unitarios instalacion VP 22-05-09" xfId="1044"/>
    <cellStyle name="Normal 20" xfId="1045"/>
    <cellStyle name="Normal 20 2" xfId="1046"/>
    <cellStyle name="Normal 20 3" xfId="1047"/>
    <cellStyle name="Normal 20 3 2" xfId="1048"/>
    <cellStyle name="Normal 20 4" xfId="1049"/>
    <cellStyle name="Normal 20 5" xfId="1050"/>
    <cellStyle name="Normal 21" xfId="1051"/>
    <cellStyle name="Normal 21 2" xfId="1052"/>
    <cellStyle name="Normal 21 2 2" xfId="1053"/>
    <cellStyle name="Normal 21 3" xfId="1054"/>
    <cellStyle name="Normal 21 4" xfId="1055"/>
    <cellStyle name="Normal 22" xfId="1056"/>
    <cellStyle name="Normal 22 2" xfId="1057"/>
    <cellStyle name="Normal 22 2 2" xfId="1058"/>
    <cellStyle name="Normal 22 3" xfId="1059"/>
    <cellStyle name="Normal 22 4" xfId="1060"/>
    <cellStyle name="Normal 23" xfId="1061"/>
    <cellStyle name="Normal 23 2" xfId="1062"/>
    <cellStyle name="Normal 23 2 2" xfId="1063"/>
    <cellStyle name="Normal 23 3" xfId="1064"/>
    <cellStyle name="Normal 23 4" xfId="1065"/>
    <cellStyle name="Normal 24" xfId="1066"/>
    <cellStyle name="Normal 24 2" xfId="1067"/>
    <cellStyle name="Normal 24 2 2" xfId="1068"/>
    <cellStyle name="Normal 24 3" xfId="1069"/>
    <cellStyle name="Normal 24 4" xfId="1070"/>
    <cellStyle name="Normal 25" xfId="1071"/>
    <cellStyle name="Normal 25 2" xfId="1072"/>
    <cellStyle name="Normal 25 2 2" xfId="1073"/>
    <cellStyle name="Normal 25 2 3" xfId="1074"/>
    <cellStyle name="Normal 25 3" xfId="1075"/>
    <cellStyle name="Normal 25 4" xfId="1076"/>
    <cellStyle name="Normal 25 5" xfId="1077"/>
    <cellStyle name="Normal 25 6" xfId="1078"/>
    <cellStyle name="Normal 26" xfId="1079"/>
    <cellStyle name="Normal 26 2" xfId="1080"/>
    <cellStyle name="Normal 26 2 2" xfId="1081"/>
    <cellStyle name="Normal 26 3" xfId="1082"/>
    <cellStyle name="Normal 26 4" xfId="1083"/>
    <cellStyle name="Normal 27" xfId="1084"/>
    <cellStyle name="Normal 27 2" xfId="1085"/>
    <cellStyle name="Normal 27 2 2" xfId="1086"/>
    <cellStyle name="Normal 27 2 3" xfId="1087"/>
    <cellStyle name="Normal 27 3" xfId="1088"/>
    <cellStyle name="Normal 27 4" xfId="1089"/>
    <cellStyle name="Normal 28" xfId="1090"/>
    <cellStyle name="Normal 28 2" xfId="1091"/>
    <cellStyle name="Normal 28 3" xfId="1092"/>
    <cellStyle name="Normal 29" xfId="1093"/>
    <cellStyle name="Normal 3" xfId="39"/>
    <cellStyle name="Normal 3 10" xfId="120"/>
    <cellStyle name="Normal 3 11" xfId="1094"/>
    <cellStyle name="Normal 3 12" xfId="1095"/>
    <cellStyle name="Normal 3 2" xfId="40"/>
    <cellStyle name="Normal 3 2 2" xfId="220"/>
    <cellStyle name="Normal 3 2 2 2" xfId="1096"/>
    <cellStyle name="Normal 3 2 2 3" xfId="1097"/>
    <cellStyle name="Normal 3 2 2 4" xfId="1098"/>
    <cellStyle name="Normal 3 2 3" xfId="1099"/>
    <cellStyle name="Normal 3 2 4" xfId="1100"/>
    <cellStyle name="Normal 3 2 5" xfId="1101"/>
    <cellStyle name="Normal 3 2 6" xfId="1828"/>
    <cellStyle name="Normal 3 3" xfId="41"/>
    <cellStyle name="Normal 3 3 2" xfId="1102"/>
    <cellStyle name="Normal 3 3 2 2" xfId="1103"/>
    <cellStyle name="Normal 3 3 2 2 2" xfId="1104"/>
    <cellStyle name="Normal 3 3 2 3" xfId="1105"/>
    <cellStyle name="Normal 3 3 2 4" xfId="1106"/>
    <cellStyle name="Normal 3 4" xfId="42"/>
    <cellStyle name="Normal 3 5" xfId="43"/>
    <cellStyle name="Normal 3 5 2" xfId="1107"/>
    <cellStyle name="Normal 3 5 3" xfId="1108"/>
    <cellStyle name="Normal 3 6" xfId="44"/>
    <cellStyle name="Normal 3 6 2" xfId="1109"/>
    <cellStyle name="Normal 3 6 2 2" xfId="1110"/>
    <cellStyle name="Normal 3 6 3" xfId="1111"/>
    <cellStyle name="Normal 3 6 4" xfId="1112"/>
    <cellStyle name="Normal 3 6 5" xfId="1113"/>
    <cellStyle name="Normal 3 7" xfId="45"/>
    <cellStyle name="Normal 3 8" xfId="46"/>
    <cellStyle name="Normal 3 9" xfId="47"/>
    <cellStyle name="Normal 3_MEMORIAS" xfId="112"/>
    <cellStyle name="Normal 30" xfId="1115"/>
    <cellStyle name="Normal 31" xfId="1116"/>
    <cellStyle name="Normal 32" xfId="1117"/>
    <cellStyle name="Normal 33" xfId="1118"/>
    <cellStyle name="Normal 4" xfId="48"/>
    <cellStyle name="Normal 4 10" xfId="1120"/>
    <cellStyle name="Normal 4 2" xfId="49"/>
    <cellStyle name="Normal 4 2 2" xfId="122"/>
    <cellStyle name="Normal 4 2 2 2" xfId="1122"/>
    <cellStyle name="Normal 4 2 2 3" xfId="1123"/>
    <cellStyle name="Normal 4 2 3" xfId="1124"/>
    <cellStyle name="Normal 4 2 4" xfId="1125"/>
    <cellStyle name="Normal 4 2 4 2" xfId="1126"/>
    <cellStyle name="Normal 4 2 5" xfId="1127"/>
    <cellStyle name="Normal 4 2 6" xfId="1128"/>
    <cellStyle name="Normal 4 2_ESTADISTICA" xfId="1129"/>
    <cellStyle name="Normal 4 3" xfId="50"/>
    <cellStyle name="Normal 4 3 2" xfId="1131"/>
    <cellStyle name="Normal 4 3 2 2" xfId="1132"/>
    <cellStyle name="Normal 4 3 3" xfId="1133"/>
    <cellStyle name="Normal 4 3 4" xfId="1134"/>
    <cellStyle name="Normal 4 3_ESTADISTICA" xfId="1135"/>
    <cellStyle name="Normal 4 4" xfId="51"/>
    <cellStyle name="Normal 4 4 2" xfId="1136"/>
    <cellStyle name="Normal 4 4 3" xfId="1137"/>
    <cellStyle name="Normal 4 5" xfId="52"/>
    <cellStyle name="Normal 4 5 2" xfId="1138"/>
    <cellStyle name="Normal 4 6" xfId="53"/>
    <cellStyle name="Normal 4 6 2" xfId="1139"/>
    <cellStyle name="Normal 4 6 2 2" xfId="1140"/>
    <cellStyle name="Normal 4 6 3" xfId="1141"/>
    <cellStyle name="Normal 4 6 4" xfId="1142"/>
    <cellStyle name="Normal 4 6 5" xfId="1143"/>
    <cellStyle name="Normal 4 7" xfId="54"/>
    <cellStyle name="Normal 4 7 2" xfId="1144"/>
    <cellStyle name="Normal 4 7 3" xfId="1145"/>
    <cellStyle name="Normal 4 8" xfId="55"/>
    <cellStyle name="Normal 4 8 2" xfId="1146"/>
    <cellStyle name="Normal 4 9" xfId="56"/>
    <cellStyle name="Normal 4 9 2" xfId="1147"/>
    <cellStyle name="Normal 4_AMPLIACION ESTACIONES-TM-27-NOVIEMBRE-2012" xfId="1148"/>
    <cellStyle name="Normal 5" xfId="57"/>
    <cellStyle name="Normal 5 10" xfId="115"/>
    <cellStyle name="Normal 5 10 2" xfId="202"/>
    <cellStyle name="Normal 5 10 3" xfId="161"/>
    <cellStyle name="Normal 5 11" xfId="1149"/>
    <cellStyle name="Normal 5 2" xfId="58"/>
    <cellStyle name="Normal 5 2 2" xfId="1151"/>
    <cellStyle name="Normal 5 2 2 2" xfId="1152"/>
    <cellStyle name="Normal 5 2 3" xfId="1153"/>
    <cellStyle name="Normal 5 2 4" xfId="1154"/>
    <cellStyle name="Normal 5 2 5" xfId="1155"/>
    <cellStyle name="Normal 5 2 6" xfId="1150"/>
    <cellStyle name="Normal 5 3" xfId="59"/>
    <cellStyle name="Normal 5 4" xfId="60"/>
    <cellStyle name="Normal 5 5" xfId="61"/>
    <cellStyle name="Normal 5 6" xfId="62"/>
    <cellStyle name="Normal 5 7" xfId="63"/>
    <cellStyle name="Normal 5 8" xfId="64"/>
    <cellStyle name="Normal 5 9" xfId="100"/>
    <cellStyle name="Normal 5_MEMORIAS" xfId="113"/>
    <cellStyle name="Normal 6" xfId="65"/>
    <cellStyle name="Normal 6 10" xfId="1156"/>
    <cellStyle name="Normal 6 2" xfId="66"/>
    <cellStyle name="Normal 6 2 2" xfId="1157"/>
    <cellStyle name="Normal 6 2 3" xfId="1158"/>
    <cellStyle name="Normal 6 3" xfId="67"/>
    <cellStyle name="Normal 6 3 2" xfId="1159"/>
    <cellStyle name="Normal 6 3 2 2" xfId="1160"/>
    <cellStyle name="Normal 6 3 3" xfId="1161"/>
    <cellStyle name="Normal 6 3 4" xfId="1162"/>
    <cellStyle name="Normal 6 3 5" xfId="1163"/>
    <cellStyle name="Normal 6 4" xfId="68"/>
    <cellStyle name="Normal 6 4 2" xfId="1164"/>
    <cellStyle name="Normal 6 4 2 2" xfId="1165"/>
    <cellStyle name="Normal 6 4 2 2 2" xfId="1166"/>
    <cellStyle name="Normal 6 4 2 3" xfId="1167"/>
    <cellStyle name="Normal 6 4 2 4" xfId="1168"/>
    <cellStyle name="Normal 6 4 3" xfId="1169"/>
    <cellStyle name="Normal 6 4 3 2" xfId="1170"/>
    <cellStyle name="Normal 6 4 4" xfId="1171"/>
    <cellStyle name="Normal 6 4 5" xfId="1172"/>
    <cellStyle name="Normal 6 4 6" xfId="1173"/>
    <cellStyle name="Normal 6 5" xfId="69"/>
    <cellStyle name="Normal 6 5 2" xfId="1174"/>
    <cellStyle name="Normal 6 5 2 2" xfId="1175"/>
    <cellStyle name="Normal 6 5 3" xfId="1176"/>
    <cellStyle name="Normal 6 5 3 2" xfId="1177"/>
    <cellStyle name="Normal 6 5 4" xfId="1178"/>
    <cellStyle name="Normal 6 5 5" xfId="1179"/>
    <cellStyle name="Normal 6 5 6" xfId="1180"/>
    <cellStyle name="Normal 6 6" xfId="70"/>
    <cellStyle name="Normal 6 6 2" xfId="1181"/>
    <cellStyle name="Normal 6 6 3" xfId="1182"/>
    <cellStyle name="Normal 6 7" xfId="71"/>
    <cellStyle name="Normal 6 7 2" xfId="1183"/>
    <cellStyle name="Normal 6 8" xfId="72"/>
    <cellStyle name="Normal 6 8 2" xfId="1184"/>
    <cellStyle name="Normal 6 9" xfId="1185"/>
    <cellStyle name="Normal 7" xfId="73"/>
    <cellStyle name="Normal 7 2" xfId="74"/>
    <cellStyle name="Normal 7 3" xfId="75"/>
    <cellStyle name="Normal 7 3 2" xfId="1186"/>
    <cellStyle name="Normal 7 4" xfId="76"/>
    <cellStyle name="Normal 7 4 2" xfId="1187"/>
    <cellStyle name="Normal 7 4 3" xfId="1188"/>
    <cellStyle name="Normal 7 5" xfId="77"/>
    <cellStyle name="Normal 7 5 2" xfId="1189"/>
    <cellStyle name="Normal 7 6" xfId="78"/>
    <cellStyle name="Normal 7 6 2" xfId="1190"/>
    <cellStyle name="Normal 7 7" xfId="79"/>
    <cellStyle name="Normal 7 8" xfId="80"/>
    <cellStyle name="Normal 7 9" xfId="1191"/>
    <cellStyle name="Normal 7 9 2" xfId="1829"/>
    <cellStyle name="Normal 8" xfId="135"/>
    <cellStyle name="Normal 8 2" xfId="1193"/>
    <cellStyle name="Normal 8 3" xfId="1194"/>
    <cellStyle name="Normal 8 4" xfId="1192"/>
    <cellStyle name="Normal 8 5" xfId="224"/>
    <cellStyle name="Normal 9" xfId="1195"/>
    <cellStyle name="Normal 9 2" xfId="1196"/>
    <cellStyle name="Normal 9 2 2" xfId="1197"/>
    <cellStyle name="Normal 9 2 2 2" xfId="1198"/>
    <cellStyle name="Normal 9 2 3" xfId="1199"/>
    <cellStyle name="Normal 9 2 4" xfId="1200"/>
    <cellStyle name="Normal_APU ADICIONALES" xfId="101"/>
    <cellStyle name="Normal_modelo ACTA OBRA y MODIFICACION" xfId="209"/>
    <cellStyle name="Notas 2" xfId="1201"/>
    <cellStyle name="Notas 2 2" xfId="1202"/>
    <cellStyle name="Notas 2 2 2" xfId="1203"/>
    <cellStyle name="Notas 2 2 2 2" xfId="1204"/>
    <cellStyle name="Notas 2 2 2 2 2" xfId="1502"/>
    <cellStyle name="Notas 2 2 2 2 3" xfId="1649"/>
    <cellStyle name="Notas 2 2 2 2 4" xfId="1559"/>
    <cellStyle name="Notas 2 2 2 3" xfId="1501"/>
    <cellStyle name="Notas 2 2 2 4" xfId="1648"/>
    <cellStyle name="Notas 2 2 2 5" xfId="1474"/>
    <cellStyle name="Notas 2 2 3" xfId="1205"/>
    <cellStyle name="Notas 2 2 3 2" xfId="1503"/>
    <cellStyle name="Notas 2 2 3 3" xfId="1650"/>
    <cellStyle name="Notas 2 2 3 4" xfId="1466"/>
    <cellStyle name="Notas 2 2 4" xfId="1206"/>
    <cellStyle name="Notas 2 2 4 2" xfId="1504"/>
    <cellStyle name="Notas 2 2 4 3" xfId="1651"/>
    <cellStyle name="Notas 2 2 4 4" xfId="1554"/>
    <cellStyle name="Notas 2 2 5" xfId="1500"/>
    <cellStyle name="Notas 2 2 6" xfId="1647"/>
    <cellStyle name="Notas 2 2 7" xfId="1473"/>
    <cellStyle name="Notas 2 3" xfId="1207"/>
    <cellStyle name="Notas 2 3 2" xfId="1505"/>
    <cellStyle name="Notas 2 3 3" xfId="1652"/>
    <cellStyle name="Notas 2 3 4" xfId="1485"/>
    <cellStyle name="Notas 2 4" xfId="1208"/>
    <cellStyle name="Notas 2 4 2" xfId="1506"/>
    <cellStyle name="Notas 2 4 3" xfId="1653"/>
    <cellStyle name="Notas 2 4 4" xfId="1481"/>
    <cellStyle name="Notas 2 5" xfId="1499"/>
    <cellStyle name="Notas 2 6" xfId="1646"/>
    <cellStyle name="Notas 2 7" xfId="1578"/>
    <cellStyle name="Notas 3" xfId="1209"/>
    <cellStyle name="Notas 3 2" xfId="1210"/>
    <cellStyle name="Notas 3 2 2" xfId="1211"/>
    <cellStyle name="Notas 3 2 2 2" xfId="1212"/>
    <cellStyle name="Notas 3 2 2 2 2" xfId="1510"/>
    <cellStyle name="Notas 3 2 2 2 3" xfId="1657"/>
    <cellStyle name="Notas 3 2 2 2 4" xfId="1460"/>
    <cellStyle name="Notas 3 2 2 3" xfId="1509"/>
    <cellStyle name="Notas 3 2 2 4" xfId="1656"/>
    <cellStyle name="Notas 3 2 2 5" xfId="1484"/>
    <cellStyle name="Notas 3 2 3" xfId="1213"/>
    <cellStyle name="Notas 3 2 3 2" xfId="1511"/>
    <cellStyle name="Notas 3 2 3 3" xfId="1658"/>
    <cellStyle name="Notas 3 2 3 4" xfId="1576"/>
    <cellStyle name="Notas 3 2 4" xfId="1214"/>
    <cellStyle name="Notas 3 2 4 2" xfId="1512"/>
    <cellStyle name="Notas 3 2 4 3" xfId="1659"/>
    <cellStyle name="Notas 3 2 4 4" xfId="1575"/>
    <cellStyle name="Notas 3 2 5" xfId="1508"/>
    <cellStyle name="Notas 3 2 6" xfId="1655"/>
    <cellStyle name="Notas 3 2 7" xfId="1482"/>
    <cellStyle name="Notas 3 3" xfId="1215"/>
    <cellStyle name="Notas 3 3 2" xfId="1513"/>
    <cellStyle name="Notas 3 3 3" xfId="1660"/>
    <cellStyle name="Notas 3 3 4" xfId="1574"/>
    <cellStyle name="Notas 3 4" xfId="1216"/>
    <cellStyle name="Notas 3 4 2" xfId="1514"/>
    <cellStyle name="Notas 3 4 3" xfId="1661"/>
    <cellStyle name="Notas 3 4 4" xfId="1471"/>
    <cellStyle name="Notas 3 5" xfId="1507"/>
    <cellStyle name="Notas 3 6" xfId="1654"/>
    <cellStyle name="Notas 3 7" xfId="1486"/>
    <cellStyle name="Note" xfId="1217"/>
    <cellStyle name="Note 10" xfId="1830"/>
    <cellStyle name="Note 2" xfId="1218"/>
    <cellStyle name="Note 2 2" xfId="1219"/>
    <cellStyle name="Note 2 2 2" xfId="1220"/>
    <cellStyle name="Note 2 2 2 2" xfId="1221"/>
    <cellStyle name="Note 2 2 2 2 2" xfId="1519"/>
    <cellStyle name="Note 2 2 2 2 3" xfId="1666"/>
    <cellStyle name="Note 2 2 2 2 4" xfId="1573"/>
    <cellStyle name="Note 2 2 2 3" xfId="1518"/>
    <cellStyle name="Note 2 2 2 4" xfId="1665"/>
    <cellStyle name="Note 2 2 2 5" xfId="1553"/>
    <cellStyle name="Note 2 2 3" xfId="1222"/>
    <cellStyle name="Note 2 2 3 2" xfId="1520"/>
    <cellStyle name="Note 2 2 3 3" xfId="1667"/>
    <cellStyle name="Note 2 2 3 4" xfId="1572"/>
    <cellStyle name="Note 2 2 4" xfId="1223"/>
    <cellStyle name="Note 2 2 4 2" xfId="1521"/>
    <cellStyle name="Note 2 2 4 3" xfId="1668"/>
    <cellStyle name="Note 2 2 4 4" xfId="1571"/>
    <cellStyle name="Note 2 2 5" xfId="1517"/>
    <cellStyle name="Note 2 2 6" xfId="1664"/>
    <cellStyle name="Note 2 2 7" xfId="1496"/>
    <cellStyle name="Note 2 3" xfId="1224"/>
    <cellStyle name="Note 2 3 2" xfId="1522"/>
    <cellStyle name="Note 2 3 3" xfId="1669"/>
    <cellStyle name="Note 2 3 4" xfId="1570"/>
    <cellStyle name="Note 2 4" xfId="1225"/>
    <cellStyle name="Note 2 4 2" xfId="1523"/>
    <cellStyle name="Note 2 4 3" xfId="1670"/>
    <cellStyle name="Note 2 4 4" xfId="1469"/>
    <cellStyle name="Note 2 5" xfId="1516"/>
    <cellStyle name="Note 2 6" xfId="1663"/>
    <cellStyle name="Note 2 7" xfId="1551"/>
    <cellStyle name="Note 3" xfId="1226"/>
    <cellStyle name="Note 3 2" xfId="1227"/>
    <cellStyle name="Note 3 2 2" xfId="1228"/>
    <cellStyle name="Note 3 2 2 2" xfId="1229"/>
    <cellStyle name="Note 3 2 2 2 2" xfId="1527"/>
    <cellStyle name="Note 3 2 2 2 3" xfId="1674"/>
    <cellStyle name="Note 3 2 2 2 4" xfId="1475"/>
    <cellStyle name="Note 3 2 2 3" xfId="1526"/>
    <cellStyle name="Note 3 2 2 4" xfId="1673"/>
    <cellStyle name="Note 3 2 2 5" xfId="1579"/>
    <cellStyle name="Note 3 2 3" xfId="1230"/>
    <cellStyle name="Note 3 2 3 2" xfId="1528"/>
    <cellStyle name="Note 3 2 3 3" xfId="1675"/>
    <cellStyle name="Note 3 2 3 4" xfId="1498"/>
    <cellStyle name="Note 3 2 4" xfId="1231"/>
    <cellStyle name="Note 3 2 4 2" xfId="1529"/>
    <cellStyle name="Note 3 2 4 3" xfId="1676"/>
    <cellStyle name="Note 3 2 4 4" xfId="1561"/>
    <cellStyle name="Note 3 2 5" xfId="1525"/>
    <cellStyle name="Note 3 2 6" xfId="1672"/>
    <cellStyle name="Note 3 2 7" xfId="1495"/>
    <cellStyle name="Note 3 3" xfId="1232"/>
    <cellStyle name="Note 3 3 2" xfId="1530"/>
    <cellStyle name="Note 3 3 3" xfId="1677"/>
    <cellStyle name="Note 3 3 4" xfId="1468"/>
    <cellStyle name="Note 3 4" xfId="1233"/>
    <cellStyle name="Note 3 4 2" xfId="1531"/>
    <cellStyle name="Note 3 4 3" xfId="1678"/>
    <cellStyle name="Note 3 4 4" xfId="1494"/>
    <cellStyle name="Note 3 5" xfId="1524"/>
    <cellStyle name="Note 3 6" xfId="1671"/>
    <cellStyle name="Note 3 7" xfId="1470"/>
    <cellStyle name="Note 4" xfId="1234"/>
    <cellStyle name="Note 4 2" xfId="1235"/>
    <cellStyle name="Note 4 2 2" xfId="1236"/>
    <cellStyle name="Note 4 2 2 2" xfId="1534"/>
    <cellStyle name="Note 4 2 2 3" xfId="1681"/>
    <cellStyle name="Note 4 2 2 4" xfId="1490"/>
    <cellStyle name="Note 4 2 3" xfId="1533"/>
    <cellStyle name="Note 4 2 4" xfId="1680"/>
    <cellStyle name="Note 4 2 5" xfId="1464"/>
    <cellStyle name="Note 4 3" xfId="1237"/>
    <cellStyle name="Note 4 3 2" xfId="1535"/>
    <cellStyle name="Note 4 3 3" xfId="1682"/>
    <cellStyle name="Note 4 3 4" xfId="1580"/>
    <cellStyle name="Note 4 4" xfId="1238"/>
    <cellStyle name="Note 4 4 2" xfId="1536"/>
    <cellStyle name="Note 4 4 3" xfId="1683"/>
    <cellStyle name="Note 4 4 4" xfId="1549"/>
    <cellStyle name="Note 4 5" xfId="1532"/>
    <cellStyle name="Note 4 6" xfId="1679"/>
    <cellStyle name="Note 4 7" xfId="1555"/>
    <cellStyle name="Note 5" xfId="1239"/>
    <cellStyle name="Note 5 2" xfId="1537"/>
    <cellStyle name="Note 5 3" xfId="1684"/>
    <cellStyle name="Note 5 4" xfId="1462"/>
    <cellStyle name="Note 6" xfId="1240"/>
    <cellStyle name="Note 6 2" xfId="1538"/>
    <cellStyle name="Note 6 3" xfId="1685"/>
    <cellStyle name="Note 6 4" xfId="1459"/>
    <cellStyle name="Note 7" xfId="1515"/>
    <cellStyle name="Note 8" xfId="1662"/>
    <cellStyle name="Note 9" xfId="1472"/>
    <cellStyle name="Output" xfId="1241"/>
    <cellStyle name="Output 2" xfId="1242"/>
    <cellStyle name="Output 2 2" xfId="1243"/>
    <cellStyle name="Output 2 2 2" xfId="1244"/>
    <cellStyle name="Output 2 2 2 2" xfId="1542"/>
    <cellStyle name="Output 2 2 2 3" xfId="1689"/>
    <cellStyle name="Output 2 2 2 4" xfId="1457"/>
    <cellStyle name="Output 2 2 3" xfId="1541"/>
    <cellStyle name="Output 2 2 4" xfId="1688"/>
    <cellStyle name="Output 2 2 5" xfId="1458"/>
    <cellStyle name="Output 2 3" xfId="1245"/>
    <cellStyle name="Output 2 3 2" xfId="1543"/>
    <cellStyle name="Output 2 3 3" xfId="1690"/>
    <cellStyle name="Output 2 3 4" xfId="1569"/>
    <cellStyle name="Output 2 4" xfId="1246"/>
    <cellStyle name="Output 2 4 2" xfId="1544"/>
    <cellStyle name="Output 2 4 3" xfId="1691"/>
    <cellStyle name="Output 2 4 4" xfId="1557"/>
    <cellStyle name="Output 2 5" xfId="1540"/>
    <cellStyle name="Output 2 6" xfId="1687"/>
    <cellStyle name="Output 2 7" xfId="1461"/>
    <cellStyle name="Output 3" xfId="1247"/>
    <cellStyle name="Output 3 2" xfId="1248"/>
    <cellStyle name="Output 3 2 2" xfId="1546"/>
    <cellStyle name="Output 3 2 3" xfId="1693"/>
    <cellStyle name="Output 3 2 4" xfId="1463"/>
    <cellStyle name="Output 3 3" xfId="1545"/>
    <cellStyle name="Output 3 4" xfId="1692"/>
    <cellStyle name="Output 3 5" xfId="1552"/>
    <cellStyle name="Output 4" xfId="1249"/>
    <cellStyle name="Output 4 2" xfId="1547"/>
    <cellStyle name="Output 4 3" xfId="1694"/>
    <cellStyle name="Output 4 4" xfId="1568"/>
    <cellStyle name="Output 5" xfId="1250"/>
    <cellStyle name="Output 5 2" xfId="1548"/>
    <cellStyle name="Output 5 3" xfId="1695"/>
    <cellStyle name="Output 5 4" xfId="1567"/>
    <cellStyle name="Output 6" xfId="1539"/>
    <cellStyle name="Output 7" xfId="1686"/>
    <cellStyle name="Output 8" xfId="1420"/>
    <cellStyle name="Porcentaje" xfId="108" builtinId="5"/>
    <cellStyle name="Porcentaje 10" xfId="1251"/>
    <cellStyle name="Porcentaje 10 2" xfId="1252"/>
    <cellStyle name="Porcentaje 10 2 2" xfId="1253"/>
    <cellStyle name="Porcentaje 10 3" xfId="1254"/>
    <cellStyle name="Porcentaje 10 4" xfId="1255"/>
    <cellStyle name="Porcentaje 11" xfId="1256"/>
    <cellStyle name="Porcentaje 11 2" xfId="1257"/>
    <cellStyle name="Porcentaje 11 2 2" xfId="1258"/>
    <cellStyle name="Porcentaje 11 3" xfId="1259"/>
    <cellStyle name="Porcentaje 11 4" xfId="1260"/>
    <cellStyle name="Porcentaje 12" xfId="1261"/>
    <cellStyle name="Porcentaje 12 2" xfId="1262"/>
    <cellStyle name="Porcentaje 12 2 2" xfId="1263"/>
    <cellStyle name="Porcentaje 12 3" xfId="1264"/>
    <cellStyle name="Porcentaje 13" xfId="1265"/>
    <cellStyle name="Porcentaje 13 2" xfId="1266"/>
    <cellStyle name="Porcentaje 13 2 2" xfId="1267"/>
    <cellStyle name="Porcentaje 13 2 3" xfId="1268"/>
    <cellStyle name="Porcentaje 13 3" xfId="1269"/>
    <cellStyle name="Porcentaje 13 4" xfId="1270"/>
    <cellStyle name="Porcentaje 14" xfId="1271"/>
    <cellStyle name="Porcentaje 15" xfId="1272"/>
    <cellStyle name="Porcentaje 16" xfId="1273"/>
    <cellStyle name="Porcentaje 17" xfId="1274"/>
    <cellStyle name="Porcentaje 2" xfId="81"/>
    <cellStyle name="Porcentaje 2 2" xfId="219"/>
    <cellStyle name="Porcentaje 2 2 2" xfId="1277"/>
    <cellStyle name="Porcentaje 2 2 2 2" xfId="1278"/>
    <cellStyle name="Porcentaje 2 2 3" xfId="1279"/>
    <cellStyle name="Porcentaje 2 2 4" xfId="1280"/>
    <cellStyle name="Porcentaje 2 2 5" xfId="1281"/>
    <cellStyle name="Porcentaje 2 2 6" xfId="1276"/>
    <cellStyle name="Porcentaje 2 3" xfId="1282"/>
    <cellStyle name="Porcentaje 2 3 2" xfId="1283"/>
    <cellStyle name="Porcentaje 2 4" xfId="1284"/>
    <cellStyle name="Porcentaje 2 4 2" xfId="1285"/>
    <cellStyle name="Porcentaje 2 5" xfId="1286"/>
    <cellStyle name="Porcentaje 2 6" xfId="1287"/>
    <cellStyle name="Porcentaje 2 7" xfId="1288"/>
    <cellStyle name="Porcentaje 2 8" xfId="1275"/>
    <cellStyle name="Porcentaje 3" xfId="82"/>
    <cellStyle name="Porcentaje 3 2" xfId="1289"/>
    <cellStyle name="Porcentaje 3 3" xfId="1290"/>
    <cellStyle name="Porcentaje 3 3 2" xfId="1291"/>
    <cellStyle name="Porcentaje 3 4" xfId="1292"/>
    <cellStyle name="Porcentaje 3 4 2" xfId="1293"/>
    <cellStyle name="Porcentaje 3 4 2 2" xfId="1294"/>
    <cellStyle name="Porcentaje 3 4 2 2 2" xfId="1295"/>
    <cellStyle name="Porcentaje 3 4 2 3" xfId="1296"/>
    <cellStyle name="Porcentaje 3 4 2 4" xfId="1297"/>
    <cellStyle name="Porcentaje 3 4 3" xfId="1298"/>
    <cellStyle name="Porcentaje 3 4 3 2" xfId="1299"/>
    <cellStyle name="Porcentaje 3 4 4" xfId="1300"/>
    <cellStyle name="Porcentaje 3 4 5" xfId="1301"/>
    <cellStyle name="Porcentaje 3 5" xfId="1302"/>
    <cellStyle name="Porcentaje 3 5 2" xfId="1303"/>
    <cellStyle name="Porcentaje 3 5 2 2" xfId="1304"/>
    <cellStyle name="Porcentaje 3 5 3" xfId="1305"/>
    <cellStyle name="Porcentaje 3 5 3 2" xfId="1306"/>
    <cellStyle name="Porcentaje 3 5 4" xfId="1307"/>
    <cellStyle name="Porcentaje 3 5 5" xfId="1308"/>
    <cellStyle name="Porcentaje 3 6" xfId="1309"/>
    <cellStyle name="Porcentaje 3 6 2" xfId="1310"/>
    <cellStyle name="Porcentaje 3 7" xfId="1311"/>
    <cellStyle name="Porcentaje 3 8" xfId="1312"/>
    <cellStyle name="Porcentaje 3 9" xfId="1313"/>
    <cellStyle name="Porcentaje 4" xfId="127"/>
    <cellStyle name="Porcentaje 4 2" xfId="229"/>
    <cellStyle name="Porcentaje 4 2 2" xfId="1314"/>
    <cellStyle name="Porcentaje 4 2 2 2" xfId="1315"/>
    <cellStyle name="Porcentaje 4 2 2 3" xfId="1316"/>
    <cellStyle name="Porcentaje 4 2 3" xfId="1317"/>
    <cellStyle name="Porcentaje 4 2 4" xfId="1318"/>
    <cellStyle name="Porcentaje 4 2 5" xfId="1319"/>
    <cellStyle name="Porcentaje 4 2 6" xfId="1320"/>
    <cellStyle name="Porcentaje 4 3" xfId="133"/>
    <cellStyle name="Porcentaje 4 3 2" xfId="1321"/>
    <cellStyle name="Porcentaje 4 3 2 2" xfId="1322"/>
    <cellStyle name="Porcentaje 4 3 3" xfId="1323"/>
    <cellStyle name="Porcentaje 4 3 4" xfId="1324"/>
    <cellStyle name="Porcentaje 4 3 5" xfId="1325"/>
    <cellStyle name="Porcentaje 4 4" xfId="1326"/>
    <cellStyle name="Porcentaje 4 4 2" xfId="1327"/>
    <cellStyle name="Porcentaje 4 5" xfId="1328"/>
    <cellStyle name="Porcentaje 4 6" xfId="1329"/>
    <cellStyle name="Porcentaje 4 7" xfId="1330"/>
    <cellStyle name="Porcentaje 5" xfId="210"/>
    <cellStyle name="Porcentaje 5 2" xfId="1332"/>
    <cellStyle name="Porcentaje 5 2 2" xfId="1333"/>
    <cellStyle name="Porcentaje 5 3" xfId="1334"/>
    <cellStyle name="Porcentaje 5 4" xfId="1335"/>
    <cellStyle name="Porcentaje 5 5" xfId="1336"/>
    <cellStyle name="Porcentaje 5 6" xfId="1331"/>
    <cellStyle name="Porcentaje 6" xfId="1337"/>
    <cellStyle name="Porcentaje 6 2" xfId="1338"/>
    <cellStyle name="Porcentaje 6 2 2" xfId="1339"/>
    <cellStyle name="Porcentaje 6 3" xfId="1340"/>
    <cellStyle name="Porcentaje 6 4" xfId="1341"/>
    <cellStyle name="Porcentaje 7" xfId="1342"/>
    <cellStyle name="Porcentaje 7 2" xfId="1343"/>
    <cellStyle name="Porcentaje 7 2 2" xfId="1344"/>
    <cellStyle name="Porcentaje 7 3" xfId="1345"/>
    <cellStyle name="Porcentaje 7 4" xfId="1346"/>
    <cellStyle name="Porcentaje 8" xfId="1347"/>
    <cellStyle name="Porcentaje 8 2" xfId="1348"/>
    <cellStyle name="Porcentaje 8 2 2" xfId="1349"/>
    <cellStyle name="Porcentaje 8 3" xfId="1350"/>
    <cellStyle name="Porcentaje 8 4" xfId="1351"/>
    <cellStyle name="Porcentaje 9" xfId="1352"/>
    <cellStyle name="Porcentaje 9 2" xfId="1353"/>
    <cellStyle name="Porcentaje 9 2 2" xfId="1354"/>
    <cellStyle name="Porcentaje 9 3" xfId="1355"/>
    <cellStyle name="Porcentaje 9 4" xfId="1356"/>
    <cellStyle name="Porcentual 10" xfId="126"/>
    <cellStyle name="Porcentual 2" xfId="83"/>
    <cellStyle name="Porcentual 2 2" xfId="84"/>
    <cellStyle name="Porcentual 2 2 2" xfId="85"/>
    <cellStyle name="Porcentual 2 2 2 2" xfId="1357"/>
    <cellStyle name="Porcentual 2 2 2 2 2" xfId="1358"/>
    <cellStyle name="Porcentual 2 2 2 2 2 2" xfId="1359"/>
    <cellStyle name="Porcentual 2 2 2 2 3" xfId="1360"/>
    <cellStyle name="Porcentual 2 2 2 2 4" xfId="1361"/>
    <cellStyle name="Porcentual 2 2 3" xfId="86"/>
    <cellStyle name="Porcentual 2 3" xfId="1362"/>
    <cellStyle name="Porcentual 2 4" xfId="1363"/>
    <cellStyle name="Porcentual 2 5" xfId="1364"/>
    <cellStyle name="Porcentual 2 5 2" xfId="1365"/>
    <cellStyle name="Porcentual 2 5 3" xfId="1366"/>
    <cellStyle name="Porcentual 2_Libro2" xfId="1367"/>
    <cellStyle name="Porcentual 3" xfId="87"/>
    <cellStyle name="Porcentual 3 2" xfId="1368"/>
    <cellStyle name="Porcentual 3 3" xfId="1369"/>
    <cellStyle name="Porcentual 4" xfId="88"/>
    <cellStyle name="Porcentual 5" xfId="89"/>
    <cellStyle name="Porcentual 5 2" xfId="1370"/>
    <cellStyle name="Porcentual 6" xfId="1371"/>
    <cellStyle name="Porcentual 7" xfId="1372"/>
    <cellStyle name="Porcentual 7 2" xfId="1373"/>
    <cellStyle name="Porcentual 9" xfId="212"/>
    <cellStyle name="Porcentual_AIU 2008 ULTIMO STED" xfId="1374"/>
    <cellStyle name="Punto0" xfId="1375"/>
    <cellStyle name="resaltado" xfId="1376"/>
    <cellStyle name="Salida 2" xfId="1377"/>
    <cellStyle name="Salida 2 2" xfId="1378"/>
    <cellStyle name="Salida 2 2 2" xfId="1379"/>
    <cellStyle name="Salida 2 2 2 2" xfId="1380"/>
    <cellStyle name="Salida 2 2 2 2 2" xfId="1584"/>
    <cellStyle name="Salida 2 2 2 2 3" xfId="1713"/>
    <cellStyle name="Salida 2 2 2 2 4" xfId="1738"/>
    <cellStyle name="Salida 2 2 2 3" xfId="1583"/>
    <cellStyle name="Salida 2 2 2 4" xfId="1712"/>
    <cellStyle name="Salida 2 2 2 5" xfId="1737"/>
    <cellStyle name="Salida 2 2 3" xfId="1381"/>
    <cellStyle name="Salida 2 2 3 2" xfId="1585"/>
    <cellStyle name="Salida 2 2 3 3" xfId="1714"/>
    <cellStyle name="Salida 2 2 3 4" xfId="1739"/>
    <cellStyle name="Salida 2 2 4" xfId="1382"/>
    <cellStyle name="Salida 2 2 4 2" xfId="1586"/>
    <cellStyle name="Salida 2 2 4 3" xfId="1715"/>
    <cellStyle name="Salida 2 2 4 4" xfId="1740"/>
    <cellStyle name="Salida 2 2 5" xfId="1582"/>
    <cellStyle name="Salida 2 2 6" xfId="1711"/>
    <cellStyle name="Salida 2 2 7" xfId="1736"/>
    <cellStyle name="Salida 2 3" xfId="1383"/>
    <cellStyle name="Salida 2 3 2" xfId="1384"/>
    <cellStyle name="Salida 2 3 2 2" xfId="1588"/>
    <cellStyle name="Salida 2 3 2 3" xfId="1717"/>
    <cellStyle name="Salida 2 3 2 4" xfId="1742"/>
    <cellStyle name="Salida 2 3 3" xfId="1587"/>
    <cellStyle name="Salida 2 3 4" xfId="1716"/>
    <cellStyle name="Salida 2 3 5" xfId="1741"/>
    <cellStyle name="Salida 2 4" xfId="1385"/>
    <cellStyle name="Salida 2 4 2" xfId="1589"/>
    <cellStyle name="Salida 2 4 3" xfId="1718"/>
    <cellStyle name="Salida 2 4 4" xfId="1743"/>
    <cellStyle name="Salida 2 5" xfId="1386"/>
    <cellStyle name="Salida 2 5 2" xfId="1590"/>
    <cellStyle name="Salida 2 5 3" xfId="1719"/>
    <cellStyle name="Salida 2 5 4" xfId="1744"/>
    <cellStyle name="Salida 2 6" xfId="1581"/>
    <cellStyle name="Salida 2 7" xfId="1710"/>
    <cellStyle name="Salida 2 8" xfId="1735"/>
    <cellStyle name="Salida 2 9" xfId="1831"/>
    <cellStyle name="Standard_PLAN_EF" xfId="1387"/>
    <cellStyle name="Text" xfId="1388"/>
    <cellStyle name="Texto de advertencia 2" xfId="1389"/>
    <cellStyle name="Texto explicativo 2" xfId="1390"/>
    <cellStyle name="Title" xfId="1391"/>
    <cellStyle name="Título 1 2" xfId="1392"/>
    <cellStyle name="Título 2 2" xfId="1393"/>
    <cellStyle name="Título 3 2" xfId="1394"/>
    <cellStyle name="Título 3 2 2" xfId="1720"/>
    <cellStyle name="Título 3 2 3" xfId="1745"/>
    <cellStyle name="Título 4" xfId="1395"/>
    <cellStyle name="Título de hoja" xfId="1396"/>
    <cellStyle name="Total 2" xfId="1397"/>
    <cellStyle name="Total 2 2" xfId="1398"/>
    <cellStyle name="Total 2 2 2" xfId="1399"/>
    <cellStyle name="Total 2 2 2 2" xfId="1400"/>
    <cellStyle name="Total 2 2 2 2 2" xfId="1594"/>
    <cellStyle name="Total 2 2 2 2 3" xfId="1724"/>
    <cellStyle name="Total 2 2 2 2 4" xfId="1749"/>
    <cellStyle name="Total 2 2 2 3" xfId="1593"/>
    <cellStyle name="Total 2 2 2 4" xfId="1723"/>
    <cellStyle name="Total 2 2 2 5" xfId="1748"/>
    <cellStyle name="Total 2 2 3" xfId="1401"/>
    <cellStyle name="Total 2 2 3 2" xfId="1595"/>
    <cellStyle name="Total 2 2 3 3" xfId="1725"/>
    <cellStyle name="Total 2 2 3 4" xfId="1750"/>
    <cellStyle name="Total 2 2 4" xfId="1402"/>
    <cellStyle name="Total 2 2 4 2" xfId="1596"/>
    <cellStyle name="Total 2 2 4 3" xfId="1726"/>
    <cellStyle name="Total 2 2 4 4" xfId="1751"/>
    <cellStyle name="Total 2 2 5" xfId="1592"/>
    <cellStyle name="Total 2 2 6" xfId="1722"/>
    <cellStyle name="Total 2 2 7" xfId="1747"/>
    <cellStyle name="Total 2 3" xfId="1403"/>
    <cellStyle name="Total 2 3 2" xfId="1404"/>
    <cellStyle name="Total 2 3 2 2" xfId="1598"/>
    <cellStyle name="Total 2 3 2 3" xfId="1728"/>
    <cellStyle name="Total 2 3 2 4" xfId="1753"/>
    <cellStyle name="Total 2 3 3" xfId="1597"/>
    <cellStyle name="Total 2 3 4" xfId="1727"/>
    <cellStyle name="Total 2 3 5" xfId="1752"/>
    <cellStyle name="Total 2 4" xfId="1405"/>
    <cellStyle name="Total 2 4 2" xfId="1599"/>
    <cellStyle name="Total 2 4 3" xfId="1729"/>
    <cellStyle name="Total 2 4 4" xfId="1754"/>
    <cellStyle name="Total 2 5" xfId="1406"/>
    <cellStyle name="Total 2 5 2" xfId="1600"/>
    <cellStyle name="Total 2 5 3" xfId="1730"/>
    <cellStyle name="Total 2 5 4" xfId="1755"/>
    <cellStyle name="Total 2 6" xfId="1591"/>
    <cellStyle name="Total 2 7" xfId="1721"/>
    <cellStyle name="Total 2 8" xfId="1746"/>
    <cellStyle name="Warning Text" xfId="1407"/>
    <cellStyle name="ДАТА" xfId="1408"/>
    <cellStyle name="ДЕНЕЖНЫЙ_BOPENGC" xfId="1409"/>
    <cellStyle name="ЗАГОЛОВОК1" xfId="1410"/>
    <cellStyle name="ЗАГОЛОВОК2" xfId="1411"/>
    <cellStyle name="ИТОГОВЫЙ" xfId="1412"/>
    <cellStyle name="ИТОГОВЫЙ 2" xfId="1413"/>
    <cellStyle name="ИТОГОВЫЙ 2 2" xfId="1602"/>
    <cellStyle name="ИТОГОВЫЙ 2 3" xfId="1733"/>
    <cellStyle name="ИТОГОВЫЙ 3" xfId="1601"/>
    <cellStyle name="ИТОГОВЫЙ 4" xfId="1732"/>
    <cellStyle name="Обычный_BOPENGC" xfId="1414"/>
    <cellStyle name="ПРОЦЕНТНЫЙ_BOPENGC" xfId="1415"/>
    <cellStyle name="ТЕКСТ" xfId="1416"/>
    <cellStyle name="ФИКСИРОВАННЫЙ" xfId="1417"/>
    <cellStyle name="ФИНАНСОВЫЙ_BOPENGC" xfId="1418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7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42" Type="http://schemas.openxmlformats.org/officeDocument/2006/relationships/externalLink" Target="externalLinks/externalLink10.xml"/><Relationship Id="rId47" Type="http://schemas.openxmlformats.org/officeDocument/2006/relationships/externalLink" Target="externalLinks/externalLink15.xml"/><Relationship Id="rId50" Type="http://schemas.openxmlformats.org/officeDocument/2006/relationships/externalLink" Target="externalLinks/externalLink18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5.xml"/><Relationship Id="rId40" Type="http://schemas.openxmlformats.org/officeDocument/2006/relationships/externalLink" Target="externalLinks/externalLink8.xml"/><Relationship Id="rId45" Type="http://schemas.openxmlformats.org/officeDocument/2006/relationships/externalLink" Target="externalLinks/externalLink13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2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3.xml"/><Relationship Id="rId43" Type="http://schemas.openxmlformats.org/officeDocument/2006/relationships/externalLink" Target="externalLinks/externalLink11.xml"/><Relationship Id="rId48" Type="http://schemas.openxmlformats.org/officeDocument/2006/relationships/externalLink" Target="externalLinks/externalLink16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9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externalLink" Target="externalLinks/externalLink6.xml"/><Relationship Id="rId46" Type="http://schemas.openxmlformats.org/officeDocument/2006/relationships/externalLink" Target="externalLinks/externalLink14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9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4.xml"/><Relationship Id="rId49" Type="http://schemas.openxmlformats.org/officeDocument/2006/relationships/externalLink" Target="externalLinks/externalLink17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PPT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INDICE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PPT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PPT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PPT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INDICE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PPT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2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2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PPTO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INDICE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INDICE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PPTO!A1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INDICE!A1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PPTO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958893</xdr:colOff>
      <xdr:row>72</xdr:row>
      <xdr:rowOff>113433</xdr:rowOff>
    </xdr:from>
    <xdr:ext cx="7180618" cy="3349184"/>
    <xdr:pic>
      <xdr:nvPicPr>
        <xdr:cNvPr id="2" name="4 Imagen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97993" y="14486658"/>
          <a:ext cx="7180618" cy="3349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149803</xdr:colOff>
      <xdr:row>93</xdr:row>
      <xdr:rowOff>3462</xdr:rowOff>
    </xdr:from>
    <xdr:ext cx="4854119" cy="2299855"/>
    <xdr:pic>
      <xdr:nvPicPr>
        <xdr:cNvPr id="3" name="5 Imagen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22628" y="18481962"/>
          <a:ext cx="4854119" cy="2299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28575</xdr:colOff>
      <xdr:row>113</xdr:row>
      <xdr:rowOff>38100</xdr:rowOff>
    </xdr:from>
    <xdr:ext cx="4524375" cy="2028825"/>
    <xdr:pic>
      <xdr:nvPicPr>
        <xdr:cNvPr id="4" name="6 Imagen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0" y="22421850"/>
          <a:ext cx="4524375" cy="202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66675</xdr:colOff>
      <xdr:row>134</xdr:row>
      <xdr:rowOff>9525</xdr:rowOff>
    </xdr:from>
    <xdr:ext cx="4410075" cy="2143125"/>
    <xdr:pic>
      <xdr:nvPicPr>
        <xdr:cNvPr id="5" name="7 Imagen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0" y="26489025"/>
          <a:ext cx="4410075" cy="2143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9525</xdr:colOff>
      <xdr:row>155</xdr:row>
      <xdr:rowOff>133350</xdr:rowOff>
    </xdr:from>
    <xdr:ext cx="4591050" cy="2009775"/>
    <xdr:pic>
      <xdr:nvPicPr>
        <xdr:cNvPr id="6" name="8 Imagen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2350" y="30708600"/>
          <a:ext cx="4591050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38100</xdr:colOff>
      <xdr:row>173</xdr:row>
      <xdr:rowOff>95250</xdr:rowOff>
    </xdr:from>
    <xdr:ext cx="4476750" cy="1981200"/>
    <xdr:pic>
      <xdr:nvPicPr>
        <xdr:cNvPr id="7" name="9 Imagen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0925" y="34194750"/>
          <a:ext cx="44767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47625</xdr:colOff>
      <xdr:row>193</xdr:row>
      <xdr:rowOff>85725</xdr:rowOff>
    </xdr:from>
    <xdr:ext cx="4495800" cy="1990725"/>
    <xdr:pic>
      <xdr:nvPicPr>
        <xdr:cNvPr id="8" name="10 Imagen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0450" y="38090475"/>
          <a:ext cx="4495800" cy="199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19050</xdr:colOff>
      <xdr:row>214</xdr:row>
      <xdr:rowOff>0</xdr:rowOff>
    </xdr:from>
    <xdr:ext cx="4514850" cy="1857375"/>
    <xdr:pic>
      <xdr:nvPicPr>
        <xdr:cNvPr id="9" name="11 Imagen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91875" y="42100500"/>
          <a:ext cx="4514850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232</xdr:row>
      <xdr:rowOff>190500</xdr:rowOff>
    </xdr:from>
    <xdr:ext cx="4533900" cy="1969943"/>
    <xdr:pic>
      <xdr:nvPicPr>
        <xdr:cNvPr id="10" name="12 Imagen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2825" y="45805725"/>
          <a:ext cx="4533900" cy="1969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38100</xdr:colOff>
      <xdr:row>254</xdr:row>
      <xdr:rowOff>19050</xdr:rowOff>
    </xdr:from>
    <xdr:ext cx="4352925" cy="1771650"/>
    <xdr:pic>
      <xdr:nvPicPr>
        <xdr:cNvPr id="11" name="13 Imagen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0925" y="49930050"/>
          <a:ext cx="4352925" cy="177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19050</xdr:colOff>
      <xdr:row>275</xdr:row>
      <xdr:rowOff>9525</xdr:rowOff>
    </xdr:from>
    <xdr:ext cx="4505325" cy="1800225"/>
    <xdr:pic>
      <xdr:nvPicPr>
        <xdr:cNvPr id="12" name="14 Imagen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91875" y="54025800"/>
          <a:ext cx="4505325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123825</xdr:colOff>
      <xdr:row>295</xdr:row>
      <xdr:rowOff>0</xdr:rowOff>
    </xdr:from>
    <xdr:ext cx="4343400" cy="1619250"/>
    <xdr:pic>
      <xdr:nvPicPr>
        <xdr:cNvPr id="13" name="15 Imagen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6650" y="57921525"/>
          <a:ext cx="4343400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381000</xdr:colOff>
      <xdr:row>402</xdr:row>
      <xdr:rowOff>95250</xdr:rowOff>
    </xdr:from>
    <xdr:ext cx="3790950" cy="2628900"/>
    <xdr:pic>
      <xdr:nvPicPr>
        <xdr:cNvPr id="14" name="16 Imagen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3825" y="77857350"/>
          <a:ext cx="37909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454879</xdr:colOff>
      <xdr:row>418</xdr:row>
      <xdr:rowOff>32737</xdr:rowOff>
    </xdr:from>
    <xdr:ext cx="3657600" cy="1762125"/>
    <xdr:pic>
      <xdr:nvPicPr>
        <xdr:cNvPr id="15" name="17 Imagen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7704" y="80842837"/>
          <a:ext cx="3657600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885264</xdr:colOff>
      <xdr:row>31</xdr:row>
      <xdr:rowOff>112058</xdr:rowOff>
    </xdr:from>
    <xdr:to>
      <xdr:col>12</xdr:col>
      <xdr:colOff>592203</xdr:colOff>
      <xdr:row>47</xdr:row>
      <xdr:rowOff>152495</xdr:rowOff>
    </xdr:to>
    <xdr:pic>
      <xdr:nvPicPr>
        <xdr:cNvPr id="16" name="Imagen 15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153089" y="6446183"/>
          <a:ext cx="6403014" cy="31646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248833" name="Object 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="" xmlns:a16="http://schemas.microsoft.com/office/drawing/2014/main" id="{00000000-0008-0000-09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>
        <a:xfrm>
          <a:off x="1643952" y="502731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431800</xdr:colOff>
      <xdr:row>1</xdr:row>
      <xdr:rowOff>50800</xdr:rowOff>
    </xdr:from>
    <xdr:to>
      <xdr:col>9</xdr:col>
      <xdr:colOff>851638</xdr:colOff>
      <xdr:row>3</xdr:row>
      <xdr:rowOff>194231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84950" y="365125"/>
          <a:ext cx="1200888" cy="5434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226218</xdr:colOff>
      <xdr:row>1</xdr:row>
      <xdr:rowOff>96834</xdr:rowOff>
    </xdr:from>
    <xdr:to>
      <xdr:col>2</xdr:col>
      <xdr:colOff>907676</xdr:colOff>
      <xdr:row>4</xdr:row>
      <xdr:rowOff>19363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043" y="258759"/>
          <a:ext cx="1157708" cy="4083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1071984</xdr:colOff>
      <xdr:row>7</xdr:row>
      <xdr:rowOff>32358</xdr:rowOff>
    </xdr:to>
    <xdr:pic>
      <xdr:nvPicPr>
        <xdr:cNvPr id="3" name="21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200026" y="647700"/>
          <a:ext cx="1472033" cy="46098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282625" name="Object 1" hidden="1">
              <a:extLst>
                <a:ext uri="{63B3BB69-23CF-44E3-9099-C40C66FF867C}">
                  <a14:compatExt spid="_x0000_s282625"/>
                </a:ext>
                <a:ext uri="{FF2B5EF4-FFF2-40B4-BE49-F238E27FC236}">
                  <a16:creationId xmlns="" xmlns:a16="http://schemas.microsoft.com/office/drawing/2014/main" id="{00000000-0008-0000-0B00-00000150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/>
      </xdr:nvSpPr>
      <xdr:spPr>
        <a:xfrm>
          <a:off x="1643952" y="531306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406400</xdr:colOff>
      <xdr:row>1</xdr:row>
      <xdr:rowOff>38100</xdr:rowOff>
    </xdr:from>
    <xdr:to>
      <xdr:col>9</xdr:col>
      <xdr:colOff>826238</xdr:colOff>
      <xdr:row>3</xdr:row>
      <xdr:rowOff>181531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59550" y="381000"/>
          <a:ext cx="1200888" cy="5434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283649" name="Object 1" hidden="1">
              <a:extLst>
                <a:ext uri="{63B3BB69-23CF-44E3-9099-C40C66FF867C}">
                  <a14:compatExt spid="_x0000_s283649"/>
                </a:ext>
                <a:ext uri="{FF2B5EF4-FFF2-40B4-BE49-F238E27FC236}">
                  <a16:creationId xmlns="" xmlns:a16="http://schemas.microsoft.com/office/drawing/2014/main" id="{00000000-0008-0000-0C00-00000154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/>
      </xdr:nvSpPr>
      <xdr:spPr>
        <a:xfrm>
          <a:off x="1643952" y="493206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431800</xdr:colOff>
      <xdr:row>1</xdr:row>
      <xdr:rowOff>50800</xdr:rowOff>
    </xdr:from>
    <xdr:to>
      <xdr:col>9</xdr:col>
      <xdr:colOff>851638</xdr:colOff>
      <xdr:row>3</xdr:row>
      <xdr:rowOff>194231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84950" y="355600"/>
          <a:ext cx="1200888" cy="5434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284673" name="Object 1" hidden="1">
              <a:extLst>
                <a:ext uri="{63B3BB69-23CF-44E3-9099-C40C66FF867C}">
                  <a14:compatExt spid="_x0000_s284673"/>
                </a:ext>
                <a:ext uri="{FF2B5EF4-FFF2-40B4-BE49-F238E27FC236}">
                  <a16:creationId xmlns="" xmlns:a16="http://schemas.microsoft.com/office/drawing/2014/main" id="{00000000-0008-0000-0D00-0000015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SpPr/>
      </xdr:nvSpPr>
      <xdr:spPr>
        <a:xfrm>
          <a:off x="1643952" y="493206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431800</xdr:colOff>
      <xdr:row>1</xdr:row>
      <xdr:rowOff>50800</xdr:rowOff>
    </xdr:from>
    <xdr:to>
      <xdr:col>9</xdr:col>
      <xdr:colOff>851638</xdr:colOff>
      <xdr:row>3</xdr:row>
      <xdr:rowOff>194231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84950" y="355600"/>
          <a:ext cx="1200888" cy="54348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226218</xdr:colOff>
      <xdr:row>1</xdr:row>
      <xdr:rowOff>96834</xdr:rowOff>
    </xdr:from>
    <xdr:to>
      <xdr:col>2</xdr:col>
      <xdr:colOff>907676</xdr:colOff>
      <xdr:row>4</xdr:row>
      <xdr:rowOff>19363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043" y="258759"/>
          <a:ext cx="1157708" cy="4083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1071984</xdr:colOff>
      <xdr:row>7</xdr:row>
      <xdr:rowOff>32358</xdr:rowOff>
    </xdr:to>
    <xdr:pic>
      <xdr:nvPicPr>
        <xdr:cNvPr id="3" name="21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200026" y="647700"/>
          <a:ext cx="1472033" cy="46098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287745" name="Object 1" hidden="1">
              <a:extLst>
                <a:ext uri="{63B3BB69-23CF-44E3-9099-C40C66FF867C}">
                  <a14:compatExt spid="_x0000_s287745"/>
                </a:ext>
                <a:ext uri="{FF2B5EF4-FFF2-40B4-BE49-F238E27FC236}">
                  <a16:creationId xmlns="" xmlns:a16="http://schemas.microsoft.com/office/drawing/2014/main" id="{00000000-0008-0000-0F00-00000164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SpPr/>
      </xdr:nvSpPr>
      <xdr:spPr>
        <a:xfrm>
          <a:off x="1643952" y="493206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431800</xdr:colOff>
      <xdr:row>1</xdr:row>
      <xdr:rowOff>50800</xdr:rowOff>
    </xdr:from>
    <xdr:to>
      <xdr:col>9</xdr:col>
      <xdr:colOff>851638</xdr:colOff>
      <xdr:row>3</xdr:row>
      <xdr:rowOff>194231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84950" y="355600"/>
          <a:ext cx="1200888" cy="54348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2</xdr:row>
      <xdr:rowOff>1584</xdr:rowOff>
    </xdr:from>
    <xdr:to>
      <xdr:col>2</xdr:col>
      <xdr:colOff>1102099</xdr:colOff>
      <xdr:row>4</xdr:row>
      <xdr:rowOff>8436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4484"/>
          <a:ext cx="1149724" cy="3688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1206875</xdr:colOff>
      <xdr:row>6</xdr:row>
      <xdr:rowOff>57150</xdr:rowOff>
    </xdr:to>
    <xdr:pic>
      <xdr:nvPicPr>
        <xdr:cNvPr id="3" name="14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171451" y="704850"/>
          <a:ext cx="1464049" cy="419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292865" name="Object 1" hidden="1">
              <a:extLst>
                <a:ext uri="{63B3BB69-23CF-44E3-9099-C40C66FF867C}">
                  <a14:compatExt spid="_x0000_s292865"/>
                </a:ext>
                <a:ext uri="{FF2B5EF4-FFF2-40B4-BE49-F238E27FC236}">
                  <a16:creationId xmlns="" xmlns:a16="http://schemas.microsoft.com/office/drawing/2014/main" id="{00000000-0008-0000-1100-0000017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SpPr/>
      </xdr:nvSpPr>
      <xdr:spPr>
        <a:xfrm>
          <a:off x="1643952" y="531306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406400</xdr:colOff>
      <xdr:row>1</xdr:row>
      <xdr:rowOff>38100</xdr:rowOff>
    </xdr:from>
    <xdr:to>
      <xdr:col>9</xdr:col>
      <xdr:colOff>826238</xdr:colOff>
      <xdr:row>3</xdr:row>
      <xdr:rowOff>181531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59550" y="381000"/>
          <a:ext cx="1200888" cy="54348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226218</xdr:colOff>
      <xdr:row>1</xdr:row>
      <xdr:rowOff>96834</xdr:rowOff>
    </xdr:from>
    <xdr:to>
      <xdr:col>2</xdr:col>
      <xdr:colOff>907676</xdr:colOff>
      <xdr:row>4</xdr:row>
      <xdr:rowOff>19363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043" y="258759"/>
          <a:ext cx="1157708" cy="4083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1071984</xdr:colOff>
      <xdr:row>7</xdr:row>
      <xdr:rowOff>32358</xdr:rowOff>
    </xdr:to>
    <xdr:pic>
      <xdr:nvPicPr>
        <xdr:cNvPr id="3" name="21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200026" y="647700"/>
          <a:ext cx="1472033" cy="46098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2</xdr:row>
      <xdr:rowOff>1584</xdr:rowOff>
    </xdr:from>
    <xdr:to>
      <xdr:col>2</xdr:col>
      <xdr:colOff>1012452</xdr:colOff>
      <xdr:row>4</xdr:row>
      <xdr:rowOff>53261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25434"/>
          <a:ext cx="1155327" cy="375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1117228</xdr:colOff>
      <xdr:row>7</xdr:row>
      <xdr:rowOff>1121</xdr:rowOff>
    </xdr:to>
    <xdr:pic>
      <xdr:nvPicPr>
        <xdr:cNvPr id="3" name="21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171451" y="647700"/>
          <a:ext cx="1469652" cy="42974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295937" name="Object 1" hidden="1">
              <a:extLst>
                <a:ext uri="{63B3BB69-23CF-44E3-9099-C40C66FF867C}">
                  <a14:compatExt spid="_x0000_s295937"/>
                </a:ext>
                <a:ext uri="{FF2B5EF4-FFF2-40B4-BE49-F238E27FC236}">
                  <a16:creationId xmlns="" xmlns:a16="http://schemas.microsoft.com/office/drawing/2014/main" id="{00000000-0008-0000-1400-00000184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SpPr/>
      </xdr:nvSpPr>
      <xdr:spPr>
        <a:xfrm>
          <a:off x="1643952" y="493206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431800</xdr:colOff>
      <xdr:row>1</xdr:row>
      <xdr:rowOff>50800</xdr:rowOff>
    </xdr:from>
    <xdr:to>
      <xdr:col>9</xdr:col>
      <xdr:colOff>851638</xdr:colOff>
      <xdr:row>3</xdr:row>
      <xdr:rowOff>194231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84950" y="355600"/>
          <a:ext cx="1200888" cy="54348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2</xdr:row>
      <xdr:rowOff>1584</xdr:rowOff>
    </xdr:from>
    <xdr:to>
      <xdr:col>2</xdr:col>
      <xdr:colOff>1090893</xdr:colOff>
      <xdr:row>4</xdr:row>
      <xdr:rowOff>8437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4484"/>
          <a:ext cx="1148043" cy="3688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1195669</xdr:colOff>
      <xdr:row>6</xdr:row>
      <xdr:rowOff>57150</xdr:rowOff>
    </xdr:to>
    <xdr:pic>
      <xdr:nvPicPr>
        <xdr:cNvPr id="3" name="14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5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171451" y="704850"/>
          <a:ext cx="1462368" cy="419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2</xdr:row>
      <xdr:rowOff>1584</xdr:rowOff>
    </xdr:from>
    <xdr:to>
      <xdr:col>2</xdr:col>
      <xdr:colOff>1090893</xdr:colOff>
      <xdr:row>4</xdr:row>
      <xdr:rowOff>8437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4484"/>
          <a:ext cx="1148043" cy="3688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1195669</xdr:colOff>
      <xdr:row>6</xdr:row>
      <xdr:rowOff>57150</xdr:rowOff>
    </xdr:to>
    <xdr:pic>
      <xdr:nvPicPr>
        <xdr:cNvPr id="3" name="14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171451" y="704850"/>
          <a:ext cx="1462368" cy="419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299009" name="Object 1" hidden="1">
              <a:extLst>
                <a:ext uri="{63B3BB69-23CF-44E3-9099-C40C66FF867C}">
                  <a14:compatExt spid="_x0000_s299009"/>
                </a:ext>
                <a:ext uri="{FF2B5EF4-FFF2-40B4-BE49-F238E27FC236}">
                  <a16:creationId xmlns="" xmlns:a16="http://schemas.microsoft.com/office/drawing/2014/main" id="{00000000-0008-0000-1700-00000190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700-000003000000}"/>
            </a:ext>
          </a:extLst>
        </xdr:cNvPr>
        <xdr:cNvSpPr/>
      </xdr:nvSpPr>
      <xdr:spPr>
        <a:xfrm>
          <a:off x="1558227" y="483681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419100</xdr:colOff>
      <xdr:row>1</xdr:row>
      <xdr:rowOff>50800</xdr:rowOff>
    </xdr:from>
    <xdr:to>
      <xdr:col>9</xdr:col>
      <xdr:colOff>838938</xdr:colOff>
      <xdr:row>3</xdr:row>
      <xdr:rowOff>194231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86525" y="346075"/>
          <a:ext cx="1200888" cy="54348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2</xdr:row>
      <xdr:rowOff>1584</xdr:rowOff>
    </xdr:from>
    <xdr:to>
      <xdr:col>2</xdr:col>
      <xdr:colOff>1102099</xdr:colOff>
      <xdr:row>4</xdr:row>
      <xdr:rowOff>8437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4484"/>
          <a:ext cx="1149724" cy="3688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1206875</xdr:colOff>
      <xdr:row>6</xdr:row>
      <xdr:rowOff>57149</xdr:rowOff>
    </xdr:to>
    <xdr:pic>
      <xdr:nvPicPr>
        <xdr:cNvPr id="3" name="14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8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171451" y="704850"/>
          <a:ext cx="1464049" cy="419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301057" name="Object 1" hidden="1">
              <a:extLst>
                <a:ext uri="{63B3BB69-23CF-44E3-9099-C40C66FF867C}">
                  <a14:compatExt spid="_x0000_s301057"/>
                </a:ext>
                <a:ext uri="{FF2B5EF4-FFF2-40B4-BE49-F238E27FC236}">
                  <a16:creationId xmlns="" xmlns:a16="http://schemas.microsoft.com/office/drawing/2014/main" id="{00000000-0008-0000-1900-0000019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900-000003000000}"/>
            </a:ext>
          </a:extLst>
        </xdr:cNvPr>
        <xdr:cNvSpPr/>
      </xdr:nvSpPr>
      <xdr:spPr>
        <a:xfrm>
          <a:off x="1643952" y="531306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406400</xdr:colOff>
      <xdr:row>1</xdr:row>
      <xdr:rowOff>38100</xdr:rowOff>
    </xdr:from>
    <xdr:to>
      <xdr:col>9</xdr:col>
      <xdr:colOff>826238</xdr:colOff>
      <xdr:row>3</xdr:row>
      <xdr:rowOff>181531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59550" y="381000"/>
          <a:ext cx="1200888" cy="54348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302081" name="Object 1" hidden="1">
              <a:extLst>
                <a:ext uri="{63B3BB69-23CF-44E3-9099-C40C66FF867C}">
                  <a14:compatExt spid="_x0000_s302081"/>
                </a:ext>
                <a:ext uri="{FF2B5EF4-FFF2-40B4-BE49-F238E27FC236}">
                  <a16:creationId xmlns="" xmlns:a16="http://schemas.microsoft.com/office/drawing/2014/main" id="{00000000-0008-0000-1A00-0000019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A00-000003000000}"/>
            </a:ext>
          </a:extLst>
        </xdr:cNvPr>
        <xdr:cNvSpPr/>
      </xdr:nvSpPr>
      <xdr:spPr>
        <a:xfrm>
          <a:off x="1643952" y="531306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406400</xdr:colOff>
      <xdr:row>1</xdr:row>
      <xdr:rowOff>38100</xdr:rowOff>
    </xdr:from>
    <xdr:to>
      <xdr:col>9</xdr:col>
      <xdr:colOff>826238</xdr:colOff>
      <xdr:row>3</xdr:row>
      <xdr:rowOff>181531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59550" y="381000"/>
          <a:ext cx="1200888" cy="54348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226218</xdr:colOff>
      <xdr:row>1</xdr:row>
      <xdr:rowOff>96834</xdr:rowOff>
    </xdr:from>
    <xdr:to>
      <xdr:col>2</xdr:col>
      <xdr:colOff>907676</xdr:colOff>
      <xdr:row>4</xdr:row>
      <xdr:rowOff>19362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043" y="258759"/>
          <a:ext cx="1157708" cy="4083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1071984</xdr:colOff>
      <xdr:row>7</xdr:row>
      <xdr:rowOff>32358</xdr:rowOff>
    </xdr:to>
    <xdr:pic>
      <xdr:nvPicPr>
        <xdr:cNvPr id="3" name="21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B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200026" y="647700"/>
          <a:ext cx="1472033" cy="46098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2</xdr:row>
      <xdr:rowOff>1584</xdr:rowOff>
    </xdr:from>
    <xdr:to>
      <xdr:col>2</xdr:col>
      <xdr:colOff>1012452</xdr:colOff>
      <xdr:row>4</xdr:row>
      <xdr:rowOff>53261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25434"/>
          <a:ext cx="1155327" cy="375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1117228</xdr:colOff>
      <xdr:row>7</xdr:row>
      <xdr:rowOff>1121</xdr:rowOff>
    </xdr:to>
    <xdr:pic>
      <xdr:nvPicPr>
        <xdr:cNvPr id="3" name="21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C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171451" y="647700"/>
          <a:ext cx="1469652" cy="42974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305153" name="Object 1" hidden="1">
              <a:extLst>
                <a:ext uri="{63B3BB69-23CF-44E3-9099-C40C66FF867C}">
                  <a14:compatExt spid="_x0000_s305153"/>
                </a:ext>
                <a:ext uri="{FF2B5EF4-FFF2-40B4-BE49-F238E27FC236}">
                  <a16:creationId xmlns="" xmlns:a16="http://schemas.microsoft.com/office/drawing/2014/main" id="{00000000-0008-0000-1D00-000001A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1D00-000003000000}"/>
            </a:ext>
          </a:extLst>
        </xdr:cNvPr>
        <xdr:cNvSpPr/>
      </xdr:nvSpPr>
      <xdr:spPr>
        <a:xfrm>
          <a:off x="1558227" y="483681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419100</xdr:colOff>
      <xdr:row>1</xdr:row>
      <xdr:rowOff>50800</xdr:rowOff>
    </xdr:from>
    <xdr:to>
      <xdr:col>9</xdr:col>
      <xdr:colOff>838938</xdr:colOff>
      <xdr:row>3</xdr:row>
      <xdr:rowOff>194231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86525" y="346075"/>
          <a:ext cx="1200888" cy="54348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226218</xdr:colOff>
      <xdr:row>1</xdr:row>
      <xdr:rowOff>96834</xdr:rowOff>
    </xdr:from>
    <xdr:to>
      <xdr:col>2</xdr:col>
      <xdr:colOff>907676</xdr:colOff>
      <xdr:row>4</xdr:row>
      <xdr:rowOff>19362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043" y="258759"/>
          <a:ext cx="1157708" cy="4083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71437</xdr:rowOff>
    </xdr:from>
    <xdr:to>
      <xdr:col>2</xdr:col>
      <xdr:colOff>1071984</xdr:colOff>
      <xdr:row>7</xdr:row>
      <xdr:rowOff>103795</xdr:rowOff>
    </xdr:to>
    <xdr:pic>
      <xdr:nvPicPr>
        <xdr:cNvPr id="3" name="21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195264" y="738187"/>
          <a:ext cx="1472033" cy="47288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2</xdr:row>
      <xdr:rowOff>1584</xdr:rowOff>
    </xdr:from>
    <xdr:to>
      <xdr:col>2</xdr:col>
      <xdr:colOff>1012452</xdr:colOff>
      <xdr:row>4</xdr:row>
      <xdr:rowOff>53261</xdr:rowOff>
    </xdr:to>
    <xdr:pic>
      <xdr:nvPicPr>
        <xdr:cNvPr id="2" name="9 Imagen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25434"/>
          <a:ext cx="1155327" cy="375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76201</xdr:colOff>
      <xdr:row>4</xdr:row>
      <xdr:rowOff>0</xdr:rowOff>
    </xdr:from>
    <xdr:to>
      <xdr:col>2</xdr:col>
      <xdr:colOff>1117228</xdr:colOff>
      <xdr:row>7</xdr:row>
      <xdr:rowOff>1121</xdr:rowOff>
    </xdr:to>
    <xdr:pic>
      <xdr:nvPicPr>
        <xdr:cNvPr id="3" name="21 Imagen" descr="C:\Users\jmperez\Documents\TECNICA\TRANSPORTE\02 ESTANDARIZADO REHABILITACION TERCIARIAS\06 DIBUJOS ESTANDARIZADO\IMAGENES\logos_colombia.png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3" r="34106"/>
        <a:stretch/>
      </xdr:blipFill>
      <xdr:spPr bwMode="auto">
        <a:xfrm>
          <a:off x="171451" y="647700"/>
          <a:ext cx="1469652" cy="42974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354305" name="Object 1" hidden="1">
              <a:extLst>
                <a:ext uri="{63B3BB69-23CF-44E3-9099-C40C66FF867C}">
                  <a14:compatExt spid="_x0000_s354305"/>
                </a:ext>
                <a:ext uri="{FF2B5EF4-FFF2-40B4-BE49-F238E27FC236}">
                  <a16:creationId xmlns="" xmlns:a16="http://schemas.microsoft.com/office/drawing/2014/main" id="{00000000-0008-0000-2000-00000168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SpPr/>
      </xdr:nvSpPr>
      <xdr:spPr>
        <a:xfrm>
          <a:off x="1643952" y="512256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444500</xdr:colOff>
      <xdr:row>1</xdr:row>
      <xdr:rowOff>63500</xdr:rowOff>
    </xdr:from>
    <xdr:to>
      <xdr:col>9</xdr:col>
      <xdr:colOff>864338</xdr:colOff>
      <xdr:row>4</xdr:row>
      <xdr:rowOff>3731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2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97650" y="387350"/>
          <a:ext cx="1200888" cy="54030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66675</xdr:rowOff>
        </xdr:from>
        <xdr:to>
          <xdr:col>1</xdr:col>
          <xdr:colOff>866775</xdr:colOff>
          <xdr:row>4</xdr:row>
          <xdr:rowOff>190500</xdr:rowOff>
        </xdr:to>
        <xdr:sp macro="" textlink="">
          <xdr:nvSpPr>
            <xdr:cNvPr id="356353" name="Object 1" hidden="1">
              <a:extLst>
                <a:ext uri="{63B3BB69-23CF-44E3-9099-C40C66FF867C}">
                  <a14:compatExt spid="_x0000_s356353"/>
                </a:ext>
                <a:ext uri="{FF2B5EF4-FFF2-40B4-BE49-F238E27FC236}">
                  <a16:creationId xmlns="" xmlns:a16="http://schemas.microsoft.com/office/drawing/2014/main" id="{00000000-0008-0000-2100-0000017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62802</xdr:colOff>
      <xdr:row>1</xdr:row>
      <xdr:rowOff>188406</xdr:rowOff>
    </xdr:from>
    <xdr:to>
      <xdr:col>3</xdr:col>
      <xdr:colOff>508384</xdr:colOff>
      <xdr:row>5</xdr:row>
      <xdr:rowOff>12037</xdr:rowOff>
    </xdr:to>
    <xdr:sp macro="" textlink="">
      <xdr:nvSpPr>
        <xdr:cNvPr id="3" name="3 Rectángulo redondeado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2100-000003000000}"/>
            </a:ext>
          </a:extLst>
        </xdr:cNvPr>
        <xdr:cNvSpPr/>
      </xdr:nvSpPr>
      <xdr:spPr>
        <a:xfrm>
          <a:off x="1558227" y="483681"/>
          <a:ext cx="1207582" cy="623731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  <a:scene3d>
          <a:camera prst="orthographicFront"/>
          <a:lightRig rig="threePt" dir="t"/>
        </a:scene3d>
        <a:sp3d prstMaterial="dkEdge"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REGRESAR A INDICE</a:t>
          </a:r>
        </a:p>
      </xdr:txBody>
    </xdr:sp>
    <xdr:clientData/>
  </xdr:twoCellAnchor>
  <xdr:twoCellAnchor editAs="oneCell">
    <xdr:from>
      <xdr:col>8</xdr:col>
      <xdr:colOff>419100</xdr:colOff>
      <xdr:row>1</xdr:row>
      <xdr:rowOff>50800</xdr:rowOff>
    </xdr:from>
    <xdr:to>
      <xdr:col>9</xdr:col>
      <xdr:colOff>838938</xdr:colOff>
      <xdr:row>3</xdr:row>
      <xdr:rowOff>194231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2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86525" y="346075"/>
          <a:ext cx="1200888" cy="5434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jparrao1\Desktop\Presupuesto\IDU%20-%20copia\Componentes%20enTrabajo\Presupuesto%20Por%20Tramo\Tramo%203\Presupuesto%20Tramo%20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AppData/Local/Temp/Costos%20operaci&#243;n%20y%20mantenimiento%20-%20Proyectos%20Tipo%20V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Est.%20transito%20y%20pma/acero%20aproximad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12\ANTIOQUIA\JERIC&#211;\01%20Presupuesto%2009-07-12\GP-469%20-%20Ppto%20Teatro%20Jerico%20V16%20-%20etapa%202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ILLA%20TAKOA\Presupuesto\APUS%20VILLA%20TAKO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ng.%20Oscar\Downloads\MATRIZ%20PARA%20EL%20CALCULO%20DEL%20AIU%2020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05%20HOJA%20CALCULO%20ESTANDARIZADO/PRESUPUESTO%20DEL%20POLIDEPORTIVO%20COMPLETO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olfo/Desktop/ING%20INGENIRIA%20S.A/B7A%20-Cancha%20750/3.%20Dise&#241;o%20Hidrosanitario/SABANA_PRESUPUESTO_CanchaMultiple_900_08sep201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mperez\Documents\TECNICA\DEPORTE%20Y%20RECREACION\02%20ESTANDARIZADO%20POLIDEPORTIVO\Presupuesto_750%20_Baja_Suelo%20AB%20actualizado%202015%20con%20IC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ACIO PÚBLICO"/>
      <sheetName val="Indices"/>
    </sheetNames>
    <sheetDataSet>
      <sheetData sheetId="0"/>
      <sheetData sheetId="1">
        <row r="5">
          <cell r="B5">
            <v>3007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s tipo V2"/>
      <sheetName val="O &amp; M Placa Huella V.2"/>
      <sheetName val="O &amp; M Unidades Sanitarias V.2"/>
      <sheetName val="O &amp; M Pavimento Rígido"/>
      <sheetName val="O &amp; M P. Parque Recreodeportiv "/>
      <sheetName val="O &amp; M Cancha Sintética"/>
      <sheetName val="O &amp; M P. Polideportiva"/>
      <sheetName val="O &amp; M VISR"/>
      <sheetName val="O &amp; M Biblioteca"/>
      <sheetName val="O &amp; M Centro TIC"/>
      <sheetName val="O &amp; M Escuela de música"/>
      <sheetName val="O &amp; M Carpaz"/>
      <sheetName val="O &amp; M Pavimento Rígido V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CAnbtidades de Acero"/>
      <sheetName val="acero aproximado"/>
    </sheetNames>
    <definedNames>
      <definedName name="FES"/>
      <definedName name="LG"/>
      <definedName name="PVT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pto completo"/>
      <sheetName val="Ppto Et1"/>
      <sheetName val="Ppto Et2"/>
      <sheetName val="AIU"/>
      <sheetName val="apu"/>
      <sheetName val="Auxiliares"/>
      <sheetName val="Insumos"/>
      <sheetName val="CO Teatro"/>
      <sheetName val="Ref Teatro"/>
      <sheetName val="CO MUROS NIVEL 1"/>
      <sheetName val="CO MUROS NIVEL 2"/>
      <sheetName val="CO MUROS CUARTO PROYECCION"/>
      <sheetName val="ELE-PPTO"/>
      <sheetName val="ELE-APU"/>
      <sheetName val="HID-PPTO"/>
      <sheetName val="HID-APU"/>
    </sheetNames>
    <sheetDataSet>
      <sheetData sheetId="0"/>
      <sheetData sheetId="1">
        <row r="1">
          <cell r="E1">
            <v>2700404427.2070532</v>
          </cell>
        </row>
      </sheetData>
      <sheetData sheetId="2"/>
      <sheetData sheetId="3"/>
      <sheetData sheetId="4"/>
      <sheetData sheetId="5">
        <row r="1">
          <cell r="B1" t="str">
            <v>ANALISIS DE PRECIOS UNITARIOS - TEATRO JERICO</v>
          </cell>
        </row>
      </sheetData>
      <sheetData sheetId="6">
        <row r="1">
          <cell r="B1" t="str">
            <v>SUB-ANALISIS DE PRECIOS UNITARIOS - TEATRO JERICO</v>
          </cell>
        </row>
      </sheetData>
      <sheetData sheetId="7">
        <row r="1">
          <cell r="D1" t="str">
            <v>clave</v>
          </cell>
        </row>
      </sheetData>
      <sheetData sheetId="8">
        <row r="4">
          <cell r="B4" t="str">
            <v>CALCULO DE CANTIDADES DE OBRA</v>
          </cell>
        </row>
      </sheetData>
      <sheetData sheetId="9"/>
      <sheetData sheetId="10"/>
      <sheetData sheetId="11"/>
      <sheetData sheetId="12"/>
      <sheetData sheetId="13"/>
      <sheetData sheetId="14">
        <row r="1">
          <cell r="L1">
            <v>0.16</v>
          </cell>
        </row>
      </sheetData>
      <sheetData sheetId="15"/>
      <sheetData sheetId="1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SUMOS"/>
      <sheetName val="XComponentes"/>
      <sheetName val="XActividades"/>
      <sheetName val="AIU Nuevo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1 Caja inspección 0,60 "/>
      <sheetName val="3,4,2 Caja inspección 0,80"/>
      <sheetName val="3,4,3 Caja inspección 1,00"/>
      <sheetName val="3,4,6 Carcamo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4 Caja Distribuciòn 0,40  "/>
      <sheetName val="3,4,9 Caja discipadora"/>
      <sheetName val="3,6,2 Cabezal descarga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4,5 Graderias en concreto"/>
      <sheetName val="4,5,1 Acero 37000  "/>
      <sheetName val="4,5,2 Acero 60000 est"/>
      <sheetName val="4,5,3 Malla Electrosoldada est"/>
      <sheetName val="4,6,1,1 Est Cubierta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7 Carcam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6,1,19 Carcamo IDRD Tipo 5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,1"/>
      <sheetName val="8,1,2"/>
      <sheetName val="8,1,3"/>
      <sheetName val="8,1,4"/>
      <sheetName val="8,2,1"/>
      <sheetName val="8,2,2"/>
      <sheetName val="8,2,3"/>
      <sheetName val="8,2,4"/>
      <sheetName val="8,3,1"/>
      <sheetName val="8,3,2"/>
      <sheetName val="8,3,3"/>
      <sheetName val="8,4,1"/>
      <sheetName val="8,5,1"/>
      <sheetName val="8,5,2"/>
      <sheetName val="8,5,3"/>
      <sheetName val="8,5,4"/>
      <sheetName val="8,5,5"/>
      <sheetName val="8,16"/>
      <sheetName val="8,17"/>
      <sheetName val="8,18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Tejaluz"/>
      <sheetName val="11,2,5,1 Teja Barro"/>
      <sheetName val="11,2,5,2 Limahoyas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Cerramiento acrílilc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 12,2,2,5 Baranda M80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2,3"/>
      <sheetName val="20,2,4 Banca"/>
      <sheetName val="20,2,5 Adoquin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2,6 Adoquin Arcilla"/>
      <sheetName val="20,2,7 Loseta A-50"/>
      <sheetName val="20,4,2 Pradización"/>
      <sheetName val="20.2.10 Bordillo A-80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3 Aseo"/>
      <sheetName val="21,1,4 Retiro Escombros"/>
      <sheetName val="Pasamanos "/>
      <sheetName val="Hoja1"/>
      <sheetName val="Hoja31"/>
      <sheetName val="Hoja3"/>
    </sheetNames>
    <sheetDataSet>
      <sheetData sheetId="0">
        <row r="10">
          <cell r="A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D8" t="str">
            <v>P. ALBAÑILERIA</v>
          </cell>
        </row>
      </sheetData>
      <sheetData sheetId="11">
        <row r="11">
          <cell r="A11" t="str">
            <v xml:space="preserve"> CUADRILLAS</v>
          </cell>
        </row>
      </sheetData>
      <sheetData sheetId="12">
        <row r="12">
          <cell r="A12" t="str">
            <v>COSTOS DE TRANSPORTE</v>
          </cell>
        </row>
      </sheetData>
      <sheetData sheetId="13">
        <row r="15">
          <cell r="A15" t="str">
            <v>Cargador tipo Cat - 904</v>
          </cell>
        </row>
      </sheetData>
      <sheetData sheetId="14">
        <row r="11">
          <cell r="A11" t="str">
            <v>A.C.P.M.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>
        <row r="19">
          <cell r="I19">
            <v>31084.2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4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6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4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9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5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10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8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11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1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12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2.bin"/><Relationship Id="rId5" Type="http://schemas.openxmlformats.org/officeDocument/2006/relationships/image" Target="../media/image17.emf"/><Relationship Id="rId4" Type="http://schemas.openxmlformats.org/officeDocument/2006/relationships/oleObject" Target="../embeddings/oleObject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2">
    <tabColor theme="9" tint="0.59999389629810485"/>
  </sheetPr>
  <dimension ref="A3:D25"/>
  <sheetViews>
    <sheetView tabSelected="1" topLeftCell="A7" zoomScaleNormal="100" zoomScaleSheetLayoutView="100" zoomScalePageLayoutView="85" workbookViewId="0">
      <selection activeCell="B14" sqref="B14:B18"/>
    </sheetView>
  </sheetViews>
  <sheetFormatPr baseColWidth="10" defaultColWidth="10.85546875" defaultRowHeight="15" customHeight="1"/>
  <cols>
    <col min="2" max="2" width="28.140625" customWidth="1"/>
    <col min="3" max="3" width="15.5703125" bestFit="1" customWidth="1"/>
    <col min="4" max="4" width="15.7109375" bestFit="1" customWidth="1"/>
  </cols>
  <sheetData>
    <row r="3" spans="1:4">
      <c r="B3" s="707" t="s">
        <v>89</v>
      </c>
      <c r="C3" s="708"/>
      <c r="D3" s="708"/>
    </row>
    <row r="4" spans="1:4" ht="30" customHeight="1">
      <c r="B4" s="709" t="s">
        <v>1112</v>
      </c>
      <c r="C4" s="710"/>
      <c r="D4" s="710"/>
    </row>
    <row r="6" spans="1:4" ht="60">
      <c r="B6" s="698" t="s">
        <v>1110</v>
      </c>
      <c r="C6" s="699" t="s">
        <v>1111</v>
      </c>
      <c r="D6" s="698" t="s">
        <v>243</v>
      </c>
    </row>
    <row r="7" spans="1:4">
      <c r="B7" s="637" t="s">
        <v>946</v>
      </c>
      <c r="C7" s="698"/>
      <c r="D7" s="698"/>
    </row>
    <row r="8" spans="1:4">
      <c r="B8" s="701" t="s">
        <v>1004</v>
      </c>
      <c r="C8" s="700"/>
      <c r="D8" s="705"/>
    </row>
    <row r="9" spans="1:4" ht="30">
      <c r="B9" s="702" t="s">
        <v>1007</v>
      </c>
      <c r="C9" s="700"/>
      <c r="D9" s="705"/>
    </row>
    <row r="10" spans="1:4">
      <c r="B10" s="702" t="s">
        <v>1113</v>
      </c>
      <c r="C10" s="700"/>
      <c r="D10" s="705"/>
    </row>
    <row r="11" spans="1:4">
      <c r="B11" s="703" t="s">
        <v>1005</v>
      </c>
      <c r="C11" s="700"/>
      <c r="D11" s="705"/>
    </row>
    <row r="12" spans="1:4">
      <c r="B12" s="704" t="s">
        <v>1006</v>
      </c>
      <c r="C12" s="700"/>
      <c r="D12" s="705"/>
    </row>
    <row r="13" spans="1:4">
      <c r="B13" s="706"/>
      <c r="C13" s="706" t="s">
        <v>1108</v>
      </c>
      <c r="D13" s="706" t="s">
        <v>24</v>
      </c>
    </row>
    <row r="14" spans="1:4" ht="45" customHeight="1">
      <c r="A14" s="1052"/>
      <c r="B14" s="711" t="s">
        <v>1114</v>
      </c>
      <c r="C14" s="712" t="s">
        <v>1109</v>
      </c>
      <c r="D14" s="713"/>
    </row>
    <row r="15" spans="1:4" ht="5.25" customHeight="1">
      <c r="A15" s="1052"/>
      <c r="B15" s="711"/>
      <c r="C15" s="712"/>
      <c r="D15" s="713"/>
    </row>
    <row r="16" spans="1:4" ht="15" hidden="1" customHeight="1">
      <c r="A16" s="1052"/>
      <c r="B16" s="711"/>
      <c r="C16" s="712"/>
      <c r="D16" s="713"/>
    </row>
    <row r="17" spans="1:4" ht="15" hidden="1" customHeight="1">
      <c r="A17" s="1052"/>
      <c r="B17" s="711"/>
      <c r="C17" s="712"/>
      <c r="D17" s="713"/>
    </row>
    <row r="18" spans="1:4">
      <c r="A18" s="1052"/>
      <c r="B18" s="711"/>
      <c r="C18" s="712"/>
      <c r="D18" s="713"/>
    </row>
    <row r="19" spans="1:4">
      <c r="B19" s="695"/>
      <c r="D19" s="696"/>
    </row>
    <row r="21" spans="1:4" ht="15.75" customHeight="1"/>
    <row r="22" spans="1:4">
      <c r="B22" s="697"/>
    </row>
    <row r="23" spans="1:4">
      <c r="C23" s="695"/>
    </row>
    <row r="25" spans="1:4" ht="15" customHeight="1">
      <c r="C25" s="696"/>
    </row>
  </sheetData>
  <mergeCells count="6">
    <mergeCell ref="A14:A18"/>
    <mergeCell ref="B3:D3"/>
    <mergeCell ref="B4:D4"/>
    <mergeCell ref="B14:B18"/>
    <mergeCell ref="C14:C18"/>
    <mergeCell ref="D14:D18"/>
  </mergeCells>
  <printOptions horizontalCentered="1" verticalCentered="1"/>
  <pageMargins left="0.196850393700787" right="0.196850393700787" top="1.37795275590551" bottom="0.74803149606299202" header="0.31496062992126" footer="0.3149606299212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tabColor rgb="FF00FF00"/>
  </sheetPr>
  <dimension ref="A1:P61"/>
  <sheetViews>
    <sheetView view="pageLayout" topLeftCell="A10" zoomScale="90" zoomScaleNormal="100" zoomScaleSheetLayoutView="100" zoomScalePageLayoutView="90" workbookViewId="0">
      <selection activeCell="E37" sqref="E37"/>
    </sheetView>
  </sheetViews>
  <sheetFormatPr baseColWidth="10" defaultColWidth="10.85546875" defaultRowHeight="15" customHeight="1"/>
  <cols>
    <col min="1" max="1" width="6.85546875" customWidth="1"/>
    <col min="2" max="2" width="25.85546875" customWidth="1"/>
    <col min="3" max="3" width="15.28515625" customWidth="1"/>
    <col min="4" max="4" width="10.140625" customWidth="1"/>
    <col min="5" max="5" width="11" customWidth="1"/>
    <col min="6" max="6" width="17" customWidth="1"/>
    <col min="7" max="7" width="16.42578125" customWidth="1"/>
    <col min="8" max="8" width="9.85546875" customWidth="1"/>
    <col min="9" max="9" width="29" customWidth="1"/>
    <col min="15" max="15" width="75.28515625" bestFit="1" customWidth="1"/>
  </cols>
  <sheetData>
    <row r="1" spans="1:9">
      <c r="A1" s="24"/>
      <c r="B1" s="29"/>
      <c r="C1" s="29"/>
      <c r="D1" s="29"/>
      <c r="E1" s="29"/>
      <c r="F1" s="29"/>
      <c r="G1" s="29"/>
      <c r="H1" s="29"/>
      <c r="I1" s="29"/>
    </row>
    <row r="2" spans="1:9">
      <c r="A2" s="742" t="s">
        <v>997</v>
      </c>
      <c r="B2" s="742"/>
      <c r="C2" s="742"/>
      <c r="D2" s="742"/>
      <c r="E2" s="742"/>
      <c r="F2" s="743"/>
      <c r="G2" s="742"/>
      <c r="H2" s="742"/>
      <c r="I2" s="742"/>
    </row>
    <row r="3" spans="1:9" ht="33.75" customHeight="1">
      <c r="A3" s="742" t="s">
        <v>1034</v>
      </c>
      <c r="B3" s="742"/>
      <c r="C3" s="742"/>
      <c r="D3" s="742"/>
      <c r="E3" s="742"/>
      <c r="F3" s="743"/>
      <c r="G3" s="742"/>
      <c r="H3" s="742"/>
      <c r="I3" s="742"/>
    </row>
    <row r="4" spans="1:9">
      <c r="A4" s="744" t="s">
        <v>64</v>
      </c>
      <c r="B4" s="742" t="s">
        <v>65</v>
      </c>
      <c r="C4" s="546" t="s">
        <v>51</v>
      </c>
      <c r="D4" s="546" t="s">
        <v>52</v>
      </c>
      <c r="E4" s="546" t="s">
        <v>53</v>
      </c>
      <c r="F4" s="618"/>
      <c r="G4" s="547" t="s">
        <v>62</v>
      </c>
      <c r="H4" s="548" t="s">
        <v>63</v>
      </c>
      <c r="I4" s="549" t="s">
        <v>586</v>
      </c>
    </row>
    <row r="5" spans="1:9" ht="25.5">
      <c r="A5" s="744"/>
      <c r="B5" s="742"/>
      <c r="C5" s="546" t="s">
        <v>66</v>
      </c>
      <c r="D5" s="546" t="s">
        <v>4</v>
      </c>
      <c r="E5" s="546" t="s">
        <v>67</v>
      </c>
      <c r="F5" s="611" t="s">
        <v>990</v>
      </c>
      <c r="G5" s="547" t="s">
        <v>991</v>
      </c>
      <c r="H5" s="548" t="s">
        <v>68</v>
      </c>
      <c r="I5" s="549" t="s">
        <v>424</v>
      </c>
    </row>
    <row r="6" spans="1:9">
      <c r="A6" s="593" t="s">
        <v>605</v>
      </c>
      <c r="B6" s="535" t="s">
        <v>985</v>
      </c>
      <c r="C6" s="535"/>
      <c r="D6" s="535"/>
      <c r="E6" s="550"/>
      <c r="F6" s="612"/>
      <c r="G6" s="537"/>
      <c r="H6" s="551"/>
      <c r="I6" s="552"/>
    </row>
    <row r="7" spans="1:9">
      <c r="A7" s="593">
        <v>1.1000000000000001</v>
      </c>
      <c r="B7" s="535" t="s">
        <v>986</v>
      </c>
      <c r="C7" s="535"/>
      <c r="D7" s="535"/>
      <c r="E7" s="536"/>
      <c r="F7" s="612"/>
      <c r="G7" s="537"/>
      <c r="H7" s="538"/>
      <c r="I7" s="552"/>
    </row>
    <row r="8" spans="1:9">
      <c r="A8" s="545" t="s">
        <v>69</v>
      </c>
      <c r="B8" s="543" t="s">
        <v>423</v>
      </c>
      <c r="C8" s="539" t="e">
        <f>+Profesional_SIG</f>
        <v>#REF!</v>
      </c>
      <c r="D8" s="540">
        <v>1</v>
      </c>
      <c r="E8" s="541">
        <v>0.5</v>
      </c>
      <c r="F8" s="613" t="e">
        <f>+factmas2smlv</f>
        <v>#REF!</v>
      </c>
      <c r="G8" s="542" t="e">
        <f>+C8*D8*E8*F8</f>
        <v>#REF!</v>
      </c>
      <c r="H8" s="615">
        <v>3.3000000000000002E-2</v>
      </c>
      <c r="I8" s="562" t="e">
        <f>ROUND(G8*H8,0)</f>
        <v>#REF!</v>
      </c>
    </row>
    <row r="9" spans="1:9">
      <c r="A9" s="593" t="s">
        <v>988</v>
      </c>
      <c r="B9" s="603" t="s">
        <v>987</v>
      </c>
      <c r="C9" s="604"/>
      <c r="D9" s="536"/>
      <c r="E9" s="605"/>
      <c r="F9" s="614"/>
      <c r="G9" s="606"/>
      <c r="H9" s="616"/>
      <c r="I9" s="562"/>
    </row>
    <row r="10" spans="1:9">
      <c r="A10" s="596"/>
      <c r="B10" s="597" t="s">
        <v>571</v>
      </c>
      <c r="C10" s="598" t="e">
        <f>+Topo</f>
        <v>#REF!</v>
      </c>
      <c r="D10" s="599">
        <v>1</v>
      </c>
      <c r="E10" s="600">
        <v>1</v>
      </c>
      <c r="F10" s="613" t="e">
        <f>+F8</f>
        <v>#REF!</v>
      </c>
      <c r="G10" s="542" t="e">
        <f>+C10*D10*E10*F10</f>
        <v>#REF!</v>
      </c>
      <c r="H10" s="617">
        <v>3.3000000000000002E-2</v>
      </c>
      <c r="I10" s="562" t="e">
        <f>ROUND(G10*H10,0)</f>
        <v>#REF!</v>
      </c>
    </row>
    <row r="11" spans="1:9">
      <c r="A11" s="596"/>
      <c r="B11" s="597" t="s">
        <v>570</v>
      </c>
      <c r="C11" s="598" t="e">
        <f>+cade</f>
        <v>#REF!</v>
      </c>
      <c r="D11" s="599">
        <v>2</v>
      </c>
      <c r="E11" s="600">
        <v>1</v>
      </c>
      <c r="F11" s="613" t="e">
        <f>+FACTOR_PRESTACIONAL_1sml</f>
        <v>#REF!</v>
      </c>
      <c r="G11" s="542" t="e">
        <f>+C11*D11*E11*F11</f>
        <v>#REF!</v>
      </c>
      <c r="H11" s="617">
        <f>+H10</f>
        <v>3.3000000000000002E-2</v>
      </c>
      <c r="I11" s="562" t="e">
        <f>ROUND(G11*H11,0)</f>
        <v>#REF!</v>
      </c>
    </row>
    <row r="12" spans="1:9">
      <c r="A12" s="593" t="s">
        <v>608</v>
      </c>
      <c r="B12" s="751" t="s">
        <v>989</v>
      </c>
      <c r="C12" s="752"/>
      <c r="D12" s="752"/>
      <c r="E12" s="752"/>
      <c r="F12" s="752"/>
      <c r="G12" s="753"/>
      <c r="H12" s="754" t="e">
        <f>SUM(I8:I11)</f>
        <v>#REF!</v>
      </c>
      <c r="I12" s="755"/>
    </row>
    <row r="13" spans="1:9">
      <c r="A13" s="608" t="s">
        <v>947</v>
      </c>
      <c r="B13" s="607" t="s">
        <v>952</v>
      </c>
      <c r="C13" s="598"/>
      <c r="D13" s="599"/>
      <c r="E13" s="600"/>
      <c r="F13" s="600"/>
      <c r="G13" s="601"/>
      <c r="H13" s="602"/>
      <c r="I13" s="620"/>
    </row>
    <row r="14" spans="1:9">
      <c r="A14" s="545"/>
      <c r="B14" s="535" t="s">
        <v>0</v>
      </c>
      <c r="C14" s="544" t="s">
        <v>23</v>
      </c>
      <c r="D14" s="747" t="s">
        <v>4</v>
      </c>
      <c r="E14" s="748"/>
      <c r="F14" s="749" t="s">
        <v>24</v>
      </c>
      <c r="G14" s="750"/>
      <c r="H14" s="745" t="s">
        <v>25</v>
      </c>
      <c r="I14" s="746"/>
    </row>
    <row r="15" spans="1:9" ht="51">
      <c r="A15" s="596" t="s">
        <v>37</v>
      </c>
      <c r="B15" s="597" t="s">
        <v>950</v>
      </c>
      <c r="C15" s="619" t="s">
        <v>951</v>
      </c>
      <c r="D15" s="747">
        <v>3.3000000000000002E-2</v>
      </c>
      <c r="E15" s="748"/>
      <c r="F15" s="757">
        <v>6200000</v>
      </c>
      <c r="G15" s="758"/>
      <c r="H15" s="754">
        <f>+ROUND(D15*F15,0)</f>
        <v>204600</v>
      </c>
      <c r="I15" s="755"/>
    </row>
    <row r="16" spans="1:9">
      <c r="A16" s="596" t="s">
        <v>948</v>
      </c>
      <c r="B16" s="610" t="s">
        <v>993</v>
      </c>
      <c r="C16" s="609" t="s">
        <v>951</v>
      </c>
      <c r="D16" s="759">
        <f>+D15</f>
        <v>3.3000000000000002E-2</v>
      </c>
      <c r="E16" s="760"/>
      <c r="F16" s="757">
        <v>2400000</v>
      </c>
      <c r="G16" s="758"/>
      <c r="H16" s="754">
        <f>+ROUND(D16*F16,0)</f>
        <v>79200</v>
      </c>
      <c r="I16" s="755"/>
    </row>
    <row r="17" spans="1:16">
      <c r="A17" s="545" t="s">
        <v>949</v>
      </c>
      <c r="B17" s="543" t="s">
        <v>992</v>
      </c>
      <c r="C17" s="539" t="s">
        <v>951</v>
      </c>
      <c r="D17" s="759">
        <v>3.3000000000000002E-2</v>
      </c>
      <c r="E17" s="760"/>
      <c r="F17" s="757">
        <v>50000</v>
      </c>
      <c r="G17" s="758"/>
      <c r="H17" s="754">
        <f>+ROUND(D17*F17,0)</f>
        <v>1650</v>
      </c>
      <c r="I17" s="755"/>
    </row>
    <row r="18" spans="1:16" ht="15.75" customHeight="1">
      <c r="A18" s="536"/>
      <c r="B18" s="740" t="s">
        <v>994</v>
      </c>
      <c r="C18" s="741"/>
      <c r="D18" s="741"/>
      <c r="E18" s="741"/>
      <c r="F18" s="741"/>
      <c r="G18" s="756"/>
      <c r="H18" s="761">
        <f>SUM(H15:I17)</f>
        <v>285450</v>
      </c>
      <c r="I18" s="762"/>
    </row>
    <row r="19" spans="1:16" ht="15" customHeight="1">
      <c r="A19" s="623"/>
      <c r="B19" s="740" t="s">
        <v>996</v>
      </c>
      <c r="C19" s="741"/>
      <c r="D19" s="741"/>
      <c r="E19" s="741"/>
      <c r="F19" s="741"/>
      <c r="G19" s="741"/>
      <c r="H19" s="739" t="e">
        <f>+H18+H12</f>
        <v>#REF!</v>
      </c>
      <c r="I19" s="738"/>
    </row>
    <row r="20" spans="1:16" ht="15" customHeight="1">
      <c r="A20" s="531"/>
      <c r="B20" s="621" t="s">
        <v>422</v>
      </c>
      <c r="C20" s="621"/>
      <c r="D20" s="621"/>
      <c r="E20" s="621"/>
      <c r="F20" s="622"/>
      <c r="G20" s="624">
        <v>0.19</v>
      </c>
      <c r="H20" s="737" t="e">
        <f>+ROUND(H19*G20,0)</f>
        <v>#REF!</v>
      </c>
      <c r="I20" s="738"/>
    </row>
    <row r="21" spans="1:16" ht="15.75" customHeight="1">
      <c r="A21" s="734" t="s">
        <v>995</v>
      </c>
      <c r="B21" s="735"/>
      <c r="C21" s="735"/>
      <c r="D21" s="735"/>
      <c r="E21" s="735"/>
      <c r="F21" s="735"/>
      <c r="G21" s="736"/>
      <c r="H21" s="732" t="e">
        <f>SUM(H19:I20)</f>
        <v>#REF!</v>
      </c>
      <c r="I21" s="733"/>
    </row>
    <row r="22" spans="1:16">
      <c r="A22" s="24"/>
      <c r="B22" s="29"/>
      <c r="C22" s="29"/>
      <c r="D22" s="29"/>
      <c r="E22" s="29"/>
      <c r="F22" s="29"/>
      <c r="G22" s="29"/>
      <c r="H22" s="29"/>
      <c r="I22" s="29"/>
    </row>
    <row r="23" spans="1:16">
      <c r="A23" s="29"/>
      <c r="B23" s="146"/>
      <c r="C23" s="29"/>
      <c r="D23" s="29"/>
      <c r="E23" s="29"/>
      <c r="F23" s="29"/>
      <c r="G23" s="29"/>
      <c r="H23" s="29"/>
      <c r="I23" s="29"/>
    </row>
    <row r="24" spans="1:16">
      <c r="A24" s="584" t="s">
        <v>640</v>
      </c>
      <c r="B24" s="563"/>
      <c r="C24" s="29"/>
      <c r="D24" s="29"/>
      <c r="E24" s="29"/>
      <c r="F24" s="29"/>
      <c r="G24" s="29"/>
      <c r="H24" s="29"/>
      <c r="I24" s="29"/>
    </row>
    <row r="25" spans="1:16">
      <c r="A25" s="280" t="s">
        <v>641</v>
      </c>
      <c r="B25" s="563"/>
      <c r="C25" s="29"/>
      <c r="D25" s="29"/>
      <c r="E25" s="29"/>
      <c r="F25" s="29"/>
      <c r="G25" s="29"/>
      <c r="H25" s="29"/>
      <c r="I25" s="29"/>
    </row>
    <row r="26" spans="1:16">
      <c r="A26" s="280" t="s">
        <v>953</v>
      </c>
      <c r="B26" s="146"/>
      <c r="C26" s="29"/>
      <c r="D26" s="29"/>
      <c r="E26" s="29"/>
      <c r="F26" s="29"/>
      <c r="G26" s="29"/>
      <c r="H26" s="29"/>
      <c r="I26" s="29"/>
    </row>
    <row r="27" spans="1:16">
      <c r="A27" s="24"/>
      <c r="B27" s="29"/>
      <c r="C27" s="29"/>
      <c r="D27" s="29"/>
      <c r="E27" s="29"/>
      <c r="F27" s="29"/>
      <c r="G27" s="29"/>
      <c r="H27" s="29"/>
      <c r="I27" s="29"/>
    </row>
    <row r="28" spans="1:16" ht="42.95" customHeight="1">
      <c r="A28" s="767" t="s">
        <v>567</v>
      </c>
      <c r="B28" s="768"/>
      <c r="C28" s="769" t="s">
        <v>1035</v>
      </c>
      <c r="D28" s="770"/>
      <c r="E28" s="770"/>
      <c r="F28" s="770"/>
      <c r="G28" s="771"/>
      <c r="H28" s="29"/>
      <c r="I28" s="29"/>
      <c r="P28" s="717" t="s">
        <v>1106</v>
      </c>
    </row>
    <row r="29" spans="1:16" ht="15" customHeight="1">
      <c r="A29" s="769" t="s">
        <v>1000</v>
      </c>
      <c r="B29" s="770"/>
      <c r="C29" s="770"/>
      <c r="D29" s="770"/>
      <c r="E29" s="770"/>
      <c r="F29" s="770"/>
      <c r="G29" s="771"/>
      <c r="H29" s="29"/>
      <c r="I29" s="29"/>
      <c r="M29" s="680" t="s">
        <v>1068</v>
      </c>
      <c r="N29" s="680" t="s">
        <v>1069</v>
      </c>
      <c r="O29" s="680" t="s">
        <v>1070</v>
      </c>
      <c r="P29" s="717"/>
    </row>
    <row r="30" spans="1:16" ht="15" customHeight="1">
      <c r="A30" s="769" t="s">
        <v>1001</v>
      </c>
      <c r="B30" s="770"/>
      <c r="C30" s="770"/>
      <c r="D30" s="770"/>
      <c r="E30" s="770"/>
      <c r="F30" s="771"/>
      <c r="G30" s="679">
        <f>+E34+E36+E37+E39+E42+E44+E46+E47+E49+E52+E54</f>
        <v>95.983999999999995</v>
      </c>
      <c r="H30" s="29"/>
      <c r="I30" s="29"/>
      <c r="M30" s="681" t="s">
        <v>1071</v>
      </c>
      <c r="N30" s="681" t="s">
        <v>1072</v>
      </c>
      <c r="O30" s="681" t="s">
        <v>1073</v>
      </c>
      <c r="P30">
        <v>4.92</v>
      </c>
    </row>
    <row r="31" spans="1:16" ht="30.95" customHeight="1">
      <c r="A31" s="642" t="s">
        <v>86</v>
      </c>
      <c r="B31" s="769" t="s">
        <v>55</v>
      </c>
      <c r="C31" s="771"/>
      <c r="D31" s="642" t="s">
        <v>46</v>
      </c>
      <c r="E31" s="625" t="s">
        <v>47</v>
      </c>
      <c r="F31" s="642" t="s">
        <v>83</v>
      </c>
      <c r="G31" s="626" t="s">
        <v>48</v>
      </c>
      <c r="H31" s="29"/>
      <c r="I31" s="29"/>
      <c r="M31" s="714" t="s">
        <v>1074</v>
      </c>
      <c r="N31" s="682" t="s">
        <v>1075</v>
      </c>
      <c r="O31" s="682" t="s">
        <v>1076</v>
      </c>
      <c r="P31">
        <v>5.56</v>
      </c>
    </row>
    <row r="32" spans="1:16">
      <c r="A32" s="627" t="s">
        <v>605</v>
      </c>
      <c r="B32" s="772" t="s">
        <v>998</v>
      </c>
      <c r="C32" s="773"/>
      <c r="D32" s="627" t="s">
        <v>43</v>
      </c>
      <c r="E32" s="628"/>
      <c r="F32" s="628"/>
      <c r="G32" s="628"/>
      <c r="H32" s="29"/>
      <c r="I32" s="29"/>
      <c r="M32" s="714"/>
      <c r="N32" s="682" t="s">
        <v>1077</v>
      </c>
      <c r="O32" s="682" t="s">
        <v>1078</v>
      </c>
    </row>
    <row r="33" spans="1:16">
      <c r="A33" s="629" t="s">
        <v>26</v>
      </c>
      <c r="B33" s="764" t="s">
        <v>1045</v>
      </c>
      <c r="C33" s="764"/>
      <c r="D33" s="763"/>
      <c r="E33" s="763"/>
      <c r="F33" s="763"/>
      <c r="G33" s="632" t="e">
        <f>SUM(G34:G34)</f>
        <v>#REF!</v>
      </c>
      <c r="H33" s="29"/>
      <c r="I33" s="29"/>
      <c r="M33" s="683" t="s">
        <v>1079</v>
      </c>
      <c r="N33" s="683" t="s">
        <v>1080</v>
      </c>
      <c r="O33" s="683" t="s">
        <v>1081</v>
      </c>
      <c r="P33">
        <v>1.38</v>
      </c>
    </row>
    <row r="34" spans="1:16" ht="28.5" customHeight="1">
      <c r="A34" s="630" t="s">
        <v>69</v>
      </c>
      <c r="B34" s="728" t="s">
        <v>1054</v>
      </c>
      <c r="C34" s="729"/>
      <c r="D34" s="634" t="s">
        <v>43</v>
      </c>
      <c r="E34" s="634">
        <v>4.92</v>
      </c>
      <c r="F34" s="675" t="e">
        <f>+H21</f>
        <v>#REF!</v>
      </c>
      <c r="G34" s="677" t="e">
        <f>+ROUND(E34*F34,0)</f>
        <v>#REF!</v>
      </c>
      <c r="H34" s="29"/>
      <c r="I34" s="29"/>
      <c r="M34" s="684" t="s">
        <v>1082</v>
      </c>
      <c r="N34" s="685" t="s">
        <v>1083</v>
      </c>
      <c r="O34" s="685" t="s">
        <v>1084</v>
      </c>
      <c r="P34">
        <v>3.01</v>
      </c>
    </row>
    <row r="35" spans="1:16" ht="15" customHeight="1">
      <c r="A35" s="629" t="s">
        <v>606</v>
      </c>
      <c r="B35" s="726" t="s">
        <v>1046</v>
      </c>
      <c r="C35" s="727"/>
      <c r="D35" s="723"/>
      <c r="E35" s="724"/>
      <c r="F35" s="725"/>
      <c r="G35" s="632" t="e">
        <f>SUM(G36:G37)</f>
        <v>#REF!</v>
      </c>
      <c r="H35" s="29"/>
      <c r="I35" s="29"/>
      <c r="M35" s="686" t="s">
        <v>1085</v>
      </c>
      <c r="N35" s="687" t="s">
        <v>1086</v>
      </c>
      <c r="O35" s="687" t="s">
        <v>1087</v>
      </c>
      <c r="P35">
        <v>1.1200000000000001</v>
      </c>
    </row>
    <row r="36" spans="1:16" ht="15" customHeight="1">
      <c r="A36" s="630" t="s">
        <v>581</v>
      </c>
      <c r="B36" s="730" t="s">
        <v>1055</v>
      </c>
      <c r="C36" s="731"/>
      <c r="D36" s="630" t="s">
        <v>43</v>
      </c>
      <c r="E36" s="692">
        <v>3.0670000000000002</v>
      </c>
      <c r="F36" s="633" t="e">
        <f>+F34</f>
        <v>#REF!</v>
      </c>
      <c r="G36" s="633" t="e">
        <f>+ROUND(E36*F36,0)</f>
        <v>#REF!</v>
      </c>
      <c r="H36" s="29"/>
      <c r="I36" s="29"/>
      <c r="M36" s="688"/>
      <c r="N36" s="687" t="s">
        <v>1088</v>
      </c>
      <c r="O36" s="687" t="s">
        <v>1089</v>
      </c>
      <c r="P36">
        <v>5.03</v>
      </c>
    </row>
    <row r="37" spans="1:16" ht="30" customHeight="1">
      <c r="A37" s="630" t="s">
        <v>582</v>
      </c>
      <c r="B37" s="728" t="s">
        <v>1056</v>
      </c>
      <c r="C37" s="729"/>
      <c r="D37" s="630" t="s">
        <v>43</v>
      </c>
      <c r="E37" s="694">
        <v>15.236000000000001</v>
      </c>
      <c r="F37" s="633" t="e">
        <f>+F36</f>
        <v>#REF!</v>
      </c>
      <c r="G37" s="678" t="e">
        <f>+ROUND(E37*F37,0)</f>
        <v>#REF!</v>
      </c>
      <c r="H37" s="29"/>
      <c r="I37" s="29"/>
      <c r="M37" s="715" t="s">
        <v>1090</v>
      </c>
      <c r="N37" s="681" t="s">
        <v>1091</v>
      </c>
      <c r="O37" s="681" t="s">
        <v>1092</v>
      </c>
      <c r="P37">
        <v>28.66</v>
      </c>
    </row>
    <row r="38" spans="1:16">
      <c r="A38" s="629" t="s">
        <v>836</v>
      </c>
      <c r="B38" s="726" t="s">
        <v>1047</v>
      </c>
      <c r="C38" s="727"/>
      <c r="D38" s="723"/>
      <c r="E38" s="724"/>
      <c r="F38" s="725"/>
      <c r="G38" s="632" t="e">
        <f>+G39</f>
        <v>#REF!</v>
      </c>
      <c r="H38" s="29"/>
      <c r="I38" s="29"/>
      <c r="M38" s="715"/>
      <c r="N38" s="681" t="s">
        <v>1093</v>
      </c>
      <c r="O38" s="681" t="s">
        <v>1094</v>
      </c>
    </row>
    <row r="39" spans="1:16" ht="30.75" customHeight="1">
      <c r="A39" s="630" t="s">
        <v>837</v>
      </c>
      <c r="B39" s="728" t="s">
        <v>1057</v>
      </c>
      <c r="C39" s="729"/>
      <c r="D39" s="631" t="s">
        <v>43</v>
      </c>
      <c r="E39" s="765">
        <v>5.56</v>
      </c>
      <c r="F39" s="718" t="e">
        <f>+F37</f>
        <v>#REF!</v>
      </c>
      <c r="G39" s="718" t="e">
        <f>+ROUND(E39*F39,0)</f>
        <v>#REF!</v>
      </c>
      <c r="H39" s="29"/>
      <c r="I39" s="29"/>
      <c r="M39" s="689" t="s">
        <v>1095</v>
      </c>
      <c r="N39" s="689" t="s">
        <v>1096</v>
      </c>
      <c r="O39" s="689" t="s">
        <v>1097</v>
      </c>
      <c r="P39">
        <v>8.4</v>
      </c>
    </row>
    <row r="40" spans="1:16" ht="29.25" customHeight="1">
      <c r="A40" s="630" t="s">
        <v>838</v>
      </c>
      <c r="B40" s="728" t="s">
        <v>1058</v>
      </c>
      <c r="C40" s="729"/>
      <c r="D40" s="634" t="s">
        <v>43</v>
      </c>
      <c r="E40" s="766"/>
      <c r="F40" s="719"/>
      <c r="G40" s="719"/>
      <c r="H40" s="29"/>
      <c r="I40" s="29"/>
      <c r="M40" s="716" t="s">
        <v>1098</v>
      </c>
      <c r="N40" s="690" t="s">
        <v>1099</v>
      </c>
      <c r="O40" s="690" t="s">
        <v>1100</v>
      </c>
      <c r="P40">
        <v>3.06</v>
      </c>
    </row>
    <row r="41" spans="1:16" ht="15" customHeight="1">
      <c r="A41" s="629" t="s">
        <v>846</v>
      </c>
      <c r="B41" s="726" t="s">
        <v>1049</v>
      </c>
      <c r="C41" s="727"/>
      <c r="D41" s="723"/>
      <c r="E41" s="724"/>
      <c r="F41" s="725"/>
      <c r="G41" s="632" t="e">
        <f>SUM(G42:G42)</f>
        <v>#REF!</v>
      </c>
      <c r="H41" s="29"/>
      <c r="I41" s="29"/>
      <c r="M41" s="716"/>
      <c r="N41" s="690" t="s">
        <v>1101</v>
      </c>
      <c r="O41" s="690" t="s">
        <v>1102</v>
      </c>
      <c r="P41">
        <v>15.2</v>
      </c>
    </row>
    <row r="42" spans="1:16" ht="29.25" customHeight="1">
      <c r="A42" s="630" t="s">
        <v>847</v>
      </c>
      <c r="B42" s="728" t="s">
        <v>1059</v>
      </c>
      <c r="C42" s="729"/>
      <c r="D42" s="630" t="s">
        <v>43</v>
      </c>
      <c r="E42" s="630">
        <v>1.38</v>
      </c>
      <c r="F42" s="635" t="e">
        <f>+F39</f>
        <v>#REF!</v>
      </c>
      <c r="G42" s="678" t="e">
        <f>+ROUND(E42*F42,0)</f>
        <v>#REF!</v>
      </c>
      <c r="H42" s="29"/>
      <c r="I42" s="29"/>
      <c r="M42" s="691" t="s">
        <v>1103</v>
      </c>
      <c r="N42" s="685" t="s">
        <v>1104</v>
      </c>
      <c r="O42" s="685" t="s">
        <v>1105</v>
      </c>
      <c r="P42">
        <v>19.600000000000001</v>
      </c>
    </row>
    <row r="43" spans="1:16" ht="15" customHeight="1">
      <c r="A43" s="629" t="s">
        <v>856</v>
      </c>
      <c r="B43" s="726" t="s">
        <v>1048</v>
      </c>
      <c r="C43" s="727"/>
      <c r="D43" s="723"/>
      <c r="E43" s="724"/>
      <c r="F43" s="725"/>
      <c r="G43" s="632" t="e">
        <f>+G44</f>
        <v>#REF!</v>
      </c>
      <c r="H43" s="29"/>
      <c r="I43" s="29"/>
    </row>
    <row r="44" spans="1:16">
      <c r="A44" s="630" t="s">
        <v>857</v>
      </c>
      <c r="B44" s="730" t="s">
        <v>1060</v>
      </c>
      <c r="C44" s="731"/>
      <c r="D44" s="630" t="s">
        <v>43</v>
      </c>
      <c r="E44" s="630">
        <v>3.01</v>
      </c>
      <c r="F44" s="674" t="e">
        <f>+F42</f>
        <v>#REF!</v>
      </c>
      <c r="G44" s="633" t="e">
        <f>+ROUND(E44*F44,0)</f>
        <v>#REF!</v>
      </c>
      <c r="H44" s="29"/>
      <c r="I44" s="29"/>
    </row>
    <row r="45" spans="1:16" ht="15.95" customHeight="1">
      <c r="A45" s="629" t="s">
        <v>866</v>
      </c>
      <c r="B45" s="726" t="s">
        <v>1050</v>
      </c>
      <c r="C45" s="727"/>
      <c r="D45" s="723"/>
      <c r="E45" s="724"/>
      <c r="F45" s="725"/>
      <c r="G45" s="632" t="e">
        <f>SUM(G46:G47)</f>
        <v>#REF!</v>
      </c>
      <c r="H45" s="29"/>
      <c r="I45" s="29"/>
    </row>
    <row r="46" spans="1:16">
      <c r="A46" s="630" t="s">
        <v>867</v>
      </c>
      <c r="B46" s="722" t="s">
        <v>1061</v>
      </c>
      <c r="C46" s="722"/>
      <c r="D46" s="630" t="s">
        <v>43</v>
      </c>
      <c r="E46" s="630">
        <v>5.03</v>
      </c>
      <c r="F46" s="635" t="e">
        <f>+F44</f>
        <v>#REF!</v>
      </c>
      <c r="G46" s="633" t="e">
        <f>+ROUND(E46*F46,0)</f>
        <v>#REF!</v>
      </c>
      <c r="H46" s="29"/>
      <c r="I46" s="29"/>
    </row>
    <row r="47" spans="1:16" ht="30.75" customHeight="1">
      <c r="A47" s="630" t="s">
        <v>868</v>
      </c>
      <c r="B47" s="778" t="s">
        <v>1062</v>
      </c>
      <c r="C47" s="778"/>
      <c r="D47" s="630" t="s">
        <v>43</v>
      </c>
      <c r="E47" s="692">
        <v>1.123</v>
      </c>
      <c r="F47" s="633" t="e">
        <f>+F46</f>
        <v>#REF!</v>
      </c>
      <c r="G47" s="678" t="e">
        <f>+ROUND(E47*F47,0)</f>
        <v>#REF!</v>
      </c>
      <c r="H47" s="29"/>
      <c r="I47" s="29"/>
    </row>
    <row r="48" spans="1:16">
      <c r="A48" s="629" t="s">
        <v>876</v>
      </c>
      <c r="B48" s="781" t="s">
        <v>1051</v>
      </c>
      <c r="C48" s="782"/>
      <c r="D48" s="774"/>
      <c r="E48" s="775"/>
      <c r="F48" s="776"/>
      <c r="G48" s="632" t="e">
        <f>+G49</f>
        <v>#REF!</v>
      </c>
      <c r="H48" s="29"/>
      <c r="I48" s="29"/>
    </row>
    <row r="49" spans="1:9">
      <c r="A49" s="630" t="s">
        <v>877</v>
      </c>
      <c r="B49" s="722" t="s">
        <v>1063</v>
      </c>
      <c r="C49" s="722"/>
      <c r="D49" s="630" t="s">
        <v>43</v>
      </c>
      <c r="E49" s="720">
        <v>28.669</v>
      </c>
      <c r="F49" s="718" t="e">
        <f>+F47</f>
        <v>#REF!</v>
      </c>
      <c r="G49" s="718" t="e">
        <f>+ROUND(E49*F49,0)</f>
        <v>#REF!</v>
      </c>
      <c r="H49" s="29"/>
      <c r="I49" s="29"/>
    </row>
    <row r="50" spans="1:9">
      <c r="A50" s="630" t="s">
        <v>878</v>
      </c>
      <c r="B50" s="722" t="s">
        <v>1064</v>
      </c>
      <c r="C50" s="722"/>
      <c r="D50" s="630" t="s">
        <v>43</v>
      </c>
      <c r="E50" s="721"/>
      <c r="F50" s="719"/>
      <c r="G50" s="719"/>
      <c r="H50" s="29"/>
      <c r="I50" s="29"/>
    </row>
    <row r="51" spans="1:9" ht="30" customHeight="1">
      <c r="A51" s="629" t="s">
        <v>886</v>
      </c>
      <c r="B51" s="781" t="s">
        <v>1052</v>
      </c>
      <c r="C51" s="782"/>
      <c r="D51" s="774"/>
      <c r="E51" s="775"/>
      <c r="F51" s="776"/>
      <c r="G51" s="676" t="e">
        <f>SUM(G52:G52)</f>
        <v>#REF!</v>
      </c>
      <c r="H51" s="29"/>
      <c r="I51" s="29"/>
    </row>
    <row r="52" spans="1:9" ht="30.75" customHeight="1">
      <c r="A52" s="630" t="s">
        <v>887</v>
      </c>
      <c r="B52" s="778" t="s">
        <v>1065</v>
      </c>
      <c r="C52" s="778"/>
      <c r="D52" s="630" t="s">
        <v>43</v>
      </c>
      <c r="E52" s="630">
        <v>19.600000000000001</v>
      </c>
      <c r="F52" s="635" t="e">
        <f>+F49</f>
        <v>#REF!</v>
      </c>
      <c r="G52" s="678" t="e">
        <f>+ROUND(E52*F52,0)</f>
        <v>#REF!</v>
      </c>
      <c r="H52" s="29"/>
      <c r="I52" s="29"/>
    </row>
    <row r="53" spans="1:9">
      <c r="A53" s="629" t="s">
        <v>896</v>
      </c>
      <c r="B53" s="779" t="s">
        <v>1053</v>
      </c>
      <c r="C53" s="780"/>
      <c r="D53" s="774"/>
      <c r="E53" s="775"/>
      <c r="F53" s="776"/>
      <c r="G53" s="632" t="e">
        <f>+G54</f>
        <v>#REF!</v>
      </c>
      <c r="H53" s="29"/>
      <c r="I53" s="29"/>
    </row>
    <row r="54" spans="1:9" ht="29.25" customHeight="1">
      <c r="A54" s="630" t="s">
        <v>897</v>
      </c>
      <c r="B54" s="728" t="s">
        <v>1066</v>
      </c>
      <c r="C54" s="729"/>
      <c r="D54" s="630" t="s">
        <v>43</v>
      </c>
      <c r="E54" s="693">
        <v>8.3889999999999993</v>
      </c>
      <c r="F54" s="636" t="e">
        <f>+F52</f>
        <v>#REF!</v>
      </c>
      <c r="G54" s="678" t="e">
        <f>+ROUND(E54*F54,0)</f>
        <v>#REF!</v>
      </c>
      <c r="H54" s="29"/>
      <c r="I54" s="29"/>
    </row>
    <row r="55" spans="1:9">
      <c r="A55" s="629"/>
      <c r="B55" s="777" t="s">
        <v>999</v>
      </c>
      <c r="C55" s="777"/>
      <c r="D55" s="777"/>
      <c r="E55" s="777"/>
      <c r="F55" s="777"/>
      <c r="G55" s="632" t="e">
        <f>+G33+G35+G38+G41+G43+G45+G48+G51+G53</f>
        <v>#REF!</v>
      </c>
      <c r="H55" s="29"/>
      <c r="I55" s="29"/>
    </row>
    <row r="56" spans="1:9">
      <c r="A56" s="24"/>
      <c r="B56" s="29"/>
      <c r="C56" s="29"/>
      <c r="D56" s="29"/>
      <c r="E56" s="29"/>
      <c r="F56" s="29"/>
      <c r="G56" s="29"/>
      <c r="H56" s="29"/>
      <c r="I56" s="29"/>
    </row>
    <row r="57" spans="1:9">
      <c r="A57" s="24"/>
      <c r="B57" s="29"/>
      <c r="C57" s="29"/>
      <c r="D57" s="29"/>
      <c r="E57" s="29"/>
      <c r="F57" s="29"/>
      <c r="G57" s="29"/>
      <c r="H57" s="29"/>
      <c r="I57" s="29"/>
    </row>
    <row r="58" spans="1:9">
      <c r="A58" s="24"/>
      <c r="B58" s="29"/>
      <c r="C58" s="29"/>
      <c r="D58" s="29"/>
      <c r="E58" s="29"/>
      <c r="F58" s="29"/>
      <c r="G58" s="29"/>
      <c r="H58" s="29"/>
      <c r="I58" s="29"/>
    </row>
    <row r="59" spans="1:9">
      <c r="A59" s="584" t="s">
        <v>640</v>
      </c>
      <c r="B59" s="29"/>
      <c r="C59" s="29"/>
      <c r="D59" s="29"/>
      <c r="E59" s="29"/>
      <c r="F59" s="29"/>
      <c r="G59" s="29"/>
      <c r="H59" s="29"/>
      <c r="I59" s="29"/>
    </row>
    <row r="60" spans="1:9">
      <c r="A60" s="280" t="s">
        <v>641</v>
      </c>
      <c r="B60" s="29"/>
      <c r="C60" s="29"/>
      <c r="D60" s="29"/>
      <c r="E60" s="29"/>
      <c r="F60" s="29"/>
      <c r="G60" s="29"/>
      <c r="H60" s="29"/>
      <c r="I60" s="29"/>
    </row>
    <row r="61" spans="1:9">
      <c r="A61" s="280" t="s">
        <v>953</v>
      </c>
      <c r="B61" s="29"/>
      <c r="C61" s="29"/>
      <c r="D61" s="29"/>
      <c r="E61" s="29"/>
      <c r="F61" s="29"/>
      <c r="G61" s="29"/>
      <c r="H61" s="29"/>
      <c r="I61" s="29"/>
    </row>
  </sheetData>
  <mergeCells count="73">
    <mergeCell ref="D51:F51"/>
    <mergeCell ref="H12:I12"/>
    <mergeCell ref="B55:F55"/>
    <mergeCell ref="A30:F30"/>
    <mergeCell ref="B52:C52"/>
    <mergeCell ref="B53:C53"/>
    <mergeCell ref="D53:F53"/>
    <mergeCell ref="B54:C54"/>
    <mergeCell ref="B47:C47"/>
    <mergeCell ref="B48:C48"/>
    <mergeCell ref="D48:F48"/>
    <mergeCell ref="B49:C49"/>
    <mergeCell ref="B51:C51"/>
    <mergeCell ref="D38:F38"/>
    <mergeCell ref="B39:C39"/>
    <mergeCell ref="B46:C46"/>
    <mergeCell ref="A28:B28"/>
    <mergeCell ref="C28:G28"/>
    <mergeCell ref="A29:G29"/>
    <mergeCell ref="B31:C31"/>
    <mergeCell ref="B32:C32"/>
    <mergeCell ref="D33:F33"/>
    <mergeCell ref="B37:C37"/>
    <mergeCell ref="B33:C33"/>
    <mergeCell ref="E39:E40"/>
    <mergeCell ref="F39:F40"/>
    <mergeCell ref="B34:C34"/>
    <mergeCell ref="D35:F35"/>
    <mergeCell ref="B35:C35"/>
    <mergeCell ref="B38:C38"/>
    <mergeCell ref="B36:C36"/>
    <mergeCell ref="B40:C40"/>
    <mergeCell ref="H15:I15"/>
    <mergeCell ref="B18:G18"/>
    <mergeCell ref="F15:G15"/>
    <mergeCell ref="D15:E15"/>
    <mergeCell ref="D16:E16"/>
    <mergeCell ref="D17:E17"/>
    <mergeCell ref="F16:G16"/>
    <mergeCell ref="F17:G17"/>
    <mergeCell ref="H16:I16"/>
    <mergeCell ref="H17:I17"/>
    <mergeCell ref="H18:I18"/>
    <mergeCell ref="A2:I2"/>
    <mergeCell ref="A3:I3"/>
    <mergeCell ref="A4:A5"/>
    <mergeCell ref="B4:B5"/>
    <mergeCell ref="H14:I14"/>
    <mergeCell ref="D14:E14"/>
    <mergeCell ref="F14:G14"/>
    <mergeCell ref="B12:G12"/>
    <mergeCell ref="H21:I21"/>
    <mergeCell ref="A21:G21"/>
    <mergeCell ref="H20:I20"/>
    <mergeCell ref="H19:I19"/>
    <mergeCell ref="B19:G19"/>
    <mergeCell ref="E49:E50"/>
    <mergeCell ref="F49:F50"/>
    <mergeCell ref="G49:G50"/>
    <mergeCell ref="B50:C50"/>
    <mergeCell ref="D41:F41"/>
    <mergeCell ref="B41:C41"/>
    <mergeCell ref="B45:C45"/>
    <mergeCell ref="D45:F45"/>
    <mergeCell ref="B42:C42"/>
    <mergeCell ref="B43:C43"/>
    <mergeCell ref="D43:F43"/>
    <mergeCell ref="B44:C44"/>
    <mergeCell ref="M31:M32"/>
    <mergeCell ref="M37:M38"/>
    <mergeCell ref="M40:M41"/>
    <mergeCell ref="P28:P29"/>
    <mergeCell ref="G39:G40"/>
  </mergeCells>
  <printOptions horizontalCentered="1" verticalCentered="1"/>
  <pageMargins left="0.23622047244094491" right="0.23622047244094491" top="1.4566929133858268" bottom="7.874015748031496E-2" header="0.31496062992125984" footer="0"/>
  <pageSetup paperSize="9" orientation="landscape" r:id="rId1"/>
  <headerFooter>
    <oddHeader>&amp;L&amp;G&amp;R
                                                          “MEJORAMIENTO Y CONSTRUCCIÓN DE VIAS TERCIARIAS CON PLACA HUELLA EN MUNICIPIOS DEL OCCIDENTE DEL DEPARTAMENTO DE ANTIOQUIA”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H33"/>
  <sheetViews>
    <sheetView view="pageLayout" zoomScaleNormal="80" zoomScaleSheetLayoutView="90" workbookViewId="0">
      <selection activeCell="H19" sqref="H19"/>
    </sheetView>
  </sheetViews>
  <sheetFormatPr baseColWidth="10" defaultColWidth="10.85546875" defaultRowHeight="15" customHeight="1"/>
  <cols>
    <col min="1" max="1" width="16.140625" customWidth="1"/>
    <col min="2" max="2" width="43.5703125" customWidth="1"/>
    <col min="3" max="3" width="14" customWidth="1"/>
    <col min="4" max="4" width="12.42578125" customWidth="1"/>
    <col min="5" max="5" width="20.28515625" customWidth="1"/>
    <col min="6" max="6" width="2.7109375" customWidth="1"/>
    <col min="7" max="7" width="17" bestFit="1" customWidth="1"/>
    <col min="8" max="8" width="20.140625" customWidth="1"/>
    <col min="11" max="12" width="10.85546875" customWidth="1"/>
  </cols>
  <sheetData>
    <row r="1" spans="1:8">
      <c r="A1" s="508"/>
      <c r="B1" s="508"/>
      <c r="C1" s="563"/>
      <c r="D1" s="508"/>
      <c r="E1" s="530"/>
      <c r="F1" s="280"/>
      <c r="G1" s="280"/>
      <c r="H1" s="280"/>
    </row>
    <row r="2" spans="1:8" ht="51" customHeight="1">
      <c r="A2" s="641" t="s">
        <v>567</v>
      </c>
      <c r="B2" s="786" t="s">
        <v>1033</v>
      </c>
      <c r="C2" s="786"/>
      <c r="D2" s="786"/>
      <c r="E2" s="786"/>
      <c r="F2" s="280"/>
      <c r="G2" s="280"/>
      <c r="H2" s="280"/>
    </row>
    <row r="3" spans="1:8" ht="19.5" customHeight="1">
      <c r="A3" s="786" t="s">
        <v>82</v>
      </c>
      <c r="B3" s="786"/>
      <c r="C3" s="786"/>
      <c r="D3" s="786"/>
      <c r="E3" s="786"/>
      <c r="F3" s="280"/>
      <c r="G3" s="280"/>
      <c r="H3" s="280"/>
    </row>
    <row r="4" spans="1:8">
      <c r="A4" s="651" t="s">
        <v>86</v>
      </c>
      <c r="B4" s="651" t="s">
        <v>55</v>
      </c>
      <c r="C4" s="651" t="s">
        <v>46</v>
      </c>
      <c r="D4" s="795" t="s">
        <v>83</v>
      </c>
      <c r="E4" s="795"/>
      <c r="F4" s="280"/>
      <c r="G4" s="280"/>
      <c r="H4" s="280"/>
    </row>
    <row r="5" spans="1:8" ht="15.75">
      <c r="A5" s="652">
        <v>1</v>
      </c>
      <c r="B5" s="673" t="s">
        <v>1036</v>
      </c>
      <c r="C5" s="653" t="s">
        <v>609</v>
      </c>
      <c r="D5" s="791" t="e">
        <f>+#REF!+#REF!+#REF!+#REF!+#REF!+#REF!+#REF!+#REF!+#REF!+#REF!+#REF!+#REF!+#REF!+#REF!+#REF!+#REF!+#REF!+#REF!+#REF!+#REF!+#REF!</f>
        <v>#REF!</v>
      </c>
      <c r="E5" s="791"/>
      <c r="F5" s="507"/>
      <c r="G5" s="505"/>
      <c r="H5" s="553"/>
    </row>
    <row r="6" spans="1:8" ht="15.75">
      <c r="A6" s="652">
        <f>1+A5</f>
        <v>2</v>
      </c>
      <c r="B6" s="673" t="s">
        <v>1037</v>
      </c>
      <c r="C6" s="653" t="s">
        <v>609</v>
      </c>
      <c r="D6" s="791" t="e">
        <f>+#REF!+#REF!+#REF!+#REF!+#REF!+#REF!+#REF!+#REF!+#REF!+#REF!+#REF!+#REF!+#REF!+#REF!+#REF!+#REF!+#REF!+#REF!+#REF!+#REF!+#REF!</f>
        <v>#REF!</v>
      </c>
      <c r="E6" s="791"/>
      <c r="F6" s="507"/>
      <c r="G6" s="505"/>
      <c r="H6" s="553"/>
    </row>
    <row r="7" spans="1:8" ht="15.75">
      <c r="A7" s="652">
        <f t="shared" ref="A7:A13" si="0">1+A6</f>
        <v>3</v>
      </c>
      <c r="B7" s="673" t="s">
        <v>1038</v>
      </c>
      <c r="C7" s="653" t="s">
        <v>609</v>
      </c>
      <c r="D7" s="791" t="e">
        <f>+#REF!+#REF!+#REF!+#REF!+#REF!+#REF!+#REF!+#REF!+#REF!+#REF!+#REF!+#REF!+#REF!+#REF!+#REF!+#REF!+#REF!+#REF!+#REF!+#REF!+#REF!</f>
        <v>#REF!</v>
      </c>
      <c r="E7" s="791"/>
      <c r="F7" s="507"/>
      <c r="G7" s="505"/>
      <c r="H7" s="553"/>
    </row>
    <row r="8" spans="1:8" ht="15.75">
      <c r="A8" s="652">
        <f t="shared" si="0"/>
        <v>4</v>
      </c>
      <c r="B8" s="673" t="s">
        <v>1039</v>
      </c>
      <c r="C8" s="653" t="s">
        <v>609</v>
      </c>
      <c r="D8" s="791" t="e">
        <f>+#REF!+#REF!+#REF!+#REF!+#REF!+#REF!+#REF!+#REF!+#REF!+#REF!+#REF!+#REF!+#REF!+#REF!+#REF!+#REF!+#REF!+#REF!+#REF!+#REF!+#REF!</f>
        <v>#REF!</v>
      </c>
      <c r="E8" s="791"/>
      <c r="F8" s="507"/>
      <c r="G8" s="505"/>
      <c r="H8" s="553"/>
    </row>
    <row r="9" spans="1:8" ht="15.75">
      <c r="A9" s="652">
        <f t="shared" si="0"/>
        <v>5</v>
      </c>
      <c r="B9" s="673" t="s">
        <v>1040</v>
      </c>
      <c r="C9" s="653" t="s">
        <v>609</v>
      </c>
      <c r="D9" s="791" t="e">
        <f>+#REF!+#REF!+#REF!+#REF!+#REF!+#REF!+#REF!+#REF!+#REF!+#REF!+#REF!+#REF!+#REF!+#REF!+#REF!+#REF!+#REF!+#REF!+#REF!+#REF!+#REF!</f>
        <v>#REF!</v>
      </c>
      <c r="E9" s="791"/>
      <c r="F9" s="507"/>
      <c r="G9" s="505"/>
      <c r="H9" s="553"/>
    </row>
    <row r="10" spans="1:8" ht="15.75">
      <c r="A10" s="652">
        <f t="shared" si="0"/>
        <v>6</v>
      </c>
      <c r="B10" s="673" t="s">
        <v>1041</v>
      </c>
      <c r="C10" s="653" t="s">
        <v>609</v>
      </c>
      <c r="D10" s="790" t="e">
        <f>+#REF!+#REF!+#REF!+#REF!+#REF!+#REF!+#REF!+#REF!+#REF!+#REF!+#REF!+#REF!+#REF!+#REF!+#REF!+#REF!+#REF!+#REF!+#REF!+#REF!+#REF!</f>
        <v>#REF!</v>
      </c>
      <c r="E10" s="790"/>
      <c r="F10" s="507"/>
      <c r="G10" s="505"/>
      <c r="H10" s="553"/>
    </row>
    <row r="11" spans="1:8" ht="15.75">
      <c r="A11" s="652">
        <f t="shared" si="0"/>
        <v>7</v>
      </c>
      <c r="B11" s="673" t="s">
        <v>1042</v>
      </c>
      <c r="C11" s="653" t="s">
        <v>609</v>
      </c>
      <c r="D11" s="799" t="e">
        <f>+#REF!+#REF!+#REF!+#REF!+#REF!+#REF!+#REF!+#REF!+#REF!+#REF!+#REF!+#REF!+#REF!+#REF!+#REF!+#REF!+#REF!+#REF!+#REF!+#REF!+#REF!</f>
        <v>#REF!</v>
      </c>
      <c r="E11" s="799"/>
      <c r="F11" s="507"/>
      <c r="G11" s="505"/>
      <c r="H11" s="553"/>
    </row>
    <row r="12" spans="1:8" ht="15.75">
      <c r="A12" s="652">
        <f t="shared" si="0"/>
        <v>8</v>
      </c>
      <c r="B12" s="673" t="s">
        <v>1043</v>
      </c>
      <c r="C12" s="653" t="s">
        <v>609</v>
      </c>
      <c r="D12" s="791" t="e">
        <f>+#REF!+#REF!+#REF!+#REF!+#REF!+#REF!+#REF!+#REF!+#REF!+#REF!+#REF!+#REF!+#REF!+#REF!+#REF!+#REF!+#REF!+#REF!+#REF!+#REF!+#REF!</f>
        <v>#REF!</v>
      </c>
      <c r="E12" s="791"/>
      <c r="F12" s="507"/>
      <c r="G12" s="505"/>
      <c r="H12" s="553"/>
    </row>
    <row r="13" spans="1:8" ht="15.75">
      <c r="A13" s="652">
        <f t="shared" si="0"/>
        <v>9</v>
      </c>
      <c r="B13" s="673" t="s">
        <v>1044</v>
      </c>
      <c r="C13" s="653" t="s">
        <v>609</v>
      </c>
      <c r="D13" s="791" t="e">
        <f>+#REF!+#REF!+#REF!+#REF!+#REF!+#REF!+#REF!+#REF!+#REF!+#REF!+#REF!+#REF!+#REF!+#REF!+#REF!+#REF!+#REF!+#REF!+#REF!+#REF!+#REF!</f>
        <v>#REF!</v>
      </c>
      <c r="E13" s="791"/>
      <c r="F13" s="507"/>
      <c r="G13" s="505"/>
      <c r="H13" s="553"/>
    </row>
    <row r="14" spans="1:8">
      <c r="A14" s="654" t="s">
        <v>84</v>
      </c>
      <c r="B14" s="654"/>
      <c r="C14" s="655"/>
      <c r="D14" s="796" t="e">
        <f>(D5+D6+D7+D8+D9+D10+D11+D12+D13)</f>
        <v>#REF!</v>
      </c>
      <c r="E14" s="796"/>
      <c r="F14" s="280"/>
      <c r="G14" s="561"/>
      <c r="H14" s="280"/>
    </row>
    <row r="15" spans="1:8">
      <c r="A15" s="508"/>
      <c r="B15" s="508"/>
      <c r="C15" s="563"/>
      <c r="D15" s="508"/>
      <c r="E15" s="530"/>
      <c r="F15" s="280"/>
      <c r="G15" s="280"/>
      <c r="H15" s="280"/>
    </row>
    <row r="16" spans="1:8" ht="14.25" customHeight="1">
      <c r="A16" s="797" t="s">
        <v>17</v>
      </c>
      <c r="B16" s="797"/>
      <c r="C16" s="797"/>
      <c r="D16" s="554" t="e">
        <f>+#REF!</f>
        <v>#REF!</v>
      </c>
      <c r="E16" s="649" t="e">
        <f>+#REF!</f>
        <v>#REF!</v>
      </c>
      <c r="F16" s="280"/>
      <c r="G16" s="280"/>
      <c r="H16" s="280"/>
    </row>
    <row r="17" spans="1:8">
      <c r="A17" s="797" t="s">
        <v>18</v>
      </c>
      <c r="B17" s="797"/>
      <c r="C17" s="797"/>
      <c r="D17" s="554" t="e">
        <f>+#REF!</f>
        <v>#REF!</v>
      </c>
      <c r="E17" s="649" t="e">
        <f>+#REF!</f>
        <v>#REF!</v>
      </c>
      <c r="F17" s="280"/>
      <c r="G17" s="280"/>
      <c r="H17" s="280"/>
    </row>
    <row r="18" spans="1:8">
      <c r="A18" s="797" t="s">
        <v>19</v>
      </c>
      <c r="B18" s="797"/>
      <c r="C18" s="797"/>
      <c r="D18" s="554" t="e">
        <f>+#REF!</f>
        <v>#REF!</v>
      </c>
      <c r="E18" s="649" t="e">
        <f>+#REF!</f>
        <v>#REF!</v>
      </c>
      <c r="F18" s="280"/>
      <c r="G18" s="280"/>
      <c r="H18" s="280"/>
    </row>
    <row r="19" spans="1:8">
      <c r="A19" s="798" t="s">
        <v>20</v>
      </c>
      <c r="B19" s="798"/>
      <c r="C19" s="798"/>
      <c r="D19" s="555" t="e">
        <f>SUM(D16:D18)</f>
        <v>#REF!</v>
      </c>
      <c r="E19" s="650" t="e">
        <f>E16+E17+E18</f>
        <v>#REF!</v>
      </c>
      <c r="F19" s="280"/>
      <c r="G19" s="280"/>
      <c r="H19" s="280"/>
    </row>
    <row r="20" spans="1:8">
      <c r="A20" s="512"/>
      <c r="B20" s="513"/>
      <c r="C20" s="513"/>
      <c r="D20" s="512"/>
      <c r="E20" s="558"/>
      <c r="F20" s="280"/>
      <c r="G20" s="280"/>
      <c r="H20" s="280"/>
    </row>
    <row r="21" spans="1:8">
      <c r="A21" s="797" t="s">
        <v>580</v>
      </c>
      <c r="B21" s="797"/>
      <c r="C21" s="797"/>
      <c r="D21" s="797"/>
      <c r="E21" s="647" t="e">
        <f>+D14+E19</f>
        <v>#REF!</v>
      </c>
      <c r="F21" s="280"/>
      <c r="G21" s="280"/>
      <c r="H21" s="280"/>
    </row>
    <row r="22" spans="1:8">
      <c r="A22" s="783" t="s">
        <v>1022</v>
      </c>
      <c r="B22" s="784"/>
      <c r="C22" s="784"/>
      <c r="D22" s="785"/>
      <c r="E22" s="647" t="e">
        <f>+#REF!</f>
        <v>#REF!</v>
      </c>
      <c r="F22" s="280"/>
      <c r="G22" s="280"/>
      <c r="H22" s="560"/>
    </row>
    <row r="23" spans="1:8" ht="31.5" customHeight="1">
      <c r="A23" s="787" t="s">
        <v>1002</v>
      </c>
      <c r="B23" s="788"/>
      <c r="C23" s="788"/>
      <c r="D23" s="789"/>
      <c r="E23" s="647" t="e">
        <f>+#REF!</f>
        <v>#REF!</v>
      </c>
      <c r="F23" s="280"/>
      <c r="G23" s="280"/>
      <c r="H23" s="561"/>
    </row>
    <row r="24" spans="1:8">
      <c r="A24" s="783" t="s">
        <v>1003</v>
      </c>
      <c r="B24" s="784"/>
      <c r="C24" s="784"/>
      <c r="D24" s="785"/>
      <c r="E24" s="647" t="e">
        <f>+#REF!</f>
        <v>#REF!</v>
      </c>
      <c r="F24" s="280"/>
      <c r="G24" s="280"/>
      <c r="H24" s="280"/>
    </row>
    <row r="25" spans="1:8" ht="30" customHeight="1">
      <c r="A25" s="787" t="s">
        <v>1067</v>
      </c>
      <c r="B25" s="788"/>
      <c r="C25" s="788"/>
      <c r="D25" s="789"/>
      <c r="E25" s="647" t="e">
        <f>+#REF!</f>
        <v>#REF!</v>
      </c>
      <c r="F25" s="280"/>
      <c r="G25" s="280"/>
      <c r="H25" s="280"/>
    </row>
    <row r="26" spans="1:8">
      <c r="A26" s="792" t="s">
        <v>85</v>
      </c>
      <c r="B26" s="793"/>
      <c r="C26" s="793"/>
      <c r="D26" s="794"/>
      <c r="E26" s="648" t="e">
        <f>+E21+E22+E23+E24+E25</f>
        <v>#REF!</v>
      </c>
      <c r="F26" s="280"/>
      <c r="G26" s="559"/>
      <c r="H26" s="645"/>
    </row>
    <row r="28" spans="1:8" ht="15" customHeight="1">
      <c r="G28" s="646"/>
    </row>
    <row r="30" spans="1:8" ht="15" customHeight="1">
      <c r="E30" s="672"/>
    </row>
    <row r="31" spans="1:8" ht="15" customHeight="1">
      <c r="A31" s="584" t="s">
        <v>640</v>
      </c>
    </row>
    <row r="32" spans="1:8" ht="15" customHeight="1">
      <c r="A32" s="280" t="s">
        <v>641</v>
      </c>
    </row>
    <row r="33" spans="1:1" ht="15" customHeight="1">
      <c r="A33" s="280" t="s">
        <v>953</v>
      </c>
    </row>
  </sheetData>
  <mergeCells count="23">
    <mergeCell ref="A25:D25"/>
    <mergeCell ref="A26:D26"/>
    <mergeCell ref="D4:E4"/>
    <mergeCell ref="D5:E5"/>
    <mergeCell ref="D7:E7"/>
    <mergeCell ref="D14:E14"/>
    <mergeCell ref="A21:D21"/>
    <mergeCell ref="D8:E8"/>
    <mergeCell ref="D9:E9"/>
    <mergeCell ref="A16:C16"/>
    <mergeCell ref="A17:C17"/>
    <mergeCell ref="A18:C18"/>
    <mergeCell ref="A19:C19"/>
    <mergeCell ref="D13:E13"/>
    <mergeCell ref="D11:E11"/>
    <mergeCell ref="D6:E6"/>
    <mergeCell ref="A22:D22"/>
    <mergeCell ref="B2:E2"/>
    <mergeCell ref="A3:E3"/>
    <mergeCell ref="A23:D23"/>
    <mergeCell ref="A24:D24"/>
    <mergeCell ref="D10:E10"/>
    <mergeCell ref="D12:E12"/>
  </mergeCells>
  <printOptions horizontalCentered="1"/>
  <pageMargins left="0.23622047244094491" right="0.23622047244094491" top="1.4566929133858268" bottom="7.874015748031496E-2" header="0.31496062992125984" footer="0"/>
  <pageSetup scale="95" fitToHeight="0" orientation="portrait" r:id="rId1"/>
  <headerFooter>
    <oddHeader xml:space="preserve">&amp;L&amp;G&amp;R
                                                       “MEJORAMIENTO Y CONSTRUCCIÓN DE VIAS TERCIARIAS CON PLACA HUELLA EN MUNICIPIOS DEL OCCIDENTE DEL DEPARTAMENTO DE ANTIOQUIA”
</oddHeader>
    <oddFooter xml:space="preserve">&amp;R&amp;P
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00FF00"/>
  </sheetPr>
  <dimension ref="A1:G370"/>
  <sheetViews>
    <sheetView view="pageLayout" topLeftCell="A165" zoomScaleNormal="100" workbookViewId="0">
      <selection activeCell="G168" sqref="G168"/>
    </sheetView>
  </sheetViews>
  <sheetFormatPr baseColWidth="10" defaultColWidth="11.42578125" defaultRowHeight="15" customHeight="1"/>
  <cols>
    <col min="1" max="1" width="19.85546875" customWidth="1"/>
    <col min="2" max="3" width="11.28515625" customWidth="1"/>
    <col min="4" max="4" width="14.140625" customWidth="1"/>
    <col min="6" max="6" width="12" customWidth="1"/>
    <col min="7" max="7" width="12.7109375" customWidth="1"/>
  </cols>
  <sheetData>
    <row r="1" spans="1:7" hidden="1"/>
    <row r="2" spans="1:7" hidden="1">
      <c r="A2" s="815" t="s">
        <v>425</v>
      </c>
      <c r="B2" s="815"/>
      <c r="C2" s="815"/>
      <c r="D2" s="815"/>
      <c r="E2" s="815"/>
      <c r="F2" s="815"/>
      <c r="G2" s="815"/>
    </row>
    <row r="3" spans="1:7" hidden="1">
      <c r="A3" s="515" t="s">
        <v>568</v>
      </c>
      <c r="B3" s="806" t="e">
        <f>+#REF!</f>
        <v>#REF!</v>
      </c>
      <c r="C3" s="807"/>
      <c r="D3" s="808"/>
      <c r="E3" s="523" t="s">
        <v>569</v>
      </c>
      <c r="F3" s="806" t="s">
        <v>1024</v>
      </c>
      <c r="G3" s="808"/>
    </row>
    <row r="4" spans="1:7" ht="29.25" hidden="1" customHeight="1">
      <c r="A4" s="515" t="s">
        <v>1019</v>
      </c>
      <c r="B4" s="809" t="e">
        <f>+#REF!</f>
        <v>#REF!</v>
      </c>
      <c r="C4" s="810"/>
      <c r="D4" s="810"/>
      <c r="E4" s="811"/>
      <c r="F4" s="533" t="s">
        <v>23</v>
      </c>
      <c r="G4" s="533" t="e">
        <f>+#REF!</f>
        <v>#REF!</v>
      </c>
    </row>
    <row r="5" spans="1:7" ht="29.25" hidden="1" customHeight="1">
      <c r="A5" s="516" t="s">
        <v>426</v>
      </c>
      <c r="B5" s="812" t="e">
        <f>+#REF!</f>
        <v>#REF!</v>
      </c>
      <c r="C5" s="812"/>
      <c r="D5" s="812"/>
      <c r="E5" s="812"/>
      <c r="F5" s="812"/>
      <c r="G5" s="517"/>
    </row>
    <row r="6" spans="1:7" hidden="1">
      <c r="A6" s="518" t="s">
        <v>427</v>
      </c>
      <c r="B6" s="813" t="e">
        <f>+#REF!</f>
        <v>#REF!</v>
      </c>
      <c r="C6" s="814"/>
      <c r="D6" s="814"/>
      <c r="E6" s="814"/>
      <c r="F6" s="534" t="s">
        <v>23</v>
      </c>
      <c r="G6" s="532" t="e">
        <f>+G4</f>
        <v>#REF!</v>
      </c>
    </row>
    <row r="7" spans="1:7" hidden="1">
      <c r="A7" s="802" t="s">
        <v>440</v>
      </c>
      <c r="B7" s="802"/>
      <c r="C7" s="802"/>
      <c r="D7" s="802"/>
      <c r="E7" s="802"/>
      <c r="F7" s="802"/>
      <c r="G7" s="802"/>
    </row>
    <row r="8" spans="1:7" hidden="1">
      <c r="A8" s="803" t="s">
        <v>55</v>
      </c>
      <c r="B8" s="803"/>
      <c r="C8" s="531" t="s">
        <v>46</v>
      </c>
      <c r="D8" s="531" t="s">
        <v>431</v>
      </c>
      <c r="E8" s="531" t="s">
        <v>47</v>
      </c>
      <c r="F8" s="531" t="s">
        <v>50</v>
      </c>
      <c r="G8" s="801"/>
    </row>
    <row r="9" spans="1:7" ht="28.5" hidden="1" customHeight="1">
      <c r="A9" s="812" t="s">
        <v>598</v>
      </c>
      <c r="B9" s="812"/>
      <c r="C9" s="531" t="s">
        <v>41</v>
      </c>
      <c r="D9" s="510" t="e">
        <f>+Poste_en_angulo_de_2_2_1_4_de_3_5m_para_señal</f>
        <v>#REF!</v>
      </c>
      <c r="E9" s="531">
        <v>1</v>
      </c>
      <c r="F9" s="514" t="e">
        <f>+D9*E9</f>
        <v>#REF!</v>
      </c>
      <c r="G9" s="801"/>
    </row>
    <row r="10" spans="1:7" ht="43.5" hidden="1" customHeight="1">
      <c r="A10" s="812" t="s">
        <v>599</v>
      </c>
      <c r="B10" s="812"/>
      <c r="C10" s="509" t="s">
        <v>41</v>
      </c>
      <c r="D10" s="510" t="e">
        <f>+Señal__grupo_1_._Tablero_en_lámina_galvanizada_de_75cm_75cm__calibre_16__reflectivo_tipo_1__incluye_poste</f>
        <v>#REF!</v>
      </c>
      <c r="E10" s="509">
        <v>1</v>
      </c>
      <c r="F10" s="514" t="e">
        <f>+D10*E10</f>
        <v>#REF!</v>
      </c>
      <c r="G10" s="801"/>
    </row>
    <row r="11" spans="1:7" hidden="1">
      <c r="A11" s="814" t="s">
        <v>600</v>
      </c>
      <c r="B11" s="814"/>
      <c r="C11" s="509" t="s">
        <v>94</v>
      </c>
      <c r="D11" s="510" t="e">
        <f>+concreto_2000_apartado</f>
        <v>#REF!</v>
      </c>
      <c r="E11" s="509">
        <v>3.5000000000000003E-2</v>
      </c>
      <c r="F11" s="514" t="e">
        <f>+D11*E11</f>
        <v>#REF!</v>
      </c>
      <c r="G11" s="801"/>
    </row>
    <row r="12" spans="1:7" hidden="1">
      <c r="A12" s="801"/>
      <c r="B12" s="801"/>
      <c r="C12" s="801"/>
      <c r="D12" s="801"/>
      <c r="E12" s="801"/>
      <c r="F12" s="534" t="s">
        <v>430</v>
      </c>
      <c r="G12" s="519" t="e">
        <f>+ROUND(SUM(F9:F11),0)</f>
        <v>#REF!</v>
      </c>
    </row>
    <row r="13" spans="1:7" hidden="1">
      <c r="A13" s="802" t="s">
        <v>572</v>
      </c>
      <c r="B13" s="802"/>
      <c r="C13" s="802"/>
      <c r="D13" s="802"/>
      <c r="E13" s="802"/>
      <c r="F13" s="802"/>
      <c r="G13" s="802"/>
    </row>
    <row r="14" spans="1:7" hidden="1">
      <c r="A14" s="803" t="s">
        <v>55</v>
      </c>
      <c r="B14" s="803"/>
      <c r="C14" s="531" t="s">
        <v>428</v>
      </c>
      <c r="D14" s="531" t="s">
        <v>603</v>
      </c>
      <c r="E14" s="531" t="s">
        <v>429</v>
      </c>
      <c r="F14" s="531" t="s">
        <v>50</v>
      </c>
      <c r="G14" s="801"/>
    </row>
    <row r="15" spans="1:7" hidden="1">
      <c r="A15" s="814" t="s">
        <v>573</v>
      </c>
      <c r="B15" s="814"/>
      <c r="C15" s="531"/>
      <c r="D15" s="514"/>
      <c r="E15" s="531"/>
      <c r="F15" s="531" t="e">
        <f>10%*G26</f>
        <v>#REF!</v>
      </c>
      <c r="G15" s="801"/>
    </row>
    <row r="16" spans="1:7" hidden="1">
      <c r="A16" s="814" t="s">
        <v>602</v>
      </c>
      <c r="B16" s="814"/>
      <c r="C16" s="531"/>
      <c r="D16" s="510" t="e">
        <f>+Camioneta_D_300*1</f>
        <v>#REF!</v>
      </c>
      <c r="E16" s="531">
        <v>2.5</v>
      </c>
      <c r="F16" s="524" t="e">
        <f>+D16/E16</f>
        <v>#REF!</v>
      </c>
      <c r="G16" s="801"/>
    </row>
    <row r="17" spans="1:7" hidden="1">
      <c r="A17" s="801"/>
      <c r="B17" s="801"/>
      <c r="C17" s="801"/>
      <c r="D17" s="801"/>
      <c r="E17" s="801"/>
      <c r="F17" s="534" t="s">
        <v>430</v>
      </c>
      <c r="G17" s="519" t="e">
        <f>+ROUND(SUM(F15:F16),0)</f>
        <v>#REF!</v>
      </c>
    </row>
    <row r="18" spans="1:7" hidden="1">
      <c r="A18" s="802" t="s">
        <v>341</v>
      </c>
      <c r="B18" s="802"/>
      <c r="C18" s="802"/>
      <c r="D18" s="802"/>
      <c r="E18" s="802"/>
      <c r="F18" s="802"/>
      <c r="G18" s="802"/>
    </row>
    <row r="19" spans="1:7" hidden="1">
      <c r="A19" s="531" t="s">
        <v>412</v>
      </c>
      <c r="B19" s="531" t="s">
        <v>441</v>
      </c>
      <c r="C19" s="531" t="s">
        <v>432</v>
      </c>
      <c r="D19" s="531" t="s">
        <v>433</v>
      </c>
      <c r="E19" s="531" t="s">
        <v>434</v>
      </c>
      <c r="F19" s="531" t="s">
        <v>50</v>
      </c>
      <c r="G19" s="801"/>
    </row>
    <row r="20" spans="1:7" hidden="1">
      <c r="A20" s="520"/>
      <c r="B20" s="531"/>
      <c r="C20" s="531"/>
      <c r="D20" s="531"/>
      <c r="E20" s="514"/>
      <c r="F20" s="510"/>
      <c r="G20" s="801"/>
    </row>
    <row r="21" spans="1:7" hidden="1">
      <c r="A21" s="803"/>
      <c r="B21" s="803"/>
      <c r="C21" s="803"/>
      <c r="D21" s="803"/>
      <c r="E21" s="803"/>
      <c r="F21" s="534" t="s">
        <v>430</v>
      </c>
      <c r="G21" s="519">
        <f>+ROUND(SUM(F20:F20),0)</f>
        <v>0</v>
      </c>
    </row>
    <row r="22" spans="1:7" hidden="1">
      <c r="A22" s="802" t="s">
        <v>349</v>
      </c>
      <c r="B22" s="802"/>
      <c r="C22" s="802"/>
      <c r="D22" s="802"/>
      <c r="E22" s="802"/>
      <c r="F22" s="802"/>
      <c r="G22" s="802"/>
    </row>
    <row r="23" spans="1:7" hidden="1">
      <c r="A23" s="531" t="s">
        <v>435</v>
      </c>
      <c r="B23" s="531" t="s">
        <v>436</v>
      </c>
      <c r="C23" s="531" t="s">
        <v>437</v>
      </c>
      <c r="D23" s="531" t="s">
        <v>438</v>
      </c>
      <c r="E23" s="531" t="s">
        <v>429</v>
      </c>
      <c r="F23" s="531" t="s">
        <v>50</v>
      </c>
      <c r="G23" s="801"/>
    </row>
    <row r="24" spans="1:7" hidden="1">
      <c r="A24" s="520" t="s">
        <v>442</v>
      </c>
      <c r="B24" s="511" t="e">
        <f>+oficial</f>
        <v>#REF!</v>
      </c>
      <c r="C24" s="556" t="e">
        <f>+Prestaciones_2</f>
        <v>#REF!</v>
      </c>
      <c r="D24" s="514" t="e">
        <f>+ROUND(B24*C24,0)</f>
        <v>#REF!</v>
      </c>
      <c r="E24" s="531">
        <f>+E16*8</f>
        <v>20</v>
      </c>
      <c r="F24" s="521" t="e">
        <f>+D24/E24</f>
        <v>#REF!</v>
      </c>
      <c r="G24" s="801"/>
    </row>
    <row r="25" spans="1:7" hidden="1">
      <c r="A25" s="520" t="s">
        <v>601</v>
      </c>
      <c r="B25" s="511" t="e">
        <f>+ayudante*2</f>
        <v>#REF!</v>
      </c>
      <c r="C25" s="556" t="e">
        <f>+Prestaciones_2</f>
        <v>#REF!</v>
      </c>
      <c r="D25" s="514" t="e">
        <f>+ROUND(B25*C25,0)</f>
        <v>#REF!</v>
      </c>
      <c r="E25" s="531">
        <f>+E24</f>
        <v>20</v>
      </c>
      <c r="F25" s="521" t="e">
        <f>+D25/E25</f>
        <v>#REF!</v>
      </c>
      <c r="G25" s="801"/>
    </row>
    <row r="26" spans="1:7" hidden="1">
      <c r="A26" s="805"/>
      <c r="B26" s="805"/>
      <c r="C26" s="805"/>
      <c r="D26" s="805"/>
      <c r="E26" s="805"/>
      <c r="F26" s="534" t="s">
        <v>430</v>
      </c>
      <c r="G26" s="519" t="e">
        <f>+ROUND(SUM(F24:F25),0)</f>
        <v>#REF!</v>
      </c>
    </row>
    <row r="27" spans="1:7" hidden="1">
      <c r="A27" s="801"/>
      <c r="B27" s="801"/>
      <c r="C27" s="801"/>
      <c r="D27" s="801"/>
      <c r="E27" s="801"/>
      <c r="F27" s="801"/>
      <c r="G27" s="801"/>
    </row>
    <row r="28" spans="1:7" hidden="1">
      <c r="A28" s="800" t="s">
        <v>575</v>
      </c>
      <c r="B28" s="800"/>
      <c r="C28" s="800"/>
      <c r="D28" s="800"/>
      <c r="E28" s="800"/>
      <c r="F28" s="800"/>
      <c r="G28" s="522" t="e">
        <f>+ROUND(G17+G12+G21+G26,0)</f>
        <v>#REF!</v>
      </c>
    </row>
    <row r="29" spans="1:7" hidden="1">
      <c r="A29" s="816" t="s">
        <v>355</v>
      </c>
      <c r="B29" s="816"/>
      <c r="C29" s="816"/>
      <c r="D29" s="816"/>
      <c r="E29" s="816"/>
      <c r="F29" s="816"/>
      <c r="G29" s="816"/>
    </row>
    <row r="30" spans="1:7" hidden="1">
      <c r="A30" s="803" t="s">
        <v>55</v>
      </c>
      <c r="B30" s="803"/>
      <c r="C30" s="803"/>
      <c r="D30" s="803"/>
      <c r="E30" s="803"/>
      <c r="F30" s="528"/>
      <c r="G30" s="531" t="s">
        <v>357</v>
      </c>
    </row>
    <row r="31" spans="1:7" hidden="1">
      <c r="A31" s="804" t="s">
        <v>17</v>
      </c>
      <c r="B31" s="804"/>
      <c r="C31" s="804"/>
      <c r="D31" s="804"/>
      <c r="E31" s="804"/>
      <c r="F31" s="644" t="e">
        <f>+Administración</f>
        <v>#REF!</v>
      </c>
      <c r="G31" s="525" t="e">
        <f>+ROUND($G$28*F31,0)</f>
        <v>#REF!</v>
      </c>
    </row>
    <row r="32" spans="1:7" hidden="1">
      <c r="A32" s="804" t="s">
        <v>18</v>
      </c>
      <c r="B32" s="804"/>
      <c r="C32" s="804"/>
      <c r="D32" s="804"/>
      <c r="E32" s="804"/>
      <c r="F32" s="644" t="e">
        <f>+Imprevistos</f>
        <v>#REF!</v>
      </c>
      <c r="G32" s="525" t="e">
        <f>+ROUND($G$28*F32,0)</f>
        <v>#REF!</v>
      </c>
    </row>
    <row r="33" spans="1:7" hidden="1">
      <c r="A33" s="804" t="s">
        <v>19</v>
      </c>
      <c r="B33" s="804"/>
      <c r="C33" s="804"/>
      <c r="D33" s="804"/>
      <c r="E33" s="804"/>
      <c r="F33" s="644" t="e">
        <f>+Utilidad</f>
        <v>#REF!</v>
      </c>
      <c r="G33" s="525" t="e">
        <f>+ROUND($G$28*F33,0)</f>
        <v>#REF!</v>
      </c>
    </row>
    <row r="34" spans="1:7" hidden="1">
      <c r="A34" s="800" t="s">
        <v>576</v>
      </c>
      <c r="B34" s="800"/>
      <c r="C34" s="800"/>
      <c r="D34" s="800"/>
      <c r="E34" s="800"/>
      <c r="F34" s="800"/>
      <c r="G34" s="522" t="e">
        <f>SUM(G31:G33)</f>
        <v>#REF!</v>
      </c>
    </row>
    <row r="35" spans="1:7" hidden="1">
      <c r="A35" s="800" t="s">
        <v>439</v>
      </c>
      <c r="B35" s="800"/>
      <c r="C35" s="800"/>
      <c r="D35" s="800"/>
      <c r="E35" s="800"/>
      <c r="F35" s="800"/>
      <c r="G35" s="522" t="e">
        <f>+G34+G28</f>
        <v>#REF!</v>
      </c>
    </row>
    <row r="36" spans="1:7" hidden="1">
      <c r="A36" s="526"/>
      <c r="B36" s="526"/>
      <c r="C36" s="526"/>
      <c r="D36" s="526"/>
      <c r="E36" s="526"/>
      <c r="F36" s="526"/>
      <c r="G36" s="527"/>
    </row>
    <row r="37" spans="1:7" hidden="1">
      <c r="A37" s="526"/>
      <c r="B37" s="526"/>
      <c r="C37" s="526"/>
      <c r="D37" s="526"/>
      <c r="E37" s="526"/>
      <c r="F37" s="526"/>
      <c r="G37" s="527"/>
    </row>
    <row r="38" spans="1:7" hidden="1">
      <c r="A38" s="584" t="s">
        <v>640</v>
      </c>
      <c r="B38" s="526"/>
      <c r="C38" s="526"/>
      <c r="D38" s="526"/>
      <c r="E38" s="526"/>
      <c r="F38" s="526"/>
      <c r="G38" s="527"/>
    </row>
    <row r="39" spans="1:7" hidden="1">
      <c r="A39" s="280" t="s">
        <v>641</v>
      </c>
      <c r="B39" s="526"/>
      <c r="C39" s="526"/>
      <c r="D39" s="526"/>
      <c r="E39" s="526"/>
      <c r="F39" s="526"/>
      <c r="G39" s="527"/>
    </row>
    <row r="40" spans="1:7" hidden="1">
      <c r="A40" s="280" t="s">
        <v>953</v>
      </c>
      <c r="B40" s="526"/>
      <c r="C40" s="526"/>
      <c r="D40" s="526"/>
      <c r="E40" s="526"/>
      <c r="F40" s="526"/>
      <c r="G40" s="527"/>
    </row>
    <row r="41" spans="1:7" hidden="1">
      <c r="A41" s="526"/>
      <c r="B41" s="526"/>
      <c r="C41" s="526"/>
      <c r="D41" s="526"/>
      <c r="E41" s="526"/>
      <c r="F41" s="526"/>
      <c r="G41" s="527"/>
    </row>
    <row r="42" spans="1:7" hidden="1">
      <c r="A42" s="526"/>
      <c r="B42" s="526"/>
      <c r="C42" s="526"/>
      <c r="D42" s="526"/>
      <c r="E42" s="526"/>
      <c r="F42" s="526"/>
      <c r="G42" s="527"/>
    </row>
    <row r="43" spans="1:7" hidden="1">
      <c r="A43" s="815" t="s">
        <v>425</v>
      </c>
      <c r="B43" s="815"/>
      <c r="C43" s="815"/>
      <c r="D43" s="815"/>
      <c r="E43" s="815"/>
      <c r="F43" s="815"/>
      <c r="G43" s="815"/>
    </row>
    <row r="44" spans="1:7" hidden="1">
      <c r="A44" s="515" t="s">
        <v>568</v>
      </c>
      <c r="B44" s="806" t="e">
        <f>+#REF!</f>
        <v>#REF!</v>
      </c>
      <c r="C44" s="807"/>
      <c r="D44" s="808"/>
      <c r="E44" s="523" t="s">
        <v>569</v>
      </c>
      <c r="F44" s="806" t="s">
        <v>1025</v>
      </c>
      <c r="G44" s="808"/>
    </row>
    <row r="45" spans="1:7" ht="29.25" hidden="1" customHeight="1">
      <c r="A45" s="515" t="s">
        <v>1019</v>
      </c>
      <c r="B45" s="809" t="e">
        <f>+#REF!</f>
        <v>#REF!</v>
      </c>
      <c r="C45" s="810"/>
      <c r="D45" s="810"/>
      <c r="E45" s="811"/>
      <c r="F45" s="533" t="s">
        <v>23</v>
      </c>
      <c r="G45" s="533" t="e">
        <f>+#REF!</f>
        <v>#REF!</v>
      </c>
    </row>
    <row r="46" spans="1:7" ht="30.75" hidden="1" customHeight="1">
      <c r="A46" s="516" t="s">
        <v>426</v>
      </c>
      <c r="B46" s="817" t="e">
        <f>+#REF!</f>
        <v>#REF!</v>
      </c>
      <c r="C46" s="818"/>
      <c r="D46" s="818"/>
      <c r="E46" s="818"/>
      <c r="F46" s="819"/>
      <c r="G46" s="517"/>
    </row>
    <row r="47" spans="1:7" hidden="1">
      <c r="A47" s="518" t="s">
        <v>427</v>
      </c>
      <c r="B47" s="820" t="e">
        <f>+#REF!</f>
        <v>#REF!</v>
      </c>
      <c r="C47" s="821"/>
      <c r="D47" s="821"/>
      <c r="E47" s="822"/>
      <c r="F47" s="534" t="s">
        <v>23</v>
      </c>
      <c r="G47" s="532" t="e">
        <f>+G45</f>
        <v>#REF!</v>
      </c>
    </row>
    <row r="48" spans="1:7" hidden="1">
      <c r="A48" s="823" t="s">
        <v>440</v>
      </c>
      <c r="B48" s="824"/>
      <c r="C48" s="824"/>
      <c r="D48" s="824"/>
      <c r="E48" s="824"/>
      <c r="F48" s="824"/>
      <c r="G48" s="825"/>
    </row>
    <row r="49" spans="1:7" hidden="1">
      <c r="A49" s="826" t="s">
        <v>55</v>
      </c>
      <c r="B49" s="827"/>
      <c r="C49" s="531" t="s">
        <v>46</v>
      </c>
      <c r="D49" s="531" t="s">
        <v>431</v>
      </c>
      <c r="E49" s="531" t="s">
        <v>47</v>
      </c>
      <c r="F49" s="531" t="s">
        <v>50</v>
      </c>
      <c r="G49" s="828"/>
    </row>
    <row r="50" spans="1:7" ht="28.5" hidden="1" customHeight="1">
      <c r="A50" s="817" t="s">
        <v>598</v>
      </c>
      <c r="B50" s="819"/>
      <c r="C50" s="531" t="s">
        <v>41</v>
      </c>
      <c r="D50" s="510" t="e">
        <f>+Poste_en_angulo_de_2_2_1_4_de_3_5m_para_señal</f>
        <v>#REF!</v>
      </c>
      <c r="E50" s="531">
        <v>1</v>
      </c>
      <c r="F50" s="514" t="e">
        <f>+D50*E50</f>
        <v>#REF!</v>
      </c>
      <c r="G50" s="829"/>
    </row>
    <row r="51" spans="1:7" ht="42.75" hidden="1" customHeight="1">
      <c r="A51" s="817" t="s">
        <v>599</v>
      </c>
      <c r="B51" s="819"/>
      <c r="C51" s="509" t="s">
        <v>41</v>
      </c>
      <c r="D51" s="510" t="e">
        <f>+Señal__grupo_1_._Tablero_en_lámina_galvanizada_de_75cm_75cm__calibre_16__reflectivo_tipo_1__incluye_poste</f>
        <v>#REF!</v>
      </c>
      <c r="E51" s="509">
        <v>1</v>
      </c>
      <c r="F51" s="514" t="e">
        <f>+D51*E51</f>
        <v>#REF!</v>
      </c>
      <c r="G51" s="829"/>
    </row>
    <row r="52" spans="1:7" hidden="1">
      <c r="A52" s="831" t="s">
        <v>600</v>
      </c>
      <c r="B52" s="832"/>
      <c r="C52" s="509" t="s">
        <v>94</v>
      </c>
      <c r="D52" s="510" t="e">
        <f>+concreto_2000_apartado</f>
        <v>#REF!</v>
      </c>
      <c r="E52" s="509">
        <v>3.5000000000000003E-2</v>
      </c>
      <c r="F52" s="514" t="e">
        <f>+D52*E52</f>
        <v>#REF!</v>
      </c>
      <c r="G52" s="830"/>
    </row>
    <row r="53" spans="1:7" hidden="1">
      <c r="A53" s="801"/>
      <c r="B53" s="801"/>
      <c r="C53" s="801"/>
      <c r="D53" s="801"/>
      <c r="E53" s="801"/>
      <c r="F53" s="534" t="s">
        <v>430</v>
      </c>
      <c r="G53" s="519" t="e">
        <f>+ROUND(SUM(F50:F52),0)</f>
        <v>#REF!</v>
      </c>
    </row>
    <row r="54" spans="1:7" hidden="1">
      <c r="A54" s="802" t="s">
        <v>572</v>
      </c>
      <c r="B54" s="802"/>
      <c r="C54" s="802"/>
      <c r="D54" s="802"/>
      <c r="E54" s="802"/>
      <c r="F54" s="802"/>
      <c r="G54" s="802"/>
    </row>
    <row r="55" spans="1:7" hidden="1">
      <c r="A55" s="803" t="s">
        <v>55</v>
      </c>
      <c r="B55" s="803"/>
      <c r="C55" s="531" t="s">
        <v>428</v>
      </c>
      <c r="D55" s="531" t="s">
        <v>603</v>
      </c>
      <c r="E55" s="531" t="s">
        <v>429</v>
      </c>
      <c r="F55" s="531" t="s">
        <v>50</v>
      </c>
      <c r="G55" s="801"/>
    </row>
    <row r="56" spans="1:7" hidden="1">
      <c r="A56" s="814" t="s">
        <v>573</v>
      </c>
      <c r="B56" s="814"/>
      <c r="C56" s="531"/>
      <c r="D56" s="514"/>
      <c r="E56" s="531"/>
      <c r="F56" s="531" t="e">
        <f>10%*G67</f>
        <v>#REF!</v>
      </c>
      <c r="G56" s="801"/>
    </row>
    <row r="57" spans="1:7" hidden="1">
      <c r="A57" s="814" t="s">
        <v>602</v>
      </c>
      <c r="B57" s="814"/>
      <c r="C57" s="531"/>
      <c r="D57" s="510" t="e">
        <f>+Camioneta_D_300*1</f>
        <v>#REF!</v>
      </c>
      <c r="E57" s="531">
        <v>2.5</v>
      </c>
      <c r="F57" s="524" t="e">
        <f>+D57/E57</f>
        <v>#REF!</v>
      </c>
      <c r="G57" s="801"/>
    </row>
    <row r="58" spans="1:7" hidden="1">
      <c r="A58" s="801"/>
      <c r="B58" s="801"/>
      <c r="C58" s="801"/>
      <c r="D58" s="801"/>
      <c r="E58" s="801"/>
      <c r="F58" s="534" t="s">
        <v>430</v>
      </c>
      <c r="G58" s="519" t="e">
        <f>+ROUND(SUM(F56:F57),0)</f>
        <v>#REF!</v>
      </c>
    </row>
    <row r="59" spans="1:7" hidden="1">
      <c r="A59" s="802" t="s">
        <v>341</v>
      </c>
      <c r="B59" s="802"/>
      <c r="C59" s="802"/>
      <c r="D59" s="802"/>
      <c r="E59" s="802"/>
      <c r="F59" s="802"/>
      <c r="G59" s="802"/>
    </row>
    <row r="60" spans="1:7" hidden="1">
      <c r="A60" s="531" t="s">
        <v>412</v>
      </c>
      <c r="B60" s="531" t="s">
        <v>441</v>
      </c>
      <c r="C60" s="531" t="s">
        <v>432</v>
      </c>
      <c r="D60" s="531" t="s">
        <v>433</v>
      </c>
      <c r="E60" s="531" t="s">
        <v>434</v>
      </c>
      <c r="F60" s="531" t="s">
        <v>50</v>
      </c>
      <c r="G60" s="801"/>
    </row>
    <row r="61" spans="1:7" hidden="1">
      <c r="A61" s="520"/>
      <c r="B61" s="531"/>
      <c r="C61" s="531"/>
      <c r="D61" s="531"/>
      <c r="E61" s="514"/>
      <c r="F61" s="510"/>
      <c r="G61" s="801"/>
    </row>
    <row r="62" spans="1:7" hidden="1">
      <c r="A62" s="803"/>
      <c r="B62" s="803"/>
      <c r="C62" s="803"/>
      <c r="D62" s="803"/>
      <c r="E62" s="803"/>
      <c r="F62" s="534" t="s">
        <v>430</v>
      </c>
      <c r="G62" s="519">
        <f>+ROUND(SUM(F61:F61),0)</f>
        <v>0</v>
      </c>
    </row>
    <row r="63" spans="1:7" hidden="1">
      <c r="A63" s="802" t="s">
        <v>349</v>
      </c>
      <c r="B63" s="802"/>
      <c r="C63" s="802"/>
      <c r="D63" s="802"/>
      <c r="E63" s="802"/>
      <c r="F63" s="802"/>
      <c r="G63" s="802"/>
    </row>
    <row r="64" spans="1:7" hidden="1">
      <c r="A64" s="531" t="s">
        <v>435</v>
      </c>
      <c r="B64" s="531" t="s">
        <v>436</v>
      </c>
      <c r="C64" s="531" t="s">
        <v>437</v>
      </c>
      <c r="D64" s="531" t="s">
        <v>438</v>
      </c>
      <c r="E64" s="531" t="s">
        <v>429</v>
      </c>
      <c r="F64" s="531" t="s">
        <v>50</v>
      </c>
      <c r="G64" s="801"/>
    </row>
    <row r="65" spans="1:7" hidden="1">
      <c r="A65" s="520" t="s">
        <v>442</v>
      </c>
      <c r="B65" s="511" t="e">
        <f>+oficial</f>
        <v>#REF!</v>
      </c>
      <c r="C65" s="556" t="e">
        <f>+Prestaciones_2</f>
        <v>#REF!</v>
      </c>
      <c r="D65" s="514" t="e">
        <f>+ROUND(B65*C65,0)</f>
        <v>#REF!</v>
      </c>
      <c r="E65" s="531">
        <f>+E57*8</f>
        <v>20</v>
      </c>
      <c r="F65" s="521" t="e">
        <f>+D65/E65</f>
        <v>#REF!</v>
      </c>
      <c r="G65" s="801"/>
    </row>
    <row r="66" spans="1:7" hidden="1">
      <c r="A66" s="520" t="s">
        <v>601</v>
      </c>
      <c r="B66" s="511" t="e">
        <f>+ayudante*2</f>
        <v>#REF!</v>
      </c>
      <c r="C66" s="556" t="e">
        <f>+Prestaciones_2</f>
        <v>#REF!</v>
      </c>
      <c r="D66" s="514" t="e">
        <f>+ROUND(B66*C66,0)</f>
        <v>#REF!</v>
      </c>
      <c r="E66" s="531">
        <f>+E65</f>
        <v>20</v>
      </c>
      <c r="F66" s="521" t="e">
        <f>+D66/E66</f>
        <v>#REF!</v>
      </c>
      <c r="G66" s="801"/>
    </row>
    <row r="67" spans="1:7" hidden="1">
      <c r="A67" s="805"/>
      <c r="B67" s="805"/>
      <c r="C67" s="805"/>
      <c r="D67" s="805"/>
      <c r="E67" s="805"/>
      <c r="F67" s="534" t="s">
        <v>430</v>
      </c>
      <c r="G67" s="519" t="e">
        <f>+ROUND(SUM(F65:F66),0)</f>
        <v>#REF!</v>
      </c>
    </row>
    <row r="68" spans="1:7" hidden="1">
      <c r="A68" s="800" t="s">
        <v>575</v>
      </c>
      <c r="B68" s="800"/>
      <c r="C68" s="800"/>
      <c r="D68" s="800"/>
      <c r="E68" s="800"/>
      <c r="F68" s="800"/>
      <c r="G68" s="522" t="e">
        <f>+ROUND(G58+G53+G62+G67,0)</f>
        <v>#REF!</v>
      </c>
    </row>
    <row r="69" spans="1:7" hidden="1">
      <c r="A69" s="816" t="s">
        <v>355</v>
      </c>
      <c r="B69" s="816"/>
      <c r="C69" s="816"/>
      <c r="D69" s="816"/>
      <c r="E69" s="816"/>
      <c r="F69" s="816"/>
      <c r="G69" s="816"/>
    </row>
    <row r="70" spans="1:7" hidden="1">
      <c r="A70" s="803" t="s">
        <v>55</v>
      </c>
      <c r="B70" s="803"/>
      <c r="C70" s="803"/>
      <c r="D70" s="803"/>
      <c r="E70" s="803"/>
      <c r="F70" s="528"/>
      <c r="G70" s="531" t="s">
        <v>357</v>
      </c>
    </row>
    <row r="71" spans="1:7" hidden="1">
      <c r="A71" s="804" t="s">
        <v>17</v>
      </c>
      <c r="B71" s="804"/>
      <c r="C71" s="804"/>
      <c r="D71" s="804"/>
      <c r="E71" s="804"/>
      <c r="F71" s="644" t="e">
        <f>+Administración</f>
        <v>#REF!</v>
      </c>
      <c r="G71" s="525" t="e">
        <f>+ROUND($G$28*F71,0)</f>
        <v>#REF!</v>
      </c>
    </row>
    <row r="72" spans="1:7" hidden="1">
      <c r="A72" s="804" t="s">
        <v>18</v>
      </c>
      <c r="B72" s="804"/>
      <c r="C72" s="804"/>
      <c r="D72" s="804"/>
      <c r="E72" s="804"/>
      <c r="F72" s="644" t="e">
        <f>+Imprevistos</f>
        <v>#REF!</v>
      </c>
      <c r="G72" s="525" t="e">
        <f>+ROUND($G$28*F72,0)</f>
        <v>#REF!</v>
      </c>
    </row>
    <row r="73" spans="1:7" hidden="1">
      <c r="A73" s="804" t="s">
        <v>19</v>
      </c>
      <c r="B73" s="804"/>
      <c r="C73" s="804"/>
      <c r="D73" s="804"/>
      <c r="E73" s="804"/>
      <c r="F73" s="644" t="e">
        <f>+Utilidad</f>
        <v>#REF!</v>
      </c>
      <c r="G73" s="525" t="e">
        <f>+ROUND($G$28*F73,0)</f>
        <v>#REF!</v>
      </c>
    </row>
    <row r="74" spans="1:7" hidden="1">
      <c r="A74" s="800" t="s">
        <v>576</v>
      </c>
      <c r="B74" s="800"/>
      <c r="C74" s="800"/>
      <c r="D74" s="800"/>
      <c r="E74" s="800"/>
      <c r="F74" s="800"/>
      <c r="G74" s="522" t="e">
        <f>SUM(G71:G73)</f>
        <v>#REF!</v>
      </c>
    </row>
    <row r="75" spans="1:7" hidden="1">
      <c r="A75" s="800" t="s">
        <v>439</v>
      </c>
      <c r="B75" s="800"/>
      <c r="C75" s="800"/>
      <c r="D75" s="800"/>
      <c r="E75" s="800"/>
      <c r="F75" s="800"/>
      <c r="G75" s="522" t="e">
        <f>+G74+G68</f>
        <v>#REF!</v>
      </c>
    </row>
    <row r="76" spans="1:7" hidden="1"/>
    <row r="77" spans="1:7" hidden="1"/>
    <row r="78" spans="1:7" hidden="1"/>
    <row r="79" spans="1:7" hidden="1">
      <c r="A79" s="584" t="s">
        <v>640</v>
      </c>
    </row>
    <row r="80" spans="1:7" hidden="1">
      <c r="A80" s="280" t="s">
        <v>641</v>
      </c>
    </row>
    <row r="81" spans="1:7" hidden="1">
      <c r="A81" s="280" t="s">
        <v>953</v>
      </c>
    </row>
    <row r="82" spans="1:7" hidden="1"/>
    <row r="83" spans="1:7" hidden="1"/>
    <row r="84" spans="1:7" hidden="1">
      <c r="A84" s="815" t="s">
        <v>425</v>
      </c>
      <c r="B84" s="815"/>
      <c r="C84" s="815"/>
      <c r="D84" s="815"/>
      <c r="E84" s="815"/>
      <c r="F84" s="815"/>
      <c r="G84" s="815"/>
    </row>
    <row r="85" spans="1:7" hidden="1">
      <c r="A85" s="515" t="s">
        <v>568</v>
      </c>
      <c r="B85" s="806" t="e">
        <f>+#REF!</f>
        <v>#REF!</v>
      </c>
      <c r="C85" s="807"/>
      <c r="D85" s="808"/>
      <c r="E85" s="523" t="s">
        <v>569</v>
      </c>
      <c r="F85" s="806" t="s">
        <v>1026</v>
      </c>
      <c r="G85" s="808"/>
    </row>
    <row r="86" spans="1:7" ht="29.25" hidden="1" customHeight="1">
      <c r="A86" s="515" t="s">
        <v>1019</v>
      </c>
      <c r="B86" s="809" t="e">
        <f>+#REF!</f>
        <v>#REF!</v>
      </c>
      <c r="C86" s="810"/>
      <c r="D86" s="810"/>
      <c r="E86" s="811"/>
      <c r="F86" s="533" t="s">
        <v>23</v>
      </c>
      <c r="G86" s="533" t="e">
        <f>+#REF!</f>
        <v>#REF!</v>
      </c>
    </row>
    <row r="87" spans="1:7" ht="30.75" hidden="1" customHeight="1">
      <c r="A87" s="516" t="s">
        <v>426</v>
      </c>
      <c r="B87" s="812" t="e">
        <f>+#REF!</f>
        <v>#REF!</v>
      </c>
      <c r="C87" s="812"/>
      <c r="D87" s="812"/>
      <c r="E87" s="812"/>
      <c r="F87" s="812"/>
      <c r="G87" s="517"/>
    </row>
    <row r="88" spans="1:7" hidden="1">
      <c r="A88" s="518" t="s">
        <v>427</v>
      </c>
      <c r="B88" s="813" t="e">
        <f>+#REF!</f>
        <v>#REF!</v>
      </c>
      <c r="C88" s="814"/>
      <c r="D88" s="814"/>
      <c r="E88" s="814"/>
      <c r="F88" s="534" t="s">
        <v>23</v>
      </c>
      <c r="G88" s="532" t="e">
        <f>+G86</f>
        <v>#REF!</v>
      </c>
    </row>
    <row r="89" spans="1:7" hidden="1">
      <c r="A89" s="802" t="s">
        <v>440</v>
      </c>
      <c r="B89" s="802"/>
      <c r="C89" s="802"/>
      <c r="D89" s="802"/>
      <c r="E89" s="802"/>
      <c r="F89" s="802"/>
      <c r="G89" s="802"/>
    </row>
    <row r="90" spans="1:7" hidden="1">
      <c r="A90" s="803" t="s">
        <v>55</v>
      </c>
      <c r="B90" s="803"/>
      <c r="C90" s="531" t="s">
        <v>46</v>
      </c>
      <c r="D90" s="531" t="s">
        <v>431</v>
      </c>
      <c r="E90" s="531" t="s">
        <v>47</v>
      </c>
      <c r="F90" s="531" t="s">
        <v>50</v>
      </c>
      <c r="G90" s="801"/>
    </row>
    <row r="91" spans="1:7" ht="28.5" hidden="1" customHeight="1">
      <c r="A91" s="812" t="s">
        <v>598</v>
      </c>
      <c r="B91" s="812"/>
      <c r="C91" s="531" t="s">
        <v>41</v>
      </c>
      <c r="D91" s="510" t="e">
        <f>+Poste_en_angulo_de_2_2_1_4_de_3_5m_para_señal</f>
        <v>#REF!</v>
      </c>
      <c r="E91" s="531">
        <v>1</v>
      </c>
      <c r="F91" s="514" t="e">
        <f>+D91*E91</f>
        <v>#REF!</v>
      </c>
      <c r="G91" s="801"/>
    </row>
    <row r="92" spans="1:7" ht="42.75" hidden="1" customHeight="1">
      <c r="A92" s="812" t="s">
        <v>599</v>
      </c>
      <c r="B92" s="812"/>
      <c r="C92" s="509" t="s">
        <v>41</v>
      </c>
      <c r="D92" s="510" t="e">
        <f>+Señal__grupo_1_._Tablero_en_lámina_galvanizada_de_75cm_75cm__calibre_16__reflectivo_tipo_1__incluye_poste</f>
        <v>#REF!</v>
      </c>
      <c r="E92" s="509">
        <v>1</v>
      </c>
      <c r="F92" s="514" t="e">
        <f>+D92*E92</f>
        <v>#REF!</v>
      </c>
      <c r="G92" s="801"/>
    </row>
    <row r="93" spans="1:7" hidden="1">
      <c r="A93" s="814" t="s">
        <v>600</v>
      </c>
      <c r="B93" s="814"/>
      <c r="C93" s="509" t="s">
        <v>94</v>
      </c>
      <c r="D93" s="510" t="e">
        <f>+concreto_2000_apartado</f>
        <v>#REF!</v>
      </c>
      <c r="E93" s="509">
        <v>3.5000000000000003E-2</v>
      </c>
      <c r="F93" s="514" t="e">
        <f>+D93*E93</f>
        <v>#REF!</v>
      </c>
      <c r="G93" s="801"/>
    </row>
    <row r="94" spans="1:7" hidden="1">
      <c r="A94" s="801"/>
      <c r="B94" s="801"/>
      <c r="C94" s="801"/>
      <c r="D94" s="801"/>
      <c r="E94" s="801"/>
      <c r="F94" s="534" t="s">
        <v>430</v>
      </c>
      <c r="G94" s="519" t="e">
        <f>+ROUND(SUM(F91:F93),0)</f>
        <v>#REF!</v>
      </c>
    </row>
    <row r="95" spans="1:7" hidden="1">
      <c r="A95" s="802" t="s">
        <v>572</v>
      </c>
      <c r="B95" s="802"/>
      <c r="C95" s="802"/>
      <c r="D95" s="802"/>
      <c r="E95" s="802"/>
      <c r="F95" s="802"/>
      <c r="G95" s="802"/>
    </row>
    <row r="96" spans="1:7" hidden="1">
      <c r="A96" s="803" t="s">
        <v>55</v>
      </c>
      <c r="B96" s="803"/>
      <c r="C96" s="531" t="s">
        <v>428</v>
      </c>
      <c r="D96" s="531" t="s">
        <v>603</v>
      </c>
      <c r="E96" s="531" t="s">
        <v>429</v>
      </c>
      <c r="F96" s="531" t="s">
        <v>50</v>
      </c>
      <c r="G96" s="801"/>
    </row>
    <row r="97" spans="1:7" hidden="1">
      <c r="A97" s="814" t="s">
        <v>573</v>
      </c>
      <c r="B97" s="814"/>
      <c r="C97" s="531"/>
      <c r="D97" s="514"/>
      <c r="E97" s="531"/>
      <c r="F97" s="531" t="e">
        <f>10%*G108</f>
        <v>#REF!</v>
      </c>
      <c r="G97" s="801"/>
    </row>
    <row r="98" spans="1:7" hidden="1">
      <c r="A98" s="814" t="s">
        <v>602</v>
      </c>
      <c r="B98" s="814"/>
      <c r="C98" s="531"/>
      <c r="D98" s="510" t="e">
        <f>+Camioneta_D_300*1</f>
        <v>#REF!</v>
      </c>
      <c r="E98" s="531">
        <v>2.5</v>
      </c>
      <c r="F98" s="524" t="e">
        <f>+D98/E98</f>
        <v>#REF!</v>
      </c>
      <c r="G98" s="801"/>
    </row>
    <row r="99" spans="1:7" hidden="1">
      <c r="A99" s="801"/>
      <c r="B99" s="801"/>
      <c r="C99" s="801"/>
      <c r="D99" s="801"/>
      <c r="E99" s="801"/>
      <c r="F99" s="534" t="s">
        <v>430</v>
      </c>
      <c r="G99" s="519" t="e">
        <f>+ROUND(SUM(F97:F98),0)</f>
        <v>#REF!</v>
      </c>
    </row>
    <row r="100" spans="1:7" hidden="1">
      <c r="A100" s="802" t="s">
        <v>341</v>
      </c>
      <c r="B100" s="802"/>
      <c r="C100" s="802"/>
      <c r="D100" s="802"/>
      <c r="E100" s="802"/>
      <c r="F100" s="802"/>
      <c r="G100" s="802"/>
    </row>
    <row r="101" spans="1:7" hidden="1">
      <c r="A101" s="531" t="s">
        <v>412</v>
      </c>
      <c r="B101" s="531" t="s">
        <v>441</v>
      </c>
      <c r="C101" s="531" t="s">
        <v>432</v>
      </c>
      <c r="D101" s="531" t="s">
        <v>433</v>
      </c>
      <c r="E101" s="531" t="s">
        <v>434</v>
      </c>
      <c r="F101" s="531" t="s">
        <v>50</v>
      </c>
      <c r="G101" s="801"/>
    </row>
    <row r="102" spans="1:7" hidden="1">
      <c r="A102" s="520"/>
      <c r="B102" s="531"/>
      <c r="C102" s="531"/>
      <c r="D102" s="531"/>
      <c r="E102" s="514"/>
      <c r="F102" s="510"/>
      <c r="G102" s="801"/>
    </row>
    <row r="103" spans="1:7" hidden="1">
      <c r="A103" s="803"/>
      <c r="B103" s="803"/>
      <c r="C103" s="803"/>
      <c r="D103" s="803"/>
      <c r="E103" s="803"/>
      <c r="F103" s="534" t="s">
        <v>430</v>
      </c>
      <c r="G103" s="519">
        <f>+ROUND(SUM(F102:F102),0)</f>
        <v>0</v>
      </c>
    </row>
    <row r="104" spans="1:7" hidden="1">
      <c r="A104" s="802" t="s">
        <v>349</v>
      </c>
      <c r="B104" s="802"/>
      <c r="C104" s="802"/>
      <c r="D104" s="802"/>
      <c r="E104" s="802"/>
      <c r="F104" s="802"/>
      <c r="G104" s="802"/>
    </row>
    <row r="105" spans="1:7" hidden="1">
      <c r="A105" s="531" t="s">
        <v>435</v>
      </c>
      <c r="B105" s="531" t="s">
        <v>436</v>
      </c>
      <c r="C105" s="531" t="s">
        <v>437</v>
      </c>
      <c r="D105" s="531" t="s">
        <v>438</v>
      </c>
      <c r="E105" s="531" t="s">
        <v>429</v>
      </c>
      <c r="F105" s="531" t="s">
        <v>50</v>
      </c>
      <c r="G105" s="801"/>
    </row>
    <row r="106" spans="1:7" hidden="1">
      <c r="A106" s="520" t="s">
        <v>442</v>
      </c>
      <c r="B106" s="511" t="e">
        <f>+oficial</f>
        <v>#REF!</v>
      </c>
      <c r="C106" s="556" t="e">
        <f>+Prestaciones_2</f>
        <v>#REF!</v>
      </c>
      <c r="D106" s="514" t="e">
        <f>+ROUND(B106*C106,0)</f>
        <v>#REF!</v>
      </c>
      <c r="E106" s="531">
        <f>+E98*8</f>
        <v>20</v>
      </c>
      <c r="F106" s="521" t="e">
        <f>+D106/E106</f>
        <v>#REF!</v>
      </c>
      <c r="G106" s="801"/>
    </row>
    <row r="107" spans="1:7" hidden="1">
      <c r="A107" s="520" t="s">
        <v>601</v>
      </c>
      <c r="B107" s="511" t="e">
        <f>+ayudante*2</f>
        <v>#REF!</v>
      </c>
      <c r="C107" s="556" t="e">
        <f>+Prestaciones_2</f>
        <v>#REF!</v>
      </c>
      <c r="D107" s="514" t="e">
        <f>+ROUND(B107*C107,0)</f>
        <v>#REF!</v>
      </c>
      <c r="E107" s="531">
        <f>+E106</f>
        <v>20</v>
      </c>
      <c r="F107" s="521" t="e">
        <f>+D107/E107</f>
        <v>#REF!</v>
      </c>
      <c r="G107" s="801"/>
    </row>
    <row r="108" spans="1:7" hidden="1">
      <c r="A108" s="805"/>
      <c r="B108" s="805"/>
      <c r="C108" s="805"/>
      <c r="D108" s="805"/>
      <c r="E108" s="805"/>
      <c r="F108" s="534" t="s">
        <v>430</v>
      </c>
      <c r="G108" s="519" t="e">
        <f>+ROUND(SUM(F106:F107),0)</f>
        <v>#REF!</v>
      </c>
    </row>
    <row r="109" spans="1:7" hidden="1">
      <c r="A109" s="800" t="s">
        <v>575</v>
      </c>
      <c r="B109" s="800"/>
      <c r="C109" s="800"/>
      <c r="D109" s="800"/>
      <c r="E109" s="800"/>
      <c r="F109" s="800"/>
      <c r="G109" s="522" t="e">
        <f>+ROUND(G99+G94+G103+G108,0)</f>
        <v>#REF!</v>
      </c>
    </row>
    <row r="110" spans="1:7" hidden="1">
      <c r="A110" s="816" t="s">
        <v>355</v>
      </c>
      <c r="B110" s="816"/>
      <c r="C110" s="816"/>
      <c r="D110" s="816"/>
      <c r="E110" s="816"/>
      <c r="F110" s="816"/>
      <c r="G110" s="816"/>
    </row>
    <row r="111" spans="1:7" hidden="1">
      <c r="A111" s="803" t="s">
        <v>55</v>
      </c>
      <c r="B111" s="803"/>
      <c r="C111" s="803"/>
      <c r="D111" s="803"/>
      <c r="E111" s="803"/>
      <c r="F111" s="528"/>
      <c r="G111" s="531" t="s">
        <v>357</v>
      </c>
    </row>
    <row r="112" spans="1:7" hidden="1">
      <c r="A112" s="804" t="s">
        <v>17</v>
      </c>
      <c r="B112" s="804"/>
      <c r="C112" s="804"/>
      <c r="D112" s="804"/>
      <c r="E112" s="804"/>
      <c r="F112" s="644" t="e">
        <f>+Administración</f>
        <v>#REF!</v>
      </c>
      <c r="G112" s="525" t="e">
        <f>+ROUND($G$28*F112,0)</f>
        <v>#REF!</v>
      </c>
    </row>
    <row r="113" spans="1:7" hidden="1">
      <c r="A113" s="804" t="s">
        <v>18</v>
      </c>
      <c r="B113" s="804"/>
      <c r="C113" s="804"/>
      <c r="D113" s="804"/>
      <c r="E113" s="804"/>
      <c r="F113" s="644" t="e">
        <f>+Imprevistos</f>
        <v>#REF!</v>
      </c>
      <c r="G113" s="525" t="e">
        <f>+ROUND($G$28*F113,0)</f>
        <v>#REF!</v>
      </c>
    </row>
    <row r="114" spans="1:7" hidden="1">
      <c r="A114" s="804" t="s">
        <v>19</v>
      </c>
      <c r="B114" s="804"/>
      <c r="C114" s="804"/>
      <c r="D114" s="804"/>
      <c r="E114" s="804"/>
      <c r="F114" s="644" t="e">
        <f>+Utilidad</f>
        <v>#REF!</v>
      </c>
      <c r="G114" s="525" t="e">
        <f>+ROUND($G$28*F114,0)</f>
        <v>#REF!</v>
      </c>
    </row>
    <row r="115" spans="1:7" hidden="1">
      <c r="A115" s="800" t="s">
        <v>576</v>
      </c>
      <c r="B115" s="800"/>
      <c r="C115" s="800"/>
      <c r="D115" s="800"/>
      <c r="E115" s="800"/>
      <c r="F115" s="800"/>
      <c r="G115" s="522" t="e">
        <f>SUM(G112:G114)</f>
        <v>#REF!</v>
      </c>
    </row>
    <row r="116" spans="1:7" hidden="1">
      <c r="A116" s="800" t="s">
        <v>439</v>
      </c>
      <c r="B116" s="800"/>
      <c r="C116" s="800"/>
      <c r="D116" s="800"/>
      <c r="E116" s="800"/>
      <c r="F116" s="800"/>
      <c r="G116" s="522" t="e">
        <f>+G115+G109</f>
        <v>#REF!</v>
      </c>
    </row>
    <row r="117" spans="1:7" hidden="1"/>
    <row r="118" spans="1:7" hidden="1"/>
    <row r="119" spans="1:7" hidden="1"/>
    <row r="120" spans="1:7" hidden="1">
      <c r="A120" s="584" t="s">
        <v>640</v>
      </c>
    </row>
    <row r="121" spans="1:7" hidden="1">
      <c r="A121" s="280" t="s">
        <v>641</v>
      </c>
    </row>
    <row r="122" spans="1:7" hidden="1">
      <c r="A122" s="280" t="s">
        <v>953</v>
      </c>
    </row>
    <row r="123" spans="1:7" hidden="1"/>
    <row r="124" spans="1:7" hidden="1"/>
    <row r="125" spans="1:7" hidden="1">
      <c r="A125" s="815" t="s">
        <v>425</v>
      </c>
      <c r="B125" s="815"/>
      <c r="C125" s="815"/>
      <c r="D125" s="815"/>
      <c r="E125" s="815"/>
      <c r="F125" s="815"/>
      <c r="G125" s="815"/>
    </row>
    <row r="126" spans="1:7" hidden="1">
      <c r="A126" s="515" t="s">
        <v>568</v>
      </c>
      <c r="B126" s="806" t="e">
        <f>+#REF!</f>
        <v>#REF!</v>
      </c>
      <c r="C126" s="807"/>
      <c r="D126" s="808"/>
      <c r="E126" s="523" t="s">
        <v>569</v>
      </c>
      <c r="F126" s="806" t="s">
        <v>1027</v>
      </c>
      <c r="G126" s="808"/>
    </row>
    <row r="127" spans="1:7" ht="29.25" hidden="1" customHeight="1">
      <c r="A127" s="515" t="s">
        <v>1019</v>
      </c>
      <c r="B127" s="809" t="e">
        <f>+#REF!</f>
        <v>#REF!</v>
      </c>
      <c r="C127" s="810"/>
      <c r="D127" s="810"/>
      <c r="E127" s="811"/>
      <c r="F127" s="533" t="s">
        <v>23</v>
      </c>
      <c r="G127" s="533" t="e">
        <f>+#REF!</f>
        <v>#REF!</v>
      </c>
    </row>
    <row r="128" spans="1:7" ht="28.5" hidden="1" customHeight="1">
      <c r="A128" s="516" t="s">
        <v>426</v>
      </c>
      <c r="B128" s="812" t="e">
        <f>+#REF!</f>
        <v>#REF!</v>
      </c>
      <c r="C128" s="812"/>
      <c r="D128" s="812"/>
      <c r="E128" s="812"/>
      <c r="F128" s="812"/>
      <c r="G128" s="517"/>
    </row>
    <row r="129" spans="1:7" hidden="1">
      <c r="A129" s="518" t="s">
        <v>427</v>
      </c>
      <c r="B129" s="813" t="e">
        <f>+#REF!</f>
        <v>#REF!</v>
      </c>
      <c r="C129" s="814"/>
      <c r="D129" s="814"/>
      <c r="E129" s="814"/>
      <c r="F129" s="534" t="s">
        <v>23</v>
      </c>
      <c r="G129" s="532" t="e">
        <f>+G127</f>
        <v>#REF!</v>
      </c>
    </row>
    <row r="130" spans="1:7" hidden="1">
      <c r="A130" s="802" t="s">
        <v>440</v>
      </c>
      <c r="B130" s="802"/>
      <c r="C130" s="802"/>
      <c r="D130" s="802"/>
      <c r="E130" s="802"/>
      <c r="F130" s="802"/>
      <c r="G130" s="802"/>
    </row>
    <row r="131" spans="1:7" hidden="1">
      <c r="A131" s="803" t="s">
        <v>55</v>
      </c>
      <c r="B131" s="803"/>
      <c r="C131" s="531" t="s">
        <v>46</v>
      </c>
      <c r="D131" s="531" t="s">
        <v>431</v>
      </c>
      <c r="E131" s="531" t="s">
        <v>47</v>
      </c>
      <c r="F131" s="531" t="s">
        <v>50</v>
      </c>
      <c r="G131" s="801"/>
    </row>
    <row r="132" spans="1:7" ht="28.5" hidden="1" customHeight="1">
      <c r="A132" s="812" t="s">
        <v>598</v>
      </c>
      <c r="B132" s="812"/>
      <c r="C132" s="531" t="s">
        <v>41</v>
      </c>
      <c r="D132" s="510" t="e">
        <f>+Poste_en_angulo_de_2_2_1_4_de_3_5m_para_señal</f>
        <v>#REF!</v>
      </c>
      <c r="E132" s="531">
        <v>1</v>
      </c>
      <c r="F132" s="514" t="e">
        <f>+D132*E132</f>
        <v>#REF!</v>
      </c>
      <c r="G132" s="801"/>
    </row>
    <row r="133" spans="1:7" ht="42.75" hidden="1" customHeight="1">
      <c r="A133" s="812" t="s">
        <v>599</v>
      </c>
      <c r="B133" s="812"/>
      <c r="C133" s="509" t="s">
        <v>41</v>
      </c>
      <c r="D133" s="510" t="e">
        <f>+Señal__grupo_1_._Tablero_en_lámina_galvanizada_de_75cm_75cm__calibre_16__reflectivo_tipo_1__incluye_poste</f>
        <v>#REF!</v>
      </c>
      <c r="E133" s="509">
        <v>1</v>
      </c>
      <c r="F133" s="514" t="e">
        <f>+D133*E133</f>
        <v>#REF!</v>
      </c>
      <c r="G133" s="801"/>
    </row>
    <row r="134" spans="1:7" hidden="1">
      <c r="A134" s="814" t="s">
        <v>600</v>
      </c>
      <c r="B134" s="814"/>
      <c r="C134" s="509" t="s">
        <v>94</v>
      </c>
      <c r="D134" s="510" t="e">
        <f>+concreto_2000_apartado</f>
        <v>#REF!</v>
      </c>
      <c r="E134" s="509">
        <v>3.5000000000000003E-2</v>
      </c>
      <c r="F134" s="514" t="e">
        <f>+D134*E134</f>
        <v>#REF!</v>
      </c>
      <c r="G134" s="801"/>
    </row>
    <row r="135" spans="1:7" hidden="1">
      <c r="A135" s="801"/>
      <c r="B135" s="801"/>
      <c r="C135" s="801"/>
      <c r="D135" s="801"/>
      <c r="E135" s="801"/>
      <c r="F135" s="534" t="s">
        <v>430</v>
      </c>
      <c r="G135" s="519" t="e">
        <f>+ROUND(SUM(F132:F134),0)</f>
        <v>#REF!</v>
      </c>
    </row>
    <row r="136" spans="1:7" hidden="1">
      <c r="A136" s="802" t="s">
        <v>572</v>
      </c>
      <c r="B136" s="802"/>
      <c r="C136" s="802"/>
      <c r="D136" s="802"/>
      <c r="E136" s="802"/>
      <c r="F136" s="802"/>
      <c r="G136" s="802"/>
    </row>
    <row r="137" spans="1:7" hidden="1">
      <c r="A137" s="803" t="s">
        <v>55</v>
      </c>
      <c r="B137" s="803"/>
      <c r="C137" s="531" t="s">
        <v>428</v>
      </c>
      <c r="D137" s="531" t="s">
        <v>603</v>
      </c>
      <c r="E137" s="531" t="s">
        <v>429</v>
      </c>
      <c r="F137" s="531" t="s">
        <v>50</v>
      </c>
      <c r="G137" s="801"/>
    </row>
    <row r="138" spans="1:7" hidden="1">
      <c r="A138" s="814" t="s">
        <v>573</v>
      </c>
      <c r="B138" s="814"/>
      <c r="C138" s="531"/>
      <c r="D138" s="514"/>
      <c r="E138" s="531"/>
      <c r="F138" s="531" t="e">
        <f>10%*G149</f>
        <v>#REF!</v>
      </c>
      <c r="G138" s="801"/>
    </row>
    <row r="139" spans="1:7" hidden="1">
      <c r="A139" s="814" t="s">
        <v>602</v>
      </c>
      <c r="B139" s="814"/>
      <c r="C139" s="531"/>
      <c r="D139" s="510" t="e">
        <f>+Camioneta_D_300*1</f>
        <v>#REF!</v>
      </c>
      <c r="E139" s="531">
        <v>2.5</v>
      </c>
      <c r="F139" s="524" t="e">
        <f>+D139/E139</f>
        <v>#REF!</v>
      </c>
      <c r="G139" s="801"/>
    </row>
    <row r="140" spans="1:7" hidden="1">
      <c r="A140" s="801"/>
      <c r="B140" s="801"/>
      <c r="C140" s="801"/>
      <c r="D140" s="801"/>
      <c r="E140" s="801"/>
      <c r="F140" s="534" t="s">
        <v>430</v>
      </c>
      <c r="G140" s="519" t="e">
        <f>+ROUND(SUM(F138:F139),0)</f>
        <v>#REF!</v>
      </c>
    </row>
    <row r="141" spans="1:7" hidden="1">
      <c r="A141" s="802" t="s">
        <v>341</v>
      </c>
      <c r="B141" s="802"/>
      <c r="C141" s="802"/>
      <c r="D141" s="802"/>
      <c r="E141" s="802"/>
      <c r="F141" s="802"/>
      <c r="G141" s="802"/>
    </row>
    <row r="142" spans="1:7" hidden="1">
      <c r="A142" s="531" t="s">
        <v>412</v>
      </c>
      <c r="B142" s="531" t="s">
        <v>441</v>
      </c>
      <c r="C142" s="531" t="s">
        <v>432</v>
      </c>
      <c r="D142" s="531" t="s">
        <v>433</v>
      </c>
      <c r="E142" s="531" t="s">
        <v>434</v>
      </c>
      <c r="F142" s="531" t="s">
        <v>50</v>
      </c>
      <c r="G142" s="801"/>
    </row>
    <row r="143" spans="1:7" hidden="1">
      <c r="A143" s="520"/>
      <c r="B143" s="531"/>
      <c r="C143" s="531"/>
      <c r="D143" s="531"/>
      <c r="E143" s="514"/>
      <c r="F143" s="510"/>
      <c r="G143" s="801"/>
    </row>
    <row r="144" spans="1:7" hidden="1">
      <c r="A144" s="803"/>
      <c r="B144" s="803"/>
      <c r="C144" s="803"/>
      <c r="D144" s="803"/>
      <c r="E144" s="803"/>
      <c r="F144" s="534" t="s">
        <v>430</v>
      </c>
      <c r="G144" s="519">
        <f>+ROUND(SUM(F143:F143),0)</f>
        <v>0</v>
      </c>
    </row>
    <row r="145" spans="1:7" hidden="1">
      <c r="A145" s="802" t="s">
        <v>349</v>
      </c>
      <c r="B145" s="802"/>
      <c r="C145" s="802"/>
      <c r="D145" s="802"/>
      <c r="E145" s="802"/>
      <c r="F145" s="802"/>
      <c r="G145" s="802"/>
    </row>
    <row r="146" spans="1:7" hidden="1">
      <c r="A146" s="531" t="s">
        <v>435</v>
      </c>
      <c r="B146" s="531" t="s">
        <v>436</v>
      </c>
      <c r="C146" s="531" t="s">
        <v>437</v>
      </c>
      <c r="D146" s="531" t="s">
        <v>438</v>
      </c>
      <c r="E146" s="531" t="s">
        <v>429</v>
      </c>
      <c r="F146" s="531" t="s">
        <v>50</v>
      </c>
      <c r="G146" s="801"/>
    </row>
    <row r="147" spans="1:7" hidden="1">
      <c r="A147" s="520" t="s">
        <v>442</v>
      </c>
      <c r="B147" s="511" t="e">
        <f>+oficial</f>
        <v>#REF!</v>
      </c>
      <c r="C147" s="556" t="e">
        <f>+Prestaciones_2</f>
        <v>#REF!</v>
      </c>
      <c r="D147" s="514" t="e">
        <f>+ROUND(B147*C147,0)</f>
        <v>#REF!</v>
      </c>
      <c r="E147" s="531">
        <f>+E139*8</f>
        <v>20</v>
      </c>
      <c r="F147" s="521" t="e">
        <f>+D147/E147</f>
        <v>#REF!</v>
      </c>
      <c r="G147" s="801"/>
    </row>
    <row r="148" spans="1:7" hidden="1">
      <c r="A148" s="520" t="s">
        <v>601</v>
      </c>
      <c r="B148" s="511" t="e">
        <f>+ayudante*2</f>
        <v>#REF!</v>
      </c>
      <c r="C148" s="556" t="e">
        <f>+Prestaciones_2</f>
        <v>#REF!</v>
      </c>
      <c r="D148" s="514" t="e">
        <f>+ROUND(B148*C148,0)</f>
        <v>#REF!</v>
      </c>
      <c r="E148" s="531">
        <f>+E147</f>
        <v>20</v>
      </c>
      <c r="F148" s="521" t="e">
        <f>+D148/E148</f>
        <v>#REF!</v>
      </c>
      <c r="G148" s="801"/>
    </row>
    <row r="149" spans="1:7" hidden="1">
      <c r="A149" s="805"/>
      <c r="B149" s="805"/>
      <c r="C149" s="805"/>
      <c r="D149" s="805"/>
      <c r="E149" s="805"/>
      <c r="F149" s="534" t="s">
        <v>430</v>
      </c>
      <c r="G149" s="519" t="e">
        <f>+ROUND(SUM(F147:F148),0)</f>
        <v>#REF!</v>
      </c>
    </row>
    <row r="150" spans="1:7" hidden="1">
      <c r="A150" s="800" t="s">
        <v>575</v>
      </c>
      <c r="B150" s="800"/>
      <c r="C150" s="800"/>
      <c r="D150" s="800"/>
      <c r="E150" s="800"/>
      <c r="F150" s="800"/>
      <c r="G150" s="522" t="e">
        <f>+ROUND(G140+G135+G144+G149,0)</f>
        <v>#REF!</v>
      </c>
    </row>
    <row r="151" spans="1:7" hidden="1">
      <c r="A151" s="816" t="s">
        <v>355</v>
      </c>
      <c r="B151" s="816"/>
      <c r="C151" s="816"/>
      <c r="D151" s="816"/>
      <c r="E151" s="816"/>
      <c r="F151" s="816"/>
      <c r="G151" s="816"/>
    </row>
    <row r="152" spans="1:7" hidden="1">
      <c r="A152" s="803" t="s">
        <v>55</v>
      </c>
      <c r="B152" s="803"/>
      <c r="C152" s="803"/>
      <c r="D152" s="803"/>
      <c r="E152" s="803"/>
      <c r="F152" s="528"/>
      <c r="G152" s="531" t="s">
        <v>357</v>
      </c>
    </row>
    <row r="153" spans="1:7" hidden="1">
      <c r="A153" s="804" t="s">
        <v>17</v>
      </c>
      <c r="B153" s="804"/>
      <c r="C153" s="804"/>
      <c r="D153" s="804"/>
      <c r="E153" s="804"/>
      <c r="F153" s="644" t="e">
        <f>+Administración</f>
        <v>#REF!</v>
      </c>
      <c r="G153" s="525" t="e">
        <f>+ROUND($G$28*F153,0)</f>
        <v>#REF!</v>
      </c>
    </row>
    <row r="154" spans="1:7" hidden="1">
      <c r="A154" s="804" t="s">
        <v>18</v>
      </c>
      <c r="B154" s="804"/>
      <c r="C154" s="804"/>
      <c r="D154" s="804"/>
      <c r="E154" s="804"/>
      <c r="F154" s="644" t="e">
        <f>+Imprevistos</f>
        <v>#REF!</v>
      </c>
      <c r="G154" s="525" t="e">
        <f>+ROUND($G$28*F154,0)</f>
        <v>#REF!</v>
      </c>
    </row>
    <row r="155" spans="1:7" hidden="1">
      <c r="A155" s="804" t="s">
        <v>19</v>
      </c>
      <c r="B155" s="804"/>
      <c r="C155" s="804"/>
      <c r="D155" s="804"/>
      <c r="E155" s="804"/>
      <c r="F155" s="644" t="e">
        <f>+Utilidad</f>
        <v>#REF!</v>
      </c>
      <c r="G155" s="525" t="e">
        <f>+ROUND($G$28*F155,0)</f>
        <v>#REF!</v>
      </c>
    </row>
    <row r="156" spans="1:7" hidden="1">
      <c r="A156" s="800" t="s">
        <v>576</v>
      </c>
      <c r="B156" s="800"/>
      <c r="C156" s="800"/>
      <c r="D156" s="800"/>
      <c r="E156" s="800"/>
      <c r="F156" s="800"/>
      <c r="G156" s="522" t="e">
        <f>SUM(G153:G155)</f>
        <v>#REF!</v>
      </c>
    </row>
    <row r="157" spans="1:7" hidden="1">
      <c r="A157" s="800" t="s">
        <v>439</v>
      </c>
      <c r="B157" s="800"/>
      <c r="C157" s="800"/>
      <c r="D157" s="800"/>
      <c r="E157" s="800"/>
      <c r="F157" s="800"/>
      <c r="G157" s="522" t="e">
        <f>+G156+G150</f>
        <v>#REF!</v>
      </c>
    </row>
    <row r="158" spans="1:7" hidden="1"/>
    <row r="159" spans="1:7" hidden="1"/>
    <row r="160" spans="1:7" hidden="1"/>
    <row r="161" spans="1:7" hidden="1">
      <c r="A161" s="584" t="s">
        <v>640</v>
      </c>
    </row>
    <row r="162" spans="1:7" hidden="1">
      <c r="A162" s="280" t="s">
        <v>641</v>
      </c>
    </row>
    <row r="163" spans="1:7" hidden="1">
      <c r="A163" s="280" t="s">
        <v>953</v>
      </c>
    </row>
    <row r="164" spans="1:7" hidden="1"/>
    <row r="166" spans="1:7">
      <c r="A166" s="815" t="s">
        <v>425</v>
      </c>
      <c r="B166" s="815"/>
      <c r="C166" s="815"/>
      <c r="D166" s="815"/>
      <c r="E166" s="815"/>
      <c r="F166" s="815"/>
      <c r="G166" s="815"/>
    </row>
    <row r="167" spans="1:7">
      <c r="A167" s="515" t="s">
        <v>568</v>
      </c>
      <c r="B167" s="806" t="e">
        <f>+#REF!</f>
        <v>#REF!</v>
      </c>
      <c r="C167" s="807"/>
      <c r="D167" s="808"/>
      <c r="E167" s="523" t="s">
        <v>569</v>
      </c>
      <c r="F167" s="806" t="s">
        <v>1028</v>
      </c>
      <c r="G167" s="808"/>
    </row>
    <row r="168" spans="1:7" ht="29.25" customHeight="1">
      <c r="A168" s="515" t="s">
        <v>1019</v>
      </c>
      <c r="B168" s="809" t="e">
        <f>+#REF!</f>
        <v>#REF!</v>
      </c>
      <c r="C168" s="810"/>
      <c r="D168" s="810"/>
      <c r="E168" s="811"/>
      <c r="F168" s="533" t="s">
        <v>23</v>
      </c>
      <c r="G168" s="533" t="e">
        <f>+#REF!</f>
        <v>#REF!</v>
      </c>
    </row>
    <row r="169" spans="1:7" ht="30" customHeight="1">
      <c r="A169" s="516" t="s">
        <v>426</v>
      </c>
      <c r="B169" s="812" t="e">
        <f>+#REF!</f>
        <v>#REF!</v>
      </c>
      <c r="C169" s="812"/>
      <c r="D169" s="812"/>
      <c r="E169" s="812"/>
      <c r="F169" s="812"/>
      <c r="G169" s="517"/>
    </row>
    <row r="170" spans="1:7">
      <c r="A170" s="518" t="s">
        <v>427</v>
      </c>
      <c r="B170" s="813" t="e">
        <f>+#REF!</f>
        <v>#REF!</v>
      </c>
      <c r="C170" s="814"/>
      <c r="D170" s="814"/>
      <c r="E170" s="814"/>
      <c r="F170" s="534" t="s">
        <v>23</v>
      </c>
      <c r="G170" s="532" t="e">
        <f>+G168</f>
        <v>#REF!</v>
      </c>
    </row>
    <row r="171" spans="1:7">
      <c r="A171" s="802" t="s">
        <v>440</v>
      </c>
      <c r="B171" s="802"/>
      <c r="C171" s="802"/>
      <c r="D171" s="802"/>
      <c r="E171" s="802"/>
      <c r="F171" s="802"/>
      <c r="G171" s="802"/>
    </row>
    <row r="172" spans="1:7">
      <c r="A172" s="803" t="s">
        <v>55</v>
      </c>
      <c r="B172" s="803"/>
      <c r="C172" s="531" t="s">
        <v>46</v>
      </c>
      <c r="D172" s="531" t="s">
        <v>431</v>
      </c>
      <c r="E172" s="531" t="s">
        <v>47</v>
      </c>
      <c r="F172" s="531" t="s">
        <v>50</v>
      </c>
      <c r="G172" s="801"/>
    </row>
    <row r="173" spans="1:7" ht="28.5" customHeight="1">
      <c r="A173" s="812" t="s">
        <v>598</v>
      </c>
      <c r="B173" s="812"/>
      <c r="C173" s="531" t="s">
        <v>41</v>
      </c>
      <c r="D173" s="510" t="e">
        <f>+Poste_en_angulo_de_2_2_1_4_de_3_5m_para_señal</f>
        <v>#REF!</v>
      </c>
      <c r="E173" s="531">
        <v>1</v>
      </c>
      <c r="F173" s="514" t="e">
        <f>+D173*E173</f>
        <v>#REF!</v>
      </c>
      <c r="G173" s="801"/>
    </row>
    <row r="174" spans="1:7" ht="42.75" customHeight="1">
      <c r="A174" s="812" t="s">
        <v>599</v>
      </c>
      <c r="B174" s="812"/>
      <c r="C174" s="509" t="s">
        <v>41</v>
      </c>
      <c r="D174" s="510" t="e">
        <f>+Señal__grupo_1_._Tablero_en_lámina_galvanizada_de_75cm_75cm__calibre_16__reflectivo_tipo_1__incluye_poste</f>
        <v>#REF!</v>
      </c>
      <c r="E174" s="509">
        <v>1</v>
      </c>
      <c r="F174" s="514" t="e">
        <f>+D174*E174</f>
        <v>#REF!</v>
      </c>
      <c r="G174" s="801"/>
    </row>
    <row r="175" spans="1:7">
      <c r="A175" s="814" t="s">
        <v>600</v>
      </c>
      <c r="B175" s="814"/>
      <c r="C175" s="509" t="s">
        <v>94</v>
      </c>
      <c r="D175" s="510" t="e">
        <f>+concreto_2000_apartado</f>
        <v>#REF!</v>
      </c>
      <c r="E175" s="509">
        <v>3.5000000000000003E-2</v>
      </c>
      <c r="F175" s="514" t="e">
        <f>+D175*E175</f>
        <v>#REF!</v>
      </c>
      <c r="G175" s="801"/>
    </row>
    <row r="176" spans="1:7">
      <c r="A176" s="801"/>
      <c r="B176" s="801"/>
      <c r="C176" s="801"/>
      <c r="D176" s="801"/>
      <c r="E176" s="801"/>
      <c r="F176" s="534" t="s">
        <v>430</v>
      </c>
      <c r="G176" s="519" t="e">
        <f>+ROUND(SUM(F173:F175),0)</f>
        <v>#REF!</v>
      </c>
    </row>
    <row r="177" spans="1:7">
      <c r="A177" s="802" t="s">
        <v>572</v>
      </c>
      <c r="B177" s="802"/>
      <c r="C177" s="802"/>
      <c r="D177" s="802"/>
      <c r="E177" s="802"/>
      <c r="F177" s="802"/>
      <c r="G177" s="802"/>
    </row>
    <row r="178" spans="1:7">
      <c r="A178" s="803" t="s">
        <v>55</v>
      </c>
      <c r="B178" s="803"/>
      <c r="C178" s="531" t="s">
        <v>428</v>
      </c>
      <c r="D178" s="531" t="s">
        <v>603</v>
      </c>
      <c r="E178" s="531" t="s">
        <v>429</v>
      </c>
      <c r="F178" s="531" t="s">
        <v>50</v>
      </c>
      <c r="G178" s="801"/>
    </row>
    <row r="179" spans="1:7">
      <c r="A179" s="814" t="s">
        <v>573</v>
      </c>
      <c r="B179" s="814"/>
      <c r="C179" s="531"/>
      <c r="D179" s="514"/>
      <c r="E179" s="531"/>
      <c r="F179" s="531" t="e">
        <f>10%*G190</f>
        <v>#REF!</v>
      </c>
      <c r="G179" s="801"/>
    </row>
    <row r="180" spans="1:7">
      <c r="A180" s="814" t="s">
        <v>602</v>
      </c>
      <c r="B180" s="814"/>
      <c r="C180" s="531"/>
      <c r="D180" s="510" t="e">
        <f>+Camioneta_D_300*1</f>
        <v>#REF!</v>
      </c>
      <c r="E180" s="531">
        <v>2.5</v>
      </c>
      <c r="F180" s="524" t="e">
        <f>+D180/E180</f>
        <v>#REF!</v>
      </c>
      <c r="G180" s="801"/>
    </row>
    <row r="181" spans="1:7">
      <c r="A181" s="801"/>
      <c r="B181" s="801"/>
      <c r="C181" s="801"/>
      <c r="D181" s="801"/>
      <c r="E181" s="801"/>
      <c r="F181" s="534" t="s">
        <v>430</v>
      </c>
      <c r="G181" s="519" t="e">
        <f>+ROUND(SUM(F179:F180),0)</f>
        <v>#REF!</v>
      </c>
    </row>
    <row r="182" spans="1:7">
      <c r="A182" s="802" t="s">
        <v>341</v>
      </c>
      <c r="B182" s="802"/>
      <c r="C182" s="802"/>
      <c r="D182" s="802"/>
      <c r="E182" s="802"/>
      <c r="F182" s="802"/>
      <c r="G182" s="802"/>
    </row>
    <row r="183" spans="1:7">
      <c r="A183" s="531" t="s">
        <v>412</v>
      </c>
      <c r="B183" s="531" t="s">
        <v>441</v>
      </c>
      <c r="C183" s="531" t="s">
        <v>432</v>
      </c>
      <c r="D183" s="531" t="s">
        <v>433</v>
      </c>
      <c r="E183" s="531" t="s">
        <v>434</v>
      </c>
      <c r="F183" s="531" t="s">
        <v>50</v>
      </c>
      <c r="G183" s="801"/>
    </row>
    <row r="184" spans="1:7">
      <c r="A184" s="520"/>
      <c r="B184" s="531"/>
      <c r="C184" s="531"/>
      <c r="D184" s="531"/>
      <c r="E184" s="514"/>
      <c r="F184" s="510"/>
      <c r="G184" s="801"/>
    </row>
    <row r="185" spans="1:7">
      <c r="A185" s="803"/>
      <c r="B185" s="803"/>
      <c r="C185" s="803"/>
      <c r="D185" s="803"/>
      <c r="E185" s="803"/>
      <c r="F185" s="534" t="s">
        <v>430</v>
      </c>
      <c r="G185" s="519">
        <f>+ROUND(SUM(F184:F184),0)</f>
        <v>0</v>
      </c>
    </row>
    <row r="186" spans="1:7">
      <c r="A186" s="802" t="s">
        <v>349</v>
      </c>
      <c r="B186" s="802"/>
      <c r="C186" s="802"/>
      <c r="D186" s="802"/>
      <c r="E186" s="802"/>
      <c r="F186" s="802"/>
      <c r="G186" s="802"/>
    </row>
    <row r="187" spans="1:7">
      <c r="A187" s="531" t="s">
        <v>435</v>
      </c>
      <c r="B187" s="531" t="s">
        <v>436</v>
      </c>
      <c r="C187" s="531" t="s">
        <v>437</v>
      </c>
      <c r="D187" s="531" t="s">
        <v>438</v>
      </c>
      <c r="E187" s="531" t="s">
        <v>429</v>
      </c>
      <c r="F187" s="531" t="s">
        <v>50</v>
      </c>
      <c r="G187" s="801"/>
    </row>
    <row r="188" spans="1:7">
      <c r="A188" s="520" t="s">
        <v>442</v>
      </c>
      <c r="B188" s="511" t="e">
        <f>+oficial</f>
        <v>#REF!</v>
      </c>
      <c r="C188" s="556" t="e">
        <f>+Prestaciones_2</f>
        <v>#REF!</v>
      </c>
      <c r="D188" s="514" t="e">
        <f>+ROUND(B188*C188,0)</f>
        <v>#REF!</v>
      </c>
      <c r="E188" s="531">
        <f>+E180*8</f>
        <v>20</v>
      </c>
      <c r="F188" s="521" t="e">
        <f>+D188/E188</f>
        <v>#REF!</v>
      </c>
      <c r="G188" s="801"/>
    </row>
    <row r="189" spans="1:7">
      <c r="A189" s="520" t="s">
        <v>601</v>
      </c>
      <c r="B189" s="511" t="e">
        <f>+ayudante*2</f>
        <v>#REF!</v>
      </c>
      <c r="C189" s="556" t="e">
        <f>+Prestaciones_2</f>
        <v>#REF!</v>
      </c>
      <c r="D189" s="514" t="e">
        <f>+ROUND(B189*C189,0)</f>
        <v>#REF!</v>
      </c>
      <c r="E189" s="531">
        <f>+E188</f>
        <v>20</v>
      </c>
      <c r="F189" s="521" t="e">
        <f>+D189/E189</f>
        <v>#REF!</v>
      </c>
      <c r="G189" s="801"/>
    </row>
    <row r="190" spans="1:7">
      <c r="A190" s="805"/>
      <c r="B190" s="805"/>
      <c r="C190" s="805"/>
      <c r="D190" s="805"/>
      <c r="E190" s="805"/>
      <c r="F190" s="534" t="s">
        <v>430</v>
      </c>
      <c r="G190" s="519" t="e">
        <f>+ROUND(SUM(F188:F189),0)</f>
        <v>#REF!</v>
      </c>
    </row>
    <row r="191" spans="1:7">
      <c r="A191" s="800" t="s">
        <v>575</v>
      </c>
      <c r="B191" s="800"/>
      <c r="C191" s="800"/>
      <c r="D191" s="800"/>
      <c r="E191" s="800"/>
      <c r="F191" s="800"/>
      <c r="G191" s="522" t="e">
        <f>+ROUND(G181+G176+G185+G190,0)</f>
        <v>#REF!</v>
      </c>
    </row>
    <row r="192" spans="1:7">
      <c r="A192" s="816" t="s">
        <v>355</v>
      </c>
      <c r="B192" s="816"/>
      <c r="C192" s="816"/>
      <c r="D192" s="816"/>
      <c r="E192" s="816"/>
      <c r="F192" s="816"/>
      <c r="G192" s="816"/>
    </row>
    <row r="193" spans="1:7">
      <c r="A193" s="803" t="s">
        <v>55</v>
      </c>
      <c r="B193" s="803"/>
      <c r="C193" s="803"/>
      <c r="D193" s="803"/>
      <c r="E193" s="803"/>
      <c r="F193" s="528"/>
      <c r="G193" s="531" t="s">
        <v>357</v>
      </c>
    </row>
    <row r="194" spans="1:7">
      <c r="A194" s="804" t="s">
        <v>17</v>
      </c>
      <c r="B194" s="804"/>
      <c r="C194" s="804"/>
      <c r="D194" s="804"/>
      <c r="E194" s="804"/>
      <c r="F194" s="644" t="e">
        <f>+#REF!</f>
        <v>#REF!</v>
      </c>
      <c r="G194" s="525" t="e">
        <f>+ROUND($G$28*F194,0)</f>
        <v>#REF!</v>
      </c>
    </row>
    <row r="195" spans="1:7">
      <c r="A195" s="804" t="s">
        <v>18</v>
      </c>
      <c r="B195" s="804"/>
      <c r="C195" s="804"/>
      <c r="D195" s="804"/>
      <c r="E195" s="804"/>
      <c r="F195" s="644" t="e">
        <f>+#REF!</f>
        <v>#REF!</v>
      </c>
      <c r="G195" s="525" t="e">
        <f>+ROUND($G$28*F195,0)</f>
        <v>#REF!</v>
      </c>
    </row>
    <row r="196" spans="1:7">
      <c r="A196" s="804" t="s">
        <v>19</v>
      </c>
      <c r="B196" s="804"/>
      <c r="C196" s="804"/>
      <c r="D196" s="804"/>
      <c r="E196" s="804"/>
      <c r="F196" s="644" t="e">
        <f>+#REF!</f>
        <v>#REF!</v>
      </c>
      <c r="G196" s="525" t="e">
        <f>+ROUND($G$28*F196,0)</f>
        <v>#REF!</v>
      </c>
    </row>
    <row r="197" spans="1:7">
      <c r="A197" s="800" t="s">
        <v>576</v>
      </c>
      <c r="B197" s="800"/>
      <c r="C197" s="800"/>
      <c r="D197" s="800"/>
      <c r="E197" s="800"/>
      <c r="F197" s="800"/>
      <c r="G197" s="522" t="e">
        <f>SUM(G194:G196)</f>
        <v>#REF!</v>
      </c>
    </row>
    <row r="198" spans="1:7">
      <c r="A198" s="800" t="s">
        <v>439</v>
      </c>
      <c r="B198" s="800"/>
      <c r="C198" s="800"/>
      <c r="D198" s="800"/>
      <c r="E198" s="800"/>
      <c r="F198" s="800"/>
      <c r="G198" s="522" t="e">
        <f>+G197+G191</f>
        <v>#REF!</v>
      </c>
    </row>
    <row r="202" spans="1:7">
      <c r="A202" s="584" t="s">
        <v>640</v>
      </c>
    </row>
    <row r="203" spans="1:7">
      <c r="A203" s="280" t="s">
        <v>641</v>
      </c>
    </row>
    <row r="204" spans="1:7">
      <c r="A204" s="280" t="s">
        <v>953</v>
      </c>
    </row>
    <row r="207" spans="1:7" hidden="1">
      <c r="A207" s="815" t="s">
        <v>425</v>
      </c>
      <c r="B207" s="815"/>
      <c r="C207" s="815"/>
      <c r="D207" s="815"/>
      <c r="E207" s="815"/>
      <c r="F207" s="815"/>
      <c r="G207" s="815"/>
    </row>
    <row r="208" spans="1:7" hidden="1">
      <c r="A208" s="515" t="s">
        <v>568</v>
      </c>
      <c r="B208" s="806" t="e">
        <f>+#REF!</f>
        <v>#REF!</v>
      </c>
      <c r="C208" s="807"/>
      <c r="D208" s="808"/>
      <c r="E208" s="523" t="s">
        <v>569</v>
      </c>
      <c r="F208" s="806" t="s">
        <v>1029</v>
      </c>
      <c r="G208" s="808"/>
    </row>
    <row r="209" spans="1:7" ht="29.25" hidden="1" customHeight="1">
      <c r="A209" s="515" t="s">
        <v>1019</v>
      </c>
      <c r="B209" s="809" t="e">
        <f>+#REF!</f>
        <v>#REF!</v>
      </c>
      <c r="C209" s="810"/>
      <c r="D209" s="810"/>
      <c r="E209" s="811"/>
      <c r="F209" s="533" t="s">
        <v>23</v>
      </c>
      <c r="G209" s="533" t="e">
        <f>+#REF!</f>
        <v>#REF!</v>
      </c>
    </row>
    <row r="210" spans="1:7" ht="28.5" hidden="1" customHeight="1">
      <c r="A210" s="516" t="s">
        <v>426</v>
      </c>
      <c r="B210" s="812" t="e">
        <f>+#REF!</f>
        <v>#REF!</v>
      </c>
      <c r="C210" s="812"/>
      <c r="D210" s="812"/>
      <c r="E210" s="812"/>
      <c r="F210" s="812"/>
      <c r="G210" s="517"/>
    </row>
    <row r="211" spans="1:7" hidden="1">
      <c r="A211" s="518" t="s">
        <v>427</v>
      </c>
      <c r="B211" s="813" t="e">
        <f>+#REF!</f>
        <v>#REF!</v>
      </c>
      <c r="C211" s="814"/>
      <c r="D211" s="814"/>
      <c r="E211" s="814"/>
      <c r="F211" s="534" t="s">
        <v>23</v>
      </c>
      <c r="G211" s="532" t="e">
        <f>+G209</f>
        <v>#REF!</v>
      </c>
    </row>
    <row r="212" spans="1:7" hidden="1">
      <c r="A212" s="802" t="s">
        <v>440</v>
      </c>
      <c r="B212" s="802"/>
      <c r="C212" s="802"/>
      <c r="D212" s="802"/>
      <c r="E212" s="802"/>
      <c r="F212" s="802"/>
      <c r="G212" s="802"/>
    </row>
    <row r="213" spans="1:7" hidden="1">
      <c r="A213" s="803" t="s">
        <v>55</v>
      </c>
      <c r="B213" s="803"/>
      <c r="C213" s="531" t="s">
        <v>46</v>
      </c>
      <c r="D213" s="531" t="s">
        <v>431</v>
      </c>
      <c r="E213" s="531" t="s">
        <v>47</v>
      </c>
      <c r="F213" s="531" t="s">
        <v>50</v>
      </c>
      <c r="G213" s="801"/>
    </row>
    <row r="214" spans="1:7" ht="28.5" hidden="1" customHeight="1">
      <c r="A214" s="812" t="s">
        <v>598</v>
      </c>
      <c r="B214" s="812"/>
      <c r="C214" s="531" t="s">
        <v>41</v>
      </c>
      <c r="D214" s="510" t="e">
        <f>+Poste_en_angulo_de_2_2_1_4_de_3_5m_para_señal</f>
        <v>#REF!</v>
      </c>
      <c r="E214" s="531">
        <v>1</v>
      </c>
      <c r="F214" s="514" t="e">
        <f>+D214*E214</f>
        <v>#REF!</v>
      </c>
      <c r="G214" s="801"/>
    </row>
    <row r="215" spans="1:7" ht="43.5" hidden="1" customHeight="1">
      <c r="A215" s="812" t="s">
        <v>599</v>
      </c>
      <c r="B215" s="812"/>
      <c r="C215" s="509" t="s">
        <v>41</v>
      </c>
      <c r="D215" s="510" t="e">
        <f>+Señal__grupo_1_._Tablero_en_lámina_galvanizada_de_75cm_75cm__calibre_16__reflectivo_tipo_1__incluye_poste</f>
        <v>#REF!</v>
      </c>
      <c r="E215" s="509">
        <v>1</v>
      </c>
      <c r="F215" s="514" t="e">
        <f>+D215*E215</f>
        <v>#REF!</v>
      </c>
      <c r="G215" s="801"/>
    </row>
    <row r="216" spans="1:7" hidden="1">
      <c r="A216" s="814" t="s">
        <v>600</v>
      </c>
      <c r="B216" s="814"/>
      <c r="C216" s="509" t="s">
        <v>94</v>
      </c>
      <c r="D216" s="510" t="e">
        <f>+concreto_2000_apartado</f>
        <v>#REF!</v>
      </c>
      <c r="E216" s="509">
        <v>3.5000000000000003E-2</v>
      </c>
      <c r="F216" s="514" t="e">
        <f>+D216*E216</f>
        <v>#REF!</v>
      </c>
      <c r="G216" s="801"/>
    </row>
    <row r="217" spans="1:7" hidden="1">
      <c r="A217" s="801"/>
      <c r="B217" s="801"/>
      <c r="C217" s="801"/>
      <c r="D217" s="801"/>
      <c r="E217" s="801"/>
      <c r="F217" s="534" t="s">
        <v>430</v>
      </c>
      <c r="G217" s="519" t="e">
        <f>+ROUND(SUM(F214:F216),0)</f>
        <v>#REF!</v>
      </c>
    </row>
    <row r="218" spans="1:7" hidden="1">
      <c r="A218" s="802" t="s">
        <v>572</v>
      </c>
      <c r="B218" s="802"/>
      <c r="C218" s="802"/>
      <c r="D218" s="802"/>
      <c r="E218" s="802"/>
      <c r="F218" s="802"/>
      <c r="G218" s="802"/>
    </row>
    <row r="219" spans="1:7" hidden="1">
      <c r="A219" s="803" t="s">
        <v>55</v>
      </c>
      <c r="B219" s="803"/>
      <c r="C219" s="531" t="s">
        <v>428</v>
      </c>
      <c r="D219" s="531" t="s">
        <v>603</v>
      </c>
      <c r="E219" s="531" t="s">
        <v>429</v>
      </c>
      <c r="F219" s="531" t="s">
        <v>50</v>
      </c>
      <c r="G219" s="801"/>
    </row>
    <row r="220" spans="1:7" hidden="1">
      <c r="A220" s="814" t="s">
        <v>573</v>
      </c>
      <c r="B220" s="814"/>
      <c r="C220" s="531"/>
      <c r="D220" s="514"/>
      <c r="E220" s="531"/>
      <c r="F220" s="531" t="e">
        <f>10%*G231</f>
        <v>#REF!</v>
      </c>
      <c r="G220" s="801"/>
    </row>
    <row r="221" spans="1:7" hidden="1">
      <c r="A221" s="814" t="s">
        <v>602</v>
      </c>
      <c r="B221" s="814"/>
      <c r="C221" s="531"/>
      <c r="D221" s="510" t="e">
        <f>+Camioneta_D_300*1</f>
        <v>#REF!</v>
      </c>
      <c r="E221" s="531">
        <v>2.5</v>
      </c>
      <c r="F221" s="524" t="e">
        <f>+D221/E221</f>
        <v>#REF!</v>
      </c>
      <c r="G221" s="801"/>
    </row>
    <row r="222" spans="1:7" hidden="1">
      <c r="A222" s="801"/>
      <c r="B222" s="801"/>
      <c r="C222" s="801"/>
      <c r="D222" s="801"/>
      <c r="E222" s="801"/>
      <c r="F222" s="534" t="s">
        <v>430</v>
      </c>
      <c r="G222" s="519" t="e">
        <f>+ROUND(SUM(F220:F221),0)</f>
        <v>#REF!</v>
      </c>
    </row>
    <row r="223" spans="1:7" hidden="1">
      <c r="A223" s="802" t="s">
        <v>341</v>
      </c>
      <c r="B223" s="802"/>
      <c r="C223" s="802"/>
      <c r="D223" s="802"/>
      <c r="E223" s="802"/>
      <c r="F223" s="802"/>
      <c r="G223" s="802"/>
    </row>
    <row r="224" spans="1:7" hidden="1">
      <c r="A224" s="531" t="s">
        <v>412</v>
      </c>
      <c r="B224" s="531" t="s">
        <v>441</v>
      </c>
      <c r="C224" s="531" t="s">
        <v>432</v>
      </c>
      <c r="D224" s="531" t="s">
        <v>433</v>
      </c>
      <c r="E224" s="531" t="s">
        <v>434</v>
      </c>
      <c r="F224" s="531" t="s">
        <v>50</v>
      </c>
      <c r="G224" s="801"/>
    </row>
    <row r="225" spans="1:7" hidden="1">
      <c r="A225" s="520"/>
      <c r="B225" s="531"/>
      <c r="C225" s="531"/>
      <c r="D225" s="531"/>
      <c r="E225" s="514"/>
      <c r="F225" s="510"/>
      <c r="G225" s="801"/>
    </row>
    <row r="226" spans="1:7" hidden="1">
      <c r="A226" s="803"/>
      <c r="B226" s="803"/>
      <c r="C226" s="803"/>
      <c r="D226" s="803"/>
      <c r="E226" s="803"/>
      <c r="F226" s="534" t="s">
        <v>430</v>
      </c>
      <c r="G226" s="519">
        <f>+ROUND(SUM(F225:F225),0)</f>
        <v>0</v>
      </c>
    </row>
    <row r="227" spans="1:7" hidden="1">
      <c r="A227" s="802" t="s">
        <v>349</v>
      </c>
      <c r="B227" s="802"/>
      <c r="C227" s="802"/>
      <c r="D227" s="802"/>
      <c r="E227" s="802"/>
      <c r="F227" s="802"/>
      <c r="G227" s="802"/>
    </row>
    <row r="228" spans="1:7" hidden="1">
      <c r="A228" s="531" t="s">
        <v>435</v>
      </c>
      <c r="B228" s="531" t="s">
        <v>436</v>
      </c>
      <c r="C228" s="531" t="s">
        <v>437</v>
      </c>
      <c r="D228" s="531" t="s">
        <v>438</v>
      </c>
      <c r="E228" s="531" t="s">
        <v>429</v>
      </c>
      <c r="F228" s="531" t="s">
        <v>50</v>
      </c>
      <c r="G228" s="801"/>
    </row>
    <row r="229" spans="1:7" hidden="1">
      <c r="A229" s="520" t="s">
        <v>442</v>
      </c>
      <c r="B229" s="511" t="e">
        <f>+oficial</f>
        <v>#REF!</v>
      </c>
      <c r="C229" s="556" t="e">
        <f>+Prestaciones_2</f>
        <v>#REF!</v>
      </c>
      <c r="D229" s="514" t="e">
        <f>+ROUND(B229*C229,0)</f>
        <v>#REF!</v>
      </c>
      <c r="E229" s="531">
        <f>+E221*8</f>
        <v>20</v>
      </c>
      <c r="F229" s="521" t="e">
        <f>+D229/E229</f>
        <v>#REF!</v>
      </c>
      <c r="G229" s="801"/>
    </row>
    <row r="230" spans="1:7" hidden="1">
      <c r="A230" s="520" t="s">
        <v>601</v>
      </c>
      <c r="B230" s="511" t="e">
        <f>+ayudante*2</f>
        <v>#REF!</v>
      </c>
      <c r="C230" s="556" t="e">
        <f>+Prestaciones_2</f>
        <v>#REF!</v>
      </c>
      <c r="D230" s="514" t="e">
        <f>+ROUND(B230*C230,0)</f>
        <v>#REF!</v>
      </c>
      <c r="E230" s="531">
        <f>+E229</f>
        <v>20</v>
      </c>
      <c r="F230" s="521" t="e">
        <f>+D230/E230</f>
        <v>#REF!</v>
      </c>
      <c r="G230" s="801"/>
    </row>
    <row r="231" spans="1:7" hidden="1">
      <c r="A231" s="805"/>
      <c r="B231" s="805"/>
      <c r="C231" s="805"/>
      <c r="D231" s="805"/>
      <c r="E231" s="805"/>
      <c r="F231" s="534" t="s">
        <v>430</v>
      </c>
      <c r="G231" s="519" t="e">
        <f>+ROUND(SUM(F229:F230),0)</f>
        <v>#REF!</v>
      </c>
    </row>
    <row r="232" spans="1:7" hidden="1">
      <c r="A232" s="800" t="s">
        <v>575</v>
      </c>
      <c r="B232" s="800"/>
      <c r="C232" s="800"/>
      <c r="D232" s="800"/>
      <c r="E232" s="800"/>
      <c r="F232" s="800"/>
      <c r="G232" s="522" t="e">
        <f>+ROUND(G222+G217+G226+G231,0)</f>
        <v>#REF!</v>
      </c>
    </row>
    <row r="233" spans="1:7" hidden="1">
      <c r="A233" s="816" t="s">
        <v>355</v>
      </c>
      <c r="B233" s="816"/>
      <c r="C233" s="816"/>
      <c r="D233" s="816"/>
      <c r="E233" s="816"/>
      <c r="F233" s="816"/>
      <c r="G233" s="816"/>
    </row>
    <row r="234" spans="1:7" hidden="1">
      <c r="A234" s="803" t="s">
        <v>55</v>
      </c>
      <c r="B234" s="803"/>
      <c r="C234" s="803"/>
      <c r="D234" s="803"/>
      <c r="E234" s="803"/>
      <c r="F234" s="528"/>
      <c r="G234" s="531" t="s">
        <v>357</v>
      </c>
    </row>
    <row r="235" spans="1:7" hidden="1">
      <c r="A235" s="804" t="s">
        <v>17</v>
      </c>
      <c r="B235" s="804"/>
      <c r="C235" s="804"/>
      <c r="D235" s="804"/>
      <c r="E235" s="804"/>
      <c r="F235" s="644" t="e">
        <f>+Administración</f>
        <v>#REF!</v>
      </c>
      <c r="G235" s="525" t="e">
        <f>+ROUND($G$28*F235,0)</f>
        <v>#REF!</v>
      </c>
    </row>
    <row r="236" spans="1:7" hidden="1">
      <c r="A236" s="804" t="s">
        <v>18</v>
      </c>
      <c r="B236" s="804"/>
      <c r="C236" s="804"/>
      <c r="D236" s="804"/>
      <c r="E236" s="804"/>
      <c r="F236" s="644" t="e">
        <f>+Imprevistos</f>
        <v>#REF!</v>
      </c>
      <c r="G236" s="525" t="e">
        <f>+ROUND($G$28*F236,0)</f>
        <v>#REF!</v>
      </c>
    </row>
    <row r="237" spans="1:7" hidden="1">
      <c r="A237" s="804" t="s">
        <v>19</v>
      </c>
      <c r="B237" s="804"/>
      <c r="C237" s="804"/>
      <c r="D237" s="804"/>
      <c r="E237" s="804"/>
      <c r="F237" s="644" t="e">
        <f>+Utilidad</f>
        <v>#REF!</v>
      </c>
      <c r="G237" s="525" t="e">
        <f>+ROUND($G$28*F237,0)</f>
        <v>#REF!</v>
      </c>
    </row>
    <row r="238" spans="1:7" hidden="1">
      <c r="A238" s="800" t="s">
        <v>576</v>
      </c>
      <c r="B238" s="800"/>
      <c r="C238" s="800"/>
      <c r="D238" s="800"/>
      <c r="E238" s="800"/>
      <c r="F238" s="800"/>
      <c r="G238" s="522" t="e">
        <f>SUM(G235:G237)</f>
        <v>#REF!</v>
      </c>
    </row>
    <row r="239" spans="1:7" hidden="1">
      <c r="A239" s="800" t="s">
        <v>439</v>
      </c>
      <c r="B239" s="800"/>
      <c r="C239" s="800"/>
      <c r="D239" s="800"/>
      <c r="E239" s="800"/>
      <c r="F239" s="800"/>
      <c r="G239" s="522" t="e">
        <f>+G238+G232</f>
        <v>#REF!</v>
      </c>
    </row>
    <row r="240" spans="1:7" hidden="1"/>
    <row r="241" spans="1:7" hidden="1"/>
    <row r="242" spans="1:7" hidden="1"/>
    <row r="243" spans="1:7" hidden="1">
      <c r="A243" s="584" t="s">
        <v>640</v>
      </c>
    </row>
    <row r="244" spans="1:7" hidden="1">
      <c r="A244" s="280" t="s">
        <v>641</v>
      </c>
    </row>
    <row r="245" spans="1:7" hidden="1">
      <c r="A245" s="280" t="s">
        <v>953</v>
      </c>
    </row>
    <row r="246" spans="1:7" hidden="1"/>
    <row r="247" spans="1:7" hidden="1"/>
    <row r="248" spans="1:7" hidden="1">
      <c r="A248" s="815" t="s">
        <v>425</v>
      </c>
      <c r="B248" s="815"/>
      <c r="C248" s="815"/>
      <c r="D248" s="815"/>
      <c r="E248" s="815"/>
      <c r="F248" s="815"/>
      <c r="G248" s="815"/>
    </row>
    <row r="249" spans="1:7" hidden="1">
      <c r="A249" s="515" t="s">
        <v>568</v>
      </c>
      <c r="B249" s="806" t="e">
        <f>+#REF!</f>
        <v>#REF!</v>
      </c>
      <c r="C249" s="807"/>
      <c r="D249" s="808"/>
      <c r="E249" s="523" t="s">
        <v>569</v>
      </c>
      <c r="F249" s="806" t="s">
        <v>1030</v>
      </c>
      <c r="G249" s="808"/>
    </row>
    <row r="250" spans="1:7" ht="29.25" hidden="1" customHeight="1">
      <c r="A250" s="515" t="s">
        <v>1019</v>
      </c>
      <c r="B250" s="809" t="e">
        <f>+#REF!</f>
        <v>#REF!</v>
      </c>
      <c r="C250" s="810"/>
      <c r="D250" s="810"/>
      <c r="E250" s="811"/>
      <c r="F250" s="533" t="s">
        <v>23</v>
      </c>
      <c r="G250" s="533" t="e">
        <f>+#REF!</f>
        <v>#REF!</v>
      </c>
    </row>
    <row r="251" spans="1:7" ht="28.5" hidden="1" customHeight="1">
      <c r="A251" s="516" t="s">
        <v>426</v>
      </c>
      <c r="B251" s="812" t="e">
        <f>+#REF!</f>
        <v>#REF!</v>
      </c>
      <c r="C251" s="812"/>
      <c r="D251" s="812"/>
      <c r="E251" s="812"/>
      <c r="F251" s="812"/>
      <c r="G251" s="517"/>
    </row>
    <row r="252" spans="1:7" hidden="1">
      <c r="A252" s="518" t="s">
        <v>427</v>
      </c>
      <c r="B252" s="813" t="e">
        <f>+#REF!</f>
        <v>#REF!</v>
      </c>
      <c r="C252" s="814"/>
      <c r="D252" s="814"/>
      <c r="E252" s="814"/>
      <c r="F252" s="534" t="s">
        <v>23</v>
      </c>
      <c r="G252" s="532" t="e">
        <f>+G250</f>
        <v>#REF!</v>
      </c>
    </row>
    <row r="253" spans="1:7" hidden="1">
      <c r="A253" s="802" t="s">
        <v>440</v>
      </c>
      <c r="B253" s="802"/>
      <c r="C253" s="802"/>
      <c r="D253" s="802"/>
      <c r="E253" s="802"/>
      <c r="F253" s="802"/>
      <c r="G253" s="802"/>
    </row>
    <row r="254" spans="1:7" hidden="1">
      <c r="A254" s="803" t="s">
        <v>55</v>
      </c>
      <c r="B254" s="803"/>
      <c r="C254" s="531" t="s">
        <v>46</v>
      </c>
      <c r="D254" s="531" t="s">
        <v>431</v>
      </c>
      <c r="E254" s="531" t="s">
        <v>47</v>
      </c>
      <c r="F254" s="531" t="s">
        <v>50</v>
      </c>
      <c r="G254" s="801"/>
    </row>
    <row r="255" spans="1:7" ht="28.5" hidden="1" customHeight="1">
      <c r="A255" s="812" t="s">
        <v>598</v>
      </c>
      <c r="B255" s="812"/>
      <c r="C255" s="531" t="s">
        <v>41</v>
      </c>
      <c r="D255" s="510" t="e">
        <f>+Poste_en_angulo_de_2_2_1_4_de_3_5m_para_señal</f>
        <v>#REF!</v>
      </c>
      <c r="E255" s="531">
        <v>1</v>
      </c>
      <c r="F255" s="514" t="e">
        <f>+D255*E255</f>
        <v>#REF!</v>
      </c>
      <c r="G255" s="801"/>
    </row>
    <row r="256" spans="1:7" ht="43.5" hidden="1" customHeight="1">
      <c r="A256" s="812" t="s">
        <v>599</v>
      </c>
      <c r="B256" s="812"/>
      <c r="C256" s="509" t="s">
        <v>41</v>
      </c>
      <c r="D256" s="510" t="e">
        <f>+Señal__grupo_1_._Tablero_en_lámina_galvanizada_de_75cm_75cm__calibre_16__reflectivo_tipo_1__incluye_poste</f>
        <v>#REF!</v>
      </c>
      <c r="E256" s="509">
        <v>1</v>
      </c>
      <c r="F256" s="514" t="e">
        <f>+D256*E256</f>
        <v>#REF!</v>
      </c>
      <c r="G256" s="801"/>
    </row>
    <row r="257" spans="1:7" hidden="1">
      <c r="A257" s="814" t="s">
        <v>600</v>
      </c>
      <c r="B257" s="814"/>
      <c r="C257" s="509" t="s">
        <v>94</v>
      </c>
      <c r="D257" s="510" t="e">
        <f>+concreto_2000_apartado</f>
        <v>#REF!</v>
      </c>
      <c r="E257" s="509">
        <v>3.5000000000000003E-2</v>
      </c>
      <c r="F257" s="514" t="e">
        <f>+D257*E257</f>
        <v>#REF!</v>
      </c>
      <c r="G257" s="801"/>
    </row>
    <row r="258" spans="1:7" hidden="1">
      <c r="A258" s="801"/>
      <c r="B258" s="801"/>
      <c r="C258" s="801"/>
      <c r="D258" s="801"/>
      <c r="E258" s="801"/>
      <c r="F258" s="534" t="s">
        <v>430</v>
      </c>
      <c r="G258" s="519" t="e">
        <f>+ROUND(SUM(F255:F257),0)</f>
        <v>#REF!</v>
      </c>
    </row>
    <row r="259" spans="1:7" hidden="1">
      <c r="A259" s="802" t="s">
        <v>572</v>
      </c>
      <c r="B259" s="802"/>
      <c r="C259" s="802"/>
      <c r="D259" s="802"/>
      <c r="E259" s="802"/>
      <c r="F259" s="802"/>
      <c r="G259" s="802"/>
    </row>
    <row r="260" spans="1:7" hidden="1">
      <c r="A260" s="803" t="s">
        <v>55</v>
      </c>
      <c r="B260" s="803"/>
      <c r="C260" s="531" t="s">
        <v>428</v>
      </c>
      <c r="D260" s="531" t="s">
        <v>603</v>
      </c>
      <c r="E260" s="531" t="s">
        <v>429</v>
      </c>
      <c r="F260" s="531" t="s">
        <v>50</v>
      </c>
      <c r="G260" s="801"/>
    </row>
    <row r="261" spans="1:7" hidden="1">
      <c r="A261" s="814" t="s">
        <v>573</v>
      </c>
      <c r="B261" s="814"/>
      <c r="C261" s="531"/>
      <c r="D261" s="514"/>
      <c r="E261" s="531"/>
      <c r="F261" s="531" t="e">
        <f>10%*G272</f>
        <v>#REF!</v>
      </c>
      <c r="G261" s="801"/>
    </row>
    <row r="262" spans="1:7" hidden="1">
      <c r="A262" s="814" t="s">
        <v>602</v>
      </c>
      <c r="B262" s="814"/>
      <c r="C262" s="531"/>
      <c r="D262" s="510" t="e">
        <f>+Camioneta_D_300*1</f>
        <v>#REF!</v>
      </c>
      <c r="E262" s="531">
        <v>2.5</v>
      </c>
      <c r="F262" s="524" t="e">
        <f>+D262/E262</f>
        <v>#REF!</v>
      </c>
      <c r="G262" s="801"/>
    </row>
    <row r="263" spans="1:7" hidden="1">
      <c r="A263" s="801"/>
      <c r="B263" s="801"/>
      <c r="C263" s="801"/>
      <c r="D263" s="801"/>
      <c r="E263" s="801"/>
      <c r="F263" s="534" t="s">
        <v>430</v>
      </c>
      <c r="G263" s="519" t="e">
        <f>+ROUND(SUM(F261:F262),0)</f>
        <v>#REF!</v>
      </c>
    </row>
    <row r="264" spans="1:7" hidden="1">
      <c r="A264" s="802" t="s">
        <v>341</v>
      </c>
      <c r="B264" s="802"/>
      <c r="C264" s="802"/>
      <c r="D264" s="802"/>
      <c r="E264" s="802"/>
      <c r="F264" s="802"/>
      <c r="G264" s="802"/>
    </row>
    <row r="265" spans="1:7" hidden="1">
      <c r="A265" s="531" t="s">
        <v>412</v>
      </c>
      <c r="B265" s="531" t="s">
        <v>441</v>
      </c>
      <c r="C265" s="531" t="s">
        <v>432</v>
      </c>
      <c r="D265" s="531" t="s">
        <v>433</v>
      </c>
      <c r="E265" s="531" t="s">
        <v>434</v>
      </c>
      <c r="F265" s="531" t="s">
        <v>50</v>
      </c>
      <c r="G265" s="801"/>
    </row>
    <row r="266" spans="1:7" hidden="1">
      <c r="A266" s="520"/>
      <c r="B266" s="531"/>
      <c r="C266" s="531"/>
      <c r="D266" s="531"/>
      <c r="E266" s="514"/>
      <c r="F266" s="510"/>
      <c r="G266" s="801"/>
    </row>
    <row r="267" spans="1:7" hidden="1">
      <c r="A267" s="803"/>
      <c r="B267" s="803"/>
      <c r="C267" s="803"/>
      <c r="D267" s="803"/>
      <c r="E267" s="803"/>
      <c r="F267" s="534" t="s">
        <v>430</v>
      </c>
      <c r="G267" s="519">
        <f>+ROUND(SUM(F266:F266),0)</f>
        <v>0</v>
      </c>
    </row>
    <row r="268" spans="1:7" hidden="1">
      <c r="A268" s="802" t="s">
        <v>349</v>
      </c>
      <c r="B268" s="802"/>
      <c r="C268" s="802"/>
      <c r="D268" s="802"/>
      <c r="E268" s="802"/>
      <c r="F268" s="802"/>
      <c r="G268" s="802"/>
    </row>
    <row r="269" spans="1:7" hidden="1">
      <c r="A269" s="531" t="s">
        <v>435</v>
      </c>
      <c r="B269" s="531" t="s">
        <v>436</v>
      </c>
      <c r="C269" s="531" t="s">
        <v>437</v>
      </c>
      <c r="D269" s="531" t="s">
        <v>438</v>
      </c>
      <c r="E269" s="531" t="s">
        <v>429</v>
      </c>
      <c r="F269" s="531" t="s">
        <v>50</v>
      </c>
      <c r="G269" s="801"/>
    </row>
    <row r="270" spans="1:7" hidden="1">
      <c r="A270" s="520" t="s">
        <v>442</v>
      </c>
      <c r="B270" s="511" t="e">
        <f>+oficial</f>
        <v>#REF!</v>
      </c>
      <c r="C270" s="556" t="e">
        <f>+Prestaciones_2</f>
        <v>#REF!</v>
      </c>
      <c r="D270" s="514" t="e">
        <f>+ROUND(B270*C270,0)</f>
        <v>#REF!</v>
      </c>
      <c r="E270" s="531">
        <f>+E262*8</f>
        <v>20</v>
      </c>
      <c r="F270" s="521" t="e">
        <f>+D270/E270</f>
        <v>#REF!</v>
      </c>
      <c r="G270" s="801"/>
    </row>
    <row r="271" spans="1:7" hidden="1">
      <c r="A271" s="520" t="s">
        <v>601</v>
      </c>
      <c r="B271" s="511" t="e">
        <f>+ayudante*2</f>
        <v>#REF!</v>
      </c>
      <c r="C271" s="556" t="e">
        <f>+Prestaciones_2</f>
        <v>#REF!</v>
      </c>
      <c r="D271" s="514" t="e">
        <f>+ROUND(B271*C271,0)</f>
        <v>#REF!</v>
      </c>
      <c r="E271" s="531">
        <f>+E270</f>
        <v>20</v>
      </c>
      <c r="F271" s="521" t="e">
        <f>+D271/E271</f>
        <v>#REF!</v>
      </c>
      <c r="G271" s="801"/>
    </row>
    <row r="272" spans="1:7" hidden="1">
      <c r="A272" s="805"/>
      <c r="B272" s="805"/>
      <c r="C272" s="805"/>
      <c r="D272" s="805"/>
      <c r="E272" s="805"/>
      <c r="F272" s="534" t="s">
        <v>430</v>
      </c>
      <c r="G272" s="519" t="e">
        <f>+ROUND(SUM(F270:F271),0)</f>
        <v>#REF!</v>
      </c>
    </row>
    <row r="273" spans="1:7" hidden="1">
      <c r="A273" s="800" t="s">
        <v>575</v>
      </c>
      <c r="B273" s="800"/>
      <c r="C273" s="800"/>
      <c r="D273" s="800"/>
      <c r="E273" s="800"/>
      <c r="F273" s="800"/>
      <c r="G273" s="522" t="e">
        <f>+ROUND(G263+G258+G267+G272,0)</f>
        <v>#REF!</v>
      </c>
    </row>
    <row r="274" spans="1:7" hidden="1">
      <c r="A274" s="816" t="s">
        <v>355</v>
      </c>
      <c r="B274" s="816"/>
      <c r="C274" s="816"/>
      <c r="D274" s="816"/>
      <c r="E274" s="816"/>
      <c r="F274" s="816"/>
      <c r="G274" s="816"/>
    </row>
    <row r="275" spans="1:7" hidden="1">
      <c r="A275" s="803" t="s">
        <v>55</v>
      </c>
      <c r="B275" s="803"/>
      <c r="C275" s="803"/>
      <c r="D275" s="803"/>
      <c r="E275" s="803"/>
      <c r="F275" s="528"/>
      <c r="G275" s="531" t="s">
        <v>357</v>
      </c>
    </row>
    <row r="276" spans="1:7" hidden="1">
      <c r="A276" s="804" t="s">
        <v>17</v>
      </c>
      <c r="B276" s="804"/>
      <c r="C276" s="804"/>
      <c r="D276" s="804"/>
      <c r="E276" s="804"/>
      <c r="F276" s="644" t="e">
        <f>+Administración</f>
        <v>#REF!</v>
      </c>
      <c r="G276" s="525" t="e">
        <f>+ROUND($G$28*F276,0)</f>
        <v>#REF!</v>
      </c>
    </row>
    <row r="277" spans="1:7" hidden="1">
      <c r="A277" s="804" t="s">
        <v>18</v>
      </c>
      <c r="B277" s="804"/>
      <c r="C277" s="804"/>
      <c r="D277" s="804"/>
      <c r="E277" s="804"/>
      <c r="F277" s="644" t="e">
        <f>+Imprevistos</f>
        <v>#REF!</v>
      </c>
      <c r="G277" s="525" t="e">
        <f>+ROUND($G$28*F277,0)</f>
        <v>#REF!</v>
      </c>
    </row>
    <row r="278" spans="1:7" hidden="1">
      <c r="A278" s="804" t="s">
        <v>19</v>
      </c>
      <c r="B278" s="804"/>
      <c r="C278" s="804"/>
      <c r="D278" s="804"/>
      <c r="E278" s="804"/>
      <c r="F278" s="644" t="e">
        <f>+Utilidad</f>
        <v>#REF!</v>
      </c>
      <c r="G278" s="525" t="e">
        <f>+ROUND($G$28*F278,0)</f>
        <v>#REF!</v>
      </c>
    </row>
    <row r="279" spans="1:7" hidden="1">
      <c r="A279" s="800" t="s">
        <v>576</v>
      </c>
      <c r="B279" s="800"/>
      <c r="C279" s="800"/>
      <c r="D279" s="800"/>
      <c r="E279" s="800"/>
      <c r="F279" s="800"/>
      <c r="G279" s="522" t="e">
        <f>SUM(G276:G278)</f>
        <v>#REF!</v>
      </c>
    </row>
    <row r="280" spans="1:7" hidden="1">
      <c r="A280" s="800" t="s">
        <v>439</v>
      </c>
      <c r="B280" s="800"/>
      <c r="C280" s="800"/>
      <c r="D280" s="800"/>
      <c r="E280" s="800"/>
      <c r="F280" s="800"/>
      <c r="G280" s="522" t="e">
        <f>+G279+G273</f>
        <v>#REF!</v>
      </c>
    </row>
    <row r="281" spans="1:7" hidden="1">
      <c r="A281" s="526"/>
      <c r="B281" s="526"/>
      <c r="C281" s="526"/>
      <c r="D281" s="526"/>
      <c r="E281" s="526"/>
      <c r="F281" s="526"/>
      <c r="G281" s="527"/>
    </row>
    <row r="282" spans="1:7" hidden="1">
      <c r="A282" s="526"/>
      <c r="B282" s="526"/>
      <c r="C282" s="526"/>
      <c r="D282" s="526"/>
      <c r="E282" s="526"/>
      <c r="F282" s="526"/>
      <c r="G282" s="527"/>
    </row>
    <row r="283" spans="1:7" hidden="1">
      <c r="A283" s="526"/>
      <c r="B283" s="526"/>
      <c r="C283" s="526"/>
      <c r="D283" s="526"/>
      <c r="E283" s="526"/>
      <c r="F283" s="526"/>
      <c r="G283" s="527"/>
    </row>
    <row r="284" spans="1:7" hidden="1">
      <c r="A284" s="584" t="s">
        <v>640</v>
      </c>
      <c r="B284" s="526"/>
      <c r="C284" s="526"/>
      <c r="D284" s="526"/>
      <c r="E284" s="526"/>
      <c r="F284" s="526"/>
      <c r="G284" s="527"/>
    </row>
    <row r="285" spans="1:7" hidden="1">
      <c r="A285" s="280" t="s">
        <v>641</v>
      </c>
      <c r="B285" s="526"/>
      <c r="C285" s="526"/>
      <c r="D285" s="526"/>
      <c r="E285" s="526"/>
      <c r="F285" s="526"/>
      <c r="G285" s="527"/>
    </row>
    <row r="286" spans="1:7" hidden="1">
      <c r="A286" s="280" t="s">
        <v>953</v>
      </c>
      <c r="B286" s="526"/>
      <c r="C286" s="526"/>
      <c r="D286" s="526"/>
      <c r="E286" s="526"/>
      <c r="F286" s="526"/>
      <c r="G286" s="527"/>
    </row>
    <row r="287" spans="1:7" hidden="1"/>
    <row r="288" spans="1:7" hidden="1"/>
    <row r="289" spans="1:7" hidden="1">
      <c r="A289" s="815" t="s">
        <v>425</v>
      </c>
      <c r="B289" s="815"/>
      <c r="C289" s="815"/>
      <c r="D289" s="815"/>
      <c r="E289" s="815"/>
      <c r="F289" s="815"/>
      <c r="G289" s="815"/>
    </row>
    <row r="290" spans="1:7" hidden="1">
      <c r="A290" s="515" t="s">
        <v>568</v>
      </c>
      <c r="B290" s="806" t="e">
        <f>+#REF!</f>
        <v>#REF!</v>
      </c>
      <c r="C290" s="807"/>
      <c r="D290" s="808"/>
      <c r="E290" s="523" t="s">
        <v>569</v>
      </c>
      <c r="F290" s="806" t="s">
        <v>1031</v>
      </c>
      <c r="G290" s="808"/>
    </row>
    <row r="291" spans="1:7" ht="28.5" hidden="1" customHeight="1">
      <c r="A291" s="515" t="s">
        <v>1019</v>
      </c>
      <c r="B291" s="809" t="e">
        <f>+#REF!</f>
        <v>#REF!</v>
      </c>
      <c r="C291" s="810"/>
      <c r="D291" s="810"/>
      <c r="E291" s="811"/>
      <c r="F291" s="533" t="s">
        <v>23</v>
      </c>
      <c r="G291" s="533" t="e">
        <f>+#REF!</f>
        <v>#REF!</v>
      </c>
    </row>
    <row r="292" spans="1:7" ht="28.5" hidden="1" customHeight="1">
      <c r="A292" s="516" t="s">
        <v>426</v>
      </c>
      <c r="B292" s="812" t="e">
        <f>+#REF!</f>
        <v>#REF!</v>
      </c>
      <c r="C292" s="812"/>
      <c r="D292" s="812"/>
      <c r="E292" s="812"/>
      <c r="F292" s="812"/>
      <c r="G292" s="517"/>
    </row>
    <row r="293" spans="1:7" hidden="1">
      <c r="A293" s="518" t="s">
        <v>427</v>
      </c>
      <c r="B293" s="813" t="e">
        <f>+#REF!</f>
        <v>#REF!</v>
      </c>
      <c r="C293" s="814"/>
      <c r="D293" s="814"/>
      <c r="E293" s="814"/>
      <c r="F293" s="534" t="s">
        <v>23</v>
      </c>
      <c r="G293" s="532" t="e">
        <f>+G291</f>
        <v>#REF!</v>
      </c>
    </row>
    <row r="294" spans="1:7" hidden="1">
      <c r="A294" s="802" t="s">
        <v>440</v>
      </c>
      <c r="B294" s="802"/>
      <c r="C294" s="802"/>
      <c r="D294" s="802"/>
      <c r="E294" s="802"/>
      <c r="F294" s="802"/>
      <c r="G294" s="802"/>
    </row>
    <row r="295" spans="1:7" hidden="1">
      <c r="A295" s="803" t="s">
        <v>55</v>
      </c>
      <c r="B295" s="803"/>
      <c r="C295" s="531" t="s">
        <v>46</v>
      </c>
      <c r="D295" s="531" t="s">
        <v>431</v>
      </c>
      <c r="E295" s="531" t="s">
        <v>47</v>
      </c>
      <c r="F295" s="531" t="s">
        <v>50</v>
      </c>
      <c r="G295" s="801"/>
    </row>
    <row r="296" spans="1:7" ht="29.25" hidden="1" customHeight="1">
      <c r="A296" s="812" t="s">
        <v>598</v>
      </c>
      <c r="B296" s="812"/>
      <c r="C296" s="531" t="s">
        <v>41</v>
      </c>
      <c r="D296" s="510" t="e">
        <f>+Poste_en_angulo_de_2_2_1_4_de_3_5m_para_señal</f>
        <v>#REF!</v>
      </c>
      <c r="E296" s="531">
        <v>1</v>
      </c>
      <c r="F296" s="514" t="e">
        <f>+D296*E296</f>
        <v>#REF!</v>
      </c>
      <c r="G296" s="801"/>
    </row>
    <row r="297" spans="1:7" ht="43.5" hidden="1" customHeight="1">
      <c r="A297" s="812" t="s">
        <v>599</v>
      </c>
      <c r="B297" s="812"/>
      <c r="C297" s="509" t="s">
        <v>41</v>
      </c>
      <c r="D297" s="510" t="e">
        <f>+Señal__grupo_1_._Tablero_en_lámina_galvanizada_de_75cm_75cm__calibre_16__reflectivo_tipo_1__incluye_poste</f>
        <v>#REF!</v>
      </c>
      <c r="E297" s="509">
        <v>1</v>
      </c>
      <c r="F297" s="514" t="e">
        <f>+D297*E297</f>
        <v>#REF!</v>
      </c>
      <c r="G297" s="801"/>
    </row>
    <row r="298" spans="1:7" hidden="1">
      <c r="A298" s="814" t="s">
        <v>600</v>
      </c>
      <c r="B298" s="814"/>
      <c r="C298" s="509" t="s">
        <v>94</v>
      </c>
      <c r="D298" s="510" t="e">
        <f>+concreto_2000_apartado</f>
        <v>#REF!</v>
      </c>
      <c r="E298" s="509">
        <v>3.5000000000000003E-2</v>
      </c>
      <c r="F298" s="514" t="e">
        <f>+D298*E298</f>
        <v>#REF!</v>
      </c>
      <c r="G298" s="801"/>
    </row>
    <row r="299" spans="1:7" hidden="1">
      <c r="A299" s="801"/>
      <c r="B299" s="801"/>
      <c r="C299" s="801"/>
      <c r="D299" s="801"/>
      <c r="E299" s="801"/>
      <c r="F299" s="534" t="s">
        <v>430</v>
      </c>
      <c r="G299" s="519" t="e">
        <f>+ROUND(SUM(F296:F298),0)</f>
        <v>#REF!</v>
      </c>
    </row>
    <row r="300" spans="1:7" hidden="1">
      <c r="A300" s="802" t="s">
        <v>572</v>
      </c>
      <c r="B300" s="802"/>
      <c r="C300" s="802"/>
      <c r="D300" s="802"/>
      <c r="E300" s="802"/>
      <c r="F300" s="802"/>
      <c r="G300" s="802"/>
    </row>
    <row r="301" spans="1:7" hidden="1">
      <c r="A301" s="803" t="s">
        <v>55</v>
      </c>
      <c r="B301" s="803"/>
      <c r="C301" s="531" t="s">
        <v>428</v>
      </c>
      <c r="D301" s="531" t="s">
        <v>603</v>
      </c>
      <c r="E301" s="531" t="s">
        <v>429</v>
      </c>
      <c r="F301" s="531" t="s">
        <v>50</v>
      </c>
      <c r="G301" s="801"/>
    </row>
    <row r="302" spans="1:7" hidden="1">
      <c r="A302" s="814" t="s">
        <v>573</v>
      </c>
      <c r="B302" s="814"/>
      <c r="C302" s="531"/>
      <c r="D302" s="514"/>
      <c r="E302" s="531"/>
      <c r="F302" s="531" t="e">
        <f>10%*G313</f>
        <v>#REF!</v>
      </c>
      <c r="G302" s="801"/>
    </row>
    <row r="303" spans="1:7" hidden="1">
      <c r="A303" s="814" t="s">
        <v>602</v>
      </c>
      <c r="B303" s="814"/>
      <c r="C303" s="531"/>
      <c r="D303" s="510" t="e">
        <f>+Camioneta_D_300*1</f>
        <v>#REF!</v>
      </c>
      <c r="E303" s="531">
        <v>2.5</v>
      </c>
      <c r="F303" s="524" t="e">
        <f>+D303/E303</f>
        <v>#REF!</v>
      </c>
      <c r="G303" s="801"/>
    </row>
    <row r="304" spans="1:7" hidden="1">
      <c r="A304" s="801"/>
      <c r="B304" s="801"/>
      <c r="C304" s="801"/>
      <c r="D304" s="801"/>
      <c r="E304" s="801"/>
      <c r="F304" s="534" t="s">
        <v>430</v>
      </c>
      <c r="G304" s="519" t="e">
        <f>+ROUND(SUM(F302:F303),0)</f>
        <v>#REF!</v>
      </c>
    </row>
    <row r="305" spans="1:7" hidden="1">
      <c r="A305" s="802" t="s">
        <v>341</v>
      </c>
      <c r="B305" s="802"/>
      <c r="C305" s="802"/>
      <c r="D305" s="802"/>
      <c r="E305" s="802"/>
      <c r="F305" s="802"/>
      <c r="G305" s="802"/>
    </row>
    <row r="306" spans="1:7" hidden="1">
      <c r="A306" s="531" t="s">
        <v>412</v>
      </c>
      <c r="B306" s="531" t="s">
        <v>441</v>
      </c>
      <c r="C306" s="531" t="s">
        <v>432</v>
      </c>
      <c r="D306" s="531" t="s">
        <v>433</v>
      </c>
      <c r="E306" s="531" t="s">
        <v>434</v>
      </c>
      <c r="F306" s="531" t="s">
        <v>50</v>
      </c>
      <c r="G306" s="801"/>
    </row>
    <row r="307" spans="1:7" hidden="1">
      <c r="A307" s="520"/>
      <c r="B307" s="531"/>
      <c r="C307" s="531"/>
      <c r="D307" s="531"/>
      <c r="E307" s="514"/>
      <c r="F307" s="510"/>
      <c r="G307" s="801"/>
    </row>
    <row r="308" spans="1:7" hidden="1">
      <c r="A308" s="803"/>
      <c r="B308" s="803"/>
      <c r="C308" s="803"/>
      <c r="D308" s="803"/>
      <c r="E308" s="803"/>
      <c r="F308" s="534" t="s">
        <v>430</v>
      </c>
      <c r="G308" s="519">
        <f>+ROUND(SUM(F307:F307),0)</f>
        <v>0</v>
      </c>
    </row>
    <row r="309" spans="1:7" hidden="1">
      <c r="A309" s="802" t="s">
        <v>349</v>
      </c>
      <c r="B309" s="802"/>
      <c r="C309" s="802"/>
      <c r="D309" s="802"/>
      <c r="E309" s="802"/>
      <c r="F309" s="802"/>
      <c r="G309" s="802"/>
    </row>
    <row r="310" spans="1:7" hidden="1">
      <c r="A310" s="531" t="s">
        <v>435</v>
      </c>
      <c r="B310" s="531" t="s">
        <v>436</v>
      </c>
      <c r="C310" s="531" t="s">
        <v>437</v>
      </c>
      <c r="D310" s="531" t="s">
        <v>438</v>
      </c>
      <c r="E310" s="531" t="s">
        <v>429</v>
      </c>
      <c r="F310" s="531" t="s">
        <v>50</v>
      </c>
      <c r="G310" s="801"/>
    </row>
    <row r="311" spans="1:7" hidden="1">
      <c r="A311" s="520" t="s">
        <v>442</v>
      </c>
      <c r="B311" s="511" t="e">
        <f>+oficial</f>
        <v>#REF!</v>
      </c>
      <c r="C311" s="556" t="e">
        <f>+Prestaciones_2</f>
        <v>#REF!</v>
      </c>
      <c r="D311" s="514" t="e">
        <f>+ROUND(B311*C311,0)</f>
        <v>#REF!</v>
      </c>
      <c r="E311" s="531">
        <f>+E303*8</f>
        <v>20</v>
      </c>
      <c r="F311" s="521" t="e">
        <f>+D311/E311</f>
        <v>#REF!</v>
      </c>
      <c r="G311" s="801"/>
    </row>
    <row r="312" spans="1:7" hidden="1">
      <c r="A312" s="520" t="s">
        <v>601</v>
      </c>
      <c r="B312" s="511" t="e">
        <f>+ayudante*2</f>
        <v>#REF!</v>
      </c>
      <c r="C312" s="556" t="e">
        <f>+Prestaciones_2</f>
        <v>#REF!</v>
      </c>
      <c r="D312" s="514" t="e">
        <f>+ROUND(B312*C312,0)</f>
        <v>#REF!</v>
      </c>
      <c r="E312" s="531">
        <f>+E311</f>
        <v>20</v>
      </c>
      <c r="F312" s="521" t="e">
        <f>+D312/E312</f>
        <v>#REF!</v>
      </c>
      <c r="G312" s="801"/>
    </row>
    <row r="313" spans="1:7" hidden="1">
      <c r="A313" s="805"/>
      <c r="B313" s="805"/>
      <c r="C313" s="805"/>
      <c r="D313" s="805"/>
      <c r="E313" s="805"/>
      <c r="F313" s="534" t="s">
        <v>430</v>
      </c>
      <c r="G313" s="519" t="e">
        <f>+ROUND(SUM(F311:F312),0)</f>
        <v>#REF!</v>
      </c>
    </row>
    <row r="314" spans="1:7" hidden="1">
      <c r="A314" s="800" t="s">
        <v>575</v>
      </c>
      <c r="B314" s="800"/>
      <c r="C314" s="800"/>
      <c r="D314" s="800"/>
      <c r="E314" s="800"/>
      <c r="F314" s="800"/>
      <c r="G314" s="522" t="e">
        <f>+ROUND(G304+G299+G308+G313,0)</f>
        <v>#REF!</v>
      </c>
    </row>
    <row r="315" spans="1:7" hidden="1">
      <c r="A315" s="816" t="s">
        <v>355</v>
      </c>
      <c r="B315" s="816"/>
      <c r="C315" s="816"/>
      <c r="D315" s="816"/>
      <c r="E315" s="816"/>
      <c r="F315" s="816"/>
      <c r="G315" s="816"/>
    </row>
    <row r="316" spans="1:7" hidden="1">
      <c r="A316" s="803" t="s">
        <v>55</v>
      </c>
      <c r="B316" s="803"/>
      <c r="C316" s="803"/>
      <c r="D316" s="803"/>
      <c r="E316" s="803"/>
      <c r="F316" s="528"/>
      <c r="G316" s="531" t="s">
        <v>357</v>
      </c>
    </row>
    <row r="317" spans="1:7" hidden="1">
      <c r="A317" s="804" t="s">
        <v>17</v>
      </c>
      <c r="B317" s="804"/>
      <c r="C317" s="804"/>
      <c r="D317" s="804"/>
      <c r="E317" s="804"/>
      <c r="F317" s="644" t="e">
        <f>+Administración</f>
        <v>#REF!</v>
      </c>
      <c r="G317" s="525" t="e">
        <f>+ROUND($G$28*F317,0)</f>
        <v>#REF!</v>
      </c>
    </row>
    <row r="318" spans="1:7" hidden="1">
      <c r="A318" s="804" t="s">
        <v>18</v>
      </c>
      <c r="B318" s="804"/>
      <c r="C318" s="804"/>
      <c r="D318" s="804"/>
      <c r="E318" s="804"/>
      <c r="F318" s="644" t="e">
        <f>+Imprevistos</f>
        <v>#REF!</v>
      </c>
      <c r="G318" s="525" t="e">
        <f>+ROUND($G$28*F318,0)</f>
        <v>#REF!</v>
      </c>
    </row>
    <row r="319" spans="1:7" hidden="1">
      <c r="A319" s="804" t="s">
        <v>19</v>
      </c>
      <c r="B319" s="804"/>
      <c r="C319" s="804"/>
      <c r="D319" s="804"/>
      <c r="E319" s="804"/>
      <c r="F319" s="644" t="e">
        <f>+Utilidad</f>
        <v>#REF!</v>
      </c>
      <c r="G319" s="525" t="e">
        <f>+ROUND($G$28*F319,0)</f>
        <v>#REF!</v>
      </c>
    </row>
    <row r="320" spans="1:7" hidden="1">
      <c r="A320" s="800" t="s">
        <v>576</v>
      </c>
      <c r="B320" s="800"/>
      <c r="C320" s="800"/>
      <c r="D320" s="800"/>
      <c r="E320" s="800"/>
      <c r="F320" s="800"/>
      <c r="G320" s="522" t="e">
        <f>SUM(G317:G319)</f>
        <v>#REF!</v>
      </c>
    </row>
    <row r="321" spans="1:7" hidden="1">
      <c r="A321" s="800" t="s">
        <v>439</v>
      </c>
      <c r="B321" s="800"/>
      <c r="C321" s="800"/>
      <c r="D321" s="800"/>
      <c r="E321" s="800"/>
      <c r="F321" s="800"/>
      <c r="G321" s="522" t="e">
        <f>+G320+G314</f>
        <v>#REF!</v>
      </c>
    </row>
    <row r="322" spans="1:7" hidden="1"/>
    <row r="323" spans="1:7" hidden="1"/>
    <row r="324" spans="1:7" hidden="1"/>
    <row r="325" spans="1:7" hidden="1">
      <c r="A325" s="584" t="s">
        <v>640</v>
      </c>
    </row>
    <row r="326" spans="1:7" hidden="1">
      <c r="A326" s="280" t="s">
        <v>641</v>
      </c>
    </row>
    <row r="327" spans="1:7" hidden="1">
      <c r="A327" s="280" t="s">
        <v>953</v>
      </c>
    </row>
    <row r="328" spans="1:7" hidden="1"/>
    <row r="329" spans="1:7" hidden="1"/>
    <row r="330" spans="1:7" hidden="1">
      <c r="A330" s="815" t="s">
        <v>425</v>
      </c>
      <c r="B330" s="815"/>
      <c r="C330" s="815"/>
      <c r="D330" s="815"/>
      <c r="E330" s="815"/>
      <c r="F330" s="815"/>
      <c r="G330" s="815"/>
    </row>
    <row r="331" spans="1:7" hidden="1">
      <c r="A331" s="515" t="s">
        <v>568</v>
      </c>
      <c r="B331" s="806" t="e">
        <f>+#REF!</f>
        <v>#REF!</v>
      </c>
      <c r="C331" s="807"/>
      <c r="D331" s="808"/>
      <c r="E331" s="523" t="s">
        <v>569</v>
      </c>
      <c r="F331" s="806" t="s">
        <v>1032</v>
      </c>
      <c r="G331" s="808"/>
    </row>
    <row r="332" spans="1:7" ht="28.5" hidden="1" customHeight="1">
      <c r="A332" s="515" t="s">
        <v>1019</v>
      </c>
      <c r="B332" s="809" t="e">
        <f>+#REF!</f>
        <v>#REF!</v>
      </c>
      <c r="C332" s="810"/>
      <c r="D332" s="810"/>
      <c r="E332" s="811"/>
      <c r="F332" s="533" t="s">
        <v>23</v>
      </c>
      <c r="G332" s="533" t="e">
        <f>+#REF!</f>
        <v>#REF!</v>
      </c>
    </row>
    <row r="333" spans="1:7" ht="28.5" hidden="1" customHeight="1">
      <c r="A333" s="516" t="s">
        <v>426</v>
      </c>
      <c r="B333" s="812" t="e">
        <f>+#REF!</f>
        <v>#REF!</v>
      </c>
      <c r="C333" s="812"/>
      <c r="D333" s="812"/>
      <c r="E333" s="812"/>
      <c r="F333" s="812"/>
      <c r="G333" s="517"/>
    </row>
    <row r="334" spans="1:7" hidden="1">
      <c r="A334" s="518" t="s">
        <v>427</v>
      </c>
      <c r="B334" s="813" t="e">
        <f>+#REF!</f>
        <v>#REF!</v>
      </c>
      <c r="C334" s="814"/>
      <c r="D334" s="814"/>
      <c r="E334" s="814"/>
      <c r="F334" s="534" t="s">
        <v>23</v>
      </c>
      <c r="G334" s="532" t="e">
        <f>+G332</f>
        <v>#REF!</v>
      </c>
    </row>
    <row r="335" spans="1:7" hidden="1">
      <c r="A335" s="802" t="s">
        <v>440</v>
      </c>
      <c r="B335" s="802"/>
      <c r="C335" s="802"/>
      <c r="D335" s="802"/>
      <c r="E335" s="802"/>
      <c r="F335" s="802"/>
      <c r="G335" s="802"/>
    </row>
    <row r="336" spans="1:7" hidden="1">
      <c r="A336" s="803" t="s">
        <v>55</v>
      </c>
      <c r="B336" s="803"/>
      <c r="C336" s="531" t="s">
        <v>46</v>
      </c>
      <c r="D336" s="531" t="s">
        <v>431</v>
      </c>
      <c r="E336" s="531" t="s">
        <v>47</v>
      </c>
      <c r="F336" s="531" t="s">
        <v>50</v>
      </c>
      <c r="G336" s="801"/>
    </row>
    <row r="337" spans="1:7" ht="28.5" hidden="1" customHeight="1">
      <c r="A337" s="812" t="s">
        <v>598</v>
      </c>
      <c r="B337" s="812"/>
      <c r="C337" s="531" t="s">
        <v>41</v>
      </c>
      <c r="D337" s="510" t="e">
        <f>+Poste_en_angulo_de_2_2_1_4_de_3_5m_para_señal</f>
        <v>#REF!</v>
      </c>
      <c r="E337" s="531">
        <v>1</v>
      </c>
      <c r="F337" s="514" t="e">
        <f>+D337*E337</f>
        <v>#REF!</v>
      </c>
      <c r="G337" s="801"/>
    </row>
    <row r="338" spans="1:7" ht="43.5" hidden="1" customHeight="1">
      <c r="A338" s="812" t="s">
        <v>599</v>
      </c>
      <c r="B338" s="812"/>
      <c r="C338" s="509" t="s">
        <v>41</v>
      </c>
      <c r="D338" s="510" t="e">
        <f>+Señal__grupo_1_._Tablero_en_lámina_galvanizada_de_75cm_75cm__calibre_16__reflectivo_tipo_1__incluye_poste</f>
        <v>#REF!</v>
      </c>
      <c r="E338" s="509">
        <v>1</v>
      </c>
      <c r="F338" s="514" t="e">
        <f>+D338*E338</f>
        <v>#REF!</v>
      </c>
      <c r="G338" s="801"/>
    </row>
    <row r="339" spans="1:7" hidden="1">
      <c r="A339" s="814" t="s">
        <v>600</v>
      </c>
      <c r="B339" s="814"/>
      <c r="C339" s="509" t="s">
        <v>94</v>
      </c>
      <c r="D339" s="510" t="e">
        <f>+concreto_2000_apartado</f>
        <v>#REF!</v>
      </c>
      <c r="E339" s="509">
        <v>3.5000000000000003E-2</v>
      </c>
      <c r="F339" s="514" t="e">
        <f>+D339*E339</f>
        <v>#REF!</v>
      </c>
      <c r="G339" s="801"/>
    </row>
    <row r="340" spans="1:7" hidden="1">
      <c r="A340" s="801"/>
      <c r="B340" s="801"/>
      <c r="C340" s="801"/>
      <c r="D340" s="801"/>
      <c r="E340" s="801"/>
      <c r="F340" s="534" t="s">
        <v>430</v>
      </c>
      <c r="G340" s="519" t="e">
        <f>+ROUND(SUM(F337:F339),0)</f>
        <v>#REF!</v>
      </c>
    </row>
    <row r="341" spans="1:7" hidden="1">
      <c r="A341" s="802" t="s">
        <v>572</v>
      </c>
      <c r="B341" s="802"/>
      <c r="C341" s="802"/>
      <c r="D341" s="802"/>
      <c r="E341" s="802"/>
      <c r="F341" s="802"/>
      <c r="G341" s="802"/>
    </row>
    <row r="342" spans="1:7" hidden="1">
      <c r="A342" s="803" t="s">
        <v>55</v>
      </c>
      <c r="B342" s="803"/>
      <c r="C342" s="531" t="s">
        <v>428</v>
      </c>
      <c r="D342" s="531" t="s">
        <v>603</v>
      </c>
      <c r="E342" s="531" t="s">
        <v>429</v>
      </c>
      <c r="F342" s="531" t="s">
        <v>50</v>
      </c>
      <c r="G342" s="801"/>
    </row>
    <row r="343" spans="1:7" hidden="1">
      <c r="A343" s="814" t="s">
        <v>573</v>
      </c>
      <c r="B343" s="814"/>
      <c r="C343" s="531"/>
      <c r="D343" s="514"/>
      <c r="E343" s="531"/>
      <c r="F343" s="531" t="e">
        <f>10%*G354</f>
        <v>#REF!</v>
      </c>
      <c r="G343" s="801"/>
    </row>
    <row r="344" spans="1:7" hidden="1">
      <c r="A344" s="814" t="s">
        <v>602</v>
      </c>
      <c r="B344" s="814"/>
      <c r="C344" s="531"/>
      <c r="D344" s="510" t="e">
        <f>+Camioneta_D_300*1</f>
        <v>#REF!</v>
      </c>
      <c r="E344" s="531">
        <v>2.5</v>
      </c>
      <c r="F344" s="524" t="e">
        <f>+D344/E344</f>
        <v>#REF!</v>
      </c>
      <c r="G344" s="801"/>
    </row>
    <row r="345" spans="1:7" hidden="1">
      <c r="A345" s="801"/>
      <c r="B345" s="801"/>
      <c r="C345" s="801"/>
      <c r="D345" s="801"/>
      <c r="E345" s="801"/>
      <c r="F345" s="534" t="s">
        <v>430</v>
      </c>
      <c r="G345" s="519" t="e">
        <f>+ROUND(SUM(F343:F344),0)</f>
        <v>#REF!</v>
      </c>
    </row>
    <row r="346" spans="1:7" hidden="1">
      <c r="A346" s="802" t="s">
        <v>341</v>
      </c>
      <c r="B346" s="802"/>
      <c r="C346" s="802"/>
      <c r="D346" s="802"/>
      <c r="E346" s="802"/>
      <c r="F346" s="802"/>
      <c r="G346" s="802"/>
    </row>
    <row r="347" spans="1:7" hidden="1">
      <c r="A347" s="531" t="s">
        <v>412</v>
      </c>
      <c r="B347" s="531" t="s">
        <v>441</v>
      </c>
      <c r="C347" s="531" t="s">
        <v>432</v>
      </c>
      <c r="D347" s="531" t="s">
        <v>433</v>
      </c>
      <c r="E347" s="531" t="s">
        <v>434</v>
      </c>
      <c r="F347" s="531" t="s">
        <v>50</v>
      </c>
      <c r="G347" s="801"/>
    </row>
    <row r="348" spans="1:7" hidden="1">
      <c r="A348" s="520"/>
      <c r="B348" s="531"/>
      <c r="C348" s="531"/>
      <c r="D348" s="531"/>
      <c r="E348" s="514"/>
      <c r="F348" s="510"/>
      <c r="G348" s="801"/>
    </row>
    <row r="349" spans="1:7" hidden="1">
      <c r="A349" s="803"/>
      <c r="B349" s="803"/>
      <c r="C349" s="803"/>
      <c r="D349" s="803"/>
      <c r="E349" s="803"/>
      <c r="F349" s="534" t="s">
        <v>430</v>
      </c>
      <c r="G349" s="519">
        <f>+ROUND(SUM(F348:F348),0)</f>
        <v>0</v>
      </c>
    </row>
    <row r="350" spans="1:7" hidden="1">
      <c r="A350" s="802" t="s">
        <v>349</v>
      </c>
      <c r="B350" s="802"/>
      <c r="C350" s="802"/>
      <c r="D350" s="802"/>
      <c r="E350" s="802"/>
      <c r="F350" s="802"/>
      <c r="G350" s="802"/>
    </row>
    <row r="351" spans="1:7" hidden="1">
      <c r="A351" s="531" t="s">
        <v>435</v>
      </c>
      <c r="B351" s="531" t="s">
        <v>436</v>
      </c>
      <c r="C351" s="531" t="s">
        <v>437</v>
      </c>
      <c r="D351" s="531" t="s">
        <v>438</v>
      </c>
      <c r="E351" s="531" t="s">
        <v>429</v>
      </c>
      <c r="F351" s="531" t="s">
        <v>50</v>
      </c>
      <c r="G351" s="801"/>
    </row>
    <row r="352" spans="1:7" hidden="1">
      <c r="A352" s="520" t="s">
        <v>442</v>
      </c>
      <c r="B352" s="511" t="e">
        <f>+oficial</f>
        <v>#REF!</v>
      </c>
      <c r="C352" s="556" t="e">
        <f>+Prestaciones_2</f>
        <v>#REF!</v>
      </c>
      <c r="D352" s="514" t="e">
        <f>+ROUND(B352*C352,0)</f>
        <v>#REF!</v>
      </c>
      <c r="E352" s="531">
        <f>+E344*8</f>
        <v>20</v>
      </c>
      <c r="F352" s="521" t="e">
        <f>+D352/E352</f>
        <v>#REF!</v>
      </c>
      <c r="G352" s="801"/>
    </row>
    <row r="353" spans="1:7" hidden="1">
      <c r="A353" s="520" t="s">
        <v>601</v>
      </c>
      <c r="B353" s="511" t="e">
        <f>+ayudante*2</f>
        <v>#REF!</v>
      </c>
      <c r="C353" s="556" t="e">
        <f>+Prestaciones_2</f>
        <v>#REF!</v>
      </c>
      <c r="D353" s="514" t="e">
        <f>+ROUND(B353*C353,0)</f>
        <v>#REF!</v>
      </c>
      <c r="E353" s="531">
        <f>+E352</f>
        <v>20</v>
      </c>
      <c r="F353" s="521" t="e">
        <f>+D353/E353</f>
        <v>#REF!</v>
      </c>
      <c r="G353" s="801"/>
    </row>
    <row r="354" spans="1:7" hidden="1">
      <c r="A354" s="805"/>
      <c r="B354" s="805"/>
      <c r="C354" s="805"/>
      <c r="D354" s="805"/>
      <c r="E354" s="805"/>
      <c r="F354" s="534" t="s">
        <v>430</v>
      </c>
      <c r="G354" s="519" t="e">
        <f>+ROUND(SUM(F352:F353),0)</f>
        <v>#REF!</v>
      </c>
    </row>
    <row r="355" spans="1:7" hidden="1">
      <c r="A355" s="800" t="s">
        <v>575</v>
      </c>
      <c r="B355" s="800"/>
      <c r="C355" s="800"/>
      <c r="D355" s="800"/>
      <c r="E355" s="800"/>
      <c r="F355" s="800"/>
      <c r="G355" s="522" t="e">
        <f>+ROUND(G345+G340+G349+G354,0)</f>
        <v>#REF!</v>
      </c>
    </row>
    <row r="356" spans="1:7" hidden="1">
      <c r="A356" s="816" t="s">
        <v>355</v>
      </c>
      <c r="B356" s="816"/>
      <c r="C356" s="816"/>
      <c r="D356" s="816"/>
      <c r="E356" s="816"/>
      <c r="F356" s="816"/>
      <c r="G356" s="816"/>
    </row>
    <row r="357" spans="1:7" hidden="1">
      <c r="A357" s="803" t="s">
        <v>55</v>
      </c>
      <c r="B357" s="803"/>
      <c r="C357" s="803"/>
      <c r="D357" s="803"/>
      <c r="E357" s="803"/>
      <c r="F357" s="528"/>
      <c r="G357" s="531" t="s">
        <v>357</v>
      </c>
    </row>
    <row r="358" spans="1:7" hidden="1">
      <c r="A358" s="804" t="s">
        <v>17</v>
      </c>
      <c r="B358" s="804"/>
      <c r="C358" s="804"/>
      <c r="D358" s="804"/>
      <c r="E358" s="804"/>
      <c r="F358" s="644" t="e">
        <f>+Administración</f>
        <v>#REF!</v>
      </c>
      <c r="G358" s="525" t="e">
        <f>+ROUND($G$28*F358,0)</f>
        <v>#REF!</v>
      </c>
    </row>
    <row r="359" spans="1:7" hidden="1">
      <c r="A359" s="804" t="s">
        <v>18</v>
      </c>
      <c r="B359" s="804"/>
      <c r="C359" s="804"/>
      <c r="D359" s="804"/>
      <c r="E359" s="804"/>
      <c r="F359" s="644" t="e">
        <f>+Imprevistos</f>
        <v>#REF!</v>
      </c>
      <c r="G359" s="525" t="e">
        <f>+ROUND($G$28*F359,0)</f>
        <v>#REF!</v>
      </c>
    </row>
    <row r="360" spans="1:7" hidden="1">
      <c r="A360" s="804" t="s">
        <v>19</v>
      </c>
      <c r="B360" s="804"/>
      <c r="C360" s="804"/>
      <c r="D360" s="804"/>
      <c r="E360" s="804"/>
      <c r="F360" s="644" t="e">
        <f>+Utilidad</f>
        <v>#REF!</v>
      </c>
      <c r="G360" s="525" t="e">
        <f>+ROUND($G$28*F360,0)</f>
        <v>#REF!</v>
      </c>
    </row>
    <row r="361" spans="1:7" hidden="1">
      <c r="A361" s="800" t="s">
        <v>576</v>
      </c>
      <c r="B361" s="800"/>
      <c r="C361" s="800"/>
      <c r="D361" s="800"/>
      <c r="E361" s="800"/>
      <c r="F361" s="800"/>
      <c r="G361" s="522" t="e">
        <f>SUM(G358:G360)</f>
        <v>#REF!</v>
      </c>
    </row>
    <row r="362" spans="1:7" hidden="1">
      <c r="A362" s="800" t="s">
        <v>439</v>
      </c>
      <c r="B362" s="800"/>
      <c r="C362" s="800"/>
      <c r="D362" s="800"/>
      <c r="E362" s="800"/>
      <c r="F362" s="800"/>
      <c r="G362" s="522" t="e">
        <f>+G361+G355</f>
        <v>#REF!</v>
      </c>
    </row>
    <row r="363" spans="1:7" hidden="1">
      <c r="A363" s="526"/>
      <c r="B363" s="526"/>
      <c r="C363" s="526"/>
      <c r="D363" s="526"/>
      <c r="E363" s="526"/>
      <c r="F363" s="526"/>
      <c r="G363" s="527"/>
    </row>
    <row r="364" spans="1:7" hidden="1">
      <c r="A364" s="526"/>
      <c r="B364" s="526"/>
      <c r="C364" s="526"/>
      <c r="D364" s="526"/>
      <c r="E364" s="526"/>
      <c r="F364" s="526"/>
      <c r="G364" s="527"/>
    </row>
    <row r="365" spans="1:7" hidden="1">
      <c r="A365" s="526"/>
      <c r="B365" s="526"/>
      <c r="C365" s="526"/>
      <c r="D365" s="526"/>
      <c r="E365" s="526"/>
      <c r="F365" s="526"/>
      <c r="G365" s="527"/>
    </row>
    <row r="366" spans="1:7" hidden="1">
      <c r="A366" s="584" t="s">
        <v>640</v>
      </c>
      <c r="B366" s="526"/>
      <c r="C366" s="526"/>
      <c r="D366" s="526"/>
      <c r="E366" s="526"/>
      <c r="F366" s="526"/>
      <c r="G366" s="527"/>
    </row>
    <row r="367" spans="1:7" hidden="1">
      <c r="A367" s="280" t="s">
        <v>641</v>
      </c>
      <c r="B367" s="526"/>
      <c r="C367" s="526"/>
      <c r="D367" s="526"/>
      <c r="E367" s="526"/>
      <c r="F367" s="526"/>
      <c r="G367" s="527"/>
    </row>
    <row r="368" spans="1:7" hidden="1">
      <c r="A368" s="280" t="s">
        <v>953</v>
      </c>
      <c r="B368" s="526"/>
      <c r="C368" s="526"/>
      <c r="D368" s="526"/>
      <c r="E368" s="526"/>
      <c r="F368" s="526"/>
      <c r="G368" s="527"/>
    </row>
    <row r="369" spans="1:7" hidden="1">
      <c r="A369" s="526"/>
      <c r="B369" s="526"/>
      <c r="C369" s="526"/>
      <c r="D369" s="526"/>
      <c r="E369" s="526"/>
      <c r="F369" s="526"/>
      <c r="G369" s="527"/>
    </row>
    <row r="370" spans="1:7">
      <c r="A370" s="526"/>
      <c r="B370" s="526"/>
      <c r="C370" s="526"/>
      <c r="D370" s="526"/>
      <c r="E370" s="526"/>
      <c r="F370" s="526"/>
      <c r="G370" s="527"/>
    </row>
  </sheetData>
  <mergeCells count="298">
    <mergeCell ref="A2:G2"/>
    <mergeCell ref="B3:D3"/>
    <mergeCell ref="F3:G3"/>
    <mergeCell ref="B4:E4"/>
    <mergeCell ref="B5:F5"/>
    <mergeCell ref="B6:E6"/>
    <mergeCell ref="A12:E12"/>
    <mergeCell ref="A13:G13"/>
    <mergeCell ref="A14:B14"/>
    <mergeCell ref="G14:G16"/>
    <mergeCell ref="A15:B15"/>
    <mergeCell ref="A16:B16"/>
    <mergeCell ref="A7:G7"/>
    <mergeCell ref="A8:B8"/>
    <mergeCell ref="G8:G11"/>
    <mergeCell ref="A9:B9"/>
    <mergeCell ref="A10:B10"/>
    <mergeCell ref="A11:B11"/>
    <mergeCell ref="A22:G22"/>
    <mergeCell ref="G23:G25"/>
    <mergeCell ref="A26:E26"/>
    <mergeCell ref="A27:G27"/>
    <mergeCell ref="A28:F28"/>
    <mergeCell ref="A29:G29"/>
    <mergeCell ref="A17:E17"/>
    <mergeCell ref="A18:G18"/>
    <mergeCell ref="G19:G20"/>
    <mergeCell ref="A21:E21"/>
    <mergeCell ref="B45:E45"/>
    <mergeCell ref="B46:F46"/>
    <mergeCell ref="B47:E47"/>
    <mergeCell ref="A48:G48"/>
    <mergeCell ref="A49:B49"/>
    <mergeCell ref="G49:G52"/>
    <mergeCell ref="A50:B50"/>
    <mergeCell ref="A51:B51"/>
    <mergeCell ref="A54:G54"/>
    <mergeCell ref="A52:B52"/>
    <mergeCell ref="A53:E53"/>
    <mergeCell ref="A35:F35"/>
    <mergeCell ref="A30:E30"/>
    <mergeCell ref="A31:E31"/>
    <mergeCell ref="A32:E32"/>
    <mergeCell ref="A33:E33"/>
    <mergeCell ref="A34:F34"/>
    <mergeCell ref="A43:G43"/>
    <mergeCell ref="B44:D44"/>
    <mergeCell ref="F44:G44"/>
    <mergeCell ref="G90:G93"/>
    <mergeCell ref="A91:B91"/>
    <mergeCell ref="A92:B92"/>
    <mergeCell ref="A93:B93"/>
    <mergeCell ref="A63:G63"/>
    <mergeCell ref="G64:G66"/>
    <mergeCell ref="A67:E67"/>
    <mergeCell ref="A59:G59"/>
    <mergeCell ref="A55:B55"/>
    <mergeCell ref="A56:B56"/>
    <mergeCell ref="A57:B57"/>
    <mergeCell ref="G55:G57"/>
    <mergeCell ref="A58:E58"/>
    <mergeCell ref="G60:G61"/>
    <mergeCell ref="A62:E62"/>
    <mergeCell ref="A68:F68"/>
    <mergeCell ref="A69:G69"/>
    <mergeCell ref="A70:E70"/>
    <mergeCell ref="A71:E71"/>
    <mergeCell ref="A72:E72"/>
    <mergeCell ref="F85:G85"/>
    <mergeCell ref="B86:E86"/>
    <mergeCell ref="B87:F87"/>
    <mergeCell ref="A84:G84"/>
    <mergeCell ref="A145:G145"/>
    <mergeCell ref="G146:G148"/>
    <mergeCell ref="A149:E149"/>
    <mergeCell ref="A141:G141"/>
    <mergeCell ref="A137:B137"/>
    <mergeCell ref="A138:B138"/>
    <mergeCell ref="A139:B139"/>
    <mergeCell ref="B126:D126"/>
    <mergeCell ref="F126:G126"/>
    <mergeCell ref="B127:E127"/>
    <mergeCell ref="B128:F128"/>
    <mergeCell ref="A132:B132"/>
    <mergeCell ref="A133:B133"/>
    <mergeCell ref="A134:B134"/>
    <mergeCell ref="A135:E135"/>
    <mergeCell ref="A140:E140"/>
    <mergeCell ref="G142:G143"/>
    <mergeCell ref="A144:E144"/>
    <mergeCell ref="A155:E155"/>
    <mergeCell ref="A157:F157"/>
    <mergeCell ref="B170:E170"/>
    <mergeCell ref="A171:G171"/>
    <mergeCell ref="A172:B172"/>
    <mergeCell ref="G172:G175"/>
    <mergeCell ref="A173:B173"/>
    <mergeCell ref="A174:B174"/>
    <mergeCell ref="A175:B175"/>
    <mergeCell ref="A207:G207"/>
    <mergeCell ref="A196:E196"/>
    <mergeCell ref="A198:F198"/>
    <mergeCell ref="A186:G186"/>
    <mergeCell ref="G187:G189"/>
    <mergeCell ref="A190:E190"/>
    <mergeCell ref="A194:E194"/>
    <mergeCell ref="A195:E195"/>
    <mergeCell ref="A197:F197"/>
    <mergeCell ref="A227:G227"/>
    <mergeCell ref="G228:G230"/>
    <mergeCell ref="A231:E231"/>
    <mergeCell ref="A223:G223"/>
    <mergeCell ref="A219:B219"/>
    <mergeCell ref="A220:B220"/>
    <mergeCell ref="A221:B221"/>
    <mergeCell ref="B208:D208"/>
    <mergeCell ref="F208:G208"/>
    <mergeCell ref="B209:E209"/>
    <mergeCell ref="B210:F210"/>
    <mergeCell ref="A218:G218"/>
    <mergeCell ref="G219:G221"/>
    <mergeCell ref="A222:E222"/>
    <mergeCell ref="G224:G225"/>
    <mergeCell ref="A226:E226"/>
    <mergeCell ref="B211:E211"/>
    <mergeCell ref="A212:G212"/>
    <mergeCell ref="A213:B213"/>
    <mergeCell ref="G213:G216"/>
    <mergeCell ref="A214:B214"/>
    <mergeCell ref="A215:B215"/>
    <mergeCell ref="A216:B216"/>
    <mergeCell ref="A217:E217"/>
    <mergeCell ref="A237:E237"/>
    <mergeCell ref="A239:F239"/>
    <mergeCell ref="B252:E252"/>
    <mergeCell ref="A253:G253"/>
    <mergeCell ref="A254:B254"/>
    <mergeCell ref="G254:G257"/>
    <mergeCell ref="A255:B255"/>
    <mergeCell ref="A256:B256"/>
    <mergeCell ref="A257:B257"/>
    <mergeCell ref="A268:G268"/>
    <mergeCell ref="G269:G271"/>
    <mergeCell ref="A272:E272"/>
    <mergeCell ref="A295:B295"/>
    <mergeCell ref="F290:G290"/>
    <mergeCell ref="B291:E291"/>
    <mergeCell ref="A276:E276"/>
    <mergeCell ref="A277:E277"/>
    <mergeCell ref="A279:F279"/>
    <mergeCell ref="A278:E278"/>
    <mergeCell ref="A280:F280"/>
    <mergeCell ref="A289:G289"/>
    <mergeCell ref="A294:G294"/>
    <mergeCell ref="G295:G298"/>
    <mergeCell ref="A296:B296"/>
    <mergeCell ref="A297:B297"/>
    <mergeCell ref="A298:B298"/>
    <mergeCell ref="A342:B342"/>
    <mergeCell ref="G342:G344"/>
    <mergeCell ref="A343:B343"/>
    <mergeCell ref="A344:B344"/>
    <mergeCell ref="A355:F355"/>
    <mergeCell ref="A356:G356"/>
    <mergeCell ref="A359:E359"/>
    <mergeCell ref="A360:E360"/>
    <mergeCell ref="B290:D290"/>
    <mergeCell ref="A318:E318"/>
    <mergeCell ref="A319:E319"/>
    <mergeCell ref="A320:F320"/>
    <mergeCell ref="A313:E313"/>
    <mergeCell ref="A314:F314"/>
    <mergeCell ref="G310:G312"/>
    <mergeCell ref="A315:G315"/>
    <mergeCell ref="A316:E316"/>
    <mergeCell ref="A317:E317"/>
    <mergeCell ref="A304:E304"/>
    <mergeCell ref="A305:G305"/>
    <mergeCell ref="G306:G307"/>
    <mergeCell ref="A308:E308"/>
    <mergeCell ref="B292:F292"/>
    <mergeCell ref="B293:E293"/>
    <mergeCell ref="A110:G110"/>
    <mergeCell ref="A111:E111"/>
    <mergeCell ref="A136:G136"/>
    <mergeCell ref="G137:G139"/>
    <mergeCell ref="B129:E129"/>
    <mergeCell ref="A130:G130"/>
    <mergeCell ref="A131:B131"/>
    <mergeCell ref="G131:G134"/>
    <mergeCell ref="A125:G125"/>
    <mergeCell ref="A114:E114"/>
    <mergeCell ref="A116:F116"/>
    <mergeCell ref="A104:G104"/>
    <mergeCell ref="G105:G107"/>
    <mergeCell ref="A108:E108"/>
    <mergeCell ref="A112:E112"/>
    <mergeCell ref="A113:E113"/>
    <mergeCell ref="A115:F115"/>
    <mergeCell ref="A73:E73"/>
    <mergeCell ref="A75:F75"/>
    <mergeCell ref="B88:E88"/>
    <mergeCell ref="A89:G89"/>
    <mergeCell ref="A90:B90"/>
    <mergeCell ref="A74:F74"/>
    <mergeCell ref="A109:F109"/>
    <mergeCell ref="A95:G95"/>
    <mergeCell ref="G96:G98"/>
    <mergeCell ref="A99:E99"/>
    <mergeCell ref="G101:G102"/>
    <mergeCell ref="A103:E103"/>
    <mergeCell ref="A100:G100"/>
    <mergeCell ref="A96:B96"/>
    <mergeCell ref="A97:B97"/>
    <mergeCell ref="A98:B98"/>
    <mergeCell ref="A94:E94"/>
    <mergeCell ref="B85:D85"/>
    <mergeCell ref="A150:F150"/>
    <mergeCell ref="A151:G151"/>
    <mergeCell ref="A152:E152"/>
    <mergeCell ref="A153:E153"/>
    <mergeCell ref="A154:E154"/>
    <mergeCell ref="A156:F156"/>
    <mergeCell ref="A191:F191"/>
    <mergeCell ref="A192:G192"/>
    <mergeCell ref="A193:E193"/>
    <mergeCell ref="A177:G177"/>
    <mergeCell ref="G178:G180"/>
    <mergeCell ref="A181:E181"/>
    <mergeCell ref="G183:G184"/>
    <mergeCell ref="A185:E185"/>
    <mergeCell ref="A182:G182"/>
    <mergeCell ref="A178:B178"/>
    <mergeCell ref="A179:B179"/>
    <mergeCell ref="A180:B180"/>
    <mergeCell ref="A176:E176"/>
    <mergeCell ref="B167:D167"/>
    <mergeCell ref="F167:G167"/>
    <mergeCell ref="B168:E168"/>
    <mergeCell ref="B169:F169"/>
    <mergeCell ref="A166:G166"/>
    <mergeCell ref="A232:F232"/>
    <mergeCell ref="A233:G233"/>
    <mergeCell ref="A234:E234"/>
    <mergeCell ref="A235:E235"/>
    <mergeCell ref="A236:E236"/>
    <mergeCell ref="A238:F238"/>
    <mergeCell ref="A273:F273"/>
    <mergeCell ref="A274:G274"/>
    <mergeCell ref="A275:E275"/>
    <mergeCell ref="A259:G259"/>
    <mergeCell ref="G260:G262"/>
    <mergeCell ref="A263:E263"/>
    <mergeCell ref="G265:G266"/>
    <mergeCell ref="A267:E267"/>
    <mergeCell ref="A264:G264"/>
    <mergeCell ref="A260:B260"/>
    <mergeCell ref="A261:B261"/>
    <mergeCell ref="A262:B262"/>
    <mergeCell ref="A258:E258"/>
    <mergeCell ref="B249:D249"/>
    <mergeCell ref="F249:G249"/>
    <mergeCell ref="B250:E250"/>
    <mergeCell ref="B251:F251"/>
    <mergeCell ref="A248:G248"/>
    <mergeCell ref="A309:G309"/>
    <mergeCell ref="A299:E299"/>
    <mergeCell ref="A300:G300"/>
    <mergeCell ref="A301:B301"/>
    <mergeCell ref="G301:G303"/>
    <mergeCell ref="A302:B302"/>
    <mergeCell ref="A303:B303"/>
    <mergeCell ref="A335:G335"/>
    <mergeCell ref="A336:B336"/>
    <mergeCell ref="G336:G339"/>
    <mergeCell ref="A337:B337"/>
    <mergeCell ref="A340:E340"/>
    <mergeCell ref="A341:G341"/>
    <mergeCell ref="A321:F321"/>
    <mergeCell ref="B331:D331"/>
    <mergeCell ref="F331:G331"/>
    <mergeCell ref="B332:E332"/>
    <mergeCell ref="B333:F333"/>
    <mergeCell ref="B334:E334"/>
    <mergeCell ref="A338:B338"/>
    <mergeCell ref="A339:B339"/>
    <mergeCell ref="A330:G330"/>
    <mergeCell ref="A362:F362"/>
    <mergeCell ref="A345:E345"/>
    <mergeCell ref="A346:G346"/>
    <mergeCell ref="G347:G348"/>
    <mergeCell ref="A349:E349"/>
    <mergeCell ref="A361:F361"/>
    <mergeCell ref="A357:E357"/>
    <mergeCell ref="A358:E358"/>
    <mergeCell ref="A350:G350"/>
    <mergeCell ref="G351:G353"/>
    <mergeCell ref="A354:E354"/>
  </mergeCells>
  <printOptions horizontalCentered="1"/>
  <pageMargins left="0.23622047244094491" right="0.23622047244094491" top="1.4566929133858268" bottom="7.874015748031496E-2" header="0.31496062992125984" footer="0"/>
  <pageSetup orientation="portrait" horizontalDpi="360" verticalDpi="360" r:id="rId1"/>
  <headerFooter>
    <oddHeader xml:space="preserve">&amp;L&amp;G&amp;R
                                          “CONSTRUCCIÓN DE PLACA HUELLA EN LA VIA TERCIARIA QUE DE LA CABECERA MUNICIPAL CONDUCE HACIA LAS VEREDAS AGUILA-ROBLAR DEL MUNICIPIO DE GIRALDO.”
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2:G411"/>
  <sheetViews>
    <sheetView view="pageLayout" topLeftCell="A358" zoomScaleNormal="100" workbookViewId="0">
      <selection activeCell="G383" sqref="F383:G386"/>
    </sheetView>
  </sheetViews>
  <sheetFormatPr baseColWidth="10" defaultColWidth="11.42578125" defaultRowHeight="15" customHeight="1"/>
  <cols>
    <col min="1" max="1" width="20.42578125" customWidth="1"/>
    <col min="2" max="2" width="12.42578125" customWidth="1"/>
    <col min="3" max="3" width="11.28515625" customWidth="1"/>
    <col min="5" max="6" width="12" customWidth="1"/>
  </cols>
  <sheetData>
    <row r="2" spans="1:7">
      <c r="A2" s="815" t="s">
        <v>425</v>
      </c>
      <c r="B2" s="815"/>
      <c r="C2" s="815"/>
      <c r="D2" s="815"/>
      <c r="E2" s="815"/>
      <c r="F2" s="815"/>
      <c r="G2" s="815"/>
    </row>
    <row r="3" spans="1:7">
      <c r="A3" s="515" t="s">
        <v>1020</v>
      </c>
      <c r="B3" s="806" t="e">
        <f>+#REF!</f>
        <v>#REF!</v>
      </c>
      <c r="C3" s="807"/>
      <c r="D3" s="808"/>
      <c r="E3" s="523" t="s">
        <v>569</v>
      </c>
      <c r="F3" s="806" t="s">
        <v>1024</v>
      </c>
      <c r="G3" s="808"/>
    </row>
    <row r="4" spans="1:7">
      <c r="A4" s="515" t="s">
        <v>1021</v>
      </c>
      <c r="B4" s="809" t="e">
        <f>+#REF!</f>
        <v>#REF!</v>
      </c>
      <c r="C4" s="810"/>
      <c r="D4" s="810"/>
      <c r="E4" s="811"/>
      <c r="F4" s="533" t="s">
        <v>23</v>
      </c>
      <c r="G4" s="533" t="e">
        <f>+#REF!</f>
        <v>#REF!</v>
      </c>
    </row>
    <row r="5" spans="1:7">
      <c r="A5" s="516" t="s">
        <v>426</v>
      </c>
      <c r="B5" s="812" t="e">
        <f>+#REF!</f>
        <v>#REF!</v>
      </c>
      <c r="C5" s="812"/>
      <c r="D5" s="812"/>
      <c r="E5" s="812"/>
      <c r="F5" s="812"/>
      <c r="G5" s="517"/>
    </row>
    <row r="6" spans="1:7">
      <c r="A6" s="518" t="s">
        <v>427</v>
      </c>
      <c r="B6" s="814" t="e">
        <f>+#REF!</f>
        <v>#REF!</v>
      </c>
      <c r="C6" s="814"/>
      <c r="D6" s="814"/>
      <c r="E6" s="814"/>
      <c r="F6" s="534" t="s">
        <v>23</v>
      </c>
      <c r="G6" s="532" t="e">
        <f>+G4</f>
        <v>#REF!</v>
      </c>
    </row>
    <row r="7" spans="1:7">
      <c r="A7" s="802" t="s">
        <v>440</v>
      </c>
      <c r="B7" s="802"/>
      <c r="C7" s="802"/>
      <c r="D7" s="802"/>
      <c r="E7" s="802"/>
      <c r="F7" s="802"/>
      <c r="G7" s="802"/>
    </row>
    <row r="8" spans="1:7">
      <c r="A8" s="803" t="s">
        <v>55</v>
      </c>
      <c r="B8" s="803"/>
      <c r="C8" s="531" t="s">
        <v>46</v>
      </c>
      <c r="D8" s="531" t="s">
        <v>431</v>
      </c>
      <c r="E8" s="531" t="s">
        <v>47</v>
      </c>
      <c r="F8" s="531" t="s">
        <v>50</v>
      </c>
      <c r="G8" s="801"/>
    </row>
    <row r="9" spans="1:7">
      <c r="A9" s="812"/>
      <c r="B9" s="812"/>
      <c r="C9" s="531"/>
      <c r="D9" s="510"/>
      <c r="E9" s="531"/>
      <c r="F9" s="514"/>
      <c r="G9" s="801"/>
    </row>
    <row r="10" spans="1:7">
      <c r="A10" s="812"/>
      <c r="B10" s="812"/>
      <c r="C10" s="509"/>
      <c r="D10" s="510"/>
      <c r="E10" s="509"/>
      <c r="F10" s="514"/>
      <c r="G10" s="801"/>
    </row>
    <row r="11" spans="1:7">
      <c r="A11" s="814"/>
      <c r="B11" s="814"/>
      <c r="C11" s="509"/>
      <c r="D11" s="510"/>
      <c r="E11" s="509"/>
      <c r="F11" s="514"/>
      <c r="G11" s="801"/>
    </row>
    <row r="12" spans="1:7">
      <c r="A12" s="801"/>
      <c r="B12" s="801"/>
      <c r="C12" s="801"/>
      <c r="D12" s="801"/>
      <c r="E12" s="801"/>
      <c r="F12" s="534" t="s">
        <v>430</v>
      </c>
      <c r="G12" s="519">
        <f>+ROUND(SUM(F9:F11),0)</f>
        <v>0</v>
      </c>
    </row>
    <row r="13" spans="1:7">
      <c r="A13" s="802" t="s">
        <v>572</v>
      </c>
      <c r="B13" s="802"/>
      <c r="C13" s="802"/>
      <c r="D13" s="802"/>
      <c r="E13" s="802"/>
      <c r="F13" s="802"/>
      <c r="G13" s="802"/>
    </row>
    <row r="14" spans="1:7">
      <c r="A14" s="803" t="s">
        <v>55</v>
      </c>
      <c r="B14" s="803"/>
      <c r="C14" s="531" t="s">
        <v>428</v>
      </c>
      <c r="D14" s="531" t="s">
        <v>603</v>
      </c>
      <c r="E14" s="531" t="s">
        <v>429</v>
      </c>
      <c r="F14" s="531" t="s">
        <v>50</v>
      </c>
      <c r="G14" s="801"/>
    </row>
    <row r="15" spans="1:7">
      <c r="A15" s="814" t="s">
        <v>573</v>
      </c>
      <c r="B15" s="814"/>
      <c r="C15" s="531"/>
      <c r="D15" s="514"/>
      <c r="E15" s="531"/>
      <c r="F15" s="514" t="e">
        <f>10%*G27</f>
        <v>#REF!</v>
      </c>
      <c r="G15" s="801"/>
    </row>
    <row r="16" spans="1:7">
      <c r="A16" s="831" t="s">
        <v>1023</v>
      </c>
      <c r="B16" s="832"/>
      <c r="C16" s="531"/>
      <c r="D16" s="514" t="e">
        <f>+Compresor_80HP__con_martillo</f>
        <v>#REF!</v>
      </c>
      <c r="E16" s="531">
        <v>0.25</v>
      </c>
      <c r="F16" s="514" t="e">
        <f>+D16/E16</f>
        <v>#REF!</v>
      </c>
      <c r="G16" s="801"/>
    </row>
    <row r="17" spans="1:7">
      <c r="A17" s="814"/>
      <c r="B17" s="814"/>
      <c r="C17" s="531"/>
      <c r="D17" s="510"/>
      <c r="E17" s="531"/>
      <c r="F17" s="514"/>
      <c r="G17" s="801"/>
    </row>
    <row r="18" spans="1:7">
      <c r="A18" s="801"/>
      <c r="B18" s="801"/>
      <c r="C18" s="801"/>
      <c r="D18" s="801"/>
      <c r="E18" s="801"/>
      <c r="F18" s="534" t="s">
        <v>430</v>
      </c>
      <c r="G18" s="519" t="e">
        <f>+ROUND(SUM(F15:F17),0)</f>
        <v>#REF!</v>
      </c>
    </row>
    <row r="19" spans="1:7">
      <c r="A19" s="802" t="s">
        <v>341</v>
      </c>
      <c r="B19" s="802"/>
      <c r="C19" s="802"/>
      <c r="D19" s="802"/>
      <c r="E19" s="802"/>
      <c r="F19" s="802"/>
      <c r="G19" s="802"/>
    </row>
    <row r="20" spans="1:7">
      <c r="A20" s="531" t="s">
        <v>412</v>
      </c>
      <c r="B20" s="531" t="s">
        <v>441</v>
      </c>
      <c r="C20" s="531" t="s">
        <v>432</v>
      </c>
      <c r="D20" s="531" t="s">
        <v>433</v>
      </c>
      <c r="E20" s="531" t="s">
        <v>434</v>
      </c>
      <c r="F20" s="531" t="s">
        <v>50</v>
      </c>
      <c r="G20" s="801"/>
    </row>
    <row r="21" spans="1:7">
      <c r="A21" s="520" t="s">
        <v>574</v>
      </c>
      <c r="B21" s="531">
        <v>12</v>
      </c>
      <c r="C21" s="509" t="e">
        <f>+DISTANCIA_ESCOMBRERA_ABRIAQUÍ</f>
        <v>#REF!</v>
      </c>
      <c r="D21" s="531" t="e">
        <f>+B21*C21</f>
        <v>#REF!</v>
      </c>
      <c r="E21" s="514" t="e">
        <f>+Transporte_volco</f>
        <v>#REF!</v>
      </c>
      <c r="F21" s="510" t="e">
        <f>+D21*E21</f>
        <v>#REF!</v>
      </c>
      <c r="G21" s="801"/>
    </row>
    <row r="22" spans="1:7">
      <c r="A22" s="803"/>
      <c r="B22" s="803"/>
      <c r="C22" s="803"/>
      <c r="D22" s="803"/>
      <c r="E22" s="803"/>
      <c r="F22" s="534" t="s">
        <v>430</v>
      </c>
      <c r="G22" s="519" t="e">
        <f>+ROUND(SUM(F21:F21),0)</f>
        <v>#REF!</v>
      </c>
    </row>
    <row r="23" spans="1:7">
      <c r="A23" s="802" t="s">
        <v>349</v>
      </c>
      <c r="B23" s="802"/>
      <c r="C23" s="802"/>
      <c r="D23" s="802"/>
      <c r="E23" s="802"/>
      <c r="F23" s="802"/>
      <c r="G23" s="802"/>
    </row>
    <row r="24" spans="1:7">
      <c r="A24" s="531" t="s">
        <v>435</v>
      </c>
      <c r="B24" s="531" t="s">
        <v>436</v>
      </c>
      <c r="C24" s="531" t="s">
        <v>437</v>
      </c>
      <c r="D24" s="531" t="s">
        <v>438</v>
      </c>
      <c r="E24" s="531" t="s">
        <v>429</v>
      </c>
      <c r="F24" s="531" t="s">
        <v>50</v>
      </c>
      <c r="G24" s="801"/>
    </row>
    <row r="25" spans="1:7">
      <c r="A25" s="520" t="s">
        <v>442</v>
      </c>
      <c r="B25" s="511" t="e">
        <f>+oficial</f>
        <v>#REF!</v>
      </c>
      <c r="C25" s="556" t="e">
        <f>+Prestaciones_2</f>
        <v>#REF!</v>
      </c>
      <c r="D25" s="514" t="e">
        <f>+ROUND(B25*C25,0)</f>
        <v>#REF!</v>
      </c>
      <c r="E25" s="531">
        <f>+E16</f>
        <v>0.25</v>
      </c>
      <c r="F25" s="521" t="e">
        <f>+D25/E25</f>
        <v>#REF!</v>
      </c>
      <c r="G25" s="801"/>
    </row>
    <row r="26" spans="1:7">
      <c r="A26" s="520" t="s">
        <v>601</v>
      </c>
      <c r="B26" s="511" t="e">
        <f>+ayudante*2</f>
        <v>#REF!</v>
      </c>
      <c r="C26" s="556" t="e">
        <f>+Prestaciones_2</f>
        <v>#REF!</v>
      </c>
      <c r="D26" s="514" t="e">
        <f>+ROUND(B26*C26,0)</f>
        <v>#REF!</v>
      </c>
      <c r="E26" s="531">
        <f>+E25</f>
        <v>0.25</v>
      </c>
      <c r="F26" s="521" t="e">
        <f>+D26/E26</f>
        <v>#REF!</v>
      </c>
      <c r="G26" s="801"/>
    </row>
    <row r="27" spans="1:7">
      <c r="A27" s="805"/>
      <c r="B27" s="805"/>
      <c r="C27" s="805"/>
      <c r="D27" s="805"/>
      <c r="E27" s="805"/>
      <c r="F27" s="534" t="s">
        <v>430</v>
      </c>
      <c r="G27" s="519" t="e">
        <f>+ROUND(SUM(F25:F26),0)</f>
        <v>#REF!</v>
      </c>
    </row>
    <row r="28" spans="1:7">
      <c r="A28" s="800" t="s">
        <v>575</v>
      </c>
      <c r="B28" s="800"/>
      <c r="C28" s="800"/>
      <c r="D28" s="800"/>
      <c r="E28" s="800"/>
      <c r="F28" s="800"/>
      <c r="G28" s="522" t="e">
        <f>+ROUND(G18+G12+G22+G27,0)</f>
        <v>#REF!</v>
      </c>
    </row>
    <row r="29" spans="1:7">
      <c r="A29" s="816" t="s">
        <v>355</v>
      </c>
      <c r="B29" s="816"/>
      <c r="C29" s="816"/>
      <c r="D29" s="816"/>
      <c r="E29" s="816"/>
      <c r="F29" s="816"/>
      <c r="G29" s="816"/>
    </row>
    <row r="30" spans="1:7">
      <c r="A30" s="803" t="s">
        <v>55</v>
      </c>
      <c r="B30" s="803"/>
      <c r="C30" s="803"/>
      <c r="D30" s="803"/>
      <c r="E30" s="803"/>
      <c r="F30" s="528"/>
      <c r="G30" s="531" t="s">
        <v>357</v>
      </c>
    </row>
    <row r="31" spans="1:7">
      <c r="A31" s="804" t="s">
        <v>17</v>
      </c>
      <c r="B31" s="804"/>
      <c r="C31" s="804"/>
      <c r="D31" s="804"/>
      <c r="E31" s="804"/>
      <c r="F31" s="644" t="e">
        <f>+Administración</f>
        <v>#REF!</v>
      </c>
      <c r="G31" s="525" t="e">
        <f>+ROUND($G$28*F31,0)</f>
        <v>#REF!</v>
      </c>
    </row>
    <row r="32" spans="1:7">
      <c r="A32" s="804" t="s">
        <v>18</v>
      </c>
      <c r="B32" s="804"/>
      <c r="C32" s="804"/>
      <c r="D32" s="804"/>
      <c r="E32" s="804"/>
      <c r="F32" s="644" t="e">
        <f>+Imprevistos</f>
        <v>#REF!</v>
      </c>
      <c r="G32" s="525" t="e">
        <f>+ROUND($G$28*F32,0)</f>
        <v>#REF!</v>
      </c>
    </row>
    <row r="33" spans="1:7">
      <c r="A33" s="804" t="s">
        <v>19</v>
      </c>
      <c r="B33" s="804"/>
      <c r="C33" s="804"/>
      <c r="D33" s="804"/>
      <c r="E33" s="804"/>
      <c r="F33" s="644" t="e">
        <f>+Utilidad</f>
        <v>#REF!</v>
      </c>
      <c r="G33" s="525" t="e">
        <f>+ROUND($G$28*F33,0)</f>
        <v>#REF!</v>
      </c>
    </row>
    <row r="34" spans="1:7">
      <c r="A34" s="800" t="s">
        <v>576</v>
      </c>
      <c r="B34" s="800"/>
      <c r="C34" s="800"/>
      <c r="D34" s="800"/>
      <c r="E34" s="800"/>
      <c r="F34" s="800"/>
      <c r="G34" s="522" t="e">
        <f>SUM(G31:G33)</f>
        <v>#REF!</v>
      </c>
    </row>
    <row r="35" spans="1:7">
      <c r="A35" s="800" t="s">
        <v>439</v>
      </c>
      <c r="B35" s="800"/>
      <c r="C35" s="800"/>
      <c r="D35" s="800"/>
      <c r="E35" s="800"/>
      <c r="F35" s="800"/>
      <c r="G35" s="522" t="e">
        <f>+G34+G28</f>
        <v>#REF!</v>
      </c>
    </row>
    <row r="36" spans="1:7">
      <c r="A36" s="526"/>
      <c r="B36" s="526"/>
      <c r="C36" s="526"/>
      <c r="D36" s="526"/>
      <c r="E36" s="526"/>
      <c r="F36" s="526"/>
      <c r="G36" s="527"/>
    </row>
    <row r="37" spans="1:7">
      <c r="A37" s="526"/>
      <c r="B37" s="526"/>
      <c r="C37" s="526"/>
      <c r="D37" s="526"/>
      <c r="E37" s="526"/>
      <c r="F37" s="526"/>
      <c r="G37" s="527"/>
    </row>
    <row r="38" spans="1:7">
      <c r="A38" s="526"/>
      <c r="B38" s="526"/>
      <c r="C38" s="526"/>
      <c r="D38" s="526"/>
      <c r="E38" s="526"/>
      <c r="F38" s="526"/>
      <c r="G38" s="527"/>
    </row>
    <row r="39" spans="1:7">
      <c r="A39" s="526"/>
      <c r="B39" s="526"/>
      <c r="C39" s="526"/>
      <c r="D39" s="526"/>
      <c r="E39" s="526"/>
      <c r="F39" s="526"/>
      <c r="G39" s="527"/>
    </row>
    <row r="40" spans="1:7">
      <c r="A40" s="584" t="s">
        <v>640</v>
      </c>
      <c r="B40" s="526"/>
      <c r="C40" s="526"/>
      <c r="D40" s="526"/>
      <c r="E40" s="526"/>
      <c r="F40" s="526"/>
      <c r="G40" s="527"/>
    </row>
    <row r="41" spans="1:7">
      <c r="A41" s="280" t="s">
        <v>641</v>
      </c>
      <c r="B41" s="526"/>
      <c r="C41" s="526"/>
      <c r="D41" s="526"/>
      <c r="E41" s="526"/>
      <c r="F41" s="526"/>
      <c r="G41" s="527"/>
    </row>
    <row r="42" spans="1:7">
      <c r="A42" s="280" t="s">
        <v>953</v>
      </c>
      <c r="B42" s="526"/>
      <c r="C42" s="526"/>
      <c r="D42" s="526"/>
      <c r="E42" s="526"/>
      <c r="F42" s="526"/>
      <c r="G42" s="527"/>
    </row>
    <row r="43" spans="1:7">
      <c r="A43" s="526"/>
      <c r="B43" s="526"/>
      <c r="C43" s="526"/>
      <c r="D43" s="526"/>
      <c r="E43" s="526"/>
      <c r="F43" s="526"/>
      <c r="G43" s="527"/>
    </row>
    <row r="44" spans="1:7">
      <c r="A44" s="526"/>
      <c r="B44" s="526"/>
      <c r="C44" s="526"/>
      <c r="D44" s="526"/>
      <c r="E44" s="526"/>
      <c r="F44" s="526"/>
      <c r="G44" s="527"/>
    </row>
    <row r="45" spans="1:7">
      <c r="A45" s="526"/>
      <c r="B45" s="526"/>
      <c r="C45" s="526"/>
      <c r="D45" s="526"/>
      <c r="E45" s="526"/>
      <c r="F45" s="526"/>
      <c r="G45" s="527"/>
    </row>
    <row r="46" spans="1:7">
      <c r="A46" s="526"/>
      <c r="B46" s="526"/>
      <c r="C46" s="526"/>
      <c r="D46" s="526"/>
      <c r="E46" s="526"/>
      <c r="F46" s="526"/>
      <c r="G46" s="527"/>
    </row>
    <row r="47" spans="1:7">
      <c r="A47" s="526"/>
      <c r="B47" s="526"/>
      <c r="C47" s="526"/>
      <c r="D47" s="526"/>
      <c r="E47" s="526"/>
      <c r="F47" s="526"/>
      <c r="G47" s="527"/>
    </row>
    <row r="48" spans="1:7">
      <c r="A48" s="815" t="s">
        <v>425</v>
      </c>
      <c r="B48" s="815"/>
      <c r="C48" s="815"/>
      <c r="D48" s="815"/>
      <c r="E48" s="815"/>
      <c r="F48" s="815"/>
      <c r="G48" s="815"/>
    </row>
    <row r="49" spans="1:7">
      <c r="A49" s="515" t="s">
        <v>1020</v>
      </c>
      <c r="B49" s="806" t="e">
        <f>+#REF!</f>
        <v>#REF!</v>
      </c>
      <c r="C49" s="807"/>
      <c r="D49" s="808"/>
      <c r="E49" s="523" t="s">
        <v>569</v>
      </c>
      <c r="F49" s="806" t="s">
        <v>1025</v>
      </c>
      <c r="G49" s="808"/>
    </row>
    <row r="50" spans="1:7">
      <c r="A50" s="515" t="s">
        <v>1021</v>
      </c>
      <c r="B50" s="809" t="e">
        <f>+#REF!</f>
        <v>#REF!</v>
      </c>
      <c r="C50" s="810"/>
      <c r="D50" s="810"/>
      <c r="E50" s="811"/>
      <c r="F50" s="533" t="s">
        <v>23</v>
      </c>
      <c r="G50" s="533" t="e">
        <f>+#REF!</f>
        <v>#REF!</v>
      </c>
    </row>
    <row r="51" spans="1:7">
      <c r="A51" s="516" t="s">
        <v>426</v>
      </c>
      <c r="B51" s="817" t="e">
        <f>+#REF!</f>
        <v>#REF!</v>
      </c>
      <c r="C51" s="818"/>
      <c r="D51" s="818"/>
      <c r="E51" s="818"/>
      <c r="F51" s="819"/>
      <c r="G51" s="517"/>
    </row>
    <row r="52" spans="1:7">
      <c r="A52" s="518" t="s">
        <v>427</v>
      </c>
      <c r="B52" s="820" t="e">
        <f>+#REF!</f>
        <v>#REF!</v>
      </c>
      <c r="C52" s="821"/>
      <c r="D52" s="821"/>
      <c r="E52" s="822"/>
      <c r="F52" s="534" t="s">
        <v>23</v>
      </c>
      <c r="G52" s="532" t="e">
        <f>+G50</f>
        <v>#REF!</v>
      </c>
    </row>
    <row r="53" spans="1:7">
      <c r="A53" s="833"/>
      <c r="B53" s="834"/>
      <c r="C53" s="834"/>
      <c r="D53" s="834"/>
      <c r="E53" s="834"/>
      <c r="F53" s="834"/>
      <c r="G53" s="835"/>
    </row>
    <row r="54" spans="1:7">
      <c r="A54" s="802" t="s">
        <v>440</v>
      </c>
      <c r="B54" s="802"/>
      <c r="C54" s="802"/>
      <c r="D54" s="802"/>
      <c r="E54" s="802"/>
      <c r="F54" s="802"/>
      <c r="G54" s="802"/>
    </row>
    <row r="55" spans="1:7">
      <c r="A55" s="803" t="s">
        <v>55</v>
      </c>
      <c r="B55" s="803"/>
      <c r="C55" s="531" t="s">
        <v>46</v>
      </c>
      <c r="D55" s="531" t="s">
        <v>431</v>
      </c>
      <c r="E55" s="531" t="s">
        <v>47</v>
      </c>
      <c r="F55" s="531" t="s">
        <v>50</v>
      </c>
      <c r="G55" s="801"/>
    </row>
    <row r="56" spans="1:7" ht="15" customHeight="1">
      <c r="A56" s="812"/>
      <c r="B56" s="812"/>
      <c r="C56" s="531"/>
      <c r="D56" s="510"/>
      <c r="E56" s="531"/>
      <c r="F56" s="514"/>
      <c r="G56" s="801"/>
    </row>
    <row r="57" spans="1:7">
      <c r="A57" s="812"/>
      <c r="B57" s="812"/>
      <c r="C57" s="509"/>
      <c r="D57" s="510"/>
      <c r="E57" s="509"/>
      <c r="F57" s="514"/>
      <c r="G57" s="801"/>
    </row>
    <row r="58" spans="1:7">
      <c r="A58" s="814"/>
      <c r="B58" s="814"/>
      <c r="C58" s="509"/>
      <c r="D58" s="510"/>
      <c r="E58" s="509"/>
      <c r="F58" s="514"/>
      <c r="G58" s="801"/>
    </row>
    <row r="59" spans="1:7">
      <c r="A59" s="801"/>
      <c r="B59" s="801"/>
      <c r="C59" s="801"/>
      <c r="D59" s="801"/>
      <c r="E59" s="801"/>
      <c r="F59" s="534" t="s">
        <v>430</v>
      </c>
      <c r="G59" s="519">
        <f>+ROUND(SUM(F56:F58),0)</f>
        <v>0</v>
      </c>
    </row>
    <row r="60" spans="1:7">
      <c r="A60" s="802" t="s">
        <v>572</v>
      </c>
      <c r="B60" s="802"/>
      <c r="C60" s="802"/>
      <c r="D60" s="802"/>
      <c r="E60" s="802"/>
      <c r="F60" s="802"/>
      <c r="G60" s="802"/>
    </row>
    <row r="61" spans="1:7">
      <c r="A61" s="803" t="s">
        <v>55</v>
      </c>
      <c r="B61" s="803"/>
      <c r="C61" s="531" t="s">
        <v>428</v>
      </c>
      <c r="D61" s="531" t="s">
        <v>603</v>
      </c>
      <c r="E61" s="531" t="s">
        <v>429</v>
      </c>
      <c r="F61" s="531" t="s">
        <v>50</v>
      </c>
      <c r="G61" s="801"/>
    </row>
    <row r="62" spans="1:7">
      <c r="A62" s="814" t="s">
        <v>573</v>
      </c>
      <c r="B62" s="814"/>
      <c r="C62" s="531"/>
      <c r="D62" s="514"/>
      <c r="E62" s="531"/>
      <c r="F62" s="514" t="e">
        <f>10%*G74</f>
        <v>#REF!</v>
      </c>
      <c r="G62" s="801"/>
    </row>
    <row r="63" spans="1:7">
      <c r="A63" s="831" t="s">
        <v>1023</v>
      </c>
      <c r="B63" s="832"/>
      <c r="C63" s="531"/>
      <c r="D63" s="514" t="e">
        <f>+Compresor_80HP__con_martillo</f>
        <v>#REF!</v>
      </c>
      <c r="E63" s="531">
        <v>0.25</v>
      </c>
      <c r="F63" s="514" t="e">
        <f>+D63/E63</f>
        <v>#REF!</v>
      </c>
      <c r="G63" s="801"/>
    </row>
    <row r="64" spans="1:7">
      <c r="A64" s="814"/>
      <c r="B64" s="814"/>
      <c r="C64" s="531"/>
      <c r="D64" s="510"/>
      <c r="E64" s="531"/>
      <c r="F64" s="514"/>
      <c r="G64" s="801"/>
    </row>
    <row r="65" spans="1:7">
      <c r="A65" s="801"/>
      <c r="B65" s="801"/>
      <c r="C65" s="801"/>
      <c r="D65" s="801"/>
      <c r="E65" s="801"/>
      <c r="F65" s="534" t="s">
        <v>430</v>
      </c>
      <c r="G65" s="519" t="e">
        <f>+ROUND(SUM(F62:F64),0)</f>
        <v>#REF!</v>
      </c>
    </row>
    <row r="66" spans="1:7">
      <c r="A66" s="802" t="s">
        <v>341</v>
      </c>
      <c r="B66" s="802"/>
      <c r="C66" s="802"/>
      <c r="D66" s="802"/>
      <c r="E66" s="802"/>
      <c r="F66" s="802"/>
      <c r="G66" s="802"/>
    </row>
    <row r="67" spans="1:7">
      <c r="A67" s="531" t="s">
        <v>412</v>
      </c>
      <c r="B67" s="531" t="s">
        <v>441</v>
      </c>
      <c r="C67" s="531" t="s">
        <v>432</v>
      </c>
      <c r="D67" s="531" t="s">
        <v>433</v>
      </c>
      <c r="E67" s="531" t="s">
        <v>434</v>
      </c>
      <c r="F67" s="531" t="s">
        <v>50</v>
      </c>
      <c r="G67" s="801"/>
    </row>
    <row r="68" spans="1:7">
      <c r="A68" s="520" t="s">
        <v>574</v>
      </c>
      <c r="B68" s="531">
        <v>12</v>
      </c>
      <c r="C68" s="509" t="e">
        <f>+DISTANCIA_ESCOMBRERA_ANZA</f>
        <v>#REF!</v>
      </c>
      <c r="D68" s="531" t="e">
        <f>+B68*C68</f>
        <v>#REF!</v>
      </c>
      <c r="E68" s="514" t="e">
        <f>+Transporte_volco</f>
        <v>#REF!</v>
      </c>
      <c r="F68" s="510" t="e">
        <f>+D68*E68</f>
        <v>#REF!</v>
      </c>
      <c r="G68" s="801"/>
    </row>
    <row r="69" spans="1:7">
      <c r="A69" s="803"/>
      <c r="B69" s="803"/>
      <c r="C69" s="803"/>
      <c r="D69" s="803"/>
      <c r="E69" s="803"/>
      <c r="F69" s="534" t="s">
        <v>430</v>
      </c>
      <c r="G69" s="519" t="e">
        <f>+ROUND(SUM(F68:F68),0)</f>
        <v>#REF!</v>
      </c>
    </row>
    <row r="70" spans="1:7">
      <c r="A70" s="802" t="s">
        <v>349</v>
      </c>
      <c r="B70" s="802"/>
      <c r="C70" s="802"/>
      <c r="D70" s="802"/>
      <c r="E70" s="802"/>
      <c r="F70" s="802"/>
      <c r="G70" s="802"/>
    </row>
    <row r="71" spans="1:7">
      <c r="A71" s="531" t="s">
        <v>435</v>
      </c>
      <c r="B71" s="531" t="s">
        <v>436</v>
      </c>
      <c r="C71" s="531" t="s">
        <v>437</v>
      </c>
      <c r="D71" s="531" t="s">
        <v>438</v>
      </c>
      <c r="E71" s="531" t="s">
        <v>429</v>
      </c>
      <c r="F71" s="531" t="s">
        <v>50</v>
      </c>
      <c r="G71" s="801"/>
    </row>
    <row r="72" spans="1:7">
      <c r="A72" s="520" t="s">
        <v>442</v>
      </c>
      <c r="B72" s="511" t="e">
        <f>+oficial</f>
        <v>#REF!</v>
      </c>
      <c r="C72" s="556" t="e">
        <f>+Prestaciones_2</f>
        <v>#REF!</v>
      </c>
      <c r="D72" s="514" t="e">
        <f>+ROUND(B72*C72,0)</f>
        <v>#REF!</v>
      </c>
      <c r="E72" s="531">
        <f>+E63</f>
        <v>0.25</v>
      </c>
      <c r="F72" s="521" t="e">
        <f>+D72/E72</f>
        <v>#REF!</v>
      </c>
      <c r="G72" s="801"/>
    </row>
    <row r="73" spans="1:7">
      <c r="A73" s="520" t="s">
        <v>601</v>
      </c>
      <c r="B73" s="511" t="e">
        <f>+ayudante*2</f>
        <v>#REF!</v>
      </c>
      <c r="C73" s="556" t="e">
        <f>+Prestaciones_2</f>
        <v>#REF!</v>
      </c>
      <c r="D73" s="514" t="e">
        <f>+ROUND(B73*C73,0)</f>
        <v>#REF!</v>
      </c>
      <c r="E73" s="531">
        <f>+E72</f>
        <v>0.25</v>
      </c>
      <c r="F73" s="521" t="e">
        <f>+D73/E73</f>
        <v>#REF!</v>
      </c>
      <c r="G73" s="801"/>
    </row>
    <row r="74" spans="1:7">
      <c r="A74" s="805"/>
      <c r="B74" s="805"/>
      <c r="C74" s="805"/>
      <c r="D74" s="805"/>
      <c r="E74" s="805"/>
      <c r="F74" s="534" t="s">
        <v>430</v>
      </c>
      <c r="G74" s="519" t="e">
        <f>+ROUND(SUM(F72:F73),0)</f>
        <v>#REF!</v>
      </c>
    </row>
    <row r="75" spans="1:7">
      <c r="A75" s="800" t="s">
        <v>575</v>
      </c>
      <c r="B75" s="800"/>
      <c r="C75" s="800"/>
      <c r="D75" s="800"/>
      <c r="E75" s="800"/>
      <c r="F75" s="800"/>
      <c r="G75" s="522" t="e">
        <f>+ROUND(G65+G59+G69+G74,0)</f>
        <v>#REF!</v>
      </c>
    </row>
    <row r="76" spans="1:7">
      <c r="A76" s="816" t="s">
        <v>355</v>
      </c>
      <c r="B76" s="816"/>
      <c r="C76" s="816"/>
      <c r="D76" s="816"/>
      <c r="E76" s="816"/>
      <c r="F76" s="816"/>
      <c r="G76" s="816"/>
    </row>
    <row r="77" spans="1:7">
      <c r="A77" s="803" t="s">
        <v>55</v>
      </c>
      <c r="B77" s="803"/>
      <c r="C77" s="803"/>
      <c r="D77" s="803"/>
      <c r="E77" s="803"/>
      <c r="F77" s="528"/>
      <c r="G77" s="531" t="s">
        <v>357</v>
      </c>
    </row>
    <row r="78" spans="1:7">
      <c r="A78" s="804" t="s">
        <v>17</v>
      </c>
      <c r="B78" s="804"/>
      <c r="C78" s="804"/>
      <c r="D78" s="804"/>
      <c r="E78" s="804"/>
      <c r="F78" s="644" t="e">
        <f>+Administración</f>
        <v>#REF!</v>
      </c>
      <c r="G78" s="525" t="e">
        <f>+ROUND($G$75*F78,0)</f>
        <v>#REF!</v>
      </c>
    </row>
    <row r="79" spans="1:7">
      <c r="A79" s="804" t="s">
        <v>18</v>
      </c>
      <c r="B79" s="804"/>
      <c r="C79" s="804"/>
      <c r="D79" s="804"/>
      <c r="E79" s="804"/>
      <c r="F79" s="644" t="e">
        <f>+Imprevistos</f>
        <v>#REF!</v>
      </c>
      <c r="G79" s="525" t="e">
        <f>+ROUND($G$75*F79,0)</f>
        <v>#REF!</v>
      </c>
    </row>
    <row r="80" spans="1:7">
      <c r="A80" s="804" t="s">
        <v>19</v>
      </c>
      <c r="B80" s="804"/>
      <c r="C80" s="804"/>
      <c r="D80" s="804"/>
      <c r="E80" s="804"/>
      <c r="F80" s="644" t="e">
        <f>+Utilidad</f>
        <v>#REF!</v>
      </c>
      <c r="G80" s="525" t="e">
        <f>+ROUND($G$75*F80,0)</f>
        <v>#REF!</v>
      </c>
    </row>
    <row r="81" spans="1:7">
      <c r="A81" s="800" t="s">
        <v>576</v>
      </c>
      <c r="B81" s="800"/>
      <c r="C81" s="800"/>
      <c r="D81" s="800"/>
      <c r="E81" s="800"/>
      <c r="F81" s="800"/>
      <c r="G81" s="522" t="e">
        <f>SUM(G78:G80)</f>
        <v>#REF!</v>
      </c>
    </row>
    <row r="82" spans="1:7">
      <c r="A82" s="800" t="s">
        <v>439</v>
      </c>
      <c r="B82" s="800"/>
      <c r="C82" s="800"/>
      <c r="D82" s="800"/>
      <c r="E82" s="800"/>
      <c r="F82" s="800"/>
      <c r="G82" s="522" t="e">
        <f>+G81+G75</f>
        <v>#REF!</v>
      </c>
    </row>
    <row r="83" spans="1:7">
      <c r="A83" s="526"/>
      <c r="B83" s="526"/>
      <c r="C83" s="526"/>
      <c r="D83" s="526"/>
      <c r="E83" s="526"/>
      <c r="F83" s="526"/>
      <c r="G83" s="527"/>
    </row>
    <row r="84" spans="1:7">
      <c r="A84" s="526"/>
      <c r="B84" s="526"/>
      <c r="C84" s="526"/>
      <c r="D84" s="526"/>
      <c r="E84" s="526"/>
      <c r="F84" s="526"/>
      <c r="G84" s="527"/>
    </row>
    <row r="85" spans="1:7">
      <c r="A85" s="526"/>
      <c r="B85" s="526"/>
      <c r="C85" s="526"/>
      <c r="D85" s="526"/>
      <c r="E85" s="526"/>
      <c r="F85" s="526"/>
      <c r="G85" s="527"/>
    </row>
    <row r="86" spans="1:7">
      <c r="A86" s="526"/>
      <c r="B86" s="526"/>
      <c r="C86" s="526"/>
      <c r="D86" s="526"/>
      <c r="E86" s="526"/>
      <c r="F86" s="526"/>
      <c r="G86" s="527"/>
    </row>
    <row r="87" spans="1:7">
      <c r="A87" s="584" t="s">
        <v>640</v>
      </c>
      <c r="B87" s="526"/>
      <c r="C87" s="526"/>
      <c r="D87" s="526"/>
      <c r="E87" s="526"/>
      <c r="F87" s="526"/>
      <c r="G87" s="527"/>
    </row>
    <row r="88" spans="1:7">
      <c r="A88" s="280" t="s">
        <v>641</v>
      </c>
      <c r="B88" s="526"/>
      <c r="C88" s="526"/>
      <c r="D88" s="526"/>
      <c r="E88" s="526"/>
      <c r="F88" s="526"/>
      <c r="G88" s="527"/>
    </row>
    <row r="89" spans="1:7">
      <c r="A89" s="280" t="s">
        <v>953</v>
      </c>
      <c r="B89" s="526"/>
      <c r="C89" s="526"/>
      <c r="D89" s="526"/>
      <c r="E89" s="526"/>
      <c r="F89" s="526"/>
      <c r="G89" s="527"/>
    </row>
    <row r="90" spans="1:7">
      <c r="A90" s="526"/>
      <c r="B90" s="526"/>
      <c r="C90" s="526"/>
      <c r="D90" s="526"/>
      <c r="E90" s="526"/>
      <c r="F90" s="526"/>
      <c r="G90" s="527"/>
    </row>
    <row r="91" spans="1:7">
      <c r="A91" s="526"/>
      <c r="B91" s="526"/>
      <c r="C91" s="526"/>
      <c r="D91" s="526"/>
      <c r="E91" s="526"/>
      <c r="F91" s="526"/>
      <c r="G91" s="527"/>
    </row>
    <row r="92" spans="1:7">
      <c r="A92" s="526"/>
      <c r="B92" s="526"/>
      <c r="C92" s="526"/>
      <c r="D92" s="526"/>
      <c r="E92" s="526"/>
      <c r="F92" s="526"/>
      <c r="G92" s="527"/>
    </row>
    <row r="93" spans="1:7">
      <c r="A93" s="526"/>
      <c r="B93" s="526"/>
      <c r="C93" s="526"/>
      <c r="D93" s="526"/>
      <c r="E93" s="526"/>
      <c r="F93" s="526"/>
      <c r="G93" s="527"/>
    </row>
    <row r="94" spans="1:7">
      <c r="A94" s="815" t="s">
        <v>425</v>
      </c>
      <c r="B94" s="815"/>
      <c r="C94" s="815"/>
      <c r="D94" s="815"/>
      <c r="E94" s="815"/>
      <c r="F94" s="815"/>
      <c r="G94" s="815"/>
    </row>
    <row r="95" spans="1:7">
      <c r="A95" s="515" t="s">
        <v>1020</v>
      </c>
      <c r="B95" s="806" t="e">
        <f>+#REF!</f>
        <v>#REF!</v>
      </c>
      <c r="C95" s="807"/>
      <c r="D95" s="808"/>
      <c r="E95" s="523" t="s">
        <v>569</v>
      </c>
      <c r="F95" s="806" t="s">
        <v>1026</v>
      </c>
      <c r="G95" s="808"/>
    </row>
    <row r="96" spans="1:7">
      <c r="A96" s="515" t="s">
        <v>1021</v>
      </c>
      <c r="B96" s="809" t="e">
        <f>+#REF!</f>
        <v>#REF!</v>
      </c>
      <c r="C96" s="810"/>
      <c r="D96" s="810"/>
      <c r="E96" s="811"/>
      <c r="F96" s="533" t="s">
        <v>23</v>
      </c>
      <c r="G96" s="533" t="e">
        <f>+#REF!</f>
        <v>#REF!</v>
      </c>
    </row>
    <row r="97" spans="1:7">
      <c r="A97" s="516" t="s">
        <v>426</v>
      </c>
      <c r="B97" s="812" t="e">
        <f>+#REF!</f>
        <v>#REF!</v>
      </c>
      <c r="C97" s="812"/>
      <c r="D97" s="812"/>
      <c r="E97" s="812"/>
      <c r="F97" s="812"/>
      <c r="G97" s="517"/>
    </row>
    <row r="98" spans="1:7">
      <c r="A98" s="518" t="s">
        <v>427</v>
      </c>
      <c r="B98" s="814" t="e">
        <f>+#REF!</f>
        <v>#REF!</v>
      </c>
      <c r="C98" s="814"/>
      <c r="D98" s="814"/>
      <c r="E98" s="814"/>
      <c r="F98" s="534" t="s">
        <v>23</v>
      </c>
      <c r="G98" s="532" t="e">
        <f>+G96</f>
        <v>#REF!</v>
      </c>
    </row>
    <row r="99" spans="1:7">
      <c r="A99" s="801"/>
      <c r="B99" s="801"/>
      <c r="C99" s="801"/>
      <c r="D99" s="801"/>
      <c r="E99" s="801"/>
      <c r="F99" s="801"/>
      <c r="G99" s="801"/>
    </row>
    <row r="100" spans="1:7" ht="15" customHeight="1">
      <c r="A100" s="802" t="s">
        <v>440</v>
      </c>
      <c r="B100" s="802"/>
      <c r="C100" s="802"/>
      <c r="D100" s="802"/>
      <c r="E100" s="802"/>
      <c r="F100" s="802"/>
      <c r="G100" s="802"/>
    </row>
    <row r="101" spans="1:7" ht="15" customHeight="1">
      <c r="A101" s="803" t="s">
        <v>55</v>
      </c>
      <c r="B101" s="803"/>
      <c r="C101" s="531" t="s">
        <v>46</v>
      </c>
      <c r="D101" s="531" t="s">
        <v>431</v>
      </c>
      <c r="E101" s="531" t="s">
        <v>47</v>
      </c>
      <c r="F101" s="531" t="s">
        <v>50</v>
      </c>
      <c r="G101" s="801"/>
    </row>
    <row r="102" spans="1:7" ht="15" customHeight="1">
      <c r="A102" s="812"/>
      <c r="B102" s="812"/>
      <c r="C102" s="531"/>
      <c r="D102" s="510"/>
      <c r="E102" s="531"/>
      <c r="F102" s="514"/>
      <c r="G102" s="801"/>
    </row>
    <row r="103" spans="1:7" ht="15" customHeight="1">
      <c r="A103" s="812"/>
      <c r="B103" s="812"/>
      <c r="C103" s="509"/>
      <c r="D103" s="510"/>
      <c r="E103" s="509"/>
      <c r="F103" s="514"/>
      <c r="G103" s="801"/>
    </row>
    <row r="104" spans="1:7" ht="15" customHeight="1">
      <c r="A104" s="814"/>
      <c r="B104" s="814"/>
      <c r="C104" s="509"/>
      <c r="D104" s="510"/>
      <c r="E104" s="509"/>
      <c r="F104" s="514"/>
      <c r="G104" s="801"/>
    </row>
    <row r="105" spans="1:7" ht="15" customHeight="1">
      <c r="A105" s="801"/>
      <c r="B105" s="801"/>
      <c r="C105" s="801"/>
      <c r="D105" s="801"/>
      <c r="E105" s="801"/>
      <c r="F105" s="534" t="s">
        <v>430</v>
      </c>
      <c r="G105" s="519">
        <f>+ROUND(SUM(F102:F104),0)</f>
        <v>0</v>
      </c>
    </row>
    <row r="106" spans="1:7" ht="15" customHeight="1">
      <c r="A106" s="802" t="s">
        <v>572</v>
      </c>
      <c r="B106" s="802"/>
      <c r="C106" s="802"/>
      <c r="D106" s="802"/>
      <c r="E106" s="802"/>
      <c r="F106" s="802"/>
      <c r="G106" s="802"/>
    </row>
    <row r="107" spans="1:7" ht="15" customHeight="1">
      <c r="A107" s="803" t="s">
        <v>55</v>
      </c>
      <c r="B107" s="803"/>
      <c r="C107" s="531" t="s">
        <v>428</v>
      </c>
      <c r="D107" s="531" t="s">
        <v>603</v>
      </c>
      <c r="E107" s="531" t="s">
        <v>429</v>
      </c>
      <c r="F107" s="531" t="s">
        <v>50</v>
      </c>
      <c r="G107" s="801"/>
    </row>
    <row r="108" spans="1:7" ht="15" customHeight="1">
      <c r="A108" s="814" t="s">
        <v>573</v>
      </c>
      <c r="B108" s="814"/>
      <c r="C108" s="531"/>
      <c r="D108" s="514"/>
      <c r="E108" s="531"/>
      <c r="F108" s="514" t="e">
        <f>10%*G120</f>
        <v>#REF!</v>
      </c>
      <c r="G108" s="801"/>
    </row>
    <row r="109" spans="1:7" ht="15" customHeight="1">
      <c r="A109" s="831" t="s">
        <v>1023</v>
      </c>
      <c r="B109" s="832"/>
      <c r="C109" s="531"/>
      <c r="D109" s="514" t="e">
        <f>+Compresor_80HP__con_martillo</f>
        <v>#REF!</v>
      </c>
      <c r="E109" s="531">
        <v>0.25</v>
      </c>
      <c r="F109" s="514" t="e">
        <f>+D109/E109</f>
        <v>#REF!</v>
      </c>
      <c r="G109" s="801"/>
    </row>
    <row r="110" spans="1:7" ht="15" customHeight="1">
      <c r="A110" s="814"/>
      <c r="B110" s="814"/>
      <c r="C110" s="531"/>
      <c r="D110" s="510"/>
      <c r="E110" s="531"/>
      <c r="F110" s="514"/>
      <c r="G110" s="801"/>
    </row>
    <row r="111" spans="1:7" ht="15" customHeight="1">
      <c r="A111" s="801"/>
      <c r="B111" s="801"/>
      <c r="C111" s="801"/>
      <c r="D111" s="801"/>
      <c r="E111" s="801"/>
      <c r="F111" s="534" t="s">
        <v>430</v>
      </c>
      <c r="G111" s="519" t="e">
        <f>+ROUND(SUM(F108:F110),0)</f>
        <v>#REF!</v>
      </c>
    </row>
    <row r="112" spans="1:7" ht="15" customHeight="1">
      <c r="A112" s="802" t="s">
        <v>341</v>
      </c>
      <c r="B112" s="802"/>
      <c r="C112" s="802"/>
      <c r="D112" s="802"/>
      <c r="E112" s="802"/>
      <c r="F112" s="802"/>
      <c r="G112" s="802"/>
    </row>
    <row r="113" spans="1:7" ht="15" customHeight="1">
      <c r="A113" s="531" t="s">
        <v>412</v>
      </c>
      <c r="B113" s="531" t="s">
        <v>441</v>
      </c>
      <c r="C113" s="531" t="s">
        <v>432</v>
      </c>
      <c r="D113" s="531" t="s">
        <v>433</v>
      </c>
      <c r="E113" s="531" t="s">
        <v>434</v>
      </c>
      <c r="F113" s="531" t="s">
        <v>50</v>
      </c>
      <c r="G113" s="801"/>
    </row>
    <row r="114" spans="1:7" ht="15" customHeight="1">
      <c r="A114" s="520" t="s">
        <v>574</v>
      </c>
      <c r="B114" s="531">
        <v>12</v>
      </c>
      <c r="C114" s="509" t="e">
        <f>+DISTANCIA_ESCOMBRERA_CAICEDO</f>
        <v>#REF!</v>
      </c>
      <c r="D114" s="531" t="e">
        <f>+B114*C114</f>
        <v>#REF!</v>
      </c>
      <c r="E114" s="514" t="e">
        <f>+Transporte_volco</f>
        <v>#REF!</v>
      </c>
      <c r="F114" s="510" t="e">
        <f>+D114*E114</f>
        <v>#REF!</v>
      </c>
      <c r="G114" s="801"/>
    </row>
    <row r="115" spans="1:7" ht="15" customHeight="1">
      <c r="A115" s="803"/>
      <c r="B115" s="803"/>
      <c r="C115" s="803"/>
      <c r="D115" s="803"/>
      <c r="E115" s="803"/>
      <c r="F115" s="534" t="s">
        <v>430</v>
      </c>
      <c r="G115" s="519" t="e">
        <f>+ROUND(SUM(F114:F114),0)</f>
        <v>#REF!</v>
      </c>
    </row>
    <row r="116" spans="1:7" ht="15" customHeight="1">
      <c r="A116" s="802" t="s">
        <v>349</v>
      </c>
      <c r="B116" s="802"/>
      <c r="C116" s="802"/>
      <c r="D116" s="802"/>
      <c r="E116" s="802"/>
      <c r="F116" s="802"/>
      <c r="G116" s="802"/>
    </row>
    <row r="117" spans="1:7" ht="15" customHeight="1">
      <c r="A117" s="531" t="s">
        <v>435</v>
      </c>
      <c r="B117" s="531" t="s">
        <v>436</v>
      </c>
      <c r="C117" s="531" t="s">
        <v>437</v>
      </c>
      <c r="D117" s="531" t="s">
        <v>438</v>
      </c>
      <c r="E117" s="531" t="s">
        <v>429</v>
      </c>
      <c r="F117" s="531" t="s">
        <v>50</v>
      </c>
      <c r="G117" s="801"/>
    </row>
    <row r="118" spans="1:7" ht="15" customHeight="1">
      <c r="A118" s="520" t="s">
        <v>442</v>
      </c>
      <c r="B118" s="511" t="e">
        <f>+oficial</f>
        <v>#REF!</v>
      </c>
      <c r="C118" s="556" t="e">
        <f>+Prestaciones_2</f>
        <v>#REF!</v>
      </c>
      <c r="D118" s="514" t="e">
        <f>+ROUND(B118*C118,0)</f>
        <v>#REF!</v>
      </c>
      <c r="E118" s="531">
        <f>+E109</f>
        <v>0.25</v>
      </c>
      <c r="F118" s="521" t="e">
        <f>+D118/E118</f>
        <v>#REF!</v>
      </c>
      <c r="G118" s="801"/>
    </row>
    <row r="119" spans="1:7" ht="15" customHeight="1">
      <c r="A119" s="520" t="s">
        <v>601</v>
      </c>
      <c r="B119" s="511" t="e">
        <f>+ayudante*2</f>
        <v>#REF!</v>
      </c>
      <c r="C119" s="556" t="e">
        <f>+Prestaciones_2</f>
        <v>#REF!</v>
      </c>
      <c r="D119" s="514" t="e">
        <f>+ROUND(B119*C119,0)</f>
        <v>#REF!</v>
      </c>
      <c r="E119" s="531">
        <f>+E118</f>
        <v>0.25</v>
      </c>
      <c r="F119" s="521" t="e">
        <f>+D119/E119</f>
        <v>#REF!</v>
      </c>
      <c r="G119" s="801"/>
    </row>
    <row r="120" spans="1:7" ht="15" customHeight="1">
      <c r="A120" s="805"/>
      <c r="B120" s="805"/>
      <c r="C120" s="805"/>
      <c r="D120" s="805"/>
      <c r="E120" s="805"/>
      <c r="F120" s="534" t="s">
        <v>430</v>
      </c>
      <c r="G120" s="519" t="e">
        <f>+ROUND(SUM(F118:F119),0)</f>
        <v>#REF!</v>
      </c>
    </row>
    <row r="121" spans="1:7" ht="15" customHeight="1">
      <c r="A121" s="800" t="s">
        <v>575</v>
      </c>
      <c r="B121" s="800"/>
      <c r="C121" s="800"/>
      <c r="D121" s="800"/>
      <c r="E121" s="800"/>
      <c r="F121" s="800"/>
      <c r="G121" s="522" t="e">
        <f>+ROUND(G111+G105+G115+G120,0)</f>
        <v>#REF!</v>
      </c>
    </row>
    <row r="122" spans="1:7" ht="15" customHeight="1">
      <c r="A122" s="816" t="s">
        <v>355</v>
      </c>
      <c r="B122" s="816"/>
      <c r="C122" s="816"/>
      <c r="D122" s="816"/>
      <c r="E122" s="816"/>
      <c r="F122" s="816"/>
      <c r="G122" s="816"/>
    </row>
    <row r="123" spans="1:7" ht="15" customHeight="1">
      <c r="A123" s="803" t="s">
        <v>55</v>
      </c>
      <c r="B123" s="803"/>
      <c r="C123" s="803"/>
      <c r="D123" s="803"/>
      <c r="E123" s="803"/>
      <c r="F123" s="528"/>
      <c r="G123" s="531" t="s">
        <v>357</v>
      </c>
    </row>
    <row r="124" spans="1:7" ht="15" customHeight="1">
      <c r="A124" s="804" t="s">
        <v>17</v>
      </c>
      <c r="B124" s="804"/>
      <c r="C124" s="804"/>
      <c r="D124" s="804"/>
      <c r="E124" s="804"/>
      <c r="F124" s="644" t="e">
        <f>+Administración</f>
        <v>#REF!</v>
      </c>
      <c r="G124" s="525" t="e">
        <f>+ROUND($G$121*F124,0)</f>
        <v>#REF!</v>
      </c>
    </row>
    <row r="125" spans="1:7" ht="15" customHeight="1">
      <c r="A125" s="804" t="s">
        <v>18</v>
      </c>
      <c r="B125" s="804"/>
      <c r="C125" s="804"/>
      <c r="D125" s="804"/>
      <c r="E125" s="804"/>
      <c r="F125" s="644" t="e">
        <f>+Imprevistos</f>
        <v>#REF!</v>
      </c>
      <c r="G125" s="525" t="e">
        <f>+ROUND($G$121*F125,0)</f>
        <v>#REF!</v>
      </c>
    </row>
    <row r="126" spans="1:7" ht="15" customHeight="1">
      <c r="A126" s="804" t="s">
        <v>19</v>
      </c>
      <c r="B126" s="804"/>
      <c r="C126" s="804"/>
      <c r="D126" s="804"/>
      <c r="E126" s="804"/>
      <c r="F126" s="644" t="e">
        <f>+Utilidad</f>
        <v>#REF!</v>
      </c>
      <c r="G126" s="525" t="e">
        <f>+ROUND($G$121*F126,0)</f>
        <v>#REF!</v>
      </c>
    </row>
    <row r="127" spans="1:7" ht="15" customHeight="1">
      <c r="A127" s="800" t="s">
        <v>576</v>
      </c>
      <c r="B127" s="800"/>
      <c r="C127" s="800"/>
      <c r="D127" s="800"/>
      <c r="E127" s="800"/>
      <c r="F127" s="800"/>
      <c r="G127" s="522" t="e">
        <f>SUM(G124:G126)</f>
        <v>#REF!</v>
      </c>
    </row>
    <row r="128" spans="1:7" ht="15" customHeight="1">
      <c r="A128" s="800" t="s">
        <v>439</v>
      </c>
      <c r="B128" s="800"/>
      <c r="C128" s="800"/>
      <c r="D128" s="800"/>
      <c r="E128" s="800"/>
      <c r="F128" s="800"/>
      <c r="G128" s="522" t="e">
        <f>+G127+G121</f>
        <v>#REF!</v>
      </c>
    </row>
    <row r="129" spans="1:7" ht="15" customHeight="1">
      <c r="A129" s="526"/>
      <c r="B129" s="526"/>
      <c r="C129" s="526"/>
      <c r="D129" s="526"/>
      <c r="E129" s="526"/>
      <c r="F129" s="526"/>
      <c r="G129" s="527"/>
    </row>
    <row r="130" spans="1:7" ht="15" customHeight="1">
      <c r="A130" s="526"/>
      <c r="B130" s="526"/>
      <c r="C130" s="526"/>
      <c r="D130" s="526"/>
      <c r="E130" s="526"/>
      <c r="F130" s="526"/>
      <c r="G130" s="527"/>
    </row>
    <row r="131" spans="1:7" ht="15" customHeight="1">
      <c r="A131" s="526"/>
      <c r="B131" s="526"/>
      <c r="C131" s="526"/>
      <c r="D131" s="526"/>
      <c r="E131" s="526"/>
      <c r="F131" s="526"/>
      <c r="G131" s="527"/>
    </row>
    <row r="132" spans="1:7" ht="15" customHeight="1">
      <c r="A132" s="526"/>
      <c r="B132" s="526"/>
      <c r="C132" s="526"/>
      <c r="D132" s="526"/>
      <c r="E132" s="526"/>
      <c r="F132" s="526"/>
      <c r="G132" s="527"/>
    </row>
    <row r="133" spans="1:7" ht="15" customHeight="1">
      <c r="A133" s="584" t="s">
        <v>640</v>
      </c>
      <c r="B133" s="526"/>
      <c r="C133" s="526"/>
      <c r="D133" s="526"/>
      <c r="E133" s="526"/>
      <c r="F133" s="526"/>
      <c r="G133" s="527"/>
    </row>
    <row r="134" spans="1:7" ht="15" customHeight="1">
      <c r="A134" s="280" t="s">
        <v>641</v>
      </c>
      <c r="B134" s="526"/>
      <c r="C134" s="526"/>
      <c r="D134" s="526"/>
      <c r="E134" s="526"/>
      <c r="F134" s="526"/>
      <c r="G134" s="527"/>
    </row>
    <row r="135" spans="1:7" ht="15" customHeight="1">
      <c r="A135" s="280" t="s">
        <v>953</v>
      </c>
      <c r="B135" s="526"/>
      <c r="C135" s="526"/>
      <c r="D135" s="526"/>
      <c r="E135" s="526"/>
      <c r="F135" s="526"/>
      <c r="G135" s="527"/>
    </row>
    <row r="140" spans="1:7" ht="15" customHeight="1">
      <c r="A140" s="815" t="s">
        <v>425</v>
      </c>
      <c r="B140" s="815"/>
      <c r="C140" s="815"/>
      <c r="D140" s="815"/>
      <c r="E140" s="815"/>
      <c r="F140" s="815"/>
      <c r="G140" s="815"/>
    </row>
    <row r="141" spans="1:7" ht="15" customHeight="1">
      <c r="A141" s="515" t="s">
        <v>1020</v>
      </c>
      <c r="B141" s="806" t="e">
        <f>+#REF!</f>
        <v>#REF!</v>
      </c>
      <c r="C141" s="807"/>
      <c r="D141" s="808"/>
      <c r="E141" s="523" t="s">
        <v>569</v>
      </c>
      <c r="F141" s="806" t="s">
        <v>1027</v>
      </c>
      <c r="G141" s="808"/>
    </row>
    <row r="142" spans="1:7" ht="15" customHeight="1">
      <c r="A142" s="515" t="s">
        <v>1021</v>
      </c>
      <c r="B142" s="809" t="e">
        <f>+#REF!</f>
        <v>#REF!</v>
      </c>
      <c r="C142" s="810"/>
      <c r="D142" s="810"/>
      <c r="E142" s="811"/>
      <c r="F142" s="533" t="s">
        <v>23</v>
      </c>
      <c r="G142" s="533" t="e">
        <f>+#REF!</f>
        <v>#REF!</v>
      </c>
    </row>
    <row r="143" spans="1:7" ht="15" customHeight="1">
      <c r="A143" s="516" t="s">
        <v>426</v>
      </c>
      <c r="B143" s="812" t="e">
        <f>+#REF!</f>
        <v>#REF!</v>
      </c>
      <c r="C143" s="812"/>
      <c r="D143" s="812"/>
      <c r="E143" s="812"/>
      <c r="F143" s="812"/>
      <c r="G143" s="517"/>
    </row>
    <row r="144" spans="1:7" ht="15" customHeight="1">
      <c r="A144" s="518" t="s">
        <v>427</v>
      </c>
      <c r="B144" s="814" t="e">
        <f>+#REF!</f>
        <v>#REF!</v>
      </c>
      <c r="C144" s="814"/>
      <c r="D144" s="814"/>
      <c r="E144" s="814"/>
      <c r="F144" s="534" t="s">
        <v>23</v>
      </c>
      <c r="G144" s="532" t="e">
        <f>+G142</f>
        <v>#REF!</v>
      </c>
    </row>
    <row r="145" spans="1:7" ht="15" customHeight="1">
      <c r="A145" s="801"/>
      <c r="B145" s="801"/>
      <c r="C145" s="801"/>
      <c r="D145" s="801"/>
      <c r="E145" s="801"/>
      <c r="F145" s="801"/>
      <c r="G145" s="801"/>
    </row>
    <row r="146" spans="1:7" ht="15" customHeight="1">
      <c r="A146" s="802" t="s">
        <v>440</v>
      </c>
      <c r="B146" s="802"/>
      <c r="C146" s="802"/>
      <c r="D146" s="802"/>
      <c r="E146" s="802"/>
      <c r="F146" s="802"/>
      <c r="G146" s="802"/>
    </row>
    <row r="147" spans="1:7" ht="15" customHeight="1">
      <c r="A147" s="803" t="s">
        <v>55</v>
      </c>
      <c r="B147" s="803"/>
      <c r="C147" s="531" t="s">
        <v>46</v>
      </c>
      <c r="D147" s="531" t="s">
        <v>431</v>
      </c>
      <c r="E147" s="531" t="s">
        <v>47</v>
      </c>
      <c r="F147" s="531" t="s">
        <v>50</v>
      </c>
      <c r="G147" s="801"/>
    </row>
    <row r="148" spans="1:7" ht="15" customHeight="1">
      <c r="A148" s="812"/>
      <c r="B148" s="812"/>
      <c r="C148" s="531"/>
      <c r="D148" s="510"/>
      <c r="E148" s="531"/>
      <c r="F148" s="514"/>
      <c r="G148" s="801"/>
    </row>
    <row r="149" spans="1:7" ht="15" customHeight="1">
      <c r="A149" s="812"/>
      <c r="B149" s="812"/>
      <c r="C149" s="509"/>
      <c r="D149" s="510"/>
      <c r="E149" s="509"/>
      <c r="F149" s="514"/>
      <c r="G149" s="801"/>
    </row>
    <row r="150" spans="1:7" ht="15" customHeight="1">
      <c r="A150" s="814"/>
      <c r="B150" s="814"/>
      <c r="C150" s="509"/>
      <c r="D150" s="510"/>
      <c r="E150" s="509"/>
      <c r="F150" s="514"/>
      <c r="G150" s="801"/>
    </row>
    <row r="151" spans="1:7" ht="15" customHeight="1">
      <c r="A151" s="801"/>
      <c r="B151" s="801"/>
      <c r="C151" s="801"/>
      <c r="D151" s="801"/>
      <c r="E151" s="801"/>
      <c r="F151" s="534" t="s">
        <v>430</v>
      </c>
      <c r="G151" s="519">
        <f>+ROUND(SUM(F148:F150),0)</f>
        <v>0</v>
      </c>
    </row>
    <row r="152" spans="1:7" ht="15" customHeight="1">
      <c r="A152" s="802" t="s">
        <v>572</v>
      </c>
      <c r="B152" s="802"/>
      <c r="C152" s="802"/>
      <c r="D152" s="802"/>
      <c r="E152" s="802"/>
      <c r="F152" s="802"/>
      <c r="G152" s="802"/>
    </row>
    <row r="153" spans="1:7" ht="15" customHeight="1">
      <c r="A153" s="803" t="s">
        <v>55</v>
      </c>
      <c r="B153" s="803"/>
      <c r="C153" s="531" t="s">
        <v>428</v>
      </c>
      <c r="D153" s="531" t="s">
        <v>603</v>
      </c>
      <c r="E153" s="531" t="s">
        <v>429</v>
      </c>
      <c r="F153" s="531" t="s">
        <v>50</v>
      </c>
      <c r="G153" s="801"/>
    </row>
    <row r="154" spans="1:7" ht="15" customHeight="1">
      <c r="A154" s="814" t="s">
        <v>573</v>
      </c>
      <c r="B154" s="814"/>
      <c r="C154" s="531"/>
      <c r="D154" s="514"/>
      <c r="E154" s="531"/>
      <c r="F154" s="514" t="e">
        <f>10%*G166</f>
        <v>#REF!</v>
      </c>
      <c r="G154" s="801"/>
    </row>
    <row r="155" spans="1:7" ht="15" customHeight="1">
      <c r="A155" s="831" t="s">
        <v>1023</v>
      </c>
      <c r="B155" s="832"/>
      <c r="C155" s="531"/>
      <c r="D155" s="514" t="e">
        <f>+Compresor_80HP__con_martillo</f>
        <v>#REF!</v>
      </c>
      <c r="E155" s="531">
        <v>0.25</v>
      </c>
      <c r="F155" s="514" t="e">
        <f>+D155/E155</f>
        <v>#REF!</v>
      </c>
      <c r="G155" s="801"/>
    </row>
    <row r="156" spans="1:7" ht="15" customHeight="1">
      <c r="A156" s="814"/>
      <c r="B156" s="814"/>
      <c r="C156" s="531"/>
      <c r="D156" s="510"/>
      <c r="E156" s="531"/>
      <c r="F156" s="514"/>
      <c r="G156" s="801"/>
    </row>
    <row r="157" spans="1:7" ht="15" customHeight="1">
      <c r="A157" s="801"/>
      <c r="B157" s="801"/>
      <c r="C157" s="801"/>
      <c r="D157" s="801"/>
      <c r="E157" s="801"/>
      <c r="F157" s="534" t="s">
        <v>430</v>
      </c>
      <c r="G157" s="519" t="e">
        <f>+ROUND(SUM(F154:F156),0)</f>
        <v>#REF!</v>
      </c>
    </row>
    <row r="158" spans="1:7" ht="15" customHeight="1">
      <c r="A158" s="802" t="s">
        <v>341</v>
      </c>
      <c r="B158" s="802"/>
      <c r="C158" s="802"/>
      <c r="D158" s="802"/>
      <c r="E158" s="802"/>
      <c r="F158" s="802"/>
      <c r="G158" s="802"/>
    </row>
    <row r="159" spans="1:7" ht="15" customHeight="1">
      <c r="A159" s="531" t="s">
        <v>412</v>
      </c>
      <c r="B159" s="531" t="s">
        <v>441</v>
      </c>
      <c r="C159" s="531" t="s">
        <v>432</v>
      </c>
      <c r="D159" s="531" t="s">
        <v>433</v>
      </c>
      <c r="E159" s="531" t="s">
        <v>434</v>
      </c>
      <c r="F159" s="531" t="s">
        <v>50</v>
      </c>
      <c r="G159" s="801"/>
    </row>
    <row r="160" spans="1:7" ht="15" customHeight="1">
      <c r="A160" s="520" t="s">
        <v>574</v>
      </c>
      <c r="B160" s="531">
        <v>12</v>
      </c>
      <c r="C160" s="509" t="e">
        <f>+DISTANCIA_ESCOMBRERA_DABEIBA</f>
        <v>#REF!</v>
      </c>
      <c r="D160" s="531" t="e">
        <f>+B160*C160</f>
        <v>#REF!</v>
      </c>
      <c r="E160" s="514" t="e">
        <f>+Transporte_volco</f>
        <v>#REF!</v>
      </c>
      <c r="F160" s="510" t="e">
        <f>+D160*E160</f>
        <v>#REF!</v>
      </c>
      <c r="G160" s="801"/>
    </row>
    <row r="161" spans="1:7" ht="15" customHeight="1">
      <c r="A161" s="803"/>
      <c r="B161" s="803"/>
      <c r="C161" s="803"/>
      <c r="D161" s="803"/>
      <c r="E161" s="803"/>
      <c r="F161" s="534" t="s">
        <v>430</v>
      </c>
      <c r="G161" s="519" t="e">
        <f>+ROUND(SUM(F160:F160),0)</f>
        <v>#REF!</v>
      </c>
    </row>
    <row r="162" spans="1:7" ht="15" customHeight="1">
      <c r="A162" s="802" t="s">
        <v>349</v>
      </c>
      <c r="B162" s="802"/>
      <c r="C162" s="802"/>
      <c r="D162" s="802"/>
      <c r="E162" s="802"/>
      <c r="F162" s="802"/>
      <c r="G162" s="802"/>
    </row>
    <row r="163" spans="1:7" ht="15" customHeight="1">
      <c r="A163" s="531" t="s">
        <v>435</v>
      </c>
      <c r="B163" s="531" t="s">
        <v>436</v>
      </c>
      <c r="C163" s="531" t="s">
        <v>437</v>
      </c>
      <c r="D163" s="531" t="s">
        <v>438</v>
      </c>
      <c r="E163" s="531" t="s">
        <v>429</v>
      </c>
      <c r="F163" s="531" t="s">
        <v>50</v>
      </c>
      <c r="G163" s="801"/>
    </row>
    <row r="164" spans="1:7" ht="15" customHeight="1">
      <c r="A164" s="520" t="s">
        <v>442</v>
      </c>
      <c r="B164" s="511" t="e">
        <f>+oficial</f>
        <v>#REF!</v>
      </c>
      <c r="C164" s="556" t="e">
        <f>+Prestaciones_2</f>
        <v>#REF!</v>
      </c>
      <c r="D164" s="514" t="e">
        <f>+ROUND(B164*C164,0)</f>
        <v>#REF!</v>
      </c>
      <c r="E164" s="531">
        <f>+E155</f>
        <v>0.25</v>
      </c>
      <c r="F164" s="521" t="e">
        <f>+D164/E164</f>
        <v>#REF!</v>
      </c>
      <c r="G164" s="801"/>
    </row>
    <row r="165" spans="1:7" ht="15" customHeight="1">
      <c r="A165" s="520" t="s">
        <v>601</v>
      </c>
      <c r="B165" s="511" t="e">
        <f>+ayudante*2</f>
        <v>#REF!</v>
      </c>
      <c r="C165" s="556" t="e">
        <f>+Prestaciones_2</f>
        <v>#REF!</v>
      </c>
      <c r="D165" s="514" t="e">
        <f>+ROUND(B165*C165,0)</f>
        <v>#REF!</v>
      </c>
      <c r="E165" s="531">
        <f>+E164</f>
        <v>0.25</v>
      </c>
      <c r="F165" s="521" t="e">
        <f>+D165/E165</f>
        <v>#REF!</v>
      </c>
      <c r="G165" s="801"/>
    </row>
    <row r="166" spans="1:7" ht="15" customHeight="1">
      <c r="A166" s="805"/>
      <c r="B166" s="805"/>
      <c r="C166" s="805"/>
      <c r="D166" s="805"/>
      <c r="E166" s="805"/>
      <c r="F166" s="534" t="s">
        <v>430</v>
      </c>
      <c r="G166" s="519" t="e">
        <f>+ROUND(SUM(F164:F165),0)</f>
        <v>#REF!</v>
      </c>
    </row>
    <row r="167" spans="1:7" ht="15" customHeight="1">
      <c r="A167" s="800" t="s">
        <v>575</v>
      </c>
      <c r="B167" s="800"/>
      <c r="C167" s="800"/>
      <c r="D167" s="800"/>
      <c r="E167" s="800"/>
      <c r="F167" s="800"/>
      <c r="G167" s="522" t="e">
        <f>+ROUND(G157+G151+G161+G166,0)</f>
        <v>#REF!</v>
      </c>
    </row>
    <row r="168" spans="1:7" ht="15" customHeight="1">
      <c r="A168" s="816" t="s">
        <v>355</v>
      </c>
      <c r="B168" s="816"/>
      <c r="C168" s="816"/>
      <c r="D168" s="816"/>
      <c r="E168" s="816"/>
      <c r="F168" s="816"/>
      <c r="G168" s="816"/>
    </row>
    <row r="169" spans="1:7" ht="15" customHeight="1">
      <c r="A169" s="803" t="s">
        <v>55</v>
      </c>
      <c r="B169" s="803"/>
      <c r="C169" s="803"/>
      <c r="D169" s="803"/>
      <c r="E169" s="803"/>
      <c r="F169" s="528"/>
      <c r="G169" s="531" t="s">
        <v>357</v>
      </c>
    </row>
    <row r="170" spans="1:7" ht="15" customHeight="1">
      <c r="A170" s="804" t="s">
        <v>17</v>
      </c>
      <c r="B170" s="804"/>
      <c r="C170" s="804"/>
      <c r="D170" s="804"/>
      <c r="E170" s="804"/>
      <c r="F170" s="644" t="e">
        <f>+Administración</f>
        <v>#REF!</v>
      </c>
      <c r="G170" s="525" t="e">
        <f>+ROUND($G$167*F170,0)</f>
        <v>#REF!</v>
      </c>
    </row>
    <row r="171" spans="1:7" ht="15" customHeight="1">
      <c r="A171" s="804" t="s">
        <v>18</v>
      </c>
      <c r="B171" s="804"/>
      <c r="C171" s="804"/>
      <c r="D171" s="804"/>
      <c r="E171" s="804"/>
      <c r="F171" s="644" t="e">
        <f>+Imprevistos</f>
        <v>#REF!</v>
      </c>
      <c r="G171" s="525" t="e">
        <f>+ROUND($G$167*F171,0)</f>
        <v>#REF!</v>
      </c>
    </row>
    <row r="172" spans="1:7" ht="15" customHeight="1">
      <c r="A172" s="804" t="s">
        <v>19</v>
      </c>
      <c r="B172" s="804"/>
      <c r="C172" s="804"/>
      <c r="D172" s="804"/>
      <c r="E172" s="804"/>
      <c r="F172" s="644" t="e">
        <f>+Utilidad</f>
        <v>#REF!</v>
      </c>
      <c r="G172" s="525" t="e">
        <f>+ROUND($G$167*F172,0)</f>
        <v>#REF!</v>
      </c>
    </row>
    <row r="173" spans="1:7" ht="15" customHeight="1">
      <c r="A173" s="800" t="s">
        <v>576</v>
      </c>
      <c r="B173" s="800"/>
      <c r="C173" s="800"/>
      <c r="D173" s="800"/>
      <c r="E173" s="800"/>
      <c r="F173" s="800"/>
      <c r="G173" s="522" t="e">
        <f>SUM(G170:G172)</f>
        <v>#REF!</v>
      </c>
    </row>
    <row r="174" spans="1:7" ht="15" customHeight="1">
      <c r="A174" s="800" t="s">
        <v>439</v>
      </c>
      <c r="B174" s="800"/>
      <c r="C174" s="800"/>
      <c r="D174" s="800"/>
      <c r="E174" s="800"/>
      <c r="F174" s="800"/>
      <c r="G174" s="522" t="e">
        <f>+G173+G167</f>
        <v>#REF!</v>
      </c>
    </row>
    <row r="175" spans="1:7" ht="15" customHeight="1">
      <c r="A175" s="526"/>
      <c r="B175" s="526"/>
      <c r="C175" s="526"/>
      <c r="D175" s="526"/>
      <c r="E175" s="526"/>
      <c r="F175" s="526"/>
      <c r="G175" s="527"/>
    </row>
    <row r="176" spans="1:7" ht="15" customHeight="1">
      <c r="A176" s="526"/>
      <c r="B176" s="526"/>
      <c r="C176" s="526"/>
      <c r="D176" s="526"/>
      <c r="E176" s="526"/>
      <c r="F176" s="526"/>
      <c r="G176" s="527"/>
    </row>
    <row r="177" spans="1:7" ht="15" customHeight="1">
      <c r="A177" s="526"/>
      <c r="B177" s="526"/>
      <c r="C177" s="526"/>
      <c r="D177" s="526"/>
      <c r="E177" s="526"/>
      <c r="F177" s="526"/>
      <c r="G177" s="527"/>
    </row>
    <row r="178" spans="1:7" ht="15" customHeight="1">
      <c r="A178" s="526"/>
      <c r="B178" s="526"/>
      <c r="C178" s="526"/>
      <c r="D178" s="526"/>
      <c r="E178" s="526"/>
      <c r="F178" s="526"/>
      <c r="G178" s="527"/>
    </row>
    <row r="179" spans="1:7" ht="15" customHeight="1">
      <c r="A179" s="584" t="s">
        <v>640</v>
      </c>
      <c r="B179" s="526"/>
      <c r="C179" s="526"/>
      <c r="D179" s="526"/>
      <c r="E179" s="526"/>
      <c r="F179" s="526"/>
      <c r="G179" s="527"/>
    </row>
    <row r="180" spans="1:7" ht="15" customHeight="1">
      <c r="A180" s="280" t="s">
        <v>641</v>
      </c>
      <c r="B180" s="526"/>
      <c r="C180" s="526"/>
      <c r="D180" s="526"/>
      <c r="E180" s="526"/>
      <c r="F180" s="526"/>
      <c r="G180" s="527"/>
    </row>
    <row r="181" spans="1:7" ht="15" customHeight="1">
      <c r="A181" s="280" t="s">
        <v>953</v>
      </c>
      <c r="B181" s="526"/>
      <c r="C181" s="526"/>
      <c r="D181" s="526"/>
      <c r="E181" s="526"/>
      <c r="F181" s="526"/>
      <c r="G181" s="527"/>
    </row>
    <row r="182" spans="1:7" ht="15" customHeight="1">
      <c r="A182" s="280"/>
      <c r="B182" s="526"/>
      <c r="C182" s="526"/>
      <c r="D182" s="526"/>
      <c r="E182" s="526"/>
      <c r="F182" s="526"/>
      <c r="G182" s="527"/>
    </row>
    <row r="183" spans="1:7" ht="15" customHeight="1">
      <c r="A183" s="280"/>
      <c r="B183" s="526"/>
      <c r="C183" s="526"/>
      <c r="D183" s="526"/>
      <c r="E183" s="526"/>
      <c r="F183" s="526"/>
      <c r="G183" s="527"/>
    </row>
    <row r="186" spans="1:7" ht="15" customHeight="1">
      <c r="A186" s="815" t="s">
        <v>425</v>
      </c>
      <c r="B186" s="815"/>
      <c r="C186" s="815"/>
      <c r="D186" s="815"/>
      <c r="E186" s="815"/>
      <c r="F186" s="815"/>
      <c r="G186" s="815"/>
    </row>
    <row r="187" spans="1:7" ht="15" customHeight="1">
      <c r="A187" s="515" t="s">
        <v>1020</v>
      </c>
      <c r="B187" s="806" t="e">
        <f>+#REF!</f>
        <v>#REF!</v>
      </c>
      <c r="C187" s="807"/>
      <c r="D187" s="808"/>
      <c r="E187" s="523" t="s">
        <v>569</v>
      </c>
      <c r="F187" s="806" t="s">
        <v>1028</v>
      </c>
      <c r="G187" s="808"/>
    </row>
    <row r="188" spans="1:7" ht="15" customHeight="1">
      <c r="A188" s="515" t="s">
        <v>1021</v>
      </c>
      <c r="B188" s="809" t="e">
        <f>+#REF!</f>
        <v>#REF!</v>
      </c>
      <c r="C188" s="810"/>
      <c r="D188" s="810"/>
      <c r="E188" s="811"/>
      <c r="F188" s="533" t="s">
        <v>23</v>
      </c>
      <c r="G188" s="533" t="e">
        <f>+#REF!</f>
        <v>#REF!</v>
      </c>
    </row>
    <row r="189" spans="1:7" ht="15" customHeight="1">
      <c r="A189" s="516" t="s">
        <v>426</v>
      </c>
      <c r="B189" s="812" t="e">
        <f>+#REF!</f>
        <v>#REF!</v>
      </c>
      <c r="C189" s="812"/>
      <c r="D189" s="812"/>
      <c r="E189" s="812"/>
      <c r="F189" s="812"/>
      <c r="G189" s="517"/>
    </row>
    <row r="190" spans="1:7" ht="15" customHeight="1">
      <c r="A190" s="518" t="s">
        <v>427</v>
      </c>
      <c r="B190" s="814" t="e">
        <f>+#REF!</f>
        <v>#REF!</v>
      </c>
      <c r="C190" s="814"/>
      <c r="D190" s="814"/>
      <c r="E190" s="814"/>
      <c r="F190" s="534" t="s">
        <v>23</v>
      </c>
      <c r="G190" s="532" t="e">
        <f>+G188</f>
        <v>#REF!</v>
      </c>
    </row>
    <row r="191" spans="1:7" ht="15" customHeight="1">
      <c r="A191" s="801"/>
      <c r="B191" s="801"/>
      <c r="C191" s="801"/>
      <c r="D191" s="801"/>
      <c r="E191" s="801"/>
      <c r="F191" s="801"/>
      <c r="G191" s="801"/>
    </row>
    <row r="192" spans="1:7" ht="15" customHeight="1">
      <c r="A192" s="802" t="s">
        <v>440</v>
      </c>
      <c r="B192" s="802"/>
      <c r="C192" s="802"/>
      <c r="D192" s="802"/>
      <c r="E192" s="802"/>
      <c r="F192" s="802"/>
      <c r="G192" s="802"/>
    </row>
    <row r="193" spans="1:7" ht="15" customHeight="1">
      <c r="A193" s="803" t="s">
        <v>55</v>
      </c>
      <c r="B193" s="803"/>
      <c r="C193" s="531" t="s">
        <v>46</v>
      </c>
      <c r="D193" s="531" t="s">
        <v>431</v>
      </c>
      <c r="E193" s="531" t="s">
        <v>47</v>
      </c>
      <c r="F193" s="531" t="s">
        <v>50</v>
      </c>
      <c r="G193" s="801"/>
    </row>
    <row r="194" spans="1:7" ht="15" customHeight="1">
      <c r="A194" s="812"/>
      <c r="B194" s="812"/>
      <c r="C194" s="531"/>
      <c r="D194" s="510"/>
      <c r="E194" s="531"/>
      <c r="F194" s="514"/>
      <c r="G194" s="801"/>
    </row>
    <row r="195" spans="1:7" ht="15" customHeight="1">
      <c r="A195" s="812"/>
      <c r="B195" s="812"/>
      <c r="C195" s="509"/>
      <c r="D195" s="510"/>
      <c r="E195" s="509"/>
      <c r="F195" s="514"/>
      <c r="G195" s="801"/>
    </row>
    <row r="196" spans="1:7" ht="15" customHeight="1">
      <c r="A196" s="814"/>
      <c r="B196" s="814"/>
      <c r="C196" s="509"/>
      <c r="D196" s="510"/>
      <c r="E196" s="509"/>
      <c r="F196" s="514"/>
      <c r="G196" s="801"/>
    </row>
    <row r="197" spans="1:7" ht="15" customHeight="1">
      <c r="A197" s="801"/>
      <c r="B197" s="801"/>
      <c r="C197" s="801"/>
      <c r="D197" s="801"/>
      <c r="E197" s="801"/>
      <c r="F197" s="534" t="s">
        <v>430</v>
      </c>
      <c r="G197" s="519">
        <f>+ROUND(SUM(F194:F196),0)</f>
        <v>0</v>
      </c>
    </row>
    <row r="198" spans="1:7" ht="15" customHeight="1">
      <c r="A198" s="802" t="s">
        <v>572</v>
      </c>
      <c r="B198" s="802"/>
      <c r="C198" s="802"/>
      <c r="D198" s="802"/>
      <c r="E198" s="802"/>
      <c r="F198" s="802"/>
      <c r="G198" s="802"/>
    </row>
    <row r="199" spans="1:7" ht="15" customHeight="1">
      <c r="A199" s="803" t="s">
        <v>55</v>
      </c>
      <c r="B199" s="803"/>
      <c r="C199" s="531" t="s">
        <v>428</v>
      </c>
      <c r="D199" s="531" t="s">
        <v>603</v>
      </c>
      <c r="E199" s="531" t="s">
        <v>429</v>
      </c>
      <c r="F199" s="531" t="s">
        <v>50</v>
      </c>
      <c r="G199" s="801"/>
    </row>
    <row r="200" spans="1:7" ht="15" customHeight="1">
      <c r="A200" s="814" t="s">
        <v>573</v>
      </c>
      <c r="B200" s="814"/>
      <c r="C200" s="531"/>
      <c r="D200" s="514"/>
      <c r="E200" s="531"/>
      <c r="F200" s="514" t="e">
        <f>10%*G212</f>
        <v>#REF!</v>
      </c>
      <c r="G200" s="801"/>
    </row>
    <row r="201" spans="1:7" ht="15" customHeight="1">
      <c r="A201" s="831" t="s">
        <v>1023</v>
      </c>
      <c r="B201" s="832"/>
      <c r="C201" s="531"/>
      <c r="D201" s="514" t="e">
        <f>+Compresor_80HP__con_martillo</f>
        <v>#REF!</v>
      </c>
      <c r="E201" s="531">
        <v>0.25</v>
      </c>
      <c r="F201" s="514" t="e">
        <f>+D201/E201</f>
        <v>#REF!</v>
      </c>
      <c r="G201" s="801"/>
    </row>
    <row r="202" spans="1:7" ht="15" customHeight="1">
      <c r="A202" s="814"/>
      <c r="B202" s="814"/>
      <c r="C202" s="531"/>
      <c r="D202" s="510"/>
      <c r="E202" s="531"/>
      <c r="F202" s="514"/>
      <c r="G202" s="801"/>
    </row>
    <row r="203" spans="1:7" ht="15" customHeight="1">
      <c r="A203" s="801"/>
      <c r="B203" s="801"/>
      <c r="C203" s="801"/>
      <c r="D203" s="801"/>
      <c r="E203" s="801"/>
      <c r="F203" s="534" t="s">
        <v>430</v>
      </c>
      <c r="G203" s="519" t="e">
        <f>+ROUND(SUM(F200:F202),0)</f>
        <v>#REF!</v>
      </c>
    </row>
    <row r="204" spans="1:7" ht="15" customHeight="1">
      <c r="A204" s="802" t="s">
        <v>341</v>
      </c>
      <c r="B204" s="802"/>
      <c r="C204" s="802"/>
      <c r="D204" s="802"/>
      <c r="E204" s="802"/>
      <c r="F204" s="802"/>
      <c r="G204" s="802"/>
    </row>
    <row r="205" spans="1:7" ht="15" customHeight="1">
      <c r="A205" s="531" t="s">
        <v>412</v>
      </c>
      <c r="B205" s="531" t="s">
        <v>441</v>
      </c>
      <c r="C205" s="531" t="s">
        <v>432</v>
      </c>
      <c r="D205" s="531" t="s">
        <v>433</v>
      </c>
      <c r="E205" s="531" t="s">
        <v>434</v>
      </c>
      <c r="F205" s="531" t="s">
        <v>50</v>
      </c>
      <c r="G205" s="801"/>
    </row>
    <row r="206" spans="1:7" ht="15" customHeight="1">
      <c r="A206" s="520" t="s">
        <v>574</v>
      </c>
      <c r="B206" s="531">
        <v>12</v>
      </c>
      <c r="C206" s="509" t="e">
        <f>+DISTANCIA_ESCOMBRERA_GIRALDO</f>
        <v>#REF!</v>
      </c>
      <c r="D206" s="531" t="e">
        <f>+B206*C206</f>
        <v>#REF!</v>
      </c>
      <c r="E206" s="514" t="e">
        <f>+Transporte_volco</f>
        <v>#REF!</v>
      </c>
      <c r="F206" s="510" t="e">
        <f>+D206*E206</f>
        <v>#REF!</v>
      </c>
      <c r="G206" s="801"/>
    </row>
    <row r="207" spans="1:7" ht="15" customHeight="1">
      <c r="A207" s="803"/>
      <c r="B207" s="803"/>
      <c r="C207" s="803"/>
      <c r="D207" s="803"/>
      <c r="E207" s="803"/>
      <c r="F207" s="534" t="s">
        <v>430</v>
      </c>
      <c r="G207" s="519" t="e">
        <f>+ROUND(SUM(F206:F206),0)</f>
        <v>#REF!</v>
      </c>
    </row>
    <row r="208" spans="1:7" ht="15" customHeight="1">
      <c r="A208" s="802" t="s">
        <v>349</v>
      </c>
      <c r="B208" s="802"/>
      <c r="C208" s="802"/>
      <c r="D208" s="802"/>
      <c r="E208" s="802"/>
      <c r="F208" s="802"/>
      <c r="G208" s="802"/>
    </row>
    <row r="209" spans="1:7" ht="15" customHeight="1">
      <c r="A209" s="531" t="s">
        <v>435</v>
      </c>
      <c r="B209" s="531" t="s">
        <v>436</v>
      </c>
      <c r="C209" s="531" t="s">
        <v>437</v>
      </c>
      <c r="D209" s="531" t="s">
        <v>438</v>
      </c>
      <c r="E209" s="531" t="s">
        <v>429</v>
      </c>
      <c r="F209" s="531" t="s">
        <v>50</v>
      </c>
      <c r="G209" s="801"/>
    </row>
    <row r="210" spans="1:7" ht="15" customHeight="1">
      <c r="A210" s="520" t="s">
        <v>442</v>
      </c>
      <c r="B210" s="511" t="e">
        <f>+oficial</f>
        <v>#REF!</v>
      </c>
      <c r="C210" s="556" t="e">
        <f>+Prestaciones_2</f>
        <v>#REF!</v>
      </c>
      <c r="D210" s="514" t="e">
        <f>+ROUND(B210*C210,0)</f>
        <v>#REF!</v>
      </c>
      <c r="E210" s="531">
        <f>+E201</f>
        <v>0.25</v>
      </c>
      <c r="F210" s="521" t="e">
        <f>+D210/E210</f>
        <v>#REF!</v>
      </c>
      <c r="G210" s="801"/>
    </row>
    <row r="211" spans="1:7" ht="15" customHeight="1">
      <c r="A211" s="520" t="s">
        <v>601</v>
      </c>
      <c r="B211" s="511" t="e">
        <f>+ayudante*2</f>
        <v>#REF!</v>
      </c>
      <c r="C211" s="556" t="e">
        <f>+Prestaciones_2</f>
        <v>#REF!</v>
      </c>
      <c r="D211" s="514" t="e">
        <f>+ROUND(B211*C211,0)</f>
        <v>#REF!</v>
      </c>
      <c r="E211" s="531">
        <f>+E210</f>
        <v>0.25</v>
      </c>
      <c r="F211" s="521" t="e">
        <f>+D211/E211</f>
        <v>#REF!</v>
      </c>
      <c r="G211" s="801"/>
    </row>
    <row r="212" spans="1:7" ht="15" customHeight="1">
      <c r="A212" s="805"/>
      <c r="B212" s="805"/>
      <c r="C212" s="805"/>
      <c r="D212" s="805"/>
      <c r="E212" s="805"/>
      <c r="F212" s="534" t="s">
        <v>430</v>
      </c>
      <c r="G212" s="519" t="e">
        <f>+ROUND(SUM(F210:F211),0)</f>
        <v>#REF!</v>
      </c>
    </row>
    <row r="213" spans="1:7" ht="15" customHeight="1">
      <c r="A213" s="800" t="s">
        <v>575</v>
      </c>
      <c r="B213" s="800"/>
      <c r="C213" s="800"/>
      <c r="D213" s="800"/>
      <c r="E213" s="800"/>
      <c r="F213" s="800"/>
      <c r="G213" s="522" t="e">
        <f>+ROUND(G203+G197+G207+G212,0)</f>
        <v>#REF!</v>
      </c>
    </row>
    <row r="214" spans="1:7" ht="15" customHeight="1">
      <c r="A214" s="816" t="s">
        <v>355</v>
      </c>
      <c r="B214" s="816"/>
      <c r="C214" s="816"/>
      <c r="D214" s="816"/>
      <c r="E214" s="816"/>
      <c r="F214" s="816"/>
      <c r="G214" s="816"/>
    </row>
    <row r="215" spans="1:7" ht="15" customHeight="1">
      <c r="A215" s="803" t="s">
        <v>55</v>
      </c>
      <c r="B215" s="803"/>
      <c r="C215" s="803"/>
      <c r="D215" s="803"/>
      <c r="E215" s="803"/>
      <c r="F215" s="528"/>
      <c r="G215" s="531" t="s">
        <v>357</v>
      </c>
    </row>
    <row r="216" spans="1:7" ht="15" customHeight="1">
      <c r="A216" s="804" t="s">
        <v>17</v>
      </c>
      <c r="B216" s="804"/>
      <c r="C216" s="804"/>
      <c r="D216" s="804"/>
      <c r="E216" s="804"/>
      <c r="F216" s="644" t="e">
        <f>+Administración</f>
        <v>#REF!</v>
      </c>
      <c r="G216" s="525" t="e">
        <f>+ROUND($G$213*F216,0)</f>
        <v>#REF!</v>
      </c>
    </row>
    <row r="217" spans="1:7" ht="15" customHeight="1">
      <c r="A217" s="804" t="s">
        <v>18</v>
      </c>
      <c r="B217" s="804"/>
      <c r="C217" s="804"/>
      <c r="D217" s="804"/>
      <c r="E217" s="804"/>
      <c r="F217" s="644" t="e">
        <f>+Imprevistos</f>
        <v>#REF!</v>
      </c>
      <c r="G217" s="525" t="e">
        <f>+ROUND($G$213*F217,0)</f>
        <v>#REF!</v>
      </c>
    </row>
    <row r="218" spans="1:7" ht="15" customHeight="1">
      <c r="A218" s="804" t="s">
        <v>19</v>
      </c>
      <c r="B218" s="804"/>
      <c r="C218" s="804"/>
      <c r="D218" s="804"/>
      <c r="E218" s="804"/>
      <c r="F218" s="644" t="e">
        <f>+Utilidad</f>
        <v>#REF!</v>
      </c>
      <c r="G218" s="525" t="e">
        <f>+ROUND($G$213*F218,0)</f>
        <v>#REF!</v>
      </c>
    </row>
    <row r="219" spans="1:7" ht="15" customHeight="1">
      <c r="A219" s="800" t="s">
        <v>576</v>
      </c>
      <c r="B219" s="800"/>
      <c r="C219" s="800"/>
      <c r="D219" s="800"/>
      <c r="E219" s="800"/>
      <c r="F219" s="800"/>
      <c r="G219" s="522" t="e">
        <f>SUM(G216:G218)</f>
        <v>#REF!</v>
      </c>
    </row>
    <row r="220" spans="1:7" ht="15" customHeight="1">
      <c r="A220" s="800" t="s">
        <v>439</v>
      </c>
      <c r="B220" s="800"/>
      <c r="C220" s="800"/>
      <c r="D220" s="800"/>
      <c r="E220" s="800"/>
      <c r="F220" s="800"/>
      <c r="G220" s="522" t="e">
        <f>+G219+G213</f>
        <v>#REF!</v>
      </c>
    </row>
    <row r="221" spans="1:7" ht="15" customHeight="1">
      <c r="A221" s="526"/>
      <c r="B221" s="526"/>
      <c r="C221" s="526"/>
      <c r="D221" s="526"/>
      <c r="E221" s="526"/>
      <c r="F221" s="526"/>
      <c r="G221" s="527"/>
    </row>
    <row r="222" spans="1:7" ht="15" customHeight="1">
      <c r="A222" s="526"/>
      <c r="B222" s="526"/>
      <c r="C222" s="526"/>
      <c r="D222" s="526"/>
      <c r="E222" s="526"/>
      <c r="F222" s="526"/>
      <c r="G222" s="527"/>
    </row>
    <row r="223" spans="1:7" ht="15" customHeight="1">
      <c r="A223" s="526"/>
      <c r="B223" s="526"/>
      <c r="C223" s="526"/>
      <c r="D223" s="526"/>
      <c r="E223" s="526"/>
      <c r="F223" s="526"/>
      <c r="G223" s="527"/>
    </row>
    <row r="224" spans="1:7" ht="15" customHeight="1">
      <c r="A224" s="526"/>
      <c r="B224" s="526"/>
      <c r="C224" s="526"/>
      <c r="D224" s="526"/>
      <c r="E224" s="526"/>
      <c r="F224" s="526"/>
      <c r="G224" s="527"/>
    </row>
    <row r="225" spans="1:7" ht="15" customHeight="1">
      <c r="A225" s="584" t="s">
        <v>640</v>
      </c>
      <c r="B225" s="526"/>
      <c r="C225" s="526"/>
      <c r="D225" s="526"/>
      <c r="E225" s="526"/>
      <c r="F225" s="526"/>
      <c r="G225" s="527"/>
    </row>
    <row r="226" spans="1:7" ht="15" customHeight="1">
      <c r="A226" s="280" t="s">
        <v>641</v>
      </c>
      <c r="B226" s="526"/>
      <c r="C226" s="526"/>
      <c r="D226" s="526"/>
      <c r="E226" s="526"/>
      <c r="F226" s="526"/>
      <c r="G226" s="527"/>
    </row>
    <row r="227" spans="1:7" ht="15" customHeight="1">
      <c r="A227" s="280" t="s">
        <v>953</v>
      </c>
      <c r="B227" s="526"/>
      <c r="C227" s="526"/>
      <c r="D227" s="526"/>
      <c r="E227" s="526"/>
      <c r="F227" s="526"/>
      <c r="G227" s="527"/>
    </row>
    <row r="228" spans="1:7" ht="15" customHeight="1">
      <c r="A228" s="280"/>
      <c r="B228" s="526"/>
      <c r="C228" s="526"/>
      <c r="D228" s="526"/>
      <c r="E228" s="526"/>
      <c r="F228" s="526"/>
      <c r="G228" s="527"/>
    </row>
    <row r="229" spans="1:7" ht="15" customHeight="1">
      <c r="A229" s="280"/>
      <c r="B229" s="526"/>
      <c r="C229" s="526"/>
      <c r="D229" s="526"/>
      <c r="E229" s="526"/>
      <c r="F229" s="526"/>
      <c r="G229" s="527"/>
    </row>
    <row r="232" spans="1:7" ht="15" customHeight="1">
      <c r="A232" s="815" t="s">
        <v>425</v>
      </c>
      <c r="B232" s="815"/>
      <c r="C232" s="815"/>
      <c r="D232" s="815"/>
      <c r="E232" s="815"/>
      <c r="F232" s="815"/>
      <c r="G232" s="815"/>
    </row>
    <row r="233" spans="1:7" ht="15" customHeight="1">
      <c r="A233" s="515" t="s">
        <v>1020</v>
      </c>
      <c r="B233" s="806" t="e">
        <f>+#REF!</f>
        <v>#REF!</v>
      </c>
      <c r="C233" s="807"/>
      <c r="D233" s="808"/>
      <c r="E233" s="523" t="s">
        <v>569</v>
      </c>
      <c r="F233" s="806" t="s">
        <v>1029</v>
      </c>
      <c r="G233" s="808"/>
    </row>
    <row r="234" spans="1:7" ht="15" customHeight="1">
      <c r="A234" s="515" t="s">
        <v>1021</v>
      </c>
      <c r="B234" s="809" t="e">
        <f>+#REF!</f>
        <v>#REF!</v>
      </c>
      <c r="C234" s="810"/>
      <c r="D234" s="810"/>
      <c r="E234" s="811"/>
      <c r="F234" s="533" t="s">
        <v>23</v>
      </c>
      <c r="G234" s="533" t="e">
        <f>+#REF!</f>
        <v>#REF!</v>
      </c>
    </row>
    <row r="235" spans="1:7" ht="15" customHeight="1">
      <c r="A235" s="516" t="s">
        <v>426</v>
      </c>
      <c r="B235" s="812" t="e">
        <f>+#REF!</f>
        <v>#REF!</v>
      </c>
      <c r="C235" s="812"/>
      <c r="D235" s="812"/>
      <c r="E235" s="812"/>
      <c r="F235" s="812"/>
      <c r="G235" s="517"/>
    </row>
    <row r="236" spans="1:7" ht="15" customHeight="1">
      <c r="A236" s="518" t="s">
        <v>427</v>
      </c>
      <c r="B236" s="814" t="e">
        <f>+#REF!</f>
        <v>#REF!</v>
      </c>
      <c r="C236" s="814"/>
      <c r="D236" s="814"/>
      <c r="E236" s="814"/>
      <c r="F236" s="534" t="s">
        <v>23</v>
      </c>
      <c r="G236" s="532" t="e">
        <f>+G234</f>
        <v>#REF!</v>
      </c>
    </row>
    <row r="237" spans="1:7" ht="15" customHeight="1">
      <c r="A237" s="801"/>
      <c r="B237" s="801"/>
      <c r="C237" s="801"/>
      <c r="D237" s="801"/>
      <c r="E237" s="801"/>
      <c r="F237" s="801"/>
      <c r="G237" s="801"/>
    </row>
    <row r="238" spans="1:7" ht="15" customHeight="1">
      <c r="A238" s="802" t="s">
        <v>440</v>
      </c>
      <c r="B238" s="802"/>
      <c r="C238" s="802"/>
      <c r="D238" s="802"/>
      <c r="E238" s="802"/>
      <c r="F238" s="802"/>
      <c r="G238" s="802"/>
    </row>
    <row r="239" spans="1:7" ht="15" customHeight="1">
      <c r="A239" s="803" t="s">
        <v>55</v>
      </c>
      <c r="B239" s="803"/>
      <c r="C239" s="531" t="s">
        <v>46</v>
      </c>
      <c r="D239" s="531" t="s">
        <v>431</v>
      </c>
      <c r="E239" s="531" t="s">
        <v>47</v>
      </c>
      <c r="F239" s="531" t="s">
        <v>50</v>
      </c>
      <c r="G239" s="801"/>
    </row>
    <row r="240" spans="1:7" ht="15" customHeight="1">
      <c r="A240" s="812"/>
      <c r="B240" s="812"/>
      <c r="C240" s="531"/>
      <c r="D240" s="510"/>
      <c r="E240" s="531"/>
      <c r="F240" s="514"/>
      <c r="G240" s="801"/>
    </row>
    <row r="241" spans="1:7" ht="15" customHeight="1">
      <c r="A241" s="812"/>
      <c r="B241" s="812"/>
      <c r="C241" s="509"/>
      <c r="D241" s="510"/>
      <c r="E241" s="509"/>
      <c r="F241" s="514"/>
      <c r="G241" s="801"/>
    </row>
    <row r="242" spans="1:7" ht="15" customHeight="1">
      <c r="A242" s="814"/>
      <c r="B242" s="814"/>
      <c r="C242" s="509"/>
      <c r="D242" s="510"/>
      <c r="E242" s="509"/>
      <c r="F242" s="514"/>
      <c r="G242" s="801"/>
    </row>
    <row r="243" spans="1:7" ht="15" customHeight="1">
      <c r="A243" s="801"/>
      <c r="B243" s="801"/>
      <c r="C243" s="801"/>
      <c r="D243" s="801"/>
      <c r="E243" s="801"/>
      <c r="F243" s="534" t="s">
        <v>430</v>
      </c>
      <c r="G243" s="519">
        <f>+ROUND(SUM(F240:F242),0)</f>
        <v>0</v>
      </c>
    </row>
    <row r="244" spans="1:7" ht="15" customHeight="1">
      <c r="A244" s="802" t="s">
        <v>572</v>
      </c>
      <c r="B244" s="802"/>
      <c r="C244" s="802"/>
      <c r="D244" s="802"/>
      <c r="E244" s="802"/>
      <c r="F244" s="802"/>
      <c r="G244" s="802"/>
    </row>
    <row r="245" spans="1:7" ht="15" customHeight="1">
      <c r="A245" s="803" t="s">
        <v>55</v>
      </c>
      <c r="B245" s="803"/>
      <c r="C245" s="531" t="s">
        <v>428</v>
      </c>
      <c r="D245" s="531" t="s">
        <v>603</v>
      </c>
      <c r="E245" s="531" t="s">
        <v>429</v>
      </c>
      <c r="F245" s="531" t="s">
        <v>50</v>
      </c>
      <c r="G245" s="801"/>
    </row>
    <row r="246" spans="1:7" ht="15" customHeight="1">
      <c r="A246" s="814" t="s">
        <v>573</v>
      </c>
      <c r="B246" s="814"/>
      <c r="C246" s="531"/>
      <c r="D246" s="514"/>
      <c r="E246" s="531"/>
      <c r="F246" s="514" t="e">
        <f>10%*G258</f>
        <v>#REF!</v>
      </c>
      <c r="G246" s="801"/>
    </row>
    <row r="247" spans="1:7" ht="15" customHeight="1">
      <c r="A247" s="831" t="s">
        <v>1023</v>
      </c>
      <c r="B247" s="832"/>
      <c r="C247" s="531"/>
      <c r="D247" s="514" t="e">
        <f>+Compresor_80HP__con_martillo</f>
        <v>#REF!</v>
      </c>
      <c r="E247" s="531">
        <v>0.25</v>
      </c>
      <c r="F247" s="514" t="e">
        <f>+D247/E247</f>
        <v>#REF!</v>
      </c>
      <c r="G247" s="801"/>
    </row>
    <row r="248" spans="1:7" ht="15" customHeight="1">
      <c r="A248" s="814"/>
      <c r="B248" s="814"/>
      <c r="C248" s="531"/>
      <c r="D248" s="510"/>
      <c r="E248" s="531"/>
      <c r="F248" s="514"/>
      <c r="G248" s="801"/>
    </row>
    <row r="249" spans="1:7" ht="15" customHeight="1">
      <c r="A249" s="801"/>
      <c r="B249" s="801"/>
      <c r="C249" s="801"/>
      <c r="D249" s="801"/>
      <c r="E249" s="801"/>
      <c r="F249" s="534" t="s">
        <v>430</v>
      </c>
      <c r="G249" s="519" t="e">
        <f>+ROUND(SUM(F246:F248),0)</f>
        <v>#REF!</v>
      </c>
    </row>
    <row r="250" spans="1:7">
      <c r="A250" s="802" t="s">
        <v>341</v>
      </c>
      <c r="B250" s="802"/>
      <c r="C250" s="802"/>
      <c r="D250" s="802"/>
      <c r="E250" s="802"/>
      <c r="F250" s="802"/>
      <c r="G250" s="802"/>
    </row>
    <row r="251" spans="1:7">
      <c r="A251" s="531" t="s">
        <v>412</v>
      </c>
      <c r="B251" s="531" t="s">
        <v>441</v>
      </c>
      <c r="C251" s="531" t="s">
        <v>432</v>
      </c>
      <c r="D251" s="531" t="s">
        <v>433</v>
      </c>
      <c r="E251" s="531" t="s">
        <v>434</v>
      </c>
      <c r="F251" s="531" t="s">
        <v>50</v>
      </c>
      <c r="G251" s="801"/>
    </row>
    <row r="252" spans="1:7">
      <c r="A252" s="520" t="s">
        <v>574</v>
      </c>
      <c r="B252" s="531">
        <v>12</v>
      </c>
      <c r="C252" s="509" t="e">
        <f>+DISTANCIA_ESCOMBRERA_LIBORINA</f>
        <v>#REF!</v>
      </c>
      <c r="D252" s="531" t="e">
        <f>+B252*C252</f>
        <v>#REF!</v>
      </c>
      <c r="E252" s="514" t="e">
        <f>+Transporte_volco</f>
        <v>#REF!</v>
      </c>
      <c r="F252" s="510" t="e">
        <f>+D252*E252</f>
        <v>#REF!</v>
      </c>
      <c r="G252" s="801"/>
    </row>
    <row r="253" spans="1:7">
      <c r="A253" s="803"/>
      <c r="B253" s="803"/>
      <c r="C253" s="803"/>
      <c r="D253" s="803"/>
      <c r="E253" s="803"/>
      <c r="F253" s="534" t="s">
        <v>430</v>
      </c>
      <c r="G253" s="519" t="e">
        <f>+ROUND(SUM(F252:F252),0)</f>
        <v>#REF!</v>
      </c>
    </row>
    <row r="254" spans="1:7">
      <c r="A254" s="802" t="s">
        <v>349</v>
      </c>
      <c r="B254" s="802"/>
      <c r="C254" s="802"/>
      <c r="D254" s="802"/>
      <c r="E254" s="802"/>
      <c r="F254" s="802"/>
      <c r="G254" s="802"/>
    </row>
    <row r="255" spans="1:7">
      <c r="A255" s="531" t="s">
        <v>435</v>
      </c>
      <c r="B255" s="531" t="s">
        <v>436</v>
      </c>
      <c r="C255" s="531" t="s">
        <v>437</v>
      </c>
      <c r="D255" s="531" t="s">
        <v>438</v>
      </c>
      <c r="E255" s="531" t="s">
        <v>429</v>
      </c>
      <c r="F255" s="531" t="s">
        <v>50</v>
      </c>
      <c r="G255" s="801"/>
    </row>
    <row r="256" spans="1:7">
      <c r="A256" s="520" t="s">
        <v>442</v>
      </c>
      <c r="B256" s="511" t="e">
        <f>+oficial</f>
        <v>#REF!</v>
      </c>
      <c r="C256" s="556" t="e">
        <f>+Prestaciones_2</f>
        <v>#REF!</v>
      </c>
      <c r="D256" s="514" t="e">
        <f>+ROUND(B256*C256,0)</f>
        <v>#REF!</v>
      </c>
      <c r="E256" s="531">
        <f>+E247</f>
        <v>0.25</v>
      </c>
      <c r="F256" s="521" t="e">
        <f>+D256/E256</f>
        <v>#REF!</v>
      </c>
      <c r="G256" s="801"/>
    </row>
    <row r="257" spans="1:7">
      <c r="A257" s="520" t="s">
        <v>601</v>
      </c>
      <c r="B257" s="511" t="e">
        <f>+ayudante*2</f>
        <v>#REF!</v>
      </c>
      <c r="C257" s="556" t="e">
        <f>+Prestaciones_2</f>
        <v>#REF!</v>
      </c>
      <c r="D257" s="514" t="e">
        <f>+ROUND(B257*C257,0)</f>
        <v>#REF!</v>
      </c>
      <c r="E257" s="531">
        <f>+E256</f>
        <v>0.25</v>
      </c>
      <c r="F257" s="521" t="e">
        <f>+D257/E257</f>
        <v>#REF!</v>
      </c>
      <c r="G257" s="801"/>
    </row>
    <row r="258" spans="1:7">
      <c r="A258" s="805"/>
      <c r="B258" s="805"/>
      <c r="C258" s="805"/>
      <c r="D258" s="805"/>
      <c r="E258" s="805"/>
      <c r="F258" s="534" t="s">
        <v>430</v>
      </c>
      <c r="G258" s="519" t="e">
        <f>+ROUND(SUM(F256:F257),0)</f>
        <v>#REF!</v>
      </c>
    </row>
    <row r="259" spans="1:7">
      <c r="A259" s="800" t="s">
        <v>575</v>
      </c>
      <c r="B259" s="800"/>
      <c r="C259" s="800"/>
      <c r="D259" s="800"/>
      <c r="E259" s="800"/>
      <c r="F259" s="800"/>
      <c r="G259" s="522" t="e">
        <f>+ROUND(G249+G243+G253+G258,0)</f>
        <v>#REF!</v>
      </c>
    </row>
    <row r="260" spans="1:7" ht="15" customHeight="1">
      <c r="A260" s="816" t="s">
        <v>355</v>
      </c>
      <c r="B260" s="816"/>
      <c r="C260" s="816"/>
      <c r="D260" s="816"/>
      <c r="E260" s="816"/>
      <c r="F260" s="816"/>
      <c r="G260" s="816"/>
    </row>
    <row r="261" spans="1:7">
      <c r="A261" s="803" t="s">
        <v>55</v>
      </c>
      <c r="B261" s="803"/>
      <c r="C261" s="803"/>
      <c r="D261" s="803"/>
      <c r="E261" s="803"/>
      <c r="F261" s="528"/>
      <c r="G261" s="531" t="s">
        <v>357</v>
      </c>
    </row>
    <row r="262" spans="1:7">
      <c r="A262" s="804" t="s">
        <v>17</v>
      </c>
      <c r="B262" s="804"/>
      <c r="C262" s="804"/>
      <c r="D262" s="804"/>
      <c r="E262" s="804"/>
      <c r="F262" s="644" t="e">
        <f>+Administración</f>
        <v>#REF!</v>
      </c>
      <c r="G262" s="525" t="e">
        <f>+ROUND($G$259*F262,0)</f>
        <v>#REF!</v>
      </c>
    </row>
    <row r="263" spans="1:7">
      <c r="A263" s="804" t="s">
        <v>18</v>
      </c>
      <c r="B263" s="804"/>
      <c r="C263" s="804"/>
      <c r="D263" s="804"/>
      <c r="E263" s="804"/>
      <c r="F263" s="644" t="e">
        <f>+Imprevistos</f>
        <v>#REF!</v>
      </c>
      <c r="G263" s="525" t="e">
        <f>+ROUND($G$259*F263,0)</f>
        <v>#REF!</v>
      </c>
    </row>
    <row r="264" spans="1:7">
      <c r="A264" s="804" t="s">
        <v>19</v>
      </c>
      <c r="B264" s="804"/>
      <c r="C264" s="804"/>
      <c r="D264" s="804"/>
      <c r="E264" s="804"/>
      <c r="F264" s="644" t="e">
        <f>+Utilidad</f>
        <v>#REF!</v>
      </c>
      <c r="G264" s="525" t="e">
        <f>+ROUND($G$259*F264,0)</f>
        <v>#REF!</v>
      </c>
    </row>
    <row r="265" spans="1:7">
      <c r="A265" s="800" t="s">
        <v>576</v>
      </c>
      <c r="B265" s="800"/>
      <c r="C265" s="800"/>
      <c r="D265" s="800"/>
      <c r="E265" s="800"/>
      <c r="F265" s="800"/>
      <c r="G265" s="522" t="e">
        <f>SUM(G262:G264)</f>
        <v>#REF!</v>
      </c>
    </row>
    <row r="266" spans="1:7">
      <c r="A266" s="800" t="s">
        <v>439</v>
      </c>
      <c r="B266" s="800"/>
      <c r="C266" s="800"/>
      <c r="D266" s="800"/>
      <c r="E266" s="800"/>
      <c r="F266" s="800"/>
      <c r="G266" s="522" t="e">
        <f>+G265+G259</f>
        <v>#REF!</v>
      </c>
    </row>
    <row r="267" spans="1:7" ht="15" customHeight="1">
      <c r="A267" s="526"/>
      <c r="B267" s="526"/>
      <c r="C267" s="526"/>
      <c r="D267" s="526"/>
      <c r="E267" s="526"/>
      <c r="F267" s="526"/>
      <c r="G267" s="527"/>
    </row>
    <row r="268" spans="1:7" ht="15" customHeight="1">
      <c r="A268" s="526"/>
      <c r="B268" s="526"/>
      <c r="C268" s="526"/>
      <c r="D268" s="526"/>
      <c r="E268" s="526"/>
      <c r="F268" s="526"/>
      <c r="G268" s="527"/>
    </row>
    <row r="269" spans="1:7" ht="15" customHeight="1">
      <c r="A269" s="526"/>
      <c r="B269" s="526"/>
      <c r="C269" s="526"/>
      <c r="D269" s="526"/>
      <c r="E269" s="526"/>
      <c r="F269" s="526"/>
      <c r="G269" s="527"/>
    </row>
    <row r="270" spans="1:7" ht="15" customHeight="1">
      <c r="A270" s="526"/>
      <c r="B270" s="526"/>
      <c r="C270" s="526"/>
      <c r="D270" s="526"/>
      <c r="E270" s="526"/>
      <c r="F270" s="526"/>
      <c r="G270" s="527"/>
    </row>
    <row r="271" spans="1:7" ht="15" customHeight="1">
      <c r="A271" s="584" t="s">
        <v>640</v>
      </c>
      <c r="B271" s="526"/>
      <c r="C271" s="526"/>
      <c r="D271" s="526"/>
      <c r="E271" s="526"/>
      <c r="F271" s="526"/>
      <c r="G271" s="527"/>
    </row>
    <row r="272" spans="1:7">
      <c r="A272" s="280" t="s">
        <v>641</v>
      </c>
      <c r="B272" s="526"/>
      <c r="C272" s="526"/>
      <c r="D272" s="526"/>
      <c r="E272" s="526"/>
      <c r="F272" s="526"/>
      <c r="G272" s="527"/>
    </row>
    <row r="273" spans="1:7">
      <c r="A273" s="280" t="s">
        <v>953</v>
      </c>
      <c r="B273" s="526"/>
      <c r="C273" s="526"/>
      <c r="D273" s="526"/>
      <c r="E273" s="526"/>
      <c r="F273" s="526"/>
      <c r="G273" s="527"/>
    </row>
    <row r="278" spans="1:7">
      <c r="A278" s="815" t="s">
        <v>425</v>
      </c>
      <c r="B278" s="815"/>
      <c r="C278" s="815"/>
      <c r="D278" s="815"/>
      <c r="E278" s="815"/>
      <c r="F278" s="815"/>
      <c r="G278" s="815"/>
    </row>
    <row r="279" spans="1:7">
      <c r="A279" s="515" t="s">
        <v>1020</v>
      </c>
      <c r="B279" s="806" t="e">
        <f>+#REF!</f>
        <v>#REF!</v>
      </c>
      <c r="C279" s="807"/>
      <c r="D279" s="808"/>
      <c r="E279" s="523" t="s">
        <v>569</v>
      </c>
      <c r="F279" s="806" t="s">
        <v>1030</v>
      </c>
      <c r="G279" s="808"/>
    </row>
    <row r="280" spans="1:7">
      <c r="A280" s="515" t="s">
        <v>1021</v>
      </c>
      <c r="B280" s="809" t="e">
        <f>+#REF!</f>
        <v>#REF!</v>
      </c>
      <c r="C280" s="810"/>
      <c r="D280" s="810"/>
      <c r="E280" s="811"/>
      <c r="F280" s="533" t="s">
        <v>23</v>
      </c>
      <c r="G280" s="533" t="e">
        <f>+#REF!</f>
        <v>#REF!</v>
      </c>
    </row>
    <row r="281" spans="1:7">
      <c r="A281" s="516" t="s">
        <v>426</v>
      </c>
      <c r="B281" s="812" t="e">
        <f>+#REF!</f>
        <v>#REF!</v>
      </c>
      <c r="C281" s="812"/>
      <c r="D281" s="812"/>
      <c r="E281" s="812"/>
      <c r="F281" s="812"/>
      <c r="G281" s="517"/>
    </row>
    <row r="282" spans="1:7">
      <c r="A282" s="518" t="s">
        <v>427</v>
      </c>
      <c r="B282" s="814" t="e">
        <f>+#REF!</f>
        <v>#REF!</v>
      </c>
      <c r="C282" s="814"/>
      <c r="D282" s="814"/>
      <c r="E282" s="814"/>
      <c r="F282" s="534" t="s">
        <v>23</v>
      </c>
      <c r="G282" s="532" t="e">
        <f>+G280</f>
        <v>#REF!</v>
      </c>
    </row>
    <row r="283" spans="1:7">
      <c r="A283" s="801"/>
      <c r="B283" s="801"/>
      <c r="C283" s="801"/>
      <c r="D283" s="801"/>
      <c r="E283" s="801"/>
      <c r="F283" s="801"/>
      <c r="G283" s="801"/>
    </row>
    <row r="284" spans="1:7">
      <c r="A284" s="802" t="s">
        <v>440</v>
      </c>
      <c r="B284" s="802"/>
      <c r="C284" s="802"/>
      <c r="D284" s="802"/>
      <c r="E284" s="802"/>
      <c r="F284" s="802"/>
      <c r="G284" s="802"/>
    </row>
    <row r="285" spans="1:7">
      <c r="A285" s="803" t="s">
        <v>55</v>
      </c>
      <c r="B285" s="803"/>
      <c r="C285" s="531" t="s">
        <v>46</v>
      </c>
      <c r="D285" s="531" t="s">
        <v>431</v>
      </c>
      <c r="E285" s="531" t="s">
        <v>47</v>
      </c>
      <c r="F285" s="531" t="s">
        <v>50</v>
      </c>
      <c r="G285" s="801"/>
    </row>
    <row r="286" spans="1:7">
      <c r="A286" s="812"/>
      <c r="B286" s="812"/>
      <c r="C286" s="531"/>
      <c r="D286" s="510"/>
      <c r="E286" s="531"/>
      <c r="F286" s="514"/>
      <c r="G286" s="801"/>
    </row>
    <row r="287" spans="1:7">
      <c r="A287" s="812"/>
      <c r="B287" s="812"/>
      <c r="C287" s="509"/>
      <c r="D287" s="510"/>
      <c r="E287" s="509"/>
      <c r="F287" s="514"/>
      <c r="G287" s="801"/>
    </row>
    <row r="288" spans="1:7">
      <c r="A288" s="814"/>
      <c r="B288" s="814"/>
      <c r="C288" s="509"/>
      <c r="D288" s="510"/>
      <c r="E288" s="509"/>
      <c r="F288" s="514"/>
      <c r="G288" s="801"/>
    </row>
    <row r="289" spans="1:7">
      <c r="A289" s="801"/>
      <c r="B289" s="801"/>
      <c r="C289" s="801"/>
      <c r="D289" s="801"/>
      <c r="E289" s="801"/>
      <c r="F289" s="534" t="s">
        <v>430</v>
      </c>
      <c r="G289" s="519">
        <f>+ROUND(SUM(F286:F288),0)</f>
        <v>0</v>
      </c>
    </row>
    <row r="290" spans="1:7">
      <c r="A290" s="802" t="s">
        <v>572</v>
      </c>
      <c r="B290" s="802"/>
      <c r="C290" s="802"/>
      <c r="D290" s="802"/>
      <c r="E290" s="802"/>
      <c r="F290" s="802"/>
      <c r="G290" s="802"/>
    </row>
    <row r="291" spans="1:7">
      <c r="A291" s="803" t="s">
        <v>55</v>
      </c>
      <c r="B291" s="803"/>
      <c r="C291" s="531" t="s">
        <v>428</v>
      </c>
      <c r="D291" s="531" t="s">
        <v>603</v>
      </c>
      <c r="E291" s="531" t="s">
        <v>429</v>
      </c>
      <c r="F291" s="531" t="s">
        <v>50</v>
      </c>
      <c r="G291" s="801"/>
    </row>
    <row r="292" spans="1:7">
      <c r="A292" s="814" t="s">
        <v>573</v>
      </c>
      <c r="B292" s="814"/>
      <c r="C292" s="531"/>
      <c r="D292" s="514"/>
      <c r="E292" s="531"/>
      <c r="F292" s="514" t="e">
        <f>10%*G304</f>
        <v>#REF!</v>
      </c>
      <c r="G292" s="801"/>
    </row>
    <row r="293" spans="1:7">
      <c r="A293" s="831" t="s">
        <v>1023</v>
      </c>
      <c r="B293" s="832"/>
      <c r="C293" s="531"/>
      <c r="D293" s="514" t="e">
        <f>+Compresor_80HP__con_martillo</f>
        <v>#REF!</v>
      </c>
      <c r="E293" s="531">
        <v>0.25</v>
      </c>
      <c r="F293" s="514" t="e">
        <f>+D293/E293</f>
        <v>#REF!</v>
      </c>
      <c r="G293" s="801"/>
    </row>
    <row r="294" spans="1:7">
      <c r="A294" s="814"/>
      <c r="B294" s="814"/>
      <c r="C294" s="531"/>
      <c r="D294" s="510"/>
      <c r="E294" s="531"/>
      <c r="F294" s="514"/>
      <c r="G294" s="801"/>
    </row>
    <row r="295" spans="1:7">
      <c r="A295" s="801"/>
      <c r="B295" s="801"/>
      <c r="C295" s="801"/>
      <c r="D295" s="801"/>
      <c r="E295" s="801"/>
      <c r="F295" s="534" t="s">
        <v>430</v>
      </c>
      <c r="G295" s="519" t="e">
        <f>+ROUND(SUM(F292:F294),0)</f>
        <v>#REF!</v>
      </c>
    </row>
    <row r="296" spans="1:7">
      <c r="A296" s="802" t="s">
        <v>341</v>
      </c>
      <c r="B296" s="802"/>
      <c r="C296" s="802"/>
      <c r="D296" s="802"/>
      <c r="E296" s="802"/>
      <c r="F296" s="802"/>
      <c r="G296" s="802"/>
    </row>
    <row r="297" spans="1:7">
      <c r="A297" s="531" t="s">
        <v>412</v>
      </c>
      <c r="B297" s="531" t="s">
        <v>441</v>
      </c>
      <c r="C297" s="531" t="s">
        <v>432</v>
      </c>
      <c r="D297" s="531" t="s">
        <v>433</v>
      </c>
      <c r="E297" s="531" t="s">
        <v>434</v>
      </c>
      <c r="F297" s="531" t="s">
        <v>50</v>
      </c>
      <c r="G297" s="801"/>
    </row>
    <row r="298" spans="1:7">
      <c r="A298" s="520" t="s">
        <v>574</v>
      </c>
      <c r="B298" s="531">
        <v>12</v>
      </c>
      <c r="C298" s="509" t="e">
        <f>+DISTANCIA_ESCOMBRERA_SABANALARGA</f>
        <v>#REF!</v>
      </c>
      <c r="D298" s="531" t="e">
        <f>+B298*C298</f>
        <v>#REF!</v>
      </c>
      <c r="E298" s="514" t="e">
        <f>+Transporte_volco</f>
        <v>#REF!</v>
      </c>
      <c r="F298" s="510" t="e">
        <f>+D298*E298</f>
        <v>#REF!</v>
      </c>
      <c r="G298" s="801"/>
    </row>
    <row r="299" spans="1:7">
      <c r="A299" s="803"/>
      <c r="B299" s="803"/>
      <c r="C299" s="803"/>
      <c r="D299" s="803"/>
      <c r="E299" s="803"/>
      <c r="F299" s="534" t="s">
        <v>430</v>
      </c>
      <c r="G299" s="519" t="e">
        <f>+ROUND(SUM(F298:F298),0)</f>
        <v>#REF!</v>
      </c>
    </row>
    <row r="300" spans="1:7">
      <c r="A300" s="802" t="s">
        <v>349</v>
      </c>
      <c r="B300" s="802"/>
      <c r="C300" s="802"/>
      <c r="D300" s="802"/>
      <c r="E300" s="802"/>
      <c r="F300" s="802"/>
      <c r="G300" s="802"/>
    </row>
    <row r="301" spans="1:7">
      <c r="A301" s="531" t="s">
        <v>435</v>
      </c>
      <c r="B301" s="531" t="s">
        <v>436</v>
      </c>
      <c r="C301" s="531" t="s">
        <v>437</v>
      </c>
      <c r="D301" s="531" t="s">
        <v>438</v>
      </c>
      <c r="E301" s="531" t="s">
        <v>429</v>
      </c>
      <c r="F301" s="531" t="s">
        <v>50</v>
      </c>
      <c r="G301" s="801"/>
    </row>
    <row r="302" spans="1:7">
      <c r="A302" s="520" t="s">
        <v>442</v>
      </c>
      <c r="B302" s="511" t="e">
        <f>+oficial</f>
        <v>#REF!</v>
      </c>
      <c r="C302" s="556" t="e">
        <f>+Prestaciones_2</f>
        <v>#REF!</v>
      </c>
      <c r="D302" s="514" t="e">
        <f>+ROUND(B302*C302,0)</f>
        <v>#REF!</v>
      </c>
      <c r="E302" s="531">
        <f>+E293</f>
        <v>0.25</v>
      </c>
      <c r="F302" s="521" t="e">
        <f>+D302/E302</f>
        <v>#REF!</v>
      </c>
      <c r="G302" s="801"/>
    </row>
    <row r="303" spans="1:7">
      <c r="A303" s="520" t="s">
        <v>601</v>
      </c>
      <c r="B303" s="511" t="e">
        <f>+ayudante*2</f>
        <v>#REF!</v>
      </c>
      <c r="C303" s="556" t="e">
        <f>+Prestaciones_2</f>
        <v>#REF!</v>
      </c>
      <c r="D303" s="514" t="e">
        <f>+ROUND(B303*C303,0)</f>
        <v>#REF!</v>
      </c>
      <c r="E303" s="531">
        <f>+E302</f>
        <v>0.25</v>
      </c>
      <c r="F303" s="521" t="e">
        <f>+D303/E303</f>
        <v>#REF!</v>
      </c>
      <c r="G303" s="801"/>
    </row>
    <row r="304" spans="1:7">
      <c r="A304" s="805"/>
      <c r="B304" s="805"/>
      <c r="C304" s="805"/>
      <c r="D304" s="805"/>
      <c r="E304" s="805"/>
      <c r="F304" s="534" t="s">
        <v>430</v>
      </c>
      <c r="G304" s="519" t="e">
        <f>+ROUND(SUM(F302:F303),0)</f>
        <v>#REF!</v>
      </c>
    </row>
    <row r="305" spans="1:7">
      <c r="A305" s="800" t="s">
        <v>575</v>
      </c>
      <c r="B305" s="800"/>
      <c r="C305" s="800"/>
      <c r="D305" s="800"/>
      <c r="E305" s="800"/>
      <c r="F305" s="800"/>
      <c r="G305" s="522" t="e">
        <f>+ROUND(G295+G289+G299+G304,0)</f>
        <v>#REF!</v>
      </c>
    </row>
    <row r="306" spans="1:7">
      <c r="A306" s="816" t="s">
        <v>355</v>
      </c>
      <c r="B306" s="816"/>
      <c r="C306" s="816"/>
      <c r="D306" s="816"/>
      <c r="E306" s="816"/>
      <c r="F306" s="816"/>
      <c r="G306" s="816"/>
    </row>
    <row r="307" spans="1:7">
      <c r="A307" s="803" t="s">
        <v>55</v>
      </c>
      <c r="B307" s="803"/>
      <c r="C307" s="803"/>
      <c r="D307" s="803"/>
      <c r="E307" s="803"/>
      <c r="F307" s="528"/>
      <c r="G307" s="531" t="s">
        <v>357</v>
      </c>
    </row>
    <row r="308" spans="1:7">
      <c r="A308" s="804" t="s">
        <v>17</v>
      </c>
      <c r="B308" s="804"/>
      <c r="C308" s="804"/>
      <c r="D308" s="804"/>
      <c r="E308" s="804"/>
      <c r="F308" s="644" t="e">
        <f>+Administración</f>
        <v>#REF!</v>
      </c>
      <c r="G308" s="525" t="e">
        <f>+ROUND($G$305*F308,0)</f>
        <v>#REF!</v>
      </c>
    </row>
    <row r="309" spans="1:7">
      <c r="A309" s="804" t="s">
        <v>18</v>
      </c>
      <c r="B309" s="804"/>
      <c r="C309" s="804"/>
      <c r="D309" s="804"/>
      <c r="E309" s="804"/>
      <c r="F309" s="644" t="e">
        <f>+Imprevistos</f>
        <v>#REF!</v>
      </c>
      <c r="G309" s="525" t="e">
        <f>+ROUND($G$305*F309,0)</f>
        <v>#REF!</v>
      </c>
    </row>
    <row r="310" spans="1:7">
      <c r="A310" s="804" t="s">
        <v>19</v>
      </c>
      <c r="B310" s="804"/>
      <c r="C310" s="804"/>
      <c r="D310" s="804"/>
      <c r="E310" s="804"/>
      <c r="F310" s="644" t="e">
        <f>+Utilidad</f>
        <v>#REF!</v>
      </c>
      <c r="G310" s="525" t="e">
        <f>+ROUND($G$305*F310,0)</f>
        <v>#REF!</v>
      </c>
    </row>
    <row r="311" spans="1:7">
      <c r="A311" s="800" t="s">
        <v>576</v>
      </c>
      <c r="B311" s="800"/>
      <c r="C311" s="800"/>
      <c r="D311" s="800"/>
      <c r="E311" s="800"/>
      <c r="F311" s="800"/>
      <c r="G311" s="522" t="e">
        <f>SUM(G308:G310)</f>
        <v>#REF!</v>
      </c>
    </row>
    <row r="312" spans="1:7">
      <c r="A312" s="800" t="s">
        <v>439</v>
      </c>
      <c r="B312" s="800"/>
      <c r="C312" s="800"/>
      <c r="D312" s="800"/>
      <c r="E312" s="800"/>
      <c r="F312" s="800"/>
      <c r="G312" s="522" t="e">
        <f>+G311+G305</f>
        <v>#REF!</v>
      </c>
    </row>
    <row r="313" spans="1:7">
      <c r="A313" s="526"/>
      <c r="B313" s="526"/>
      <c r="C313" s="526"/>
      <c r="D313" s="526"/>
      <c r="E313" s="526"/>
      <c r="F313" s="526"/>
      <c r="G313" s="527"/>
    </row>
    <row r="314" spans="1:7">
      <c r="A314" s="526"/>
      <c r="B314" s="526"/>
      <c r="C314" s="526"/>
      <c r="D314" s="526"/>
      <c r="E314" s="526"/>
      <c r="F314" s="526"/>
      <c r="G314" s="527"/>
    </row>
    <row r="315" spans="1:7">
      <c r="A315" s="526"/>
      <c r="B315" s="526"/>
      <c r="C315" s="526"/>
      <c r="D315" s="526"/>
      <c r="E315" s="526"/>
      <c r="F315" s="526"/>
      <c r="G315" s="527"/>
    </row>
    <row r="316" spans="1:7">
      <c r="A316" s="526"/>
      <c r="B316" s="526"/>
      <c r="C316" s="526"/>
      <c r="D316" s="526"/>
      <c r="E316" s="526"/>
      <c r="F316" s="526"/>
      <c r="G316" s="527"/>
    </row>
    <row r="317" spans="1:7">
      <c r="A317" s="584" t="s">
        <v>640</v>
      </c>
      <c r="B317" s="526"/>
      <c r="C317" s="526"/>
      <c r="D317" s="526"/>
      <c r="E317" s="526"/>
      <c r="F317" s="526"/>
      <c r="G317" s="527"/>
    </row>
    <row r="318" spans="1:7">
      <c r="A318" s="280" t="s">
        <v>641</v>
      </c>
      <c r="B318" s="526"/>
      <c r="C318" s="526"/>
      <c r="D318" s="526"/>
      <c r="E318" s="526"/>
      <c r="F318" s="526"/>
      <c r="G318" s="527"/>
    </row>
    <row r="319" spans="1:7">
      <c r="A319" s="280" t="s">
        <v>953</v>
      </c>
      <c r="B319" s="526"/>
      <c r="C319" s="526"/>
      <c r="D319" s="526"/>
      <c r="E319" s="526"/>
      <c r="F319" s="526"/>
      <c r="G319" s="527"/>
    </row>
    <row r="324" spans="1:7">
      <c r="A324" s="815" t="s">
        <v>425</v>
      </c>
      <c r="B324" s="815"/>
      <c r="C324" s="815"/>
      <c r="D324" s="815"/>
      <c r="E324" s="815"/>
      <c r="F324" s="815"/>
      <c r="G324" s="815"/>
    </row>
    <row r="325" spans="1:7">
      <c r="A325" s="515" t="s">
        <v>1020</v>
      </c>
      <c r="B325" s="806" t="e">
        <f>+#REF!</f>
        <v>#REF!</v>
      </c>
      <c r="C325" s="807"/>
      <c r="D325" s="808"/>
      <c r="E325" s="523" t="s">
        <v>569</v>
      </c>
      <c r="F325" s="806" t="s">
        <v>1031</v>
      </c>
      <c r="G325" s="808"/>
    </row>
    <row r="326" spans="1:7">
      <c r="A326" s="515" t="s">
        <v>1021</v>
      </c>
      <c r="B326" s="809" t="e">
        <f>+#REF!</f>
        <v>#REF!</v>
      </c>
      <c r="C326" s="810"/>
      <c r="D326" s="810"/>
      <c r="E326" s="811"/>
      <c r="F326" s="533" t="s">
        <v>23</v>
      </c>
      <c r="G326" s="533" t="e">
        <f>+#REF!</f>
        <v>#REF!</v>
      </c>
    </row>
    <row r="327" spans="1:7">
      <c r="A327" s="516" t="s">
        <v>426</v>
      </c>
      <c r="B327" s="812" t="e">
        <f>+#REF!</f>
        <v>#REF!</v>
      </c>
      <c r="C327" s="812"/>
      <c r="D327" s="812"/>
      <c r="E327" s="812"/>
      <c r="F327" s="812"/>
      <c r="G327" s="517"/>
    </row>
    <row r="328" spans="1:7">
      <c r="A328" s="518" t="s">
        <v>427</v>
      </c>
      <c r="B328" s="814" t="e">
        <f>+#REF!</f>
        <v>#REF!</v>
      </c>
      <c r="C328" s="814"/>
      <c r="D328" s="814"/>
      <c r="E328" s="814"/>
      <c r="F328" s="534" t="s">
        <v>23</v>
      </c>
      <c r="G328" s="532" t="e">
        <f>+G326</f>
        <v>#REF!</v>
      </c>
    </row>
    <row r="329" spans="1:7">
      <c r="A329" s="801"/>
      <c r="B329" s="801"/>
      <c r="C329" s="801"/>
      <c r="D329" s="801"/>
      <c r="E329" s="801"/>
      <c r="F329" s="801"/>
      <c r="G329" s="801"/>
    </row>
    <row r="330" spans="1:7">
      <c r="A330" s="802" t="s">
        <v>440</v>
      </c>
      <c r="B330" s="802"/>
      <c r="C330" s="802"/>
      <c r="D330" s="802"/>
      <c r="E330" s="802"/>
      <c r="F330" s="802"/>
      <c r="G330" s="802"/>
    </row>
    <row r="331" spans="1:7">
      <c r="A331" s="803" t="s">
        <v>55</v>
      </c>
      <c r="B331" s="803"/>
      <c r="C331" s="531" t="s">
        <v>46</v>
      </c>
      <c r="D331" s="531" t="s">
        <v>431</v>
      </c>
      <c r="E331" s="531" t="s">
        <v>47</v>
      </c>
      <c r="F331" s="531" t="s">
        <v>50</v>
      </c>
      <c r="G331" s="801"/>
    </row>
    <row r="332" spans="1:7">
      <c r="A332" s="812"/>
      <c r="B332" s="812"/>
      <c r="C332" s="531"/>
      <c r="D332" s="510"/>
      <c r="E332" s="531"/>
      <c r="F332" s="514"/>
      <c r="G332" s="801"/>
    </row>
    <row r="333" spans="1:7">
      <c r="A333" s="812"/>
      <c r="B333" s="812"/>
      <c r="C333" s="509"/>
      <c r="D333" s="510"/>
      <c r="E333" s="509"/>
      <c r="F333" s="514"/>
      <c r="G333" s="801"/>
    </row>
    <row r="334" spans="1:7">
      <c r="A334" s="814"/>
      <c r="B334" s="814"/>
      <c r="C334" s="509"/>
      <c r="D334" s="510"/>
      <c r="E334" s="509"/>
      <c r="F334" s="514"/>
      <c r="G334" s="801"/>
    </row>
    <row r="335" spans="1:7">
      <c r="A335" s="801"/>
      <c r="B335" s="801"/>
      <c r="C335" s="801"/>
      <c r="D335" s="801"/>
      <c r="E335" s="801"/>
      <c r="F335" s="534" t="s">
        <v>430</v>
      </c>
      <c r="G335" s="519">
        <f>+ROUND(SUM(F332:F334),0)</f>
        <v>0</v>
      </c>
    </row>
    <row r="336" spans="1:7">
      <c r="A336" s="802" t="s">
        <v>572</v>
      </c>
      <c r="B336" s="802"/>
      <c r="C336" s="802"/>
      <c r="D336" s="802"/>
      <c r="E336" s="802"/>
      <c r="F336" s="802"/>
      <c r="G336" s="802"/>
    </row>
    <row r="337" spans="1:7">
      <c r="A337" s="803" t="s">
        <v>55</v>
      </c>
      <c r="B337" s="803"/>
      <c r="C337" s="531" t="s">
        <v>428</v>
      </c>
      <c r="D337" s="531" t="s">
        <v>603</v>
      </c>
      <c r="E337" s="531" t="s">
        <v>429</v>
      </c>
      <c r="F337" s="531" t="s">
        <v>50</v>
      </c>
      <c r="G337" s="801"/>
    </row>
    <row r="338" spans="1:7">
      <c r="A338" s="814" t="s">
        <v>573</v>
      </c>
      <c r="B338" s="814"/>
      <c r="C338" s="531"/>
      <c r="D338" s="514"/>
      <c r="E338" s="531"/>
      <c r="F338" s="514" t="e">
        <f>10%*G350</f>
        <v>#REF!</v>
      </c>
      <c r="G338" s="801"/>
    </row>
    <row r="339" spans="1:7">
      <c r="A339" s="831" t="s">
        <v>1023</v>
      </c>
      <c r="B339" s="832"/>
      <c r="C339" s="531"/>
      <c r="D339" s="514" t="e">
        <f>+Compresor_80HP__con_martillo</f>
        <v>#REF!</v>
      </c>
      <c r="E339" s="531">
        <v>0.25</v>
      </c>
      <c r="F339" s="514" t="e">
        <f>+D339/E339</f>
        <v>#REF!</v>
      </c>
      <c r="G339" s="801"/>
    </row>
    <row r="340" spans="1:7">
      <c r="A340" s="814"/>
      <c r="B340" s="814"/>
      <c r="C340" s="531"/>
      <c r="D340" s="510"/>
      <c r="E340" s="531"/>
      <c r="F340" s="514"/>
      <c r="G340" s="801"/>
    </row>
    <row r="341" spans="1:7">
      <c r="A341" s="801"/>
      <c r="B341" s="801"/>
      <c r="C341" s="801"/>
      <c r="D341" s="801"/>
      <c r="E341" s="801"/>
      <c r="F341" s="534" t="s">
        <v>430</v>
      </c>
      <c r="G341" s="519" t="e">
        <f>+ROUND(SUM(F338:F340),0)</f>
        <v>#REF!</v>
      </c>
    </row>
    <row r="342" spans="1:7">
      <c r="A342" s="802" t="s">
        <v>341</v>
      </c>
      <c r="B342" s="802"/>
      <c r="C342" s="802"/>
      <c r="D342" s="802"/>
      <c r="E342" s="802"/>
      <c r="F342" s="802"/>
      <c r="G342" s="802"/>
    </row>
    <row r="343" spans="1:7">
      <c r="A343" s="531" t="s">
        <v>412</v>
      </c>
      <c r="B343" s="531" t="s">
        <v>441</v>
      </c>
      <c r="C343" s="531" t="s">
        <v>432</v>
      </c>
      <c r="D343" s="531" t="s">
        <v>433</v>
      </c>
      <c r="E343" s="531" t="s">
        <v>434</v>
      </c>
      <c r="F343" s="531" t="s">
        <v>50</v>
      </c>
      <c r="G343" s="801"/>
    </row>
    <row r="344" spans="1:7">
      <c r="A344" s="520" t="s">
        <v>574</v>
      </c>
      <c r="B344" s="531">
        <v>12</v>
      </c>
      <c r="C344" s="509" t="e">
        <f>+DISTANCIA_ESCOMBRERA_SANTA_FE_DE_ANTIOQUIA</f>
        <v>#REF!</v>
      </c>
      <c r="D344" s="531" t="e">
        <f>+B344*C344</f>
        <v>#REF!</v>
      </c>
      <c r="E344" s="514" t="e">
        <f>+Transporte_volco</f>
        <v>#REF!</v>
      </c>
      <c r="F344" s="510" t="e">
        <f>+D344*E344</f>
        <v>#REF!</v>
      </c>
      <c r="G344" s="801"/>
    </row>
    <row r="345" spans="1:7">
      <c r="A345" s="803"/>
      <c r="B345" s="803"/>
      <c r="C345" s="803"/>
      <c r="D345" s="803"/>
      <c r="E345" s="803"/>
      <c r="F345" s="534" t="s">
        <v>430</v>
      </c>
      <c r="G345" s="519" t="e">
        <f>+ROUND(SUM(F344:F344),0)</f>
        <v>#REF!</v>
      </c>
    </row>
    <row r="346" spans="1:7">
      <c r="A346" s="802" t="s">
        <v>349</v>
      </c>
      <c r="B346" s="802"/>
      <c r="C346" s="802"/>
      <c r="D346" s="802"/>
      <c r="E346" s="802"/>
      <c r="F346" s="802"/>
      <c r="G346" s="802"/>
    </row>
    <row r="347" spans="1:7">
      <c r="A347" s="531" t="s">
        <v>435</v>
      </c>
      <c r="B347" s="531" t="s">
        <v>436</v>
      </c>
      <c r="C347" s="531" t="s">
        <v>437</v>
      </c>
      <c r="D347" s="531" t="s">
        <v>438</v>
      </c>
      <c r="E347" s="531" t="s">
        <v>429</v>
      </c>
      <c r="F347" s="531" t="s">
        <v>50</v>
      </c>
      <c r="G347" s="801"/>
    </row>
    <row r="348" spans="1:7">
      <c r="A348" s="520" t="s">
        <v>442</v>
      </c>
      <c r="B348" s="511" t="e">
        <f>+oficial</f>
        <v>#REF!</v>
      </c>
      <c r="C348" s="556" t="e">
        <f>+Prestaciones_2</f>
        <v>#REF!</v>
      </c>
      <c r="D348" s="514" t="e">
        <f>+ROUND(B348*C348,0)</f>
        <v>#REF!</v>
      </c>
      <c r="E348" s="531">
        <f>+E339</f>
        <v>0.25</v>
      </c>
      <c r="F348" s="521" t="e">
        <f>+D348/E348</f>
        <v>#REF!</v>
      </c>
      <c r="G348" s="801"/>
    </row>
    <row r="349" spans="1:7">
      <c r="A349" s="520" t="s">
        <v>601</v>
      </c>
      <c r="B349" s="511" t="e">
        <f>+ayudante*2</f>
        <v>#REF!</v>
      </c>
      <c r="C349" s="556" t="e">
        <f>+Prestaciones_2</f>
        <v>#REF!</v>
      </c>
      <c r="D349" s="514" t="e">
        <f>+ROUND(B349*C349,0)</f>
        <v>#REF!</v>
      </c>
      <c r="E349" s="531">
        <f>+E348</f>
        <v>0.25</v>
      </c>
      <c r="F349" s="521" t="e">
        <f>+D349/E349</f>
        <v>#REF!</v>
      </c>
      <c r="G349" s="801"/>
    </row>
    <row r="350" spans="1:7">
      <c r="A350" s="805"/>
      <c r="B350" s="805"/>
      <c r="C350" s="805"/>
      <c r="D350" s="805"/>
      <c r="E350" s="805"/>
      <c r="F350" s="534" t="s">
        <v>430</v>
      </c>
      <c r="G350" s="519" t="e">
        <f>+ROUND(SUM(F348:F349),0)</f>
        <v>#REF!</v>
      </c>
    </row>
    <row r="351" spans="1:7">
      <c r="A351" s="800" t="s">
        <v>575</v>
      </c>
      <c r="B351" s="800"/>
      <c r="C351" s="800"/>
      <c r="D351" s="800"/>
      <c r="E351" s="800"/>
      <c r="F351" s="800"/>
      <c r="G351" s="522" t="e">
        <f>+ROUND(G341+G335+G345+G350,0)</f>
        <v>#REF!</v>
      </c>
    </row>
    <row r="352" spans="1:7">
      <c r="A352" s="816" t="s">
        <v>355</v>
      </c>
      <c r="B352" s="816"/>
      <c r="C352" s="816"/>
      <c r="D352" s="816"/>
      <c r="E352" s="816"/>
      <c r="F352" s="816"/>
      <c r="G352" s="816"/>
    </row>
    <row r="353" spans="1:7">
      <c r="A353" s="803" t="s">
        <v>55</v>
      </c>
      <c r="B353" s="803"/>
      <c r="C353" s="803"/>
      <c r="D353" s="803"/>
      <c r="E353" s="803"/>
      <c r="F353" s="528"/>
      <c r="G353" s="531" t="s">
        <v>357</v>
      </c>
    </row>
    <row r="354" spans="1:7">
      <c r="A354" s="804" t="s">
        <v>17</v>
      </c>
      <c r="B354" s="804"/>
      <c r="C354" s="804"/>
      <c r="D354" s="804"/>
      <c r="E354" s="804"/>
      <c r="F354" s="644" t="e">
        <f>+Administración</f>
        <v>#REF!</v>
      </c>
      <c r="G354" s="525" t="e">
        <f>+ROUND($G$351*F354,0)</f>
        <v>#REF!</v>
      </c>
    </row>
    <row r="355" spans="1:7">
      <c r="A355" s="804" t="s">
        <v>18</v>
      </c>
      <c r="B355" s="804"/>
      <c r="C355" s="804"/>
      <c r="D355" s="804"/>
      <c r="E355" s="804"/>
      <c r="F355" s="644" t="e">
        <f>+Imprevistos</f>
        <v>#REF!</v>
      </c>
      <c r="G355" s="525" t="e">
        <f>+ROUND($G$351*F355,0)</f>
        <v>#REF!</v>
      </c>
    </row>
    <row r="356" spans="1:7">
      <c r="A356" s="804" t="s">
        <v>19</v>
      </c>
      <c r="B356" s="804"/>
      <c r="C356" s="804"/>
      <c r="D356" s="804"/>
      <c r="E356" s="804"/>
      <c r="F356" s="644" t="e">
        <f>+Utilidad</f>
        <v>#REF!</v>
      </c>
      <c r="G356" s="525" t="e">
        <f>+ROUND($G$351*F356,0)</f>
        <v>#REF!</v>
      </c>
    </row>
    <row r="357" spans="1:7">
      <c r="A357" s="800" t="s">
        <v>576</v>
      </c>
      <c r="B357" s="800"/>
      <c r="C357" s="800"/>
      <c r="D357" s="800"/>
      <c r="E357" s="800"/>
      <c r="F357" s="800"/>
      <c r="G357" s="522" t="e">
        <f>SUM(G354:G356)</f>
        <v>#REF!</v>
      </c>
    </row>
    <row r="358" spans="1:7">
      <c r="A358" s="800" t="s">
        <v>439</v>
      </c>
      <c r="B358" s="800"/>
      <c r="C358" s="800"/>
      <c r="D358" s="800"/>
      <c r="E358" s="800"/>
      <c r="F358" s="800"/>
      <c r="G358" s="522" t="e">
        <f>+G357+G351</f>
        <v>#REF!</v>
      </c>
    </row>
    <row r="359" spans="1:7">
      <c r="A359" s="526"/>
      <c r="B359" s="526"/>
      <c r="C359" s="526"/>
      <c r="D359" s="526"/>
      <c r="E359" s="526"/>
      <c r="F359" s="526"/>
      <c r="G359" s="527"/>
    </row>
    <row r="360" spans="1:7">
      <c r="A360" s="526"/>
      <c r="B360" s="526"/>
      <c r="C360" s="526"/>
      <c r="D360" s="526"/>
      <c r="E360" s="526"/>
      <c r="F360" s="526"/>
      <c r="G360" s="527"/>
    </row>
    <row r="361" spans="1:7">
      <c r="A361" s="526"/>
      <c r="B361" s="526"/>
      <c r="C361" s="526"/>
      <c r="D361" s="526"/>
      <c r="E361" s="526"/>
      <c r="F361" s="526"/>
      <c r="G361" s="527"/>
    </row>
    <row r="362" spans="1:7">
      <c r="A362" s="526"/>
      <c r="B362" s="526"/>
      <c r="C362" s="526"/>
      <c r="D362" s="526"/>
      <c r="E362" s="526"/>
      <c r="F362" s="526"/>
      <c r="G362" s="527"/>
    </row>
    <row r="363" spans="1:7">
      <c r="A363" s="584" t="s">
        <v>640</v>
      </c>
      <c r="B363" s="526"/>
      <c r="C363" s="526"/>
      <c r="D363" s="526"/>
      <c r="E363" s="526"/>
      <c r="F363" s="526"/>
      <c r="G363" s="527"/>
    </row>
    <row r="364" spans="1:7">
      <c r="A364" s="280" t="s">
        <v>641</v>
      </c>
      <c r="B364" s="526"/>
      <c r="C364" s="526"/>
      <c r="D364" s="526"/>
      <c r="E364" s="526"/>
      <c r="F364" s="526"/>
      <c r="G364" s="527"/>
    </row>
    <row r="365" spans="1:7">
      <c r="A365" s="280" t="s">
        <v>953</v>
      </c>
      <c r="B365" s="526"/>
      <c r="C365" s="526"/>
      <c r="D365" s="526"/>
      <c r="E365" s="526"/>
      <c r="F365" s="526"/>
      <c r="G365" s="527"/>
    </row>
    <row r="370" spans="1:7">
      <c r="A370" s="815" t="s">
        <v>425</v>
      </c>
      <c r="B370" s="815"/>
      <c r="C370" s="815"/>
      <c r="D370" s="815"/>
      <c r="E370" s="815"/>
      <c r="F370" s="815"/>
      <c r="G370" s="815"/>
    </row>
    <row r="371" spans="1:7">
      <c r="A371" s="515" t="s">
        <v>1020</v>
      </c>
      <c r="B371" s="806" t="e">
        <f>+#REF!</f>
        <v>#REF!</v>
      </c>
      <c r="C371" s="807"/>
      <c r="D371" s="808"/>
      <c r="E371" s="523" t="s">
        <v>569</v>
      </c>
      <c r="F371" s="806" t="s">
        <v>1032</v>
      </c>
      <c r="G371" s="808"/>
    </row>
    <row r="372" spans="1:7">
      <c r="A372" s="515" t="s">
        <v>1021</v>
      </c>
      <c r="B372" s="809" t="e">
        <f>+#REF!</f>
        <v>#REF!</v>
      </c>
      <c r="C372" s="810"/>
      <c r="D372" s="810"/>
      <c r="E372" s="811"/>
      <c r="F372" s="533" t="s">
        <v>23</v>
      </c>
      <c r="G372" s="533" t="e">
        <f>+#REF!</f>
        <v>#REF!</v>
      </c>
    </row>
    <row r="373" spans="1:7">
      <c r="A373" s="516" t="s">
        <v>426</v>
      </c>
      <c r="B373" s="812" t="e">
        <f>+#REF!</f>
        <v>#REF!</v>
      </c>
      <c r="C373" s="812"/>
      <c r="D373" s="812"/>
      <c r="E373" s="812"/>
      <c r="F373" s="812"/>
      <c r="G373" s="517"/>
    </row>
    <row r="374" spans="1:7">
      <c r="A374" s="518" t="s">
        <v>427</v>
      </c>
      <c r="B374" s="814" t="e">
        <f>+#REF!</f>
        <v>#REF!</v>
      </c>
      <c r="C374" s="814"/>
      <c r="D374" s="814"/>
      <c r="E374" s="814"/>
      <c r="F374" s="534" t="s">
        <v>23</v>
      </c>
      <c r="G374" s="532" t="e">
        <f>+G372</f>
        <v>#REF!</v>
      </c>
    </row>
    <row r="375" spans="1:7">
      <c r="A375" s="801"/>
      <c r="B375" s="801"/>
      <c r="C375" s="801"/>
      <c r="D375" s="801"/>
      <c r="E375" s="801"/>
      <c r="F375" s="801"/>
      <c r="G375" s="801"/>
    </row>
    <row r="376" spans="1:7">
      <c r="A376" s="802" t="s">
        <v>440</v>
      </c>
      <c r="B376" s="802"/>
      <c r="C376" s="802"/>
      <c r="D376" s="802"/>
      <c r="E376" s="802"/>
      <c r="F376" s="802"/>
      <c r="G376" s="802"/>
    </row>
    <row r="377" spans="1:7">
      <c r="A377" s="803" t="s">
        <v>55</v>
      </c>
      <c r="B377" s="803"/>
      <c r="C377" s="531" t="s">
        <v>46</v>
      </c>
      <c r="D377" s="531" t="s">
        <v>431</v>
      </c>
      <c r="E377" s="531" t="s">
        <v>47</v>
      </c>
      <c r="F377" s="531" t="s">
        <v>50</v>
      </c>
      <c r="G377" s="801"/>
    </row>
    <row r="378" spans="1:7">
      <c r="A378" s="812"/>
      <c r="B378" s="812"/>
      <c r="C378" s="531"/>
      <c r="D378" s="510"/>
      <c r="E378" s="531"/>
      <c r="F378" s="514"/>
      <c r="G378" s="801"/>
    </row>
    <row r="379" spans="1:7">
      <c r="A379" s="812"/>
      <c r="B379" s="812"/>
      <c r="C379" s="509"/>
      <c r="D379" s="510"/>
      <c r="E379" s="509"/>
      <c r="F379" s="514"/>
      <c r="G379" s="801"/>
    </row>
    <row r="380" spans="1:7">
      <c r="A380" s="814"/>
      <c r="B380" s="814"/>
      <c r="C380" s="509"/>
      <c r="D380" s="510"/>
      <c r="E380" s="509"/>
      <c r="F380" s="514"/>
      <c r="G380" s="801"/>
    </row>
    <row r="381" spans="1:7">
      <c r="A381" s="801"/>
      <c r="B381" s="801"/>
      <c r="C381" s="801"/>
      <c r="D381" s="801"/>
      <c r="E381" s="801"/>
      <c r="F381" s="534" t="s">
        <v>430</v>
      </c>
      <c r="G381" s="519">
        <f>+ROUND(SUM(F378:F380),0)</f>
        <v>0</v>
      </c>
    </row>
    <row r="382" spans="1:7">
      <c r="A382" s="802" t="s">
        <v>572</v>
      </c>
      <c r="B382" s="802"/>
      <c r="C382" s="802"/>
      <c r="D382" s="802"/>
      <c r="E382" s="802"/>
      <c r="F382" s="802"/>
      <c r="G382" s="802"/>
    </row>
    <row r="383" spans="1:7">
      <c r="A383" s="803" t="s">
        <v>55</v>
      </c>
      <c r="B383" s="803"/>
      <c r="C383" s="531" t="s">
        <v>428</v>
      </c>
      <c r="D383" s="531" t="s">
        <v>603</v>
      </c>
      <c r="E383" s="531" t="s">
        <v>429</v>
      </c>
      <c r="F383" s="531" t="s">
        <v>50</v>
      </c>
      <c r="G383" s="801"/>
    </row>
    <row r="384" spans="1:7">
      <c r="A384" s="814" t="s">
        <v>573</v>
      </c>
      <c r="B384" s="814"/>
      <c r="C384" s="531"/>
      <c r="D384" s="514"/>
      <c r="E384" s="531"/>
      <c r="F384" s="514" t="e">
        <f>10%*G396</f>
        <v>#REF!</v>
      </c>
      <c r="G384" s="801"/>
    </row>
    <row r="385" spans="1:7">
      <c r="A385" s="831" t="s">
        <v>1023</v>
      </c>
      <c r="B385" s="832"/>
      <c r="C385" s="531"/>
      <c r="D385" s="514" t="e">
        <f>+Compresor_80HP__con_martillo</f>
        <v>#REF!</v>
      </c>
      <c r="E385" s="531">
        <v>0.25</v>
      </c>
      <c r="F385" s="514" t="e">
        <f>+D385/E385</f>
        <v>#REF!</v>
      </c>
      <c r="G385" s="801"/>
    </row>
    <row r="386" spans="1:7">
      <c r="A386" s="814"/>
      <c r="B386" s="814"/>
      <c r="C386" s="531"/>
      <c r="D386" s="510"/>
      <c r="E386" s="531"/>
      <c r="F386" s="514"/>
      <c r="G386" s="801"/>
    </row>
    <row r="387" spans="1:7">
      <c r="A387" s="801"/>
      <c r="B387" s="801"/>
      <c r="C387" s="801"/>
      <c r="D387" s="801"/>
      <c r="E387" s="801"/>
      <c r="F387" s="534" t="s">
        <v>430</v>
      </c>
      <c r="G387" s="519" t="e">
        <f>+ROUND(SUM(F384:F386),0)</f>
        <v>#REF!</v>
      </c>
    </row>
    <row r="388" spans="1:7">
      <c r="A388" s="802" t="s">
        <v>341</v>
      </c>
      <c r="B388" s="802"/>
      <c r="C388" s="802"/>
      <c r="D388" s="802"/>
      <c r="E388" s="802"/>
      <c r="F388" s="802"/>
      <c r="G388" s="802"/>
    </row>
    <row r="389" spans="1:7">
      <c r="A389" s="531" t="s">
        <v>412</v>
      </c>
      <c r="B389" s="531" t="s">
        <v>441</v>
      </c>
      <c r="C389" s="531" t="s">
        <v>432</v>
      </c>
      <c r="D389" s="531" t="s">
        <v>433</v>
      </c>
      <c r="E389" s="531" t="s">
        <v>434</v>
      </c>
      <c r="F389" s="531" t="s">
        <v>50</v>
      </c>
      <c r="G389" s="801"/>
    </row>
    <row r="390" spans="1:7">
      <c r="A390" s="520" t="s">
        <v>574</v>
      </c>
      <c r="B390" s="531">
        <v>12</v>
      </c>
      <c r="C390" s="509" t="e">
        <f>+DISTANCIA_ESCOMBRERA_URMITA</f>
        <v>#REF!</v>
      </c>
      <c r="D390" s="531" t="e">
        <f>+B390*C390</f>
        <v>#REF!</v>
      </c>
      <c r="E390" s="514" t="e">
        <f>+Transporte_volco</f>
        <v>#REF!</v>
      </c>
      <c r="F390" s="510" t="e">
        <f>+D390*E390</f>
        <v>#REF!</v>
      </c>
      <c r="G390" s="801"/>
    </row>
    <row r="391" spans="1:7">
      <c r="A391" s="803"/>
      <c r="B391" s="803"/>
      <c r="C391" s="803"/>
      <c r="D391" s="803"/>
      <c r="E391" s="803"/>
      <c r="F391" s="534" t="s">
        <v>430</v>
      </c>
      <c r="G391" s="519" t="e">
        <f>+ROUND(SUM(F390:F390),0)</f>
        <v>#REF!</v>
      </c>
    </row>
    <row r="392" spans="1:7">
      <c r="A392" s="802" t="s">
        <v>349</v>
      </c>
      <c r="B392" s="802"/>
      <c r="C392" s="802"/>
      <c r="D392" s="802"/>
      <c r="E392" s="802"/>
      <c r="F392" s="802"/>
      <c r="G392" s="802"/>
    </row>
    <row r="393" spans="1:7">
      <c r="A393" s="531" t="s">
        <v>435</v>
      </c>
      <c r="B393" s="531" t="s">
        <v>436</v>
      </c>
      <c r="C393" s="531" t="s">
        <v>437</v>
      </c>
      <c r="D393" s="531" t="s">
        <v>438</v>
      </c>
      <c r="E393" s="531" t="s">
        <v>429</v>
      </c>
      <c r="F393" s="531" t="s">
        <v>50</v>
      </c>
      <c r="G393" s="801"/>
    </row>
    <row r="394" spans="1:7">
      <c r="A394" s="520" t="s">
        <v>442</v>
      </c>
      <c r="B394" s="511" t="e">
        <f>+oficial</f>
        <v>#REF!</v>
      </c>
      <c r="C394" s="556" t="e">
        <f>+Prestaciones_2</f>
        <v>#REF!</v>
      </c>
      <c r="D394" s="514" t="e">
        <f>+ROUND(B394*C394,0)</f>
        <v>#REF!</v>
      </c>
      <c r="E394" s="531">
        <f>+E385</f>
        <v>0.25</v>
      </c>
      <c r="F394" s="521" t="e">
        <f>+D394/E394</f>
        <v>#REF!</v>
      </c>
      <c r="G394" s="801"/>
    </row>
    <row r="395" spans="1:7">
      <c r="A395" s="520" t="s">
        <v>601</v>
      </c>
      <c r="B395" s="511" t="e">
        <f>+ayudante*2</f>
        <v>#REF!</v>
      </c>
      <c r="C395" s="556" t="e">
        <f>+Prestaciones_2</f>
        <v>#REF!</v>
      </c>
      <c r="D395" s="514" t="e">
        <f>+ROUND(B395*C395,0)</f>
        <v>#REF!</v>
      </c>
      <c r="E395" s="531">
        <f>+E394</f>
        <v>0.25</v>
      </c>
      <c r="F395" s="521" t="e">
        <f>+D395/E395</f>
        <v>#REF!</v>
      </c>
      <c r="G395" s="801"/>
    </row>
    <row r="396" spans="1:7">
      <c r="A396" s="805"/>
      <c r="B396" s="805"/>
      <c r="C396" s="805"/>
      <c r="D396" s="805"/>
      <c r="E396" s="805"/>
      <c r="F396" s="534" t="s">
        <v>430</v>
      </c>
      <c r="G396" s="519" t="e">
        <f>+ROUND(SUM(F394:F395),0)</f>
        <v>#REF!</v>
      </c>
    </row>
    <row r="397" spans="1:7">
      <c r="A397" s="800" t="s">
        <v>575</v>
      </c>
      <c r="B397" s="800"/>
      <c r="C397" s="800"/>
      <c r="D397" s="800"/>
      <c r="E397" s="800"/>
      <c r="F397" s="800"/>
      <c r="G397" s="522" t="e">
        <f>+ROUND(G387+G381+G391+G396,0)</f>
        <v>#REF!</v>
      </c>
    </row>
    <row r="398" spans="1:7" ht="15" customHeight="1">
      <c r="A398" s="816" t="s">
        <v>355</v>
      </c>
      <c r="B398" s="816"/>
      <c r="C398" s="816"/>
      <c r="D398" s="816"/>
      <c r="E398" s="816"/>
      <c r="F398" s="816"/>
      <c r="G398" s="816"/>
    </row>
    <row r="399" spans="1:7" ht="15" customHeight="1">
      <c r="A399" s="803" t="s">
        <v>55</v>
      </c>
      <c r="B399" s="803"/>
      <c r="C399" s="803"/>
      <c r="D399" s="803"/>
      <c r="E399" s="803"/>
      <c r="F399" s="528"/>
      <c r="G399" s="531" t="s">
        <v>357</v>
      </c>
    </row>
    <row r="400" spans="1:7">
      <c r="A400" s="804" t="s">
        <v>17</v>
      </c>
      <c r="B400" s="804"/>
      <c r="C400" s="804"/>
      <c r="D400" s="804"/>
      <c r="E400" s="804"/>
      <c r="F400" s="644" t="e">
        <f>+Administración</f>
        <v>#REF!</v>
      </c>
      <c r="G400" s="525" t="e">
        <f>+ROUND($G$397*F400,0)</f>
        <v>#REF!</v>
      </c>
    </row>
    <row r="401" spans="1:7">
      <c r="A401" s="804" t="s">
        <v>18</v>
      </c>
      <c r="B401" s="804"/>
      <c r="C401" s="804"/>
      <c r="D401" s="804"/>
      <c r="E401" s="804"/>
      <c r="F401" s="644" t="e">
        <f>+Imprevistos</f>
        <v>#REF!</v>
      </c>
      <c r="G401" s="525" t="e">
        <f>+ROUND($G$397*F401,0)</f>
        <v>#REF!</v>
      </c>
    </row>
    <row r="402" spans="1:7">
      <c r="A402" s="804" t="s">
        <v>19</v>
      </c>
      <c r="B402" s="804"/>
      <c r="C402" s="804"/>
      <c r="D402" s="804"/>
      <c r="E402" s="804"/>
      <c r="F402" s="644" t="e">
        <f>+Utilidad</f>
        <v>#REF!</v>
      </c>
      <c r="G402" s="525" t="e">
        <f>+ROUND($G$397*F402,0)</f>
        <v>#REF!</v>
      </c>
    </row>
    <row r="403" spans="1:7">
      <c r="A403" s="800" t="s">
        <v>576</v>
      </c>
      <c r="B403" s="800"/>
      <c r="C403" s="800"/>
      <c r="D403" s="800"/>
      <c r="E403" s="800"/>
      <c r="F403" s="800"/>
      <c r="G403" s="522" t="e">
        <f>SUM(G400:G402)</f>
        <v>#REF!</v>
      </c>
    </row>
    <row r="404" spans="1:7">
      <c r="A404" s="800" t="s">
        <v>439</v>
      </c>
      <c r="B404" s="800"/>
      <c r="C404" s="800"/>
      <c r="D404" s="800"/>
      <c r="E404" s="800"/>
      <c r="F404" s="800"/>
      <c r="G404" s="522" t="e">
        <f>+G403+G397</f>
        <v>#REF!</v>
      </c>
    </row>
    <row r="405" spans="1:7">
      <c r="A405" s="526"/>
      <c r="B405" s="526"/>
      <c r="C405" s="526"/>
      <c r="D405" s="526"/>
      <c r="E405" s="526"/>
      <c r="F405" s="526"/>
      <c r="G405" s="527"/>
    </row>
    <row r="406" spans="1:7">
      <c r="A406" s="526"/>
      <c r="B406" s="526"/>
      <c r="C406" s="526"/>
      <c r="D406" s="526"/>
      <c r="E406" s="526"/>
      <c r="F406" s="526"/>
      <c r="G406" s="527"/>
    </row>
    <row r="407" spans="1:7">
      <c r="A407" s="526"/>
      <c r="B407" s="526"/>
      <c r="C407" s="526"/>
      <c r="D407" s="526"/>
      <c r="E407" s="526"/>
      <c r="F407" s="526"/>
      <c r="G407" s="527"/>
    </row>
    <row r="408" spans="1:7">
      <c r="A408" s="526"/>
      <c r="B408" s="526"/>
      <c r="C408" s="526"/>
      <c r="D408" s="526"/>
      <c r="E408" s="526"/>
      <c r="F408" s="526"/>
      <c r="G408" s="527"/>
    </row>
    <row r="409" spans="1:7">
      <c r="A409" s="584" t="s">
        <v>640</v>
      </c>
      <c r="B409" s="526"/>
      <c r="C409" s="526"/>
      <c r="D409" s="526"/>
      <c r="E409" s="526"/>
      <c r="F409" s="526"/>
      <c r="G409" s="527"/>
    </row>
    <row r="410" spans="1:7">
      <c r="A410" s="280" t="s">
        <v>641</v>
      </c>
      <c r="B410" s="526"/>
      <c r="C410" s="526"/>
      <c r="D410" s="526"/>
      <c r="E410" s="526"/>
      <c r="F410" s="526"/>
      <c r="G410" s="527"/>
    </row>
    <row r="411" spans="1:7">
      <c r="A411" s="280" t="s">
        <v>953</v>
      </c>
      <c r="B411" s="526"/>
      <c r="C411" s="526"/>
      <c r="D411" s="526"/>
      <c r="E411" s="526"/>
      <c r="F411" s="526"/>
      <c r="G411" s="527"/>
    </row>
  </sheetData>
  <mergeCells count="314">
    <mergeCell ref="A2:G2"/>
    <mergeCell ref="B3:D3"/>
    <mergeCell ref="F3:G3"/>
    <mergeCell ref="B4:E4"/>
    <mergeCell ref="B5:F5"/>
    <mergeCell ref="B6:E6"/>
    <mergeCell ref="A12:E12"/>
    <mergeCell ref="A13:G13"/>
    <mergeCell ref="A14:B14"/>
    <mergeCell ref="G14:G17"/>
    <mergeCell ref="A15:B15"/>
    <mergeCell ref="A17:B17"/>
    <mergeCell ref="A7:G7"/>
    <mergeCell ref="A8:B8"/>
    <mergeCell ref="G8:G11"/>
    <mergeCell ref="A9:B9"/>
    <mergeCell ref="A10:B10"/>
    <mergeCell ref="A11:B11"/>
    <mergeCell ref="A16:B16"/>
    <mergeCell ref="A23:G23"/>
    <mergeCell ref="G24:G26"/>
    <mergeCell ref="A27:E27"/>
    <mergeCell ref="A28:F28"/>
    <mergeCell ref="A29:G29"/>
    <mergeCell ref="A18:E18"/>
    <mergeCell ref="A19:G19"/>
    <mergeCell ref="G20:G21"/>
    <mergeCell ref="A22:E22"/>
    <mergeCell ref="B52:E52"/>
    <mergeCell ref="A53:G53"/>
    <mergeCell ref="A35:F35"/>
    <mergeCell ref="A48:G48"/>
    <mergeCell ref="B49:D49"/>
    <mergeCell ref="F49:G49"/>
    <mergeCell ref="B50:E50"/>
    <mergeCell ref="B51:F51"/>
    <mergeCell ref="A30:E30"/>
    <mergeCell ref="A31:E31"/>
    <mergeCell ref="A32:E32"/>
    <mergeCell ref="A33:E33"/>
    <mergeCell ref="A34:F34"/>
    <mergeCell ref="G113:G114"/>
    <mergeCell ref="A115:E115"/>
    <mergeCell ref="A116:G116"/>
    <mergeCell ref="G117:G119"/>
    <mergeCell ref="A105:E105"/>
    <mergeCell ref="A106:G106"/>
    <mergeCell ref="A107:B107"/>
    <mergeCell ref="G107:G110"/>
    <mergeCell ref="A108:B108"/>
    <mergeCell ref="A109:B109"/>
    <mergeCell ref="A110:B110"/>
    <mergeCell ref="B98:E98"/>
    <mergeCell ref="A99:G99"/>
    <mergeCell ref="A94:G94"/>
    <mergeCell ref="B95:D95"/>
    <mergeCell ref="F95:G95"/>
    <mergeCell ref="B96:E96"/>
    <mergeCell ref="B97:F97"/>
    <mergeCell ref="A111:E111"/>
    <mergeCell ref="A112:G112"/>
    <mergeCell ref="A264:E264"/>
    <mergeCell ref="A265:F265"/>
    <mergeCell ref="A266:F266"/>
    <mergeCell ref="B190:E190"/>
    <mergeCell ref="A197:E197"/>
    <mergeCell ref="A198:G198"/>
    <mergeCell ref="A219:F219"/>
    <mergeCell ref="A199:B199"/>
    <mergeCell ref="G199:G202"/>
    <mergeCell ref="A200:B200"/>
    <mergeCell ref="A201:B201"/>
    <mergeCell ref="A215:E215"/>
    <mergeCell ref="A216:E216"/>
    <mergeCell ref="A213:F213"/>
    <mergeCell ref="A214:G214"/>
    <mergeCell ref="A218:E218"/>
    <mergeCell ref="G209:G211"/>
    <mergeCell ref="A220:F220"/>
    <mergeCell ref="A217:E217"/>
    <mergeCell ref="A212:E212"/>
    <mergeCell ref="A243:E243"/>
    <mergeCell ref="A244:G244"/>
    <mergeCell ref="A245:B245"/>
    <mergeCell ref="G245:G248"/>
    <mergeCell ref="A332:B332"/>
    <mergeCell ref="A333:B333"/>
    <mergeCell ref="A334:B334"/>
    <mergeCell ref="A335:E335"/>
    <mergeCell ref="B282:E282"/>
    <mergeCell ref="A283:G283"/>
    <mergeCell ref="A284:G284"/>
    <mergeCell ref="A285:B285"/>
    <mergeCell ref="A278:G278"/>
    <mergeCell ref="B279:D279"/>
    <mergeCell ref="F279:G279"/>
    <mergeCell ref="B280:E280"/>
    <mergeCell ref="B281:F281"/>
    <mergeCell ref="G285:G288"/>
    <mergeCell ref="A286:B286"/>
    <mergeCell ref="A287:B287"/>
    <mergeCell ref="A288:B288"/>
    <mergeCell ref="A307:E307"/>
    <mergeCell ref="G301:G303"/>
    <mergeCell ref="A304:E304"/>
    <mergeCell ref="A305:F305"/>
    <mergeCell ref="A306:G306"/>
    <mergeCell ref="A296:G296"/>
    <mergeCell ref="G297:G298"/>
    <mergeCell ref="A403:F403"/>
    <mergeCell ref="A404:F404"/>
    <mergeCell ref="A397:F397"/>
    <mergeCell ref="A399:E399"/>
    <mergeCell ref="A400:E400"/>
    <mergeCell ref="A383:B383"/>
    <mergeCell ref="A384:B384"/>
    <mergeCell ref="A377:B377"/>
    <mergeCell ref="A388:G388"/>
    <mergeCell ref="A391:E391"/>
    <mergeCell ref="A392:G392"/>
    <mergeCell ref="G393:G395"/>
    <mergeCell ref="A402:E402"/>
    <mergeCell ref="A396:E396"/>
    <mergeCell ref="A385:B385"/>
    <mergeCell ref="A386:B386"/>
    <mergeCell ref="A378:B378"/>
    <mergeCell ref="A379:B379"/>
    <mergeCell ref="A380:B380"/>
    <mergeCell ref="A398:G398"/>
    <mergeCell ref="A387:E387"/>
    <mergeCell ref="A381:E381"/>
    <mergeCell ref="A382:G382"/>
    <mergeCell ref="A401:E401"/>
    <mergeCell ref="A64:B64"/>
    <mergeCell ref="A65:E65"/>
    <mergeCell ref="A66:G66"/>
    <mergeCell ref="A74:E74"/>
    <mergeCell ref="A61:B61"/>
    <mergeCell ref="A62:B62"/>
    <mergeCell ref="A63:B63"/>
    <mergeCell ref="A54:G54"/>
    <mergeCell ref="A376:G376"/>
    <mergeCell ref="B374:E374"/>
    <mergeCell ref="A375:G375"/>
    <mergeCell ref="A370:G370"/>
    <mergeCell ref="B371:D371"/>
    <mergeCell ref="F371:G371"/>
    <mergeCell ref="B372:E372"/>
    <mergeCell ref="G55:G58"/>
    <mergeCell ref="A56:B56"/>
    <mergeCell ref="A331:B331"/>
    <mergeCell ref="G331:G334"/>
    <mergeCell ref="A324:G324"/>
    <mergeCell ref="B325:D325"/>
    <mergeCell ref="F325:G325"/>
    <mergeCell ref="B326:E326"/>
    <mergeCell ref="B327:F327"/>
    <mergeCell ref="A55:B55"/>
    <mergeCell ref="A81:F81"/>
    <mergeCell ref="A82:F82"/>
    <mergeCell ref="A100:G100"/>
    <mergeCell ref="A101:B101"/>
    <mergeCell ref="G101:G104"/>
    <mergeCell ref="A102:B102"/>
    <mergeCell ref="A103:B103"/>
    <mergeCell ref="A104:B104"/>
    <mergeCell ref="G67:G68"/>
    <mergeCell ref="A69:E69"/>
    <mergeCell ref="A70:G70"/>
    <mergeCell ref="G71:G73"/>
    <mergeCell ref="A75:F75"/>
    <mergeCell ref="A76:G76"/>
    <mergeCell ref="A80:E80"/>
    <mergeCell ref="A57:B57"/>
    <mergeCell ref="A58:B58"/>
    <mergeCell ref="A59:E59"/>
    <mergeCell ref="A60:G60"/>
    <mergeCell ref="G61:G64"/>
    <mergeCell ref="A79:E79"/>
    <mergeCell ref="A77:E77"/>
    <mergeCell ref="A78:E78"/>
    <mergeCell ref="A120:E120"/>
    <mergeCell ref="A121:F121"/>
    <mergeCell ref="A122:G122"/>
    <mergeCell ref="A123:E123"/>
    <mergeCell ref="A124:E124"/>
    <mergeCell ref="A125:E125"/>
    <mergeCell ref="B144:E144"/>
    <mergeCell ref="A145:G145"/>
    <mergeCell ref="A147:B147"/>
    <mergeCell ref="A140:G140"/>
    <mergeCell ref="B141:D141"/>
    <mergeCell ref="F141:G141"/>
    <mergeCell ref="B142:E142"/>
    <mergeCell ref="B143:F143"/>
    <mergeCell ref="A127:F127"/>
    <mergeCell ref="A128:F128"/>
    <mergeCell ref="G147:G150"/>
    <mergeCell ref="A148:B148"/>
    <mergeCell ref="A146:G146"/>
    <mergeCell ref="A126:E126"/>
    <mergeCell ref="A158:G158"/>
    <mergeCell ref="G159:G160"/>
    <mergeCell ref="A161:E161"/>
    <mergeCell ref="A162:G162"/>
    <mergeCell ref="G163:G165"/>
    <mergeCell ref="A166:E166"/>
    <mergeCell ref="A153:B153"/>
    <mergeCell ref="G153:G156"/>
    <mergeCell ref="A154:B154"/>
    <mergeCell ref="A155:B155"/>
    <mergeCell ref="A156:B156"/>
    <mergeCell ref="A157:E157"/>
    <mergeCell ref="A152:G152"/>
    <mergeCell ref="A149:B149"/>
    <mergeCell ref="A150:B150"/>
    <mergeCell ref="A151:E151"/>
    <mergeCell ref="A173:F173"/>
    <mergeCell ref="A174:F174"/>
    <mergeCell ref="A192:G192"/>
    <mergeCell ref="A193:B193"/>
    <mergeCell ref="G193:G196"/>
    <mergeCell ref="A194:B194"/>
    <mergeCell ref="A195:B195"/>
    <mergeCell ref="A196:B196"/>
    <mergeCell ref="A191:G191"/>
    <mergeCell ref="A186:G186"/>
    <mergeCell ref="B187:D187"/>
    <mergeCell ref="F187:G187"/>
    <mergeCell ref="B188:E188"/>
    <mergeCell ref="B189:F189"/>
    <mergeCell ref="A167:F167"/>
    <mergeCell ref="A168:G168"/>
    <mergeCell ref="A169:E169"/>
    <mergeCell ref="A170:E170"/>
    <mergeCell ref="A171:E171"/>
    <mergeCell ref="A172:E172"/>
    <mergeCell ref="A246:B246"/>
    <mergeCell ref="A247:B247"/>
    <mergeCell ref="A248:B248"/>
    <mergeCell ref="A202:B202"/>
    <mergeCell ref="A203:E203"/>
    <mergeCell ref="A204:G204"/>
    <mergeCell ref="G205:G206"/>
    <mergeCell ref="A207:E207"/>
    <mergeCell ref="A208:G208"/>
    <mergeCell ref="B236:E236"/>
    <mergeCell ref="A237:G237"/>
    <mergeCell ref="A238:G238"/>
    <mergeCell ref="A239:B239"/>
    <mergeCell ref="A232:G232"/>
    <mergeCell ref="B233:D233"/>
    <mergeCell ref="F233:G233"/>
    <mergeCell ref="B234:E234"/>
    <mergeCell ref="B235:F235"/>
    <mergeCell ref="G239:G242"/>
    <mergeCell ref="A240:B240"/>
    <mergeCell ref="A241:B241"/>
    <mergeCell ref="A242:B242"/>
    <mergeCell ref="A258:E258"/>
    <mergeCell ref="A259:F259"/>
    <mergeCell ref="A260:G260"/>
    <mergeCell ref="A261:E261"/>
    <mergeCell ref="A262:E262"/>
    <mergeCell ref="A263:E263"/>
    <mergeCell ref="A249:E249"/>
    <mergeCell ref="A250:G250"/>
    <mergeCell ref="G251:G252"/>
    <mergeCell ref="A253:E253"/>
    <mergeCell ref="A254:G254"/>
    <mergeCell ref="G255:G257"/>
    <mergeCell ref="A308:E308"/>
    <mergeCell ref="A309:E309"/>
    <mergeCell ref="A310:E310"/>
    <mergeCell ref="A311:F311"/>
    <mergeCell ref="A312:F312"/>
    <mergeCell ref="A330:G330"/>
    <mergeCell ref="A289:E289"/>
    <mergeCell ref="A290:G290"/>
    <mergeCell ref="A291:B291"/>
    <mergeCell ref="G291:G294"/>
    <mergeCell ref="A292:B292"/>
    <mergeCell ref="A295:E295"/>
    <mergeCell ref="B328:E328"/>
    <mergeCell ref="A329:G329"/>
    <mergeCell ref="A294:B294"/>
    <mergeCell ref="A299:E299"/>
    <mergeCell ref="A300:G300"/>
    <mergeCell ref="A293:B293"/>
    <mergeCell ref="A341:E341"/>
    <mergeCell ref="A342:G342"/>
    <mergeCell ref="G343:G344"/>
    <mergeCell ref="A345:E345"/>
    <mergeCell ref="A346:G346"/>
    <mergeCell ref="G347:G349"/>
    <mergeCell ref="A336:G336"/>
    <mergeCell ref="A337:B337"/>
    <mergeCell ref="G337:G340"/>
    <mergeCell ref="A338:B338"/>
    <mergeCell ref="A339:B339"/>
    <mergeCell ref="A340:B340"/>
    <mergeCell ref="A356:E356"/>
    <mergeCell ref="A357:F357"/>
    <mergeCell ref="A358:F358"/>
    <mergeCell ref="G377:G380"/>
    <mergeCell ref="G383:G386"/>
    <mergeCell ref="G389:G390"/>
    <mergeCell ref="A350:E350"/>
    <mergeCell ref="A351:F351"/>
    <mergeCell ref="A352:G352"/>
    <mergeCell ref="A353:E353"/>
    <mergeCell ref="A354:E354"/>
    <mergeCell ref="A355:E355"/>
    <mergeCell ref="B373:F373"/>
  </mergeCells>
  <printOptions horizontalCentered="1"/>
  <pageMargins left="0.23622047244094491" right="0.23622047244094491" top="1.4566929133858268" bottom="7.874015748031496E-2" header="0.31496062992125984" footer="0"/>
  <pageSetup orientation="portrait" horizontalDpi="360" verticalDpi="360" r:id="rId1"/>
  <headerFooter>
    <oddHeader>&amp;L&amp;G&amp;C
&amp;R
                                                          “MEJORAMIENTO Y CONSTRUCCIÓN DE VIAS TERCIARIAS CON PLACA HUELLA EN MUNICIPIOS DEL OCCIDENTE DEL DEPARTAMENTO DE ANTIOQUIA”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00FF00"/>
  </sheetPr>
  <dimension ref="A1:F275"/>
  <sheetViews>
    <sheetView showGridLines="0" view="pageLayout" topLeftCell="A64" zoomScale="85" zoomScaleNormal="80" zoomScaleSheetLayoutView="90" zoomScalePageLayoutView="85" workbookViewId="0">
      <selection activeCell="E53" sqref="E53"/>
    </sheetView>
  </sheetViews>
  <sheetFormatPr baseColWidth="10" defaultColWidth="10.85546875" defaultRowHeight="15" customHeight="1"/>
  <cols>
    <col min="1" max="1" width="13.7109375" customWidth="1"/>
    <col min="2" max="2" width="9.140625" customWidth="1"/>
    <col min="3" max="3" width="37.42578125" customWidth="1"/>
    <col min="4" max="4" width="13.7109375" customWidth="1"/>
    <col min="5" max="5" width="20.140625" style="668" customWidth="1"/>
    <col min="6" max="6" width="14" style="529" customWidth="1"/>
  </cols>
  <sheetData>
    <row r="1" spans="1:6">
      <c r="A1" s="280"/>
      <c r="B1" s="280"/>
      <c r="C1" s="280"/>
      <c r="D1" s="24"/>
      <c r="E1" s="657"/>
    </row>
    <row r="2" spans="1:6" ht="62.25" customHeight="1">
      <c r="A2" s="557" t="s">
        <v>567</v>
      </c>
      <c r="B2" s="786" t="s">
        <v>1107</v>
      </c>
      <c r="C2" s="786"/>
      <c r="D2" s="786"/>
      <c r="E2" s="786"/>
      <c r="F2" s="786"/>
    </row>
    <row r="3" spans="1:6" ht="19.5" customHeight="1">
      <c r="A3" s="840" t="s">
        <v>578</v>
      </c>
      <c r="B3" s="840"/>
      <c r="C3" s="840"/>
      <c r="D3" s="840"/>
      <c r="E3" s="840"/>
      <c r="F3" s="840"/>
    </row>
    <row r="4" spans="1:6" ht="60" customHeight="1">
      <c r="A4" s="638" t="s">
        <v>86</v>
      </c>
      <c r="B4" s="638" t="s">
        <v>642</v>
      </c>
      <c r="C4" s="638" t="s">
        <v>55</v>
      </c>
      <c r="D4" s="638" t="s">
        <v>46</v>
      </c>
      <c r="E4" s="643" t="s">
        <v>577</v>
      </c>
      <c r="F4" s="669" t="s">
        <v>579</v>
      </c>
    </row>
    <row r="5" spans="1:6" ht="25.5">
      <c r="A5" s="587" t="s">
        <v>605</v>
      </c>
      <c r="B5" s="587"/>
      <c r="C5" s="588" t="s">
        <v>300</v>
      </c>
      <c r="D5" s="588"/>
      <c r="E5" s="658"/>
      <c r="F5" s="656"/>
    </row>
    <row r="6" spans="1:6" ht="25.5">
      <c r="A6" s="587" t="s">
        <v>26</v>
      </c>
      <c r="B6" s="587" t="s">
        <v>954</v>
      </c>
      <c r="C6" s="567" t="s">
        <v>645</v>
      </c>
      <c r="D6" s="587" t="s">
        <v>44</v>
      </c>
      <c r="E6" s="661"/>
      <c r="F6" s="656"/>
    </row>
    <row r="7" spans="1:6" ht="38.25">
      <c r="A7" s="509" t="s">
        <v>69</v>
      </c>
      <c r="B7" s="839" t="s">
        <v>954</v>
      </c>
      <c r="C7" s="568" t="s">
        <v>646</v>
      </c>
      <c r="D7" s="509" t="s">
        <v>44</v>
      </c>
      <c r="E7" s="659" t="e">
        <f>+#REF!</f>
        <v>#REF!</v>
      </c>
      <c r="F7" s="670">
        <v>1</v>
      </c>
    </row>
    <row r="8" spans="1:6" ht="38.25">
      <c r="A8" s="509" t="s">
        <v>70</v>
      </c>
      <c r="B8" s="839"/>
      <c r="C8" s="568" t="s">
        <v>647</v>
      </c>
      <c r="D8" s="509" t="s">
        <v>44</v>
      </c>
      <c r="E8" s="659" t="e">
        <f t="shared" ref="E8:E15" si="0">+E7</f>
        <v>#REF!</v>
      </c>
      <c r="F8" s="670">
        <v>1</v>
      </c>
    </row>
    <row r="9" spans="1:6" ht="25.5">
      <c r="A9" s="509" t="s">
        <v>443</v>
      </c>
      <c r="B9" s="839"/>
      <c r="C9" s="568" t="s">
        <v>648</v>
      </c>
      <c r="D9" s="509" t="s">
        <v>44</v>
      </c>
      <c r="E9" s="659" t="e">
        <f t="shared" si="0"/>
        <v>#REF!</v>
      </c>
      <c r="F9" s="670">
        <v>1</v>
      </c>
    </row>
    <row r="10" spans="1:6" ht="38.25">
      <c r="A10" s="509" t="s">
        <v>444</v>
      </c>
      <c r="B10" s="839"/>
      <c r="C10" s="568" t="s">
        <v>649</v>
      </c>
      <c r="D10" s="509" t="s">
        <v>44</v>
      </c>
      <c r="E10" s="659" t="e">
        <f t="shared" si="0"/>
        <v>#REF!</v>
      </c>
      <c r="F10" s="670">
        <v>1</v>
      </c>
    </row>
    <row r="11" spans="1:6" ht="25.5">
      <c r="A11" s="509" t="s">
        <v>445</v>
      </c>
      <c r="B11" s="839"/>
      <c r="C11" s="568" t="s">
        <v>650</v>
      </c>
      <c r="D11" s="509" t="s">
        <v>44</v>
      </c>
      <c r="E11" s="659" t="e">
        <f t="shared" si="0"/>
        <v>#REF!</v>
      </c>
      <c r="F11" s="670">
        <v>1</v>
      </c>
    </row>
    <row r="12" spans="1:6" ht="25.5">
      <c r="A12" s="509" t="s">
        <v>446</v>
      </c>
      <c r="B12" s="839"/>
      <c r="C12" s="568" t="s">
        <v>651</v>
      </c>
      <c r="D12" s="509" t="s">
        <v>44</v>
      </c>
      <c r="E12" s="659" t="e">
        <f t="shared" si="0"/>
        <v>#REF!</v>
      </c>
      <c r="F12" s="670">
        <v>1</v>
      </c>
    </row>
    <row r="13" spans="1:6" ht="38.25">
      <c r="A13" s="509" t="s">
        <v>447</v>
      </c>
      <c r="B13" s="839"/>
      <c r="C13" s="568" t="s">
        <v>652</v>
      </c>
      <c r="D13" s="509" t="s">
        <v>44</v>
      </c>
      <c r="E13" s="659" t="e">
        <f t="shared" si="0"/>
        <v>#REF!</v>
      </c>
      <c r="F13" s="670">
        <v>1</v>
      </c>
    </row>
    <row r="14" spans="1:6" ht="38.25">
      <c r="A14" s="509" t="s">
        <v>448</v>
      </c>
      <c r="B14" s="839"/>
      <c r="C14" s="568" t="s">
        <v>653</v>
      </c>
      <c r="D14" s="509" t="s">
        <v>44</v>
      </c>
      <c r="E14" s="659" t="e">
        <f t="shared" si="0"/>
        <v>#REF!</v>
      </c>
      <c r="F14" s="670">
        <v>1</v>
      </c>
    </row>
    <row r="15" spans="1:6" ht="25.5">
      <c r="A15" s="509" t="s">
        <v>449</v>
      </c>
      <c r="B15" s="839"/>
      <c r="C15" s="568" t="s">
        <v>654</v>
      </c>
      <c r="D15" s="509" t="s">
        <v>44</v>
      </c>
      <c r="E15" s="659" t="e">
        <f t="shared" si="0"/>
        <v>#REF!</v>
      </c>
      <c r="F15" s="670">
        <v>1</v>
      </c>
    </row>
    <row r="16" spans="1:6" ht="63.75">
      <c r="A16" s="587" t="s">
        <v>606</v>
      </c>
      <c r="B16" s="587" t="s">
        <v>655</v>
      </c>
      <c r="C16" s="567" t="s">
        <v>656</v>
      </c>
      <c r="D16" s="587" t="s">
        <v>657</v>
      </c>
      <c r="E16" s="661"/>
      <c r="F16" s="656"/>
    </row>
    <row r="17" spans="1:6" ht="63.75">
      <c r="A17" s="509" t="s">
        <v>581</v>
      </c>
      <c r="B17" s="839" t="s">
        <v>655</v>
      </c>
      <c r="C17" s="571" t="s">
        <v>658</v>
      </c>
      <c r="D17" s="509" t="s">
        <v>657</v>
      </c>
      <c r="E17" s="659" t="e">
        <f>+#REF!*8</f>
        <v>#REF!</v>
      </c>
      <c r="F17" s="670">
        <v>2</v>
      </c>
    </row>
    <row r="18" spans="1:6" ht="63.75">
      <c r="A18" s="509" t="s">
        <v>582</v>
      </c>
      <c r="B18" s="839"/>
      <c r="C18" s="570" t="s">
        <v>955</v>
      </c>
      <c r="D18" s="509" t="s">
        <v>657</v>
      </c>
      <c r="E18" s="659">
        <v>524</v>
      </c>
      <c r="F18" s="670">
        <v>2</v>
      </c>
    </row>
    <row r="19" spans="1:6" ht="63.75">
      <c r="A19" s="509" t="s">
        <v>583</v>
      </c>
      <c r="B19" s="839"/>
      <c r="C19" s="570" t="s">
        <v>956</v>
      </c>
      <c r="D19" s="509" t="s">
        <v>657</v>
      </c>
      <c r="E19" s="659">
        <v>524</v>
      </c>
      <c r="F19" s="670">
        <v>2</v>
      </c>
    </row>
    <row r="20" spans="1:6" ht="63.75">
      <c r="A20" s="509" t="s">
        <v>584</v>
      </c>
      <c r="B20" s="839"/>
      <c r="C20" s="570" t="s">
        <v>957</v>
      </c>
      <c r="D20" s="509" t="s">
        <v>657</v>
      </c>
      <c r="E20" s="659">
        <v>524</v>
      </c>
      <c r="F20" s="670">
        <v>2</v>
      </c>
    </row>
    <row r="21" spans="1:6" ht="63.75">
      <c r="A21" s="509" t="s">
        <v>585</v>
      </c>
      <c r="B21" s="839"/>
      <c r="C21" s="570" t="s">
        <v>958</v>
      </c>
      <c r="D21" s="509" t="s">
        <v>657</v>
      </c>
      <c r="E21" s="659">
        <v>524</v>
      </c>
      <c r="F21" s="670">
        <v>2</v>
      </c>
    </row>
    <row r="22" spans="1:6" ht="63.75">
      <c r="A22" s="509" t="s">
        <v>832</v>
      </c>
      <c r="B22" s="839"/>
      <c r="C22" s="570" t="s">
        <v>959</v>
      </c>
      <c r="D22" s="509" t="s">
        <v>657</v>
      </c>
      <c r="E22" s="659">
        <v>524</v>
      </c>
      <c r="F22" s="670">
        <v>2</v>
      </c>
    </row>
    <row r="23" spans="1:6" ht="76.5">
      <c r="A23" s="509" t="s">
        <v>833</v>
      </c>
      <c r="B23" s="839"/>
      <c r="C23" s="570" t="s">
        <v>960</v>
      </c>
      <c r="D23" s="509" t="s">
        <v>657</v>
      </c>
      <c r="E23" s="659">
        <v>524</v>
      </c>
      <c r="F23" s="670">
        <v>2</v>
      </c>
    </row>
    <row r="24" spans="1:6" ht="76.5">
      <c r="A24" s="509" t="s">
        <v>834</v>
      </c>
      <c r="B24" s="839"/>
      <c r="C24" s="570" t="s">
        <v>961</v>
      </c>
      <c r="D24" s="509" t="s">
        <v>657</v>
      </c>
      <c r="E24" s="659">
        <v>524</v>
      </c>
      <c r="F24" s="670">
        <v>2</v>
      </c>
    </row>
    <row r="25" spans="1:6" ht="63.75">
      <c r="A25" s="509" t="s">
        <v>835</v>
      </c>
      <c r="B25" s="839"/>
      <c r="C25" s="570" t="s">
        <v>962</v>
      </c>
      <c r="D25" s="509" t="s">
        <v>657</v>
      </c>
      <c r="E25" s="659">
        <v>524</v>
      </c>
      <c r="F25" s="670">
        <v>2</v>
      </c>
    </row>
    <row r="26" spans="1:6">
      <c r="A26" s="587" t="s">
        <v>836</v>
      </c>
      <c r="B26" s="587" t="s">
        <v>660</v>
      </c>
      <c r="C26" s="589" t="s">
        <v>659</v>
      </c>
      <c r="D26" s="587" t="s">
        <v>49</v>
      </c>
      <c r="E26" s="661"/>
      <c r="F26" s="656"/>
    </row>
    <row r="27" spans="1:6" ht="25.5">
      <c r="A27" s="509" t="s">
        <v>837</v>
      </c>
      <c r="B27" s="839" t="s">
        <v>660</v>
      </c>
      <c r="C27" s="568" t="s">
        <v>661</v>
      </c>
      <c r="D27" s="509" t="s">
        <v>49</v>
      </c>
      <c r="E27" s="662" t="e">
        <f>+#REF!</f>
        <v>#REF!</v>
      </c>
      <c r="F27" s="670">
        <v>1</v>
      </c>
    </row>
    <row r="28" spans="1:6" ht="25.5">
      <c r="A28" s="509" t="s">
        <v>838</v>
      </c>
      <c r="B28" s="839"/>
      <c r="C28" s="568" t="s">
        <v>662</v>
      </c>
      <c r="D28" s="509" t="s">
        <v>49</v>
      </c>
      <c r="E28" s="662" t="e">
        <f>+E27</f>
        <v>#REF!</v>
      </c>
      <c r="F28" s="670">
        <v>1</v>
      </c>
    </row>
    <row r="29" spans="1:6" ht="25.5">
      <c r="A29" s="509" t="s">
        <v>839</v>
      </c>
      <c r="B29" s="839"/>
      <c r="C29" s="568" t="s">
        <v>663</v>
      </c>
      <c r="D29" s="509" t="s">
        <v>49</v>
      </c>
      <c r="E29" s="662" t="e">
        <f t="shared" ref="E29:E35" si="1">+E28</f>
        <v>#REF!</v>
      </c>
      <c r="F29" s="670">
        <v>1</v>
      </c>
    </row>
    <row r="30" spans="1:6" ht="25.5">
      <c r="A30" s="509" t="s">
        <v>840</v>
      </c>
      <c r="B30" s="839"/>
      <c r="C30" s="568" t="s">
        <v>664</v>
      </c>
      <c r="D30" s="509" t="s">
        <v>49</v>
      </c>
      <c r="E30" s="662" t="e">
        <f t="shared" si="1"/>
        <v>#REF!</v>
      </c>
      <c r="F30" s="670">
        <v>1</v>
      </c>
    </row>
    <row r="31" spans="1:6" ht="25.5">
      <c r="A31" s="509" t="s">
        <v>841</v>
      </c>
      <c r="B31" s="839"/>
      <c r="C31" s="568" t="s">
        <v>665</v>
      </c>
      <c r="D31" s="509" t="s">
        <v>49</v>
      </c>
      <c r="E31" s="662" t="e">
        <f t="shared" si="1"/>
        <v>#REF!</v>
      </c>
      <c r="F31" s="670">
        <v>1</v>
      </c>
    </row>
    <row r="32" spans="1:6" ht="25.5">
      <c r="A32" s="509" t="s">
        <v>842</v>
      </c>
      <c r="B32" s="839"/>
      <c r="C32" s="568" t="s">
        <v>666</v>
      </c>
      <c r="D32" s="509" t="s">
        <v>49</v>
      </c>
      <c r="E32" s="662" t="e">
        <f t="shared" si="1"/>
        <v>#REF!</v>
      </c>
      <c r="F32" s="670">
        <v>1</v>
      </c>
    </row>
    <row r="33" spans="1:6" ht="25.5">
      <c r="A33" s="509" t="s">
        <v>843</v>
      </c>
      <c r="B33" s="839"/>
      <c r="C33" s="568" t="s">
        <v>667</v>
      </c>
      <c r="D33" s="509" t="s">
        <v>49</v>
      </c>
      <c r="E33" s="662" t="e">
        <f t="shared" si="1"/>
        <v>#REF!</v>
      </c>
      <c r="F33" s="670">
        <v>1</v>
      </c>
    </row>
    <row r="34" spans="1:6" ht="25.5">
      <c r="A34" s="509" t="s">
        <v>844</v>
      </c>
      <c r="B34" s="839"/>
      <c r="C34" s="568" t="s">
        <v>668</v>
      </c>
      <c r="D34" s="509" t="s">
        <v>49</v>
      </c>
      <c r="E34" s="662" t="e">
        <f t="shared" si="1"/>
        <v>#REF!</v>
      </c>
      <c r="F34" s="670">
        <v>1</v>
      </c>
    </row>
    <row r="35" spans="1:6" ht="25.5">
      <c r="A35" s="509" t="s">
        <v>845</v>
      </c>
      <c r="B35" s="839"/>
      <c r="C35" s="568" t="s">
        <v>669</v>
      </c>
      <c r="D35" s="509" t="s">
        <v>49</v>
      </c>
      <c r="E35" s="662" t="e">
        <f t="shared" si="1"/>
        <v>#REF!</v>
      </c>
      <c r="F35" s="670">
        <v>1</v>
      </c>
    </row>
    <row r="36" spans="1:6" ht="15" customHeight="1">
      <c r="A36" s="587" t="s">
        <v>846</v>
      </c>
      <c r="B36" s="587" t="s">
        <v>680</v>
      </c>
      <c r="C36" s="588" t="s">
        <v>670</v>
      </c>
      <c r="D36" s="591" t="s">
        <v>44</v>
      </c>
      <c r="E36" s="661"/>
      <c r="F36" s="656"/>
    </row>
    <row r="37" spans="1:6" ht="25.5">
      <c r="A37" s="509" t="s">
        <v>847</v>
      </c>
      <c r="B37" s="839" t="s">
        <v>680</v>
      </c>
      <c r="C37" s="568" t="s">
        <v>671</v>
      </c>
      <c r="D37" s="585" t="s">
        <v>44</v>
      </c>
      <c r="E37" s="659" t="e">
        <f>+#REF!</f>
        <v>#REF!</v>
      </c>
      <c r="F37" s="670">
        <v>1</v>
      </c>
    </row>
    <row r="38" spans="1:6" ht="25.5">
      <c r="A38" s="509" t="s">
        <v>848</v>
      </c>
      <c r="B38" s="839"/>
      <c r="C38" s="568" t="s">
        <v>672</v>
      </c>
      <c r="D38" s="585" t="s">
        <v>44</v>
      </c>
      <c r="E38" s="659" t="e">
        <f>+E37</f>
        <v>#REF!</v>
      </c>
      <c r="F38" s="670">
        <v>1</v>
      </c>
    </row>
    <row r="39" spans="1:6" ht="25.5">
      <c r="A39" s="509" t="s">
        <v>849</v>
      </c>
      <c r="B39" s="839"/>
      <c r="C39" s="568" t="s">
        <v>673</v>
      </c>
      <c r="D39" s="585" t="s">
        <v>44</v>
      </c>
      <c r="E39" s="659" t="e">
        <f t="shared" ref="E39:E45" si="2">+E38</f>
        <v>#REF!</v>
      </c>
      <c r="F39" s="670">
        <v>1</v>
      </c>
    </row>
    <row r="40" spans="1:6" ht="25.5">
      <c r="A40" s="509" t="s">
        <v>850</v>
      </c>
      <c r="B40" s="839"/>
      <c r="C40" s="568" t="s">
        <v>674</v>
      </c>
      <c r="D40" s="585" t="s">
        <v>44</v>
      </c>
      <c r="E40" s="659" t="e">
        <f t="shared" si="2"/>
        <v>#REF!</v>
      </c>
      <c r="F40" s="670">
        <v>1</v>
      </c>
    </row>
    <row r="41" spans="1:6" ht="25.5">
      <c r="A41" s="509" t="s">
        <v>851</v>
      </c>
      <c r="B41" s="839"/>
      <c r="C41" s="568" t="s">
        <v>675</v>
      </c>
      <c r="D41" s="585" t="s">
        <v>44</v>
      </c>
      <c r="E41" s="659" t="e">
        <f t="shared" si="2"/>
        <v>#REF!</v>
      </c>
      <c r="F41" s="670">
        <v>1</v>
      </c>
    </row>
    <row r="42" spans="1:6" ht="25.5">
      <c r="A42" s="509" t="s">
        <v>852</v>
      </c>
      <c r="B42" s="839"/>
      <c r="C42" s="568" t="s">
        <v>676</v>
      </c>
      <c r="D42" s="585" t="s">
        <v>44</v>
      </c>
      <c r="E42" s="659" t="e">
        <f t="shared" si="2"/>
        <v>#REF!</v>
      </c>
      <c r="F42" s="670">
        <v>1</v>
      </c>
    </row>
    <row r="43" spans="1:6" ht="25.5">
      <c r="A43" s="509" t="s">
        <v>853</v>
      </c>
      <c r="B43" s="839"/>
      <c r="C43" s="568" t="s">
        <v>677</v>
      </c>
      <c r="D43" s="585" t="s">
        <v>44</v>
      </c>
      <c r="E43" s="659" t="e">
        <f t="shared" si="2"/>
        <v>#REF!</v>
      </c>
      <c r="F43" s="670">
        <v>1</v>
      </c>
    </row>
    <row r="44" spans="1:6" ht="25.5">
      <c r="A44" s="509" t="s">
        <v>854</v>
      </c>
      <c r="B44" s="839"/>
      <c r="C44" s="568" t="s">
        <v>678</v>
      </c>
      <c r="D44" s="585" t="s">
        <v>44</v>
      </c>
      <c r="E44" s="659" t="e">
        <f t="shared" si="2"/>
        <v>#REF!</v>
      </c>
      <c r="F44" s="670">
        <v>1</v>
      </c>
    </row>
    <row r="45" spans="1:6" ht="25.5">
      <c r="A45" s="509" t="s">
        <v>855</v>
      </c>
      <c r="B45" s="839"/>
      <c r="C45" s="568" t="s">
        <v>679</v>
      </c>
      <c r="D45" s="585" t="s">
        <v>44</v>
      </c>
      <c r="E45" s="659" t="e">
        <f t="shared" si="2"/>
        <v>#REF!</v>
      </c>
      <c r="F45" s="670">
        <v>1</v>
      </c>
    </row>
    <row r="46" spans="1:6" ht="32.25" customHeight="1">
      <c r="A46" s="587" t="s">
        <v>856</v>
      </c>
      <c r="B46" s="587" t="s">
        <v>682</v>
      </c>
      <c r="C46" s="590" t="s">
        <v>736</v>
      </c>
      <c r="D46" s="587" t="s">
        <v>44</v>
      </c>
      <c r="E46" s="661"/>
      <c r="F46" s="656"/>
    </row>
    <row r="47" spans="1:6" ht="25.5">
      <c r="A47" s="509" t="s">
        <v>857</v>
      </c>
      <c r="B47" s="839" t="s">
        <v>682</v>
      </c>
      <c r="C47" s="568" t="s">
        <v>683</v>
      </c>
      <c r="D47" s="509" t="s">
        <v>44</v>
      </c>
      <c r="E47" s="659">
        <v>6.8</v>
      </c>
      <c r="F47" s="670">
        <v>1</v>
      </c>
    </row>
    <row r="48" spans="1:6" ht="25.5">
      <c r="A48" s="509" t="s">
        <v>858</v>
      </c>
      <c r="B48" s="839"/>
      <c r="C48" s="570" t="s">
        <v>684</v>
      </c>
      <c r="D48" s="509" t="s">
        <v>44</v>
      </c>
      <c r="E48" s="659">
        <f>+E47</f>
        <v>6.8</v>
      </c>
      <c r="F48" s="670">
        <v>1</v>
      </c>
    </row>
    <row r="49" spans="1:6" ht="25.5">
      <c r="A49" s="509" t="s">
        <v>859</v>
      </c>
      <c r="B49" s="839"/>
      <c r="C49" s="568" t="s">
        <v>685</v>
      </c>
      <c r="D49" s="509" t="s">
        <v>44</v>
      </c>
      <c r="E49" s="659">
        <f t="shared" ref="E49:E55" si="3">+E48</f>
        <v>6.8</v>
      </c>
      <c r="F49" s="670">
        <v>1</v>
      </c>
    </row>
    <row r="50" spans="1:6" ht="25.5">
      <c r="A50" s="509" t="s">
        <v>860</v>
      </c>
      <c r="B50" s="839"/>
      <c r="C50" s="568" t="s">
        <v>686</v>
      </c>
      <c r="D50" s="509" t="s">
        <v>44</v>
      </c>
      <c r="E50" s="659">
        <f t="shared" si="3"/>
        <v>6.8</v>
      </c>
      <c r="F50" s="670">
        <v>1</v>
      </c>
    </row>
    <row r="51" spans="1:6" ht="25.5">
      <c r="A51" s="509" t="s">
        <v>861</v>
      </c>
      <c r="B51" s="839"/>
      <c r="C51" s="568" t="s">
        <v>687</v>
      </c>
      <c r="D51" s="509" t="s">
        <v>44</v>
      </c>
      <c r="E51" s="659">
        <f t="shared" si="3"/>
        <v>6.8</v>
      </c>
      <c r="F51" s="670">
        <v>1</v>
      </c>
    </row>
    <row r="52" spans="1:6" ht="25.5">
      <c r="A52" s="509" t="s">
        <v>862</v>
      </c>
      <c r="B52" s="839"/>
      <c r="C52" s="568" t="s">
        <v>688</v>
      </c>
      <c r="D52" s="509" t="s">
        <v>44</v>
      </c>
      <c r="E52" s="659">
        <f t="shared" si="3"/>
        <v>6.8</v>
      </c>
      <c r="F52" s="670">
        <v>1</v>
      </c>
    </row>
    <row r="53" spans="1:6" ht="25.5">
      <c r="A53" s="509" t="s">
        <v>863</v>
      </c>
      <c r="B53" s="839"/>
      <c r="C53" s="568" t="s">
        <v>689</v>
      </c>
      <c r="D53" s="509" t="s">
        <v>44</v>
      </c>
      <c r="E53" s="659">
        <f t="shared" si="3"/>
        <v>6.8</v>
      </c>
      <c r="F53" s="670">
        <v>1</v>
      </c>
    </row>
    <row r="54" spans="1:6" ht="25.5">
      <c r="A54" s="509" t="s">
        <v>864</v>
      </c>
      <c r="B54" s="839"/>
      <c r="C54" s="568" t="s">
        <v>690</v>
      </c>
      <c r="D54" s="509" t="s">
        <v>44</v>
      </c>
      <c r="E54" s="659">
        <f t="shared" si="3"/>
        <v>6.8</v>
      </c>
      <c r="F54" s="670">
        <v>1</v>
      </c>
    </row>
    <row r="55" spans="1:6" ht="25.5">
      <c r="A55" s="509" t="s">
        <v>865</v>
      </c>
      <c r="B55" s="839"/>
      <c r="C55" s="568" t="s">
        <v>691</v>
      </c>
      <c r="D55" s="509" t="s">
        <v>44</v>
      </c>
      <c r="E55" s="659">
        <f t="shared" si="3"/>
        <v>6.8</v>
      </c>
      <c r="F55" s="670">
        <v>1</v>
      </c>
    </row>
    <row r="56" spans="1:6" ht="15" customHeight="1">
      <c r="A56" s="587" t="s">
        <v>866</v>
      </c>
      <c r="B56" s="587" t="s">
        <v>693</v>
      </c>
      <c r="C56" s="590" t="s">
        <v>692</v>
      </c>
      <c r="D56" s="587" t="s">
        <v>44</v>
      </c>
      <c r="E56" s="661"/>
      <c r="F56" s="656"/>
    </row>
    <row r="57" spans="1:6" ht="25.5">
      <c r="A57" s="509" t="s">
        <v>867</v>
      </c>
      <c r="B57" s="839" t="s">
        <v>693</v>
      </c>
      <c r="C57" s="570" t="s">
        <v>694</v>
      </c>
      <c r="D57" s="509" t="s">
        <v>44</v>
      </c>
      <c r="E57" s="659" t="e">
        <f>+#REF!</f>
        <v>#REF!</v>
      </c>
      <c r="F57" s="670">
        <v>1</v>
      </c>
    </row>
    <row r="58" spans="1:6" ht="25.5">
      <c r="A58" s="509" t="s">
        <v>868</v>
      </c>
      <c r="B58" s="839"/>
      <c r="C58" s="570" t="s">
        <v>695</v>
      </c>
      <c r="D58" s="509" t="s">
        <v>44</v>
      </c>
      <c r="E58" s="659" t="e">
        <f>+E57</f>
        <v>#REF!</v>
      </c>
      <c r="F58" s="670">
        <v>1</v>
      </c>
    </row>
    <row r="59" spans="1:6" ht="25.5">
      <c r="A59" s="509" t="s">
        <v>869</v>
      </c>
      <c r="B59" s="839"/>
      <c r="C59" s="570" t="s">
        <v>696</v>
      </c>
      <c r="D59" s="509" t="s">
        <v>44</v>
      </c>
      <c r="E59" s="659" t="e">
        <f>+E58</f>
        <v>#REF!</v>
      </c>
      <c r="F59" s="670">
        <v>1</v>
      </c>
    </row>
    <row r="60" spans="1:6" ht="25.5">
      <c r="A60" s="509" t="s">
        <v>870</v>
      </c>
      <c r="B60" s="839"/>
      <c r="C60" s="570" t="s">
        <v>697</v>
      </c>
      <c r="D60" s="509" t="s">
        <v>44</v>
      </c>
      <c r="E60" s="659" t="e">
        <f t="shared" ref="E60:E65" si="4">+E59</f>
        <v>#REF!</v>
      </c>
      <c r="F60" s="670">
        <v>1</v>
      </c>
    </row>
    <row r="61" spans="1:6" ht="25.5">
      <c r="A61" s="509" t="s">
        <v>871</v>
      </c>
      <c r="B61" s="839"/>
      <c r="C61" s="570" t="s">
        <v>698</v>
      </c>
      <c r="D61" s="509" t="s">
        <v>44</v>
      </c>
      <c r="E61" s="659" t="e">
        <f t="shared" si="4"/>
        <v>#REF!</v>
      </c>
      <c r="F61" s="670">
        <v>1</v>
      </c>
    </row>
    <row r="62" spans="1:6" ht="25.5">
      <c r="A62" s="509" t="s">
        <v>872</v>
      </c>
      <c r="B62" s="839"/>
      <c r="C62" s="570" t="s">
        <v>699</v>
      </c>
      <c r="D62" s="509" t="s">
        <v>44</v>
      </c>
      <c r="E62" s="659" t="e">
        <f t="shared" si="4"/>
        <v>#REF!</v>
      </c>
      <c r="F62" s="670">
        <v>1</v>
      </c>
    </row>
    <row r="63" spans="1:6" ht="25.5">
      <c r="A63" s="509" t="s">
        <v>873</v>
      </c>
      <c r="B63" s="839"/>
      <c r="C63" s="570" t="s">
        <v>700</v>
      </c>
      <c r="D63" s="509" t="s">
        <v>44</v>
      </c>
      <c r="E63" s="659" t="e">
        <f t="shared" si="4"/>
        <v>#REF!</v>
      </c>
      <c r="F63" s="670">
        <v>1</v>
      </c>
    </row>
    <row r="64" spans="1:6" ht="25.5">
      <c r="A64" s="509" t="s">
        <v>874</v>
      </c>
      <c r="B64" s="839"/>
      <c r="C64" s="570" t="s">
        <v>701</v>
      </c>
      <c r="D64" s="509" t="s">
        <v>44</v>
      </c>
      <c r="E64" s="659" t="e">
        <f t="shared" si="4"/>
        <v>#REF!</v>
      </c>
      <c r="F64" s="670">
        <v>1</v>
      </c>
    </row>
    <row r="65" spans="1:6" ht="25.5">
      <c r="A65" s="509" t="s">
        <v>875</v>
      </c>
      <c r="B65" s="839"/>
      <c r="C65" s="568" t="s">
        <v>702</v>
      </c>
      <c r="D65" s="509" t="s">
        <v>44</v>
      </c>
      <c r="E65" s="659" t="e">
        <f t="shared" si="4"/>
        <v>#REF!</v>
      </c>
      <c r="F65" s="670">
        <v>1</v>
      </c>
    </row>
    <row r="66" spans="1:6" ht="32.25" customHeight="1">
      <c r="A66" s="587" t="s">
        <v>876</v>
      </c>
      <c r="B66" s="587" t="s">
        <v>703</v>
      </c>
      <c r="C66" s="590" t="s">
        <v>964</v>
      </c>
      <c r="D66" s="587" t="s">
        <v>44</v>
      </c>
      <c r="E66" s="661"/>
      <c r="F66" s="656"/>
    </row>
    <row r="67" spans="1:6" ht="25.5">
      <c r="A67" s="509" t="s">
        <v>877</v>
      </c>
      <c r="B67" s="839" t="s">
        <v>703</v>
      </c>
      <c r="C67" s="570" t="s">
        <v>965</v>
      </c>
      <c r="D67" s="509" t="s">
        <v>44</v>
      </c>
      <c r="E67" s="659" t="e">
        <f>+#REF!</f>
        <v>#REF!</v>
      </c>
      <c r="F67" s="670">
        <v>1</v>
      </c>
    </row>
    <row r="68" spans="1:6" ht="25.5">
      <c r="A68" s="509" t="s">
        <v>878</v>
      </c>
      <c r="B68" s="839"/>
      <c r="C68" s="570" t="s">
        <v>966</v>
      </c>
      <c r="D68" s="509" t="s">
        <v>44</v>
      </c>
      <c r="E68" s="659" t="e">
        <f>+E67</f>
        <v>#REF!</v>
      </c>
      <c r="F68" s="670">
        <v>1</v>
      </c>
    </row>
    <row r="69" spans="1:6" ht="25.5">
      <c r="A69" s="509" t="s">
        <v>879</v>
      </c>
      <c r="B69" s="839"/>
      <c r="C69" s="570" t="s">
        <v>967</v>
      </c>
      <c r="D69" s="509" t="s">
        <v>44</v>
      </c>
      <c r="E69" s="659" t="e">
        <f>+E68</f>
        <v>#REF!</v>
      </c>
      <c r="F69" s="670">
        <v>1</v>
      </c>
    </row>
    <row r="70" spans="1:6" ht="25.5">
      <c r="A70" s="509" t="s">
        <v>880</v>
      </c>
      <c r="B70" s="839"/>
      <c r="C70" s="570" t="s">
        <v>968</v>
      </c>
      <c r="D70" s="509" t="s">
        <v>44</v>
      </c>
      <c r="E70" s="659" t="e">
        <f t="shared" ref="E70:E75" si="5">+E69</f>
        <v>#REF!</v>
      </c>
      <c r="F70" s="670">
        <v>1</v>
      </c>
    </row>
    <row r="71" spans="1:6" ht="25.5">
      <c r="A71" s="509" t="s">
        <v>881</v>
      </c>
      <c r="B71" s="839"/>
      <c r="C71" s="570" t="s">
        <v>969</v>
      </c>
      <c r="D71" s="509" t="s">
        <v>44</v>
      </c>
      <c r="E71" s="659" t="e">
        <f t="shared" si="5"/>
        <v>#REF!</v>
      </c>
      <c r="F71" s="670">
        <v>1</v>
      </c>
    </row>
    <row r="72" spans="1:6" ht="25.5">
      <c r="A72" s="509" t="s">
        <v>882</v>
      </c>
      <c r="B72" s="839"/>
      <c r="C72" s="570" t="s">
        <v>970</v>
      </c>
      <c r="D72" s="509" t="s">
        <v>44</v>
      </c>
      <c r="E72" s="659" t="e">
        <f t="shared" si="5"/>
        <v>#REF!</v>
      </c>
      <c r="F72" s="670">
        <v>1</v>
      </c>
    </row>
    <row r="73" spans="1:6" ht="25.5">
      <c r="A73" s="509" t="s">
        <v>883</v>
      </c>
      <c r="B73" s="839"/>
      <c r="C73" s="570" t="s">
        <v>971</v>
      </c>
      <c r="D73" s="509" t="s">
        <v>44</v>
      </c>
      <c r="E73" s="659" t="e">
        <f t="shared" si="5"/>
        <v>#REF!</v>
      </c>
      <c r="F73" s="670">
        <v>1</v>
      </c>
    </row>
    <row r="74" spans="1:6" ht="25.5">
      <c r="A74" s="509" t="s">
        <v>884</v>
      </c>
      <c r="B74" s="839"/>
      <c r="C74" s="570" t="s">
        <v>972</v>
      </c>
      <c r="D74" s="509" t="s">
        <v>44</v>
      </c>
      <c r="E74" s="659" t="e">
        <f t="shared" si="5"/>
        <v>#REF!</v>
      </c>
      <c r="F74" s="670">
        <v>1</v>
      </c>
    </row>
    <row r="75" spans="1:6" ht="25.5">
      <c r="A75" s="509" t="s">
        <v>885</v>
      </c>
      <c r="B75" s="839"/>
      <c r="C75" s="570" t="s">
        <v>973</v>
      </c>
      <c r="D75" s="509" t="s">
        <v>44</v>
      </c>
      <c r="E75" s="659" t="e">
        <f t="shared" si="5"/>
        <v>#REF!</v>
      </c>
      <c r="F75" s="670">
        <v>1</v>
      </c>
    </row>
    <row r="76" spans="1:6">
      <c r="A76" s="587" t="s">
        <v>886</v>
      </c>
      <c r="B76" s="587" t="s">
        <v>724</v>
      </c>
      <c r="C76" s="590" t="s">
        <v>714</v>
      </c>
      <c r="D76" s="587" t="s">
        <v>44</v>
      </c>
      <c r="E76" s="661"/>
      <c r="F76" s="656"/>
    </row>
    <row r="77" spans="1:6" ht="25.5">
      <c r="A77" s="509" t="s">
        <v>887</v>
      </c>
      <c r="B77" s="839" t="s">
        <v>724</v>
      </c>
      <c r="C77" s="570" t="s">
        <v>715</v>
      </c>
      <c r="D77" s="509" t="s">
        <v>44</v>
      </c>
      <c r="E77" s="659" t="e">
        <f>+#REF!</f>
        <v>#REF!</v>
      </c>
      <c r="F77" s="670">
        <v>1</v>
      </c>
    </row>
    <row r="78" spans="1:6" ht="25.5">
      <c r="A78" s="509" t="s">
        <v>888</v>
      </c>
      <c r="B78" s="839"/>
      <c r="C78" s="570" t="s">
        <v>716</v>
      </c>
      <c r="D78" s="509" t="s">
        <v>44</v>
      </c>
      <c r="E78" s="659" t="e">
        <f>+E77</f>
        <v>#REF!</v>
      </c>
      <c r="F78" s="670">
        <v>1</v>
      </c>
    </row>
    <row r="79" spans="1:6" ht="25.5">
      <c r="A79" s="509" t="s">
        <v>889</v>
      </c>
      <c r="B79" s="839"/>
      <c r="C79" s="570" t="s">
        <v>717</v>
      </c>
      <c r="D79" s="509" t="s">
        <v>44</v>
      </c>
      <c r="E79" s="659" t="e">
        <f t="shared" ref="E79:E85" si="6">+E78</f>
        <v>#REF!</v>
      </c>
      <c r="F79" s="670">
        <v>1</v>
      </c>
    </row>
    <row r="80" spans="1:6" ht="25.5">
      <c r="A80" s="509" t="s">
        <v>890</v>
      </c>
      <c r="B80" s="839"/>
      <c r="C80" s="570" t="s">
        <v>718</v>
      </c>
      <c r="D80" s="509" t="s">
        <v>44</v>
      </c>
      <c r="E80" s="659" t="e">
        <f t="shared" si="6"/>
        <v>#REF!</v>
      </c>
      <c r="F80" s="670">
        <v>1</v>
      </c>
    </row>
    <row r="81" spans="1:6" ht="25.5">
      <c r="A81" s="509" t="s">
        <v>891</v>
      </c>
      <c r="B81" s="839"/>
      <c r="C81" s="570" t="s">
        <v>719</v>
      </c>
      <c r="D81" s="509" t="s">
        <v>44</v>
      </c>
      <c r="E81" s="659" t="e">
        <f t="shared" si="6"/>
        <v>#REF!</v>
      </c>
      <c r="F81" s="670">
        <v>1</v>
      </c>
    </row>
    <row r="82" spans="1:6" ht="25.5">
      <c r="A82" s="509" t="s">
        <v>892</v>
      </c>
      <c r="B82" s="839"/>
      <c r="C82" s="570" t="s">
        <v>720</v>
      </c>
      <c r="D82" s="509" t="s">
        <v>44</v>
      </c>
      <c r="E82" s="659" t="e">
        <f t="shared" si="6"/>
        <v>#REF!</v>
      </c>
      <c r="F82" s="670">
        <v>1</v>
      </c>
    </row>
    <row r="83" spans="1:6" ht="25.5">
      <c r="A83" s="509" t="s">
        <v>893</v>
      </c>
      <c r="B83" s="839"/>
      <c r="C83" s="570" t="s">
        <v>721</v>
      </c>
      <c r="D83" s="509" t="s">
        <v>44</v>
      </c>
      <c r="E83" s="659" t="e">
        <f t="shared" si="6"/>
        <v>#REF!</v>
      </c>
      <c r="F83" s="670">
        <v>1</v>
      </c>
    </row>
    <row r="84" spans="1:6" ht="25.5">
      <c r="A84" s="509" t="s">
        <v>894</v>
      </c>
      <c r="B84" s="839"/>
      <c r="C84" s="570" t="s">
        <v>722</v>
      </c>
      <c r="D84" s="509" t="s">
        <v>44</v>
      </c>
      <c r="E84" s="659" t="e">
        <f t="shared" si="6"/>
        <v>#REF!</v>
      </c>
      <c r="F84" s="670">
        <v>1</v>
      </c>
    </row>
    <row r="85" spans="1:6" ht="25.5">
      <c r="A85" s="509" t="s">
        <v>895</v>
      </c>
      <c r="B85" s="839"/>
      <c r="C85" s="570" t="s">
        <v>723</v>
      </c>
      <c r="D85" s="509" t="s">
        <v>44</v>
      </c>
      <c r="E85" s="659" t="e">
        <f t="shared" si="6"/>
        <v>#REF!</v>
      </c>
      <c r="F85" s="670">
        <v>1</v>
      </c>
    </row>
    <row r="86" spans="1:6" ht="32.25" customHeight="1">
      <c r="A86" s="587" t="s">
        <v>896</v>
      </c>
      <c r="B86" s="587" t="s">
        <v>693</v>
      </c>
      <c r="C86" s="590" t="s">
        <v>704</v>
      </c>
      <c r="D86" s="587" t="s">
        <v>44</v>
      </c>
      <c r="E86" s="661"/>
      <c r="F86" s="656"/>
    </row>
    <row r="87" spans="1:6" ht="32.25" customHeight="1">
      <c r="A87" s="509" t="s">
        <v>897</v>
      </c>
      <c r="B87" s="839" t="s">
        <v>693</v>
      </c>
      <c r="C87" s="571" t="s">
        <v>705</v>
      </c>
      <c r="D87" s="509" t="s">
        <v>44</v>
      </c>
      <c r="E87" s="659" t="e">
        <f>+#REF!</f>
        <v>#REF!</v>
      </c>
      <c r="F87" s="670">
        <v>1</v>
      </c>
    </row>
    <row r="88" spans="1:6" ht="32.25" customHeight="1">
      <c r="A88" s="509" t="s">
        <v>898</v>
      </c>
      <c r="B88" s="839"/>
      <c r="C88" s="570" t="s">
        <v>706</v>
      </c>
      <c r="D88" s="509" t="s">
        <v>44</v>
      </c>
      <c r="E88" s="659" t="e">
        <f>+E87</f>
        <v>#REF!</v>
      </c>
      <c r="F88" s="670">
        <v>1</v>
      </c>
    </row>
    <row r="89" spans="1:6" ht="32.25" customHeight="1">
      <c r="A89" s="509" t="s">
        <v>899</v>
      </c>
      <c r="B89" s="839"/>
      <c r="C89" s="570" t="s">
        <v>707</v>
      </c>
      <c r="D89" s="509" t="s">
        <v>44</v>
      </c>
      <c r="E89" s="659" t="e">
        <f>+E88</f>
        <v>#REF!</v>
      </c>
      <c r="F89" s="670">
        <v>1</v>
      </c>
    </row>
    <row r="90" spans="1:6" ht="32.25" customHeight="1">
      <c r="A90" s="509" t="s">
        <v>900</v>
      </c>
      <c r="B90" s="839"/>
      <c r="C90" s="570" t="s">
        <v>708</v>
      </c>
      <c r="D90" s="509" t="s">
        <v>44</v>
      </c>
      <c r="E90" s="659" t="e">
        <f t="shared" ref="E90:E95" si="7">+E89</f>
        <v>#REF!</v>
      </c>
      <c r="F90" s="670">
        <v>1</v>
      </c>
    </row>
    <row r="91" spans="1:6" ht="32.25" customHeight="1">
      <c r="A91" s="509" t="s">
        <v>901</v>
      </c>
      <c r="B91" s="839"/>
      <c r="C91" s="570" t="s">
        <v>709</v>
      </c>
      <c r="D91" s="509" t="s">
        <v>44</v>
      </c>
      <c r="E91" s="659" t="e">
        <f t="shared" si="7"/>
        <v>#REF!</v>
      </c>
      <c r="F91" s="670">
        <v>1</v>
      </c>
    </row>
    <row r="92" spans="1:6" ht="32.25" customHeight="1">
      <c r="A92" s="509" t="s">
        <v>902</v>
      </c>
      <c r="B92" s="839"/>
      <c r="C92" s="570" t="s">
        <v>710</v>
      </c>
      <c r="D92" s="509" t="s">
        <v>44</v>
      </c>
      <c r="E92" s="659" t="e">
        <f t="shared" si="7"/>
        <v>#REF!</v>
      </c>
      <c r="F92" s="670">
        <v>1</v>
      </c>
    </row>
    <row r="93" spans="1:6" ht="32.25" customHeight="1">
      <c r="A93" s="509" t="s">
        <v>903</v>
      </c>
      <c r="B93" s="839"/>
      <c r="C93" s="570" t="s">
        <v>711</v>
      </c>
      <c r="D93" s="509" t="s">
        <v>44</v>
      </c>
      <c r="E93" s="659" t="e">
        <f t="shared" si="7"/>
        <v>#REF!</v>
      </c>
      <c r="F93" s="670">
        <v>1</v>
      </c>
    </row>
    <row r="94" spans="1:6" ht="32.25" customHeight="1">
      <c r="A94" s="509" t="s">
        <v>904</v>
      </c>
      <c r="B94" s="839"/>
      <c r="C94" s="570" t="s">
        <v>712</v>
      </c>
      <c r="D94" s="509" t="s">
        <v>44</v>
      </c>
      <c r="E94" s="659" t="e">
        <f t="shared" si="7"/>
        <v>#REF!</v>
      </c>
      <c r="F94" s="670">
        <v>1</v>
      </c>
    </row>
    <row r="95" spans="1:6" ht="32.25" customHeight="1">
      <c r="A95" s="509" t="s">
        <v>905</v>
      </c>
      <c r="B95" s="839"/>
      <c r="C95" s="570" t="s">
        <v>713</v>
      </c>
      <c r="D95" s="509" t="s">
        <v>44</v>
      </c>
      <c r="E95" s="659" t="e">
        <f t="shared" si="7"/>
        <v>#REF!</v>
      </c>
      <c r="F95" s="670">
        <v>1</v>
      </c>
    </row>
    <row r="96" spans="1:6" ht="32.25" customHeight="1">
      <c r="A96" s="587" t="s">
        <v>907</v>
      </c>
      <c r="B96" s="587" t="s">
        <v>726</v>
      </c>
      <c r="C96" s="590" t="s">
        <v>725</v>
      </c>
      <c r="D96" s="587" t="s">
        <v>2</v>
      </c>
      <c r="E96" s="661"/>
      <c r="F96" s="656"/>
    </row>
    <row r="97" spans="1:6" ht="32.25" customHeight="1">
      <c r="A97" s="509" t="s">
        <v>906</v>
      </c>
      <c r="B97" s="839" t="s">
        <v>726</v>
      </c>
      <c r="C97" s="571" t="s">
        <v>727</v>
      </c>
      <c r="D97" s="509" t="s">
        <v>2</v>
      </c>
      <c r="E97" s="659" t="e">
        <f>+#REF!</f>
        <v>#REF!</v>
      </c>
      <c r="F97" s="670">
        <v>2</v>
      </c>
    </row>
    <row r="98" spans="1:6" ht="32.25" customHeight="1">
      <c r="A98" s="509" t="s">
        <v>908</v>
      </c>
      <c r="B98" s="839"/>
      <c r="C98" s="571" t="s">
        <v>728</v>
      </c>
      <c r="D98" s="509" t="s">
        <v>2</v>
      </c>
      <c r="E98" s="659" t="e">
        <f>+E97</f>
        <v>#REF!</v>
      </c>
      <c r="F98" s="670">
        <v>3</v>
      </c>
    </row>
    <row r="99" spans="1:6" ht="32.25" customHeight="1">
      <c r="A99" s="509" t="s">
        <v>909</v>
      </c>
      <c r="B99" s="839"/>
      <c r="C99" s="571" t="s">
        <v>729</v>
      </c>
      <c r="D99" s="509" t="s">
        <v>2</v>
      </c>
      <c r="E99" s="659" t="e">
        <f t="shared" ref="E99:E105" si="8">+E98</f>
        <v>#REF!</v>
      </c>
      <c r="F99" s="670">
        <v>3</v>
      </c>
    </row>
    <row r="100" spans="1:6" ht="32.25" customHeight="1">
      <c r="A100" s="509" t="s">
        <v>910</v>
      </c>
      <c r="B100" s="839"/>
      <c r="C100" s="571" t="s">
        <v>730</v>
      </c>
      <c r="D100" s="509" t="s">
        <v>2</v>
      </c>
      <c r="E100" s="659" t="e">
        <f t="shared" si="8"/>
        <v>#REF!</v>
      </c>
      <c r="F100" s="670">
        <v>2</v>
      </c>
    </row>
    <row r="101" spans="1:6" ht="32.25" customHeight="1">
      <c r="A101" s="509" t="s">
        <v>911</v>
      </c>
      <c r="B101" s="839"/>
      <c r="C101" s="571" t="s">
        <v>731</v>
      </c>
      <c r="D101" s="509" t="s">
        <v>2</v>
      </c>
      <c r="E101" s="659" t="e">
        <f t="shared" si="8"/>
        <v>#REF!</v>
      </c>
      <c r="F101" s="670">
        <v>2</v>
      </c>
    </row>
    <row r="102" spans="1:6" ht="32.25" customHeight="1">
      <c r="A102" s="509" t="s">
        <v>912</v>
      </c>
      <c r="B102" s="839"/>
      <c r="C102" s="571" t="s">
        <v>732</v>
      </c>
      <c r="D102" s="509" t="s">
        <v>2</v>
      </c>
      <c r="E102" s="659" t="e">
        <f t="shared" si="8"/>
        <v>#REF!</v>
      </c>
      <c r="F102" s="670">
        <v>3</v>
      </c>
    </row>
    <row r="103" spans="1:6" ht="32.25" customHeight="1">
      <c r="A103" s="509" t="s">
        <v>913</v>
      </c>
      <c r="B103" s="839"/>
      <c r="C103" s="571" t="s">
        <v>733</v>
      </c>
      <c r="D103" s="509" t="s">
        <v>2</v>
      </c>
      <c r="E103" s="659" t="e">
        <f t="shared" si="8"/>
        <v>#REF!</v>
      </c>
      <c r="F103" s="670">
        <v>3</v>
      </c>
    </row>
    <row r="104" spans="1:6" ht="40.5" customHeight="1">
      <c r="A104" s="509" t="s">
        <v>914</v>
      </c>
      <c r="B104" s="839"/>
      <c r="C104" s="571" t="s">
        <v>734</v>
      </c>
      <c r="D104" s="509" t="s">
        <v>2</v>
      </c>
      <c r="E104" s="659" t="e">
        <f t="shared" si="8"/>
        <v>#REF!</v>
      </c>
      <c r="F104" s="670">
        <v>3</v>
      </c>
    </row>
    <row r="105" spans="1:6" ht="32.25" customHeight="1">
      <c r="A105" s="509" t="s">
        <v>915</v>
      </c>
      <c r="B105" s="839"/>
      <c r="C105" s="571" t="s">
        <v>735</v>
      </c>
      <c r="D105" s="509" t="s">
        <v>2</v>
      </c>
      <c r="E105" s="659" t="e">
        <f t="shared" si="8"/>
        <v>#REF!</v>
      </c>
      <c r="F105" s="670">
        <v>3</v>
      </c>
    </row>
    <row r="106" spans="1:6" ht="32.25" hidden="1" customHeight="1">
      <c r="A106" s="587" t="s">
        <v>916</v>
      </c>
      <c r="B106" s="564" t="s">
        <v>737</v>
      </c>
      <c r="C106" s="569" t="s">
        <v>610</v>
      </c>
      <c r="D106" s="564" t="s">
        <v>44</v>
      </c>
      <c r="E106" s="663"/>
      <c r="F106" s="656"/>
    </row>
    <row r="107" spans="1:6" ht="32.25" hidden="1" customHeight="1">
      <c r="A107" s="509" t="s">
        <v>917</v>
      </c>
      <c r="B107" s="841" t="s">
        <v>738</v>
      </c>
      <c r="C107" s="572" t="s">
        <v>611</v>
      </c>
      <c r="D107" s="566" t="s">
        <v>44</v>
      </c>
      <c r="E107" s="659" t="e">
        <f>+#REF!</f>
        <v>#REF!</v>
      </c>
      <c r="F107" s="670">
        <v>1</v>
      </c>
    </row>
    <row r="108" spans="1:6" ht="32.25" hidden="1" customHeight="1">
      <c r="A108" s="509" t="s">
        <v>918</v>
      </c>
      <c r="B108" s="837"/>
      <c r="C108" s="572" t="s">
        <v>612</v>
      </c>
      <c r="D108" s="566" t="s">
        <v>44</v>
      </c>
      <c r="E108" s="659"/>
      <c r="F108" s="670">
        <v>0</v>
      </c>
    </row>
    <row r="109" spans="1:6" ht="32.25" hidden="1" customHeight="1">
      <c r="A109" s="509" t="s">
        <v>919</v>
      </c>
      <c r="B109" s="837"/>
      <c r="C109" s="572" t="s">
        <v>613</v>
      </c>
      <c r="D109" s="566" t="s">
        <v>44</v>
      </c>
      <c r="E109" s="659" t="e">
        <f>+E107</f>
        <v>#REF!</v>
      </c>
      <c r="F109" s="670">
        <v>1</v>
      </c>
    </row>
    <row r="110" spans="1:6" ht="32.25" hidden="1" customHeight="1">
      <c r="A110" s="509" t="s">
        <v>920</v>
      </c>
      <c r="B110" s="837"/>
      <c r="C110" s="572" t="s">
        <v>614</v>
      </c>
      <c r="D110" s="566" t="s">
        <v>44</v>
      </c>
      <c r="E110" s="659" t="e">
        <f>+E109</f>
        <v>#REF!</v>
      </c>
      <c r="F110" s="670">
        <v>1</v>
      </c>
    </row>
    <row r="111" spans="1:6" ht="32.25" hidden="1" customHeight="1">
      <c r="A111" s="509" t="s">
        <v>921</v>
      </c>
      <c r="B111" s="837"/>
      <c r="C111" s="572" t="s">
        <v>615</v>
      </c>
      <c r="D111" s="566" t="s">
        <v>44</v>
      </c>
      <c r="E111" s="659" t="e">
        <f>+E110</f>
        <v>#REF!</v>
      </c>
      <c r="F111" s="670">
        <v>1</v>
      </c>
    </row>
    <row r="112" spans="1:6" ht="32.25" hidden="1" customHeight="1">
      <c r="A112" s="509" t="s">
        <v>922</v>
      </c>
      <c r="B112" s="837"/>
      <c r="C112" s="572" t="s">
        <v>616</v>
      </c>
      <c r="D112" s="566" t="s">
        <v>44</v>
      </c>
      <c r="E112" s="659"/>
      <c r="F112" s="670">
        <v>0</v>
      </c>
    </row>
    <row r="113" spans="1:6" ht="32.25" hidden="1" customHeight="1">
      <c r="A113" s="509" t="s">
        <v>923</v>
      </c>
      <c r="B113" s="837"/>
      <c r="C113" s="572" t="s">
        <v>617</v>
      </c>
      <c r="D113" s="566" t="s">
        <v>44</v>
      </c>
      <c r="E113" s="659"/>
      <c r="F113" s="670">
        <v>0</v>
      </c>
    </row>
    <row r="114" spans="1:6" ht="32.25" hidden="1" customHeight="1">
      <c r="A114" s="509" t="s">
        <v>924</v>
      </c>
      <c r="B114" s="837"/>
      <c r="C114" s="572" t="s">
        <v>618</v>
      </c>
      <c r="D114" s="566" t="s">
        <v>44</v>
      </c>
      <c r="E114" s="659"/>
      <c r="F114" s="670">
        <v>0</v>
      </c>
    </row>
    <row r="115" spans="1:6" ht="32.25" hidden="1" customHeight="1">
      <c r="A115" s="509" t="s">
        <v>925</v>
      </c>
      <c r="B115" s="838"/>
      <c r="C115" s="572" t="s">
        <v>619</v>
      </c>
      <c r="D115" s="566" t="s">
        <v>44</v>
      </c>
      <c r="E115" s="659"/>
      <c r="F115" s="670">
        <v>0</v>
      </c>
    </row>
    <row r="116" spans="1:6" ht="32.25" hidden="1" customHeight="1">
      <c r="A116" s="564" t="s">
        <v>926</v>
      </c>
      <c r="B116" s="564" t="s">
        <v>739</v>
      </c>
      <c r="C116" s="569" t="s">
        <v>620</v>
      </c>
      <c r="D116" s="564" t="s">
        <v>643</v>
      </c>
      <c r="E116" s="663"/>
      <c r="F116" s="656"/>
    </row>
    <row r="117" spans="1:6" ht="32.25" hidden="1" customHeight="1">
      <c r="A117" s="509" t="s">
        <v>927</v>
      </c>
      <c r="B117" s="841" t="s">
        <v>739</v>
      </c>
      <c r="C117" s="570" t="s">
        <v>621</v>
      </c>
      <c r="D117" s="573" t="s">
        <v>644</v>
      </c>
      <c r="E117" s="659" t="e">
        <f>+#REF!</f>
        <v>#REF!</v>
      </c>
      <c r="F117" s="670">
        <v>1</v>
      </c>
    </row>
    <row r="118" spans="1:6" ht="32.25" hidden="1" customHeight="1">
      <c r="A118" s="509" t="s">
        <v>928</v>
      </c>
      <c r="B118" s="837"/>
      <c r="C118" s="570" t="s">
        <v>622</v>
      </c>
      <c r="D118" s="573" t="s">
        <v>644</v>
      </c>
      <c r="E118" s="659"/>
      <c r="F118" s="670">
        <v>0</v>
      </c>
    </row>
    <row r="119" spans="1:6" ht="32.25" hidden="1" customHeight="1">
      <c r="A119" s="509" t="s">
        <v>929</v>
      </c>
      <c r="B119" s="837"/>
      <c r="C119" s="570" t="s">
        <v>623</v>
      </c>
      <c r="D119" s="573" t="s">
        <v>644</v>
      </c>
      <c r="E119" s="659" t="e">
        <f>+E117</f>
        <v>#REF!</v>
      </c>
      <c r="F119" s="670">
        <v>1</v>
      </c>
    </row>
    <row r="120" spans="1:6" ht="32.25" hidden="1" customHeight="1">
      <c r="A120" s="509" t="s">
        <v>930</v>
      </c>
      <c r="B120" s="837"/>
      <c r="C120" s="570" t="s">
        <v>627</v>
      </c>
      <c r="D120" s="573" t="s">
        <v>644</v>
      </c>
      <c r="E120" s="659" t="e">
        <f>+E119</f>
        <v>#REF!</v>
      </c>
      <c r="F120" s="670">
        <v>1</v>
      </c>
    </row>
    <row r="121" spans="1:6" ht="32.25" hidden="1" customHeight="1">
      <c r="A121" s="509" t="s">
        <v>931</v>
      </c>
      <c r="B121" s="837"/>
      <c r="C121" s="570" t="s">
        <v>624</v>
      </c>
      <c r="D121" s="573" t="s">
        <v>644</v>
      </c>
      <c r="E121" s="659" t="e">
        <f>+E120</f>
        <v>#REF!</v>
      </c>
      <c r="F121" s="670">
        <v>1</v>
      </c>
    </row>
    <row r="122" spans="1:6" ht="32.25" hidden="1" customHeight="1">
      <c r="A122" s="509" t="s">
        <v>932</v>
      </c>
      <c r="B122" s="837"/>
      <c r="C122" s="570" t="s">
        <v>625</v>
      </c>
      <c r="D122" s="573" t="s">
        <v>644</v>
      </c>
      <c r="E122" s="659"/>
      <c r="F122" s="670">
        <v>0</v>
      </c>
    </row>
    <row r="123" spans="1:6" ht="32.25" hidden="1" customHeight="1">
      <c r="A123" s="509" t="s">
        <v>933</v>
      </c>
      <c r="B123" s="837"/>
      <c r="C123" s="570" t="s">
        <v>626</v>
      </c>
      <c r="D123" s="573" t="s">
        <v>644</v>
      </c>
      <c r="E123" s="659"/>
      <c r="F123" s="670">
        <v>0</v>
      </c>
    </row>
    <row r="124" spans="1:6" ht="32.25" hidden="1" customHeight="1">
      <c r="A124" s="509" t="s">
        <v>934</v>
      </c>
      <c r="B124" s="837"/>
      <c r="C124" s="570" t="s">
        <v>628</v>
      </c>
      <c r="D124" s="573" t="s">
        <v>644</v>
      </c>
      <c r="E124" s="659"/>
      <c r="F124" s="670">
        <v>0</v>
      </c>
    </row>
    <row r="125" spans="1:6" ht="32.25" hidden="1" customHeight="1">
      <c r="A125" s="509" t="s">
        <v>935</v>
      </c>
      <c r="B125" s="838"/>
      <c r="C125" s="570" t="s">
        <v>629</v>
      </c>
      <c r="D125" s="573" t="s">
        <v>644</v>
      </c>
      <c r="E125" s="659"/>
      <c r="F125" s="670">
        <v>0</v>
      </c>
    </row>
    <row r="126" spans="1:6" hidden="1">
      <c r="A126" s="564" t="s">
        <v>936</v>
      </c>
      <c r="B126" s="564" t="s">
        <v>741</v>
      </c>
      <c r="C126" s="569" t="s">
        <v>740</v>
      </c>
      <c r="D126" s="564" t="s">
        <v>643</v>
      </c>
      <c r="E126" s="663"/>
      <c r="F126" s="656"/>
    </row>
    <row r="127" spans="1:6" ht="32.25" hidden="1" customHeight="1">
      <c r="A127" s="509" t="s">
        <v>937</v>
      </c>
      <c r="B127" s="841" t="s">
        <v>741</v>
      </c>
      <c r="C127" s="570" t="s">
        <v>742</v>
      </c>
      <c r="D127" s="573" t="s">
        <v>644</v>
      </c>
      <c r="E127" s="659" t="e">
        <f>+#REF!</f>
        <v>#REF!</v>
      </c>
      <c r="F127" s="670">
        <v>1</v>
      </c>
    </row>
    <row r="128" spans="1:6" ht="32.25" hidden="1" customHeight="1">
      <c r="A128" s="509" t="s">
        <v>938</v>
      </c>
      <c r="B128" s="837"/>
      <c r="C128" s="568" t="s">
        <v>743</v>
      </c>
      <c r="D128" s="573" t="s">
        <v>644</v>
      </c>
      <c r="E128" s="659"/>
      <c r="F128" s="670">
        <v>0</v>
      </c>
    </row>
    <row r="129" spans="1:6" ht="32.25" hidden="1" customHeight="1">
      <c r="A129" s="509" t="s">
        <v>939</v>
      </c>
      <c r="B129" s="837"/>
      <c r="C129" s="568" t="s">
        <v>744</v>
      </c>
      <c r="D129" s="573" t="s">
        <v>644</v>
      </c>
      <c r="E129" s="659" t="e">
        <f>+E127</f>
        <v>#REF!</v>
      </c>
      <c r="F129" s="670">
        <v>1</v>
      </c>
    </row>
    <row r="130" spans="1:6" ht="32.25" hidden="1" customHeight="1">
      <c r="A130" s="509" t="s">
        <v>940</v>
      </c>
      <c r="B130" s="837"/>
      <c r="C130" s="568" t="s">
        <v>745</v>
      </c>
      <c r="D130" s="573" t="s">
        <v>644</v>
      </c>
      <c r="E130" s="659" t="e">
        <f>+E129</f>
        <v>#REF!</v>
      </c>
      <c r="F130" s="670">
        <v>1</v>
      </c>
    </row>
    <row r="131" spans="1:6" ht="32.25" hidden="1" customHeight="1">
      <c r="A131" s="509" t="s">
        <v>941</v>
      </c>
      <c r="B131" s="837"/>
      <c r="C131" s="568" t="s">
        <v>746</v>
      </c>
      <c r="D131" s="573" t="s">
        <v>644</v>
      </c>
      <c r="E131" s="659" t="e">
        <f>+E130</f>
        <v>#REF!</v>
      </c>
      <c r="F131" s="670">
        <v>1</v>
      </c>
    </row>
    <row r="132" spans="1:6" ht="32.25" hidden="1" customHeight="1">
      <c r="A132" s="509" t="s">
        <v>942</v>
      </c>
      <c r="B132" s="837"/>
      <c r="C132" s="568" t="s">
        <v>747</v>
      </c>
      <c r="D132" s="573" t="s">
        <v>644</v>
      </c>
      <c r="E132" s="659"/>
      <c r="F132" s="670">
        <v>0</v>
      </c>
    </row>
    <row r="133" spans="1:6" ht="32.25" hidden="1" customHeight="1">
      <c r="A133" s="509" t="s">
        <v>943</v>
      </c>
      <c r="B133" s="837"/>
      <c r="C133" s="568" t="s">
        <v>748</v>
      </c>
      <c r="D133" s="573" t="s">
        <v>644</v>
      </c>
      <c r="E133" s="659"/>
      <c r="F133" s="670">
        <v>0</v>
      </c>
    </row>
    <row r="134" spans="1:6" ht="32.25" hidden="1" customHeight="1">
      <c r="A134" s="509" t="s">
        <v>944</v>
      </c>
      <c r="B134" s="837"/>
      <c r="C134" s="568" t="s">
        <v>749</v>
      </c>
      <c r="D134" s="573" t="s">
        <v>644</v>
      </c>
      <c r="E134" s="659"/>
      <c r="F134" s="670">
        <v>0</v>
      </c>
    </row>
    <row r="135" spans="1:6" ht="32.25" hidden="1" customHeight="1">
      <c r="A135" s="509" t="s">
        <v>945</v>
      </c>
      <c r="B135" s="838"/>
      <c r="C135" s="568" t="s">
        <v>750</v>
      </c>
      <c r="D135" s="573" t="s">
        <v>644</v>
      </c>
      <c r="E135" s="659"/>
      <c r="F135" s="670">
        <v>0</v>
      </c>
    </row>
    <row r="136" spans="1:6">
      <c r="A136" s="564" t="s">
        <v>607</v>
      </c>
      <c r="B136" s="564"/>
      <c r="C136" s="565" t="s">
        <v>421</v>
      </c>
      <c r="D136" s="575"/>
      <c r="E136" s="664"/>
      <c r="F136" s="656"/>
    </row>
    <row r="137" spans="1:6">
      <c r="A137" s="576" t="s">
        <v>27</v>
      </c>
      <c r="B137" s="577" t="s">
        <v>682</v>
      </c>
      <c r="C137" s="578" t="s">
        <v>681</v>
      </c>
      <c r="D137" s="564" t="s">
        <v>44</v>
      </c>
      <c r="E137" s="663"/>
      <c r="F137" s="656"/>
    </row>
    <row r="138" spans="1:6" ht="32.25" customHeight="1">
      <c r="A138" s="566" t="s">
        <v>450</v>
      </c>
      <c r="B138" s="841" t="s">
        <v>682</v>
      </c>
      <c r="C138" s="574" t="s">
        <v>683</v>
      </c>
      <c r="D138" s="566" t="s">
        <v>44</v>
      </c>
      <c r="E138" s="659" t="e">
        <f>+#REF!</f>
        <v>#REF!</v>
      </c>
      <c r="F138" s="670">
        <v>2</v>
      </c>
    </row>
    <row r="139" spans="1:6" ht="32.25" customHeight="1">
      <c r="A139" s="566" t="s">
        <v>451</v>
      </c>
      <c r="B139" s="837"/>
      <c r="C139" s="574" t="s">
        <v>751</v>
      </c>
      <c r="D139" s="566" t="s">
        <v>44</v>
      </c>
      <c r="E139" s="659" t="e">
        <f>+E138</f>
        <v>#REF!</v>
      </c>
      <c r="F139" s="670">
        <v>2</v>
      </c>
    </row>
    <row r="140" spans="1:6" ht="32.25" customHeight="1">
      <c r="A140" s="566" t="s">
        <v>452</v>
      </c>
      <c r="B140" s="837"/>
      <c r="C140" s="574" t="s">
        <v>685</v>
      </c>
      <c r="D140" s="566" t="s">
        <v>44</v>
      </c>
      <c r="E140" s="659" t="e">
        <f t="shared" ref="E140:E146" si="9">+E139</f>
        <v>#REF!</v>
      </c>
      <c r="F140" s="670">
        <v>2</v>
      </c>
    </row>
    <row r="141" spans="1:6" ht="32.25" customHeight="1">
      <c r="A141" s="566" t="s">
        <v>453</v>
      </c>
      <c r="B141" s="837"/>
      <c r="C141" s="574" t="s">
        <v>752</v>
      </c>
      <c r="D141" s="566" t="s">
        <v>44</v>
      </c>
      <c r="E141" s="659" t="e">
        <f t="shared" si="9"/>
        <v>#REF!</v>
      </c>
      <c r="F141" s="670">
        <v>2</v>
      </c>
    </row>
    <row r="142" spans="1:6" ht="32.25" customHeight="1">
      <c r="A142" s="566" t="s">
        <v>454</v>
      </c>
      <c r="B142" s="837"/>
      <c r="C142" s="574" t="s">
        <v>753</v>
      </c>
      <c r="D142" s="566" t="s">
        <v>44</v>
      </c>
      <c r="E142" s="659" t="e">
        <f t="shared" si="9"/>
        <v>#REF!</v>
      </c>
      <c r="F142" s="670">
        <v>2</v>
      </c>
    </row>
    <row r="143" spans="1:6" ht="32.25" customHeight="1">
      <c r="A143" s="566" t="s">
        <v>455</v>
      </c>
      <c r="B143" s="837"/>
      <c r="C143" s="574" t="s">
        <v>754</v>
      </c>
      <c r="D143" s="566" t="s">
        <v>44</v>
      </c>
      <c r="E143" s="659" t="e">
        <f t="shared" si="9"/>
        <v>#REF!</v>
      </c>
      <c r="F143" s="670">
        <v>2</v>
      </c>
    </row>
    <row r="144" spans="1:6" ht="32.25" customHeight="1">
      <c r="A144" s="566" t="s">
        <v>456</v>
      </c>
      <c r="B144" s="837"/>
      <c r="C144" s="574" t="s">
        <v>689</v>
      </c>
      <c r="D144" s="566" t="s">
        <v>44</v>
      </c>
      <c r="E144" s="659" t="e">
        <f t="shared" si="9"/>
        <v>#REF!</v>
      </c>
      <c r="F144" s="670">
        <v>2</v>
      </c>
    </row>
    <row r="145" spans="1:6" ht="32.25" customHeight="1">
      <c r="A145" s="566" t="s">
        <v>457</v>
      </c>
      <c r="B145" s="837"/>
      <c r="C145" s="574" t="s">
        <v>755</v>
      </c>
      <c r="D145" s="566" t="s">
        <v>44</v>
      </c>
      <c r="E145" s="659" t="e">
        <f t="shared" si="9"/>
        <v>#REF!</v>
      </c>
      <c r="F145" s="670">
        <v>2</v>
      </c>
    </row>
    <row r="146" spans="1:6" ht="32.25" customHeight="1">
      <c r="A146" s="566" t="s">
        <v>458</v>
      </c>
      <c r="B146" s="838"/>
      <c r="C146" s="574" t="s">
        <v>756</v>
      </c>
      <c r="D146" s="566" t="s">
        <v>44</v>
      </c>
      <c r="E146" s="659" t="e">
        <f t="shared" si="9"/>
        <v>#REF!</v>
      </c>
      <c r="F146" s="670">
        <v>2</v>
      </c>
    </row>
    <row r="147" spans="1:6" ht="25.5" customHeight="1">
      <c r="A147" s="564" t="s">
        <v>28</v>
      </c>
      <c r="B147" s="564" t="s">
        <v>757</v>
      </c>
      <c r="C147" s="569" t="s">
        <v>758</v>
      </c>
      <c r="D147" s="564" t="s">
        <v>44</v>
      </c>
      <c r="E147" s="663"/>
      <c r="F147" s="656"/>
    </row>
    <row r="148" spans="1:6" ht="32.25" customHeight="1">
      <c r="A148" s="566" t="s">
        <v>459</v>
      </c>
      <c r="B148" s="841" t="s">
        <v>757</v>
      </c>
      <c r="C148" s="574" t="s">
        <v>760</v>
      </c>
      <c r="D148" s="566" t="s">
        <v>44</v>
      </c>
      <c r="E148" s="659" t="e">
        <f>+#REF!</f>
        <v>#REF!</v>
      </c>
      <c r="F148" s="670">
        <v>3</v>
      </c>
    </row>
    <row r="149" spans="1:6" ht="32.25" customHeight="1">
      <c r="A149" s="566" t="s">
        <v>460</v>
      </c>
      <c r="B149" s="837"/>
      <c r="C149" s="574" t="s">
        <v>761</v>
      </c>
      <c r="D149" s="566" t="s">
        <v>44</v>
      </c>
      <c r="E149" s="659" t="e">
        <f>+E148</f>
        <v>#REF!</v>
      </c>
      <c r="F149" s="670">
        <v>3</v>
      </c>
    </row>
    <row r="150" spans="1:6" ht="32.25" customHeight="1">
      <c r="A150" s="566" t="s">
        <v>461</v>
      </c>
      <c r="B150" s="837"/>
      <c r="C150" s="574" t="s">
        <v>762</v>
      </c>
      <c r="D150" s="566" t="s">
        <v>44</v>
      </c>
      <c r="E150" s="659" t="e">
        <f t="shared" ref="E150:E156" si="10">+E149</f>
        <v>#REF!</v>
      </c>
      <c r="F150" s="670">
        <v>3</v>
      </c>
    </row>
    <row r="151" spans="1:6" ht="32.25" customHeight="1">
      <c r="A151" s="566" t="s">
        <v>462</v>
      </c>
      <c r="B151" s="837"/>
      <c r="C151" s="574" t="s">
        <v>763</v>
      </c>
      <c r="D151" s="566" t="s">
        <v>44</v>
      </c>
      <c r="E151" s="659" t="e">
        <f t="shared" si="10"/>
        <v>#REF!</v>
      </c>
      <c r="F151" s="670">
        <v>3</v>
      </c>
    </row>
    <row r="152" spans="1:6" ht="32.25" customHeight="1">
      <c r="A152" s="566" t="s">
        <v>463</v>
      </c>
      <c r="B152" s="837"/>
      <c r="C152" s="574" t="s">
        <v>764</v>
      </c>
      <c r="D152" s="566" t="s">
        <v>44</v>
      </c>
      <c r="E152" s="659" t="e">
        <f t="shared" si="10"/>
        <v>#REF!</v>
      </c>
      <c r="F152" s="670">
        <v>3</v>
      </c>
    </row>
    <row r="153" spans="1:6" ht="32.25" customHeight="1">
      <c r="A153" s="566" t="s">
        <v>464</v>
      </c>
      <c r="B153" s="837"/>
      <c r="C153" s="574" t="s">
        <v>759</v>
      </c>
      <c r="D153" s="566" t="s">
        <v>44</v>
      </c>
      <c r="E153" s="659" t="e">
        <f t="shared" si="10"/>
        <v>#REF!</v>
      </c>
      <c r="F153" s="670">
        <v>3</v>
      </c>
    </row>
    <row r="154" spans="1:6" ht="32.25" customHeight="1">
      <c r="A154" s="566" t="s">
        <v>465</v>
      </c>
      <c r="B154" s="837"/>
      <c r="C154" s="574" t="s">
        <v>765</v>
      </c>
      <c r="D154" s="566" t="s">
        <v>44</v>
      </c>
      <c r="E154" s="659" t="e">
        <f t="shared" si="10"/>
        <v>#REF!</v>
      </c>
      <c r="F154" s="670">
        <v>3</v>
      </c>
    </row>
    <row r="155" spans="1:6" ht="32.25" customHeight="1">
      <c r="A155" s="566" t="s">
        <v>466</v>
      </c>
      <c r="B155" s="837"/>
      <c r="C155" s="574" t="s">
        <v>766</v>
      </c>
      <c r="D155" s="566" t="s">
        <v>44</v>
      </c>
      <c r="E155" s="659" t="e">
        <f t="shared" si="10"/>
        <v>#REF!</v>
      </c>
      <c r="F155" s="670">
        <v>3</v>
      </c>
    </row>
    <row r="156" spans="1:6" ht="32.25" customHeight="1">
      <c r="A156" s="566" t="s">
        <v>467</v>
      </c>
      <c r="B156" s="838"/>
      <c r="C156" s="574" t="s">
        <v>767</v>
      </c>
      <c r="D156" s="566" t="s">
        <v>44</v>
      </c>
      <c r="E156" s="659" t="e">
        <f t="shared" si="10"/>
        <v>#REF!</v>
      </c>
      <c r="F156" s="670">
        <v>3</v>
      </c>
    </row>
    <row r="157" spans="1:6">
      <c r="A157" s="576" t="s">
        <v>29</v>
      </c>
      <c r="B157" s="564" t="s">
        <v>726</v>
      </c>
      <c r="C157" s="569" t="s">
        <v>963</v>
      </c>
      <c r="D157" s="564" t="s">
        <v>2</v>
      </c>
      <c r="E157" s="663"/>
      <c r="F157" s="656"/>
    </row>
    <row r="158" spans="1:6" ht="32.25" customHeight="1">
      <c r="A158" s="566" t="s">
        <v>468</v>
      </c>
      <c r="B158" s="841" t="s">
        <v>726</v>
      </c>
      <c r="C158" s="568" t="s">
        <v>769</v>
      </c>
      <c r="D158" s="566" t="s">
        <v>2</v>
      </c>
      <c r="E158" s="659" t="e">
        <f>+#REF!</f>
        <v>#REF!</v>
      </c>
      <c r="F158" s="670">
        <v>3</v>
      </c>
    </row>
    <row r="159" spans="1:6" ht="32.25" customHeight="1">
      <c r="A159" s="566" t="s">
        <v>469</v>
      </c>
      <c r="B159" s="837"/>
      <c r="C159" s="568" t="s">
        <v>770</v>
      </c>
      <c r="D159" s="566" t="s">
        <v>2</v>
      </c>
      <c r="E159" s="659" t="e">
        <f>+E158</f>
        <v>#REF!</v>
      </c>
      <c r="F159" s="670">
        <v>3</v>
      </c>
    </row>
    <row r="160" spans="1:6" ht="32.25" customHeight="1">
      <c r="A160" s="566" t="s">
        <v>470</v>
      </c>
      <c r="B160" s="837"/>
      <c r="C160" s="568" t="s">
        <v>771</v>
      </c>
      <c r="D160" s="566" t="s">
        <v>2</v>
      </c>
      <c r="E160" s="659" t="e">
        <f t="shared" ref="E160:E166" si="11">+E159</f>
        <v>#REF!</v>
      </c>
      <c r="F160" s="670">
        <v>3</v>
      </c>
    </row>
    <row r="161" spans="1:6" ht="32.25" customHeight="1">
      <c r="A161" s="566" t="s">
        <v>471</v>
      </c>
      <c r="B161" s="837"/>
      <c r="C161" s="568" t="s">
        <v>772</v>
      </c>
      <c r="D161" s="566" t="s">
        <v>2</v>
      </c>
      <c r="E161" s="659" t="e">
        <f t="shared" si="11"/>
        <v>#REF!</v>
      </c>
      <c r="F161" s="670">
        <v>3</v>
      </c>
    </row>
    <row r="162" spans="1:6" ht="32.25" customHeight="1">
      <c r="A162" s="566" t="s">
        <v>472</v>
      </c>
      <c r="B162" s="837"/>
      <c r="C162" s="568" t="s">
        <v>773</v>
      </c>
      <c r="D162" s="566" t="s">
        <v>2</v>
      </c>
      <c r="E162" s="659" t="e">
        <f t="shared" si="11"/>
        <v>#REF!</v>
      </c>
      <c r="F162" s="670">
        <v>3</v>
      </c>
    </row>
    <row r="163" spans="1:6" ht="32.25" customHeight="1">
      <c r="A163" s="566" t="s">
        <v>473</v>
      </c>
      <c r="B163" s="837"/>
      <c r="C163" s="568" t="s">
        <v>774</v>
      </c>
      <c r="D163" s="566" t="s">
        <v>2</v>
      </c>
      <c r="E163" s="659" t="e">
        <f t="shared" si="11"/>
        <v>#REF!</v>
      </c>
      <c r="F163" s="670">
        <v>3</v>
      </c>
    </row>
    <row r="164" spans="1:6" ht="32.25" customHeight="1">
      <c r="A164" s="566" t="s">
        <v>474</v>
      </c>
      <c r="B164" s="837"/>
      <c r="C164" s="568" t="s">
        <v>775</v>
      </c>
      <c r="D164" s="566" t="s">
        <v>2</v>
      </c>
      <c r="E164" s="659" t="e">
        <f t="shared" si="11"/>
        <v>#REF!</v>
      </c>
      <c r="F164" s="670">
        <v>3</v>
      </c>
    </row>
    <row r="165" spans="1:6" ht="32.25" customHeight="1">
      <c r="A165" s="566" t="s">
        <v>475</v>
      </c>
      <c r="B165" s="837"/>
      <c r="C165" s="568" t="s">
        <v>776</v>
      </c>
      <c r="D165" s="566" t="s">
        <v>2</v>
      </c>
      <c r="E165" s="659" t="e">
        <f t="shared" si="11"/>
        <v>#REF!</v>
      </c>
      <c r="F165" s="670">
        <v>3</v>
      </c>
    </row>
    <row r="166" spans="1:6" ht="32.25" customHeight="1">
      <c r="A166" s="566" t="s">
        <v>476</v>
      </c>
      <c r="B166" s="838"/>
      <c r="C166" s="568" t="s">
        <v>735</v>
      </c>
      <c r="D166" s="566" t="s">
        <v>2</v>
      </c>
      <c r="E166" s="659" t="e">
        <f t="shared" si="11"/>
        <v>#REF!</v>
      </c>
      <c r="F166" s="670">
        <v>3</v>
      </c>
    </row>
    <row r="167" spans="1:6" ht="32.25" customHeight="1">
      <c r="A167" s="576" t="s">
        <v>30</v>
      </c>
      <c r="B167" s="564" t="s">
        <v>693</v>
      </c>
      <c r="C167" s="569" t="s">
        <v>788</v>
      </c>
      <c r="D167" s="564" t="s">
        <v>44</v>
      </c>
      <c r="E167" s="663"/>
      <c r="F167" s="656"/>
    </row>
    <row r="168" spans="1:6" ht="32.25" customHeight="1">
      <c r="A168" s="566" t="s">
        <v>477</v>
      </c>
      <c r="B168" s="841" t="s">
        <v>693</v>
      </c>
      <c r="C168" s="571" t="s">
        <v>789</v>
      </c>
      <c r="D168" s="566" t="s">
        <v>44</v>
      </c>
      <c r="E168" s="659" t="e">
        <f>+#REF!</f>
        <v>#REF!</v>
      </c>
      <c r="F168" s="670">
        <v>1</v>
      </c>
    </row>
    <row r="169" spans="1:6" ht="32.25" customHeight="1">
      <c r="A169" s="566" t="s">
        <v>478</v>
      </c>
      <c r="B169" s="837"/>
      <c r="C169" s="568" t="s">
        <v>790</v>
      </c>
      <c r="D169" s="566" t="s">
        <v>44</v>
      </c>
      <c r="E169" s="659" t="e">
        <f>+E168</f>
        <v>#REF!</v>
      </c>
      <c r="F169" s="670">
        <v>1</v>
      </c>
    </row>
    <row r="170" spans="1:6" ht="32.25" customHeight="1">
      <c r="A170" s="566" t="s">
        <v>479</v>
      </c>
      <c r="B170" s="837"/>
      <c r="C170" s="568" t="s">
        <v>791</v>
      </c>
      <c r="D170" s="566" t="s">
        <v>44</v>
      </c>
      <c r="E170" s="659" t="e">
        <f t="shared" ref="E170:E176" si="12">+E169</f>
        <v>#REF!</v>
      </c>
      <c r="F170" s="670">
        <v>1</v>
      </c>
    </row>
    <row r="171" spans="1:6" ht="32.25" customHeight="1">
      <c r="A171" s="566" t="s">
        <v>480</v>
      </c>
      <c r="B171" s="837"/>
      <c r="C171" s="568" t="s">
        <v>792</v>
      </c>
      <c r="D171" s="566" t="s">
        <v>44</v>
      </c>
      <c r="E171" s="659" t="e">
        <f t="shared" si="12"/>
        <v>#REF!</v>
      </c>
      <c r="F171" s="670">
        <v>1</v>
      </c>
    </row>
    <row r="172" spans="1:6" ht="32.25" customHeight="1">
      <c r="A172" s="566" t="s">
        <v>481</v>
      </c>
      <c r="B172" s="837"/>
      <c r="C172" s="568" t="s">
        <v>793</v>
      </c>
      <c r="D172" s="566" t="s">
        <v>44</v>
      </c>
      <c r="E172" s="659" t="e">
        <f t="shared" si="12"/>
        <v>#REF!</v>
      </c>
      <c r="F172" s="670">
        <v>1</v>
      </c>
    </row>
    <row r="173" spans="1:6" ht="32.25" customHeight="1">
      <c r="A173" s="566" t="s">
        <v>482</v>
      </c>
      <c r="B173" s="837"/>
      <c r="C173" s="568" t="s">
        <v>794</v>
      </c>
      <c r="D173" s="566" t="s">
        <v>44</v>
      </c>
      <c r="E173" s="659" t="e">
        <f t="shared" si="12"/>
        <v>#REF!</v>
      </c>
      <c r="F173" s="670">
        <v>2</v>
      </c>
    </row>
    <row r="174" spans="1:6" ht="32.25" customHeight="1">
      <c r="A174" s="566" t="s">
        <v>483</v>
      </c>
      <c r="B174" s="837"/>
      <c r="C174" s="568" t="s">
        <v>795</v>
      </c>
      <c r="D174" s="566" t="s">
        <v>44</v>
      </c>
      <c r="E174" s="659" t="e">
        <f t="shared" si="12"/>
        <v>#REF!</v>
      </c>
      <c r="F174" s="670">
        <v>1</v>
      </c>
    </row>
    <row r="175" spans="1:6" ht="32.25" customHeight="1">
      <c r="A175" s="566" t="s">
        <v>484</v>
      </c>
      <c r="B175" s="837"/>
      <c r="C175" s="568" t="s">
        <v>796</v>
      </c>
      <c r="D175" s="566" t="s">
        <v>44</v>
      </c>
      <c r="E175" s="659" t="e">
        <f t="shared" si="12"/>
        <v>#REF!</v>
      </c>
      <c r="F175" s="670">
        <v>1</v>
      </c>
    </row>
    <row r="176" spans="1:6" ht="32.25" customHeight="1">
      <c r="A176" s="566" t="s">
        <v>485</v>
      </c>
      <c r="B176" s="838"/>
      <c r="C176" s="568" t="s">
        <v>797</v>
      </c>
      <c r="D176" s="566" t="s">
        <v>44</v>
      </c>
      <c r="E176" s="659" t="e">
        <f t="shared" si="12"/>
        <v>#REF!</v>
      </c>
      <c r="F176" s="670">
        <v>1</v>
      </c>
    </row>
    <row r="177" spans="1:6" ht="42.75" customHeight="1">
      <c r="A177" s="564" t="s">
        <v>31</v>
      </c>
      <c r="B177" s="579" t="s">
        <v>778</v>
      </c>
      <c r="C177" s="578" t="s">
        <v>777</v>
      </c>
      <c r="D177" s="579" t="s">
        <v>1</v>
      </c>
      <c r="E177" s="665"/>
      <c r="F177" s="656"/>
    </row>
    <row r="178" spans="1:6" ht="38.25">
      <c r="A178" s="509" t="s">
        <v>486</v>
      </c>
      <c r="B178" s="841" t="s">
        <v>778</v>
      </c>
      <c r="C178" s="574" t="s">
        <v>779</v>
      </c>
      <c r="D178" s="509" t="s">
        <v>1</v>
      </c>
      <c r="E178" s="659" t="e">
        <f>+#REF!</f>
        <v>#REF!</v>
      </c>
      <c r="F178" s="670">
        <v>1</v>
      </c>
    </row>
    <row r="179" spans="1:6" ht="38.25">
      <c r="A179" s="509" t="s">
        <v>487</v>
      </c>
      <c r="B179" s="837"/>
      <c r="C179" s="574" t="s">
        <v>780</v>
      </c>
      <c r="D179" s="639" t="s">
        <v>1</v>
      </c>
      <c r="E179" s="660" t="e">
        <f>+E178</f>
        <v>#REF!</v>
      </c>
      <c r="F179" s="670">
        <v>1</v>
      </c>
    </row>
    <row r="180" spans="1:6" ht="38.25">
      <c r="A180" s="509" t="s">
        <v>488</v>
      </c>
      <c r="B180" s="837"/>
      <c r="C180" s="574" t="s">
        <v>781</v>
      </c>
      <c r="D180" s="639" t="s">
        <v>1</v>
      </c>
      <c r="E180" s="660" t="e">
        <f t="shared" ref="E180:E186" si="13">+E179</f>
        <v>#REF!</v>
      </c>
      <c r="F180" s="670">
        <v>1</v>
      </c>
    </row>
    <row r="181" spans="1:6" ht="38.25">
      <c r="A181" s="509" t="s">
        <v>489</v>
      </c>
      <c r="B181" s="837"/>
      <c r="C181" s="574" t="s">
        <v>782</v>
      </c>
      <c r="D181" s="639" t="s">
        <v>1</v>
      </c>
      <c r="E181" s="660" t="e">
        <f t="shared" si="13"/>
        <v>#REF!</v>
      </c>
      <c r="F181" s="670">
        <v>1</v>
      </c>
    </row>
    <row r="182" spans="1:6" ht="38.25">
      <c r="A182" s="509" t="s">
        <v>490</v>
      </c>
      <c r="B182" s="837"/>
      <c r="C182" s="574" t="s">
        <v>783</v>
      </c>
      <c r="D182" s="639" t="s">
        <v>1</v>
      </c>
      <c r="E182" s="660" t="e">
        <f t="shared" si="13"/>
        <v>#REF!</v>
      </c>
      <c r="F182" s="670">
        <v>1</v>
      </c>
    </row>
    <row r="183" spans="1:6" ht="38.25">
      <c r="A183" s="509" t="s">
        <v>491</v>
      </c>
      <c r="B183" s="837"/>
      <c r="C183" s="574" t="s">
        <v>784</v>
      </c>
      <c r="D183" s="509" t="s">
        <v>1</v>
      </c>
      <c r="E183" s="660" t="e">
        <f t="shared" si="13"/>
        <v>#REF!</v>
      </c>
      <c r="F183" s="670">
        <v>1</v>
      </c>
    </row>
    <row r="184" spans="1:6" ht="38.25">
      <c r="A184" s="509" t="s">
        <v>492</v>
      </c>
      <c r="B184" s="837"/>
      <c r="C184" s="574" t="s">
        <v>785</v>
      </c>
      <c r="D184" s="509" t="s">
        <v>1</v>
      </c>
      <c r="E184" s="660" t="e">
        <f t="shared" si="13"/>
        <v>#REF!</v>
      </c>
      <c r="F184" s="670">
        <v>1</v>
      </c>
    </row>
    <row r="185" spans="1:6" ht="38.25">
      <c r="A185" s="509" t="s">
        <v>493</v>
      </c>
      <c r="B185" s="837"/>
      <c r="C185" s="574" t="s">
        <v>786</v>
      </c>
      <c r="D185" s="509" t="s">
        <v>1</v>
      </c>
      <c r="E185" s="660" t="e">
        <f t="shared" si="13"/>
        <v>#REF!</v>
      </c>
      <c r="F185" s="670">
        <v>1</v>
      </c>
    </row>
    <row r="186" spans="1:6" ht="38.25">
      <c r="A186" s="509" t="s">
        <v>494</v>
      </c>
      <c r="B186" s="838"/>
      <c r="C186" s="574" t="s">
        <v>787</v>
      </c>
      <c r="D186" s="509" t="s">
        <v>1</v>
      </c>
      <c r="E186" s="660" t="e">
        <f t="shared" si="13"/>
        <v>#REF!</v>
      </c>
      <c r="F186" s="670">
        <v>1</v>
      </c>
    </row>
    <row r="187" spans="1:6" ht="45" customHeight="1">
      <c r="A187" s="576" t="s">
        <v>32</v>
      </c>
      <c r="B187" s="564" t="s">
        <v>799</v>
      </c>
      <c r="C187" s="569" t="s">
        <v>798</v>
      </c>
      <c r="D187" s="564" t="s">
        <v>44</v>
      </c>
      <c r="E187" s="663"/>
      <c r="F187" s="656"/>
    </row>
    <row r="188" spans="1:6" ht="38.25">
      <c r="A188" s="509" t="s">
        <v>495</v>
      </c>
      <c r="B188" s="841" t="s">
        <v>799</v>
      </c>
      <c r="C188" s="571" t="s">
        <v>800</v>
      </c>
      <c r="D188" s="566" t="s">
        <v>44</v>
      </c>
      <c r="E188" s="659" t="e">
        <f>+#REF!</f>
        <v>#REF!</v>
      </c>
      <c r="F188" s="670">
        <v>1</v>
      </c>
    </row>
    <row r="189" spans="1:6" ht="38.25">
      <c r="A189" s="509" t="s">
        <v>496</v>
      </c>
      <c r="B189" s="837"/>
      <c r="C189" s="568" t="s">
        <v>801</v>
      </c>
      <c r="D189" s="566" t="s">
        <v>44</v>
      </c>
      <c r="E189" s="659" t="e">
        <f>+E188</f>
        <v>#REF!</v>
      </c>
      <c r="F189" s="670">
        <v>1</v>
      </c>
    </row>
    <row r="190" spans="1:6" ht="38.25">
      <c r="A190" s="509" t="s">
        <v>497</v>
      </c>
      <c r="B190" s="837"/>
      <c r="C190" s="568" t="s">
        <v>802</v>
      </c>
      <c r="D190" s="566" t="s">
        <v>44</v>
      </c>
      <c r="E190" s="659" t="e">
        <f t="shared" ref="E190:E196" si="14">+E189</f>
        <v>#REF!</v>
      </c>
      <c r="F190" s="670">
        <v>1</v>
      </c>
    </row>
    <row r="191" spans="1:6" ht="38.25">
      <c r="A191" s="509" t="s">
        <v>498</v>
      </c>
      <c r="B191" s="837"/>
      <c r="C191" s="568" t="s">
        <v>803</v>
      </c>
      <c r="D191" s="566" t="s">
        <v>44</v>
      </c>
      <c r="E191" s="659" t="e">
        <f t="shared" si="14"/>
        <v>#REF!</v>
      </c>
      <c r="F191" s="670">
        <v>1</v>
      </c>
    </row>
    <row r="192" spans="1:6" ht="38.25">
      <c r="A192" s="509" t="s">
        <v>499</v>
      </c>
      <c r="B192" s="837"/>
      <c r="C192" s="586" t="s">
        <v>804</v>
      </c>
      <c r="D192" s="566" t="s">
        <v>44</v>
      </c>
      <c r="E192" s="659" t="e">
        <f t="shared" si="14"/>
        <v>#REF!</v>
      </c>
      <c r="F192" s="670">
        <v>1</v>
      </c>
    </row>
    <row r="193" spans="1:6" ht="38.25">
      <c r="A193" s="509" t="s">
        <v>500</v>
      </c>
      <c r="B193" s="837"/>
      <c r="C193" s="568" t="s">
        <v>805</v>
      </c>
      <c r="D193" s="566" t="s">
        <v>44</v>
      </c>
      <c r="E193" s="659" t="e">
        <f t="shared" si="14"/>
        <v>#REF!</v>
      </c>
      <c r="F193" s="670">
        <v>1</v>
      </c>
    </row>
    <row r="194" spans="1:6" ht="38.25">
      <c r="A194" s="509" t="s">
        <v>501</v>
      </c>
      <c r="B194" s="837"/>
      <c r="C194" s="568" t="s">
        <v>806</v>
      </c>
      <c r="D194" s="566" t="s">
        <v>44</v>
      </c>
      <c r="E194" s="659" t="e">
        <f t="shared" si="14"/>
        <v>#REF!</v>
      </c>
      <c r="F194" s="670">
        <v>1</v>
      </c>
    </row>
    <row r="195" spans="1:6" ht="38.25">
      <c r="A195" s="509" t="s">
        <v>502</v>
      </c>
      <c r="B195" s="837"/>
      <c r="C195" s="568" t="s">
        <v>807</v>
      </c>
      <c r="D195" s="566" t="s">
        <v>44</v>
      </c>
      <c r="E195" s="659" t="e">
        <f t="shared" si="14"/>
        <v>#REF!</v>
      </c>
      <c r="F195" s="670">
        <v>1</v>
      </c>
    </row>
    <row r="196" spans="1:6" ht="38.25">
      <c r="A196" s="509" t="s">
        <v>503</v>
      </c>
      <c r="B196" s="838"/>
      <c r="C196" s="568" t="s">
        <v>808</v>
      </c>
      <c r="D196" s="566" t="s">
        <v>44</v>
      </c>
      <c r="E196" s="659" t="e">
        <f t="shared" si="14"/>
        <v>#REF!</v>
      </c>
      <c r="F196" s="670">
        <v>1</v>
      </c>
    </row>
    <row r="197" spans="1:6" ht="40.5" customHeight="1">
      <c r="A197" s="576" t="s">
        <v>33</v>
      </c>
      <c r="B197" s="564" t="s">
        <v>820</v>
      </c>
      <c r="C197" s="569" t="s">
        <v>821</v>
      </c>
      <c r="D197" s="564" t="s">
        <v>1</v>
      </c>
      <c r="E197" s="663"/>
      <c r="F197" s="656"/>
    </row>
    <row r="198" spans="1:6" ht="38.25">
      <c r="A198" s="509" t="s">
        <v>504</v>
      </c>
      <c r="B198" s="841" t="s">
        <v>820</v>
      </c>
      <c r="C198" s="571" t="s">
        <v>822</v>
      </c>
      <c r="D198" s="509" t="s">
        <v>1</v>
      </c>
      <c r="E198" s="659" t="e">
        <f>+#REF!</f>
        <v>#REF!</v>
      </c>
      <c r="F198" s="670">
        <v>1</v>
      </c>
    </row>
    <row r="199" spans="1:6" ht="38.25">
      <c r="A199" s="509" t="s">
        <v>505</v>
      </c>
      <c r="B199" s="837"/>
      <c r="C199" s="568" t="s">
        <v>823</v>
      </c>
      <c r="D199" s="509" t="s">
        <v>1</v>
      </c>
      <c r="E199" s="659" t="e">
        <f>+E198</f>
        <v>#REF!</v>
      </c>
      <c r="F199" s="670">
        <v>1</v>
      </c>
    </row>
    <row r="200" spans="1:6" ht="38.25">
      <c r="A200" s="509" t="s">
        <v>506</v>
      </c>
      <c r="B200" s="837"/>
      <c r="C200" s="568" t="s">
        <v>824</v>
      </c>
      <c r="D200" s="509" t="s">
        <v>1</v>
      </c>
      <c r="E200" s="659" t="e">
        <f t="shared" ref="E200:E206" si="15">+E199</f>
        <v>#REF!</v>
      </c>
      <c r="F200" s="670">
        <v>1</v>
      </c>
    </row>
    <row r="201" spans="1:6" ht="38.25">
      <c r="A201" s="509" t="s">
        <v>507</v>
      </c>
      <c r="B201" s="837"/>
      <c r="C201" s="568" t="s">
        <v>825</v>
      </c>
      <c r="D201" s="509" t="s">
        <v>1</v>
      </c>
      <c r="E201" s="659" t="e">
        <f t="shared" si="15"/>
        <v>#REF!</v>
      </c>
      <c r="F201" s="670">
        <v>1</v>
      </c>
    </row>
    <row r="202" spans="1:6" ht="38.25">
      <c r="A202" s="509" t="s">
        <v>508</v>
      </c>
      <c r="B202" s="837"/>
      <c r="C202" s="586" t="s">
        <v>826</v>
      </c>
      <c r="D202" s="509" t="s">
        <v>1</v>
      </c>
      <c r="E202" s="659" t="e">
        <f t="shared" si="15"/>
        <v>#REF!</v>
      </c>
      <c r="F202" s="670">
        <v>1</v>
      </c>
    </row>
    <row r="203" spans="1:6" ht="38.25">
      <c r="A203" s="509" t="s">
        <v>509</v>
      </c>
      <c r="B203" s="837"/>
      <c r="C203" s="568" t="s">
        <v>827</v>
      </c>
      <c r="D203" s="509" t="s">
        <v>1</v>
      </c>
      <c r="E203" s="659" t="e">
        <f t="shared" si="15"/>
        <v>#REF!</v>
      </c>
      <c r="F203" s="670">
        <v>1</v>
      </c>
    </row>
    <row r="204" spans="1:6" ht="38.25">
      <c r="A204" s="509" t="s">
        <v>510</v>
      </c>
      <c r="B204" s="837"/>
      <c r="C204" s="568" t="s">
        <v>828</v>
      </c>
      <c r="D204" s="509" t="s">
        <v>1</v>
      </c>
      <c r="E204" s="659" t="e">
        <f t="shared" si="15"/>
        <v>#REF!</v>
      </c>
      <c r="F204" s="670">
        <v>1</v>
      </c>
    </row>
    <row r="205" spans="1:6" ht="38.25">
      <c r="A205" s="509" t="s">
        <v>511</v>
      </c>
      <c r="B205" s="837"/>
      <c r="C205" s="568" t="s">
        <v>829</v>
      </c>
      <c r="D205" s="509" t="s">
        <v>1</v>
      </c>
      <c r="E205" s="659" t="e">
        <f t="shared" si="15"/>
        <v>#REF!</v>
      </c>
      <c r="F205" s="670">
        <v>1</v>
      </c>
    </row>
    <row r="206" spans="1:6" ht="38.25">
      <c r="A206" s="509" t="s">
        <v>512</v>
      </c>
      <c r="B206" s="838"/>
      <c r="C206" s="568" t="s">
        <v>830</v>
      </c>
      <c r="D206" s="509" t="s">
        <v>1</v>
      </c>
      <c r="E206" s="659" t="e">
        <f t="shared" si="15"/>
        <v>#REF!</v>
      </c>
      <c r="F206" s="670">
        <v>1</v>
      </c>
    </row>
    <row r="207" spans="1:6" ht="47.25" customHeight="1">
      <c r="A207" s="576" t="s">
        <v>21</v>
      </c>
      <c r="B207" s="577" t="s">
        <v>809</v>
      </c>
      <c r="C207" s="578" t="s">
        <v>810</v>
      </c>
      <c r="D207" s="564" t="s">
        <v>44</v>
      </c>
      <c r="E207" s="663"/>
      <c r="F207" s="656"/>
    </row>
    <row r="208" spans="1:6" ht="25.5">
      <c r="A208" s="509" t="s">
        <v>513</v>
      </c>
      <c r="B208" s="841" t="s">
        <v>809</v>
      </c>
      <c r="C208" s="574" t="s">
        <v>811</v>
      </c>
      <c r="D208" s="566" t="s">
        <v>44</v>
      </c>
      <c r="E208" s="666" t="e">
        <f>+#REF!</f>
        <v>#REF!</v>
      </c>
      <c r="F208" s="670">
        <v>1</v>
      </c>
    </row>
    <row r="209" spans="1:6" ht="25.5">
      <c r="A209" s="509" t="s">
        <v>514</v>
      </c>
      <c r="B209" s="837"/>
      <c r="C209" s="574" t="s">
        <v>812</v>
      </c>
      <c r="D209" s="566" t="s">
        <v>44</v>
      </c>
      <c r="E209" s="666" t="e">
        <f>+E208</f>
        <v>#REF!</v>
      </c>
      <c r="F209" s="670">
        <v>1</v>
      </c>
    </row>
    <row r="210" spans="1:6" ht="38.25">
      <c r="A210" s="509" t="s">
        <v>515</v>
      </c>
      <c r="B210" s="837"/>
      <c r="C210" s="574" t="s">
        <v>604</v>
      </c>
      <c r="D210" s="566" t="s">
        <v>44</v>
      </c>
      <c r="E210" s="666" t="e">
        <f t="shared" ref="E210:E216" si="16">+E209</f>
        <v>#REF!</v>
      </c>
      <c r="F210" s="670">
        <v>1</v>
      </c>
    </row>
    <row r="211" spans="1:6" ht="25.5">
      <c r="A211" s="509" t="s">
        <v>516</v>
      </c>
      <c r="B211" s="837"/>
      <c r="C211" s="574" t="s">
        <v>813</v>
      </c>
      <c r="D211" s="566" t="s">
        <v>44</v>
      </c>
      <c r="E211" s="666" t="e">
        <f t="shared" si="16"/>
        <v>#REF!</v>
      </c>
      <c r="F211" s="670">
        <v>1</v>
      </c>
    </row>
    <row r="212" spans="1:6" ht="25.5">
      <c r="A212" s="509" t="s">
        <v>517</v>
      </c>
      <c r="B212" s="837"/>
      <c r="C212" s="574" t="s">
        <v>814</v>
      </c>
      <c r="D212" s="566" t="s">
        <v>44</v>
      </c>
      <c r="E212" s="666" t="e">
        <f t="shared" si="16"/>
        <v>#REF!</v>
      </c>
      <c r="F212" s="670">
        <v>1</v>
      </c>
    </row>
    <row r="213" spans="1:6" ht="25.5">
      <c r="A213" s="509" t="s">
        <v>518</v>
      </c>
      <c r="B213" s="837"/>
      <c r="C213" s="574" t="s">
        <v>815</v>
      </c>
      <c r="D213" s="566" t="s">
        <v>44</v>
      </c>
      <c r="E213" s="666" t="e">
        <f t="shared" si="16"/>
        <v>#REF!</v>
      </c>
      <c r="F213" s="670">
        <v>1</v>
      </c>
    </row>
    <row r="214" spans="1:6" ht="38.25">
      <c r="A214" s="509" t="s">
        <v>519</v>
      </c>
      <c r="B214" s="837"/>
      <c r="C214" s="574" t="s">
        <v>816</v>
      </c>
      <c r="D214" s="566" t="s">
        <v>44</v>
      </c>
      <c r="E214" s="666" t="e">
        <f t="shared" si="16"/>
        <v>#REF!</v>
      </c>
      <c r="F214" s="670">
        <v>1</v>
      </c>
    </row>
    <row r="215" spans="1:6" ht="38.25">
      <c r="A215" s="509" t="s">
        <v>520</v>
      </c>
      <c r="B215" s="837"/>
      <c r="C215" s="574" t="s">
        <v>817</v>
      </c>
      <c r="D215" s="566" t="s">
        <v>44</v>
      </c>
      <c r="E215" s="666" t="e">
        <f t="shared" si="16"/>
        <v>#REF!</v>
      </c>
      <c r="F215" s="670">
        <v>1</v>
      </c>
    </row>
    <row r="216" spans="1:6" ht="25.5">
      <c r="A216" s="509" t="s">
        <v>521</v>
      </c>
      <c r="B216" s="838"/>
      <c r="C216" s="574" t="s">
        <v>818</v>
      </c>
      <c r="D216" s="566" t="s">
        <v>44</v>
      </c>
      <c r="E216" s="666" t="e">
        <f t="shared" si="16"/>
        <v>#REF!</v>
      </c>
      <c r="F216" s="670">
        <v>1</v>
      </c>
    </row>
    <row r="217" spans="1:6">
      <c r="A217" s="576" t="s">
        <v>56</v>
      </c>
      <c r="B217" s="564" t="s">
        <v>724</v>
      </c>
      <c r="C217" s="569" t="s">
        <v>714</v>
      </c>
      <c r="D217" s="564" t="s">
        <v>44</v>
      </c>
      <c r="E217" s="663"/>
      <c r="F217" s="656"/>
    </row>
    <row r="218" spans="1:6" ht="25.5">
      <c r="A218" s="509" t="s">
        <v>522</v>
      </c>
      <c r="B218" s="841" t="s">
        <v>724</v>
      </c>
      <c r="C218" s="570" t="s">
        <v>715</v>
      </c>
      <c r="D218" s="566" t="s">
        <v>44</v>
      </c>
      <c r="E218" s="666" t="e">
        <f>+#REF!</f>
        <v>#REF!</v>
      </c>
      <c r="F218" s="670">
        <v>1</v>
      </c>
    </row>
    <row r="219" spans="1:6" ht="25.5">
      <c r="A219" s="509" t="s">
        <v>523</v>
      </c>
      <c r="B219" s="837"/>
      <c r="C219" s="570" t="s">
        <v>716</v>
      </c>
      <c r="D219" s="566" t="s">
        <v>44</v>
      </c>
      <c r="E219" s="666" t="e">
        <f>+E218</f>
        <v>#REF!</v>
      </c>
      <c r="F219" s="670">
        <v>1</v>
      </c>
    </row>
    <row r="220" spans="1:6" ht="25.5">
      <c r="A220" s="509" t="s">
        <v>524</v>
      </c>
      <c r="B220" s="837"/>
      <c r="C220" s="570" t="s">
        <v>717</v>
      </c>
      <c r="D220" s="566" t="s">
        <v>44</v>
      </c>
      <c r="E220" s="666" t="e">
        <f t="shared" ref="E220:E226" si="17">+E219</f>
        <v>#REF!</v>
      </c>
      <c r="F220" s="670">
        <v>1</v>
      </c>
    </row>
    <row r="221" spans="1:6" ht="25.5">
      <c r="A221" s="509" t="s">
        <v>525</v>
      </c>
      <c r="B221" s="837"/>
      <c r="C221" s="570" t="s">
        <v>718</v>
      </c>
      <c r="D221" s="566" t="s">
        <v>44</v>
      </c>
      <c r="E221" s="666" t="e">
        <f t="shared" si="17"/>
        <v>#REF!</v>
      </c>
      <c r="F221" s="670">
        <v>1</v>
      </c>
    </row>
    <row r="222" spans="1:6" ht="25.5">
      <c r="A222" s="509" t="s">
        <v>526</v>
      </c>
      <c r="B222" s="837"/>
      <c r="C222" s="570" t="s">
        <v>719</v>
      </c>
      <c r="D222" s="566" t="s">
        <v>44</v>
      </c>
      <c r="E222" s="666" t="e">
        <f t="shared" si="17"/>
        <v>#REF!</v>
      </c>
      <c r="F222" s="670">
        <v>1</v>
      </c>
    </row>
    <row r="223" spans="1:6" ht="25.5">
      <c r="A223" s="509" t="s">
        <v>527</v>
      </c>
      <c r="B223" s="837"/>
      <c r="C223" s="570" t="s">
        <v>720</v>
      </c>
      <c r="D223" s="566" t="s">
        <v>44</v>
      </c>
      <c r="E223" s="666" t="e">
        <f t="shared" si="17"/>
        <v>#REF!</v>
      </c>
      <c r="F223" s="670">
        <v>1</v>
      </c>
    </row>
    <row r="224" spans="1:6" ht="25.5">
      <c r="A224" s="509" t="s">
        <v>528</v>
      </c>
      <c r="B224" s="837"/>
      <c r="C224" s="570" t="s">
        <v>819</v>
      </c>
      <c r="D224" s="566" t="s">
        <v>44</v>
      </c>
      <c r="E224" s="666" t="e">
        <f t="shared" si="17"/>
        <v>#REF!</v>
      </c>
      <c r="F224" s="670">
        <v>1</v>
      </c>
    </row>
    <row r="225" spans="1:6" ht="25.5">
      <c r="A225" s="509" t="s">
        <v>529</v>
      </c>
      <c r="B225" s="837"/>
      <c r="C225" s="570" t="s">
        <v>722</v>
      </c>
      <c r="D225" s="566" t="s">
        <v>44</v>
      </c>
      <c r="E225" s="666" t="e">
        <f t="shared" si="17"/>
        <v>#REF!</v>
      </c>
      <c r="F225" s="670">
        <v>1</v>
      </c>
    </row>
    <row r="226" spans="1:6" ht="25.5">
      <c r="A226" s="509" t="s">
        <v>530</v>
      </c>
      <c r="B226" s="838"/>
      <c r="C226" s="570" t="s">
        <v>723</v>
      </c>
      <c r="D226" s="566" t="s">
        <v>44</v>
      </c>
      <c r="E226" s="666" t="e">
        <f t="shared" si="17"/>
        <v>#REF!</v>
      </c>
      <c r="F226" s="670">
        <v>1</v>
      </c>
    </row>
    <row r="227" spans="1:6">
      <c r="A227" s="576" t="s">
        <v>608</v>
      </c>
      <c r="B227" s="576"/>
      <c r="C227" s="569" t="s">
        <v>587</v>
      </c>
      <c r="D227" s="580"/>
      <c r="E227" s="667"/>
      <c r="F227" s="656"/>
    </row>
    <row r="228" spans="1:6" ht="47.25" customHeight="1">
      <c r="A228" s="576" t="s">
        <v>34</v>
      </c>
      <c r="B228" s="576" t="s">
        <v>831</v>
      </c>
      <c r="C228" s="581" t="s">
        <v>588</v>
      </c>
      <c r="D228" s="564" t="s">
        <v>96</v>
      </c>
      <c r="E228" s="663"/>
      <c r="F228" s="656"/>
    </row>
    <row r="229" spans="1:6" ht="38.25">
      <c r="A229" s="582" t="s">
        <v>531</v>
      </c>
      <c r="B229" s="842" t="s">
        <v>831</v>
      </c>
      <c r="C229" s="583" t="s">
        <v>589</v>
      </c>
      <c r="D229" s="566" t="s">
        <v>96</v>
      </c>
      <c r="E229" s="666">
        <f>+'APU CAPITULO 3'!E24</f>
        <v>20</v>
      </c>
      <c r="F229" s="670">
        <v>1</v>
      </c>
    </row>
    <row r="230" spans="1:6" ht="38.25">
      <c r="A230" s="582" t="s">
        <v>532</v>
      </c>
      <c r="B230" s="843"/>
      <c r="C230" s="583" t="s">
        <v>590</v>
      </c>
      <c r="D230" s="566" t="s">
        <v>96</v>
      </c>
      <c r="E230" s="666">
        <f>+E229</f>
        <v>20</v>
      </c>
      <c r="F230" s="670">
        <v>1</v>
      </c>
    </row>
    <row r="231" spans="1:6" ht="38.25">
      <c r="A231" s="582" t="s">
        <v>533</v>
      </c>
      <c r="B231" s="843"/>
      <c r="C231" s="583" t="s">
        <v>591</v>
      </c>
      <c r="D231" s="566" t="s">
        <v>96</v>
      </c>
      <c r="E231" s="666">
        <f t="shared" ref="E231:E237" si="18">+E230</f>
        <v>20</v>
      </c>
      <c r="F231" s="670">
        <v>1</v>
      </c>
    </row>
    <row r="232" spans="1:6" ht="38.25">
      <c r="A232" s="582" t="s">
        <v>534</v>
      </c>
      <c r="B232" s="843"/>
      <c r="C232" s="583" t="s">
        <v>594</v>
      </c>
      <c r="D232" s="566" t="s">
        <v>96</v>
      </c>
      <c r="E232" s="666">
        <f t="shared" si="18"/>
        <v>20</v>
      </c>
      <c r="F232" s="670">
        <v>1</v>
      </c>
    </row>
    <row r="233" spans="1:6" ht="38.25">
      <c r="A233" s="582" t="s">
        <v>535</v>
      </c>
      <c r="B233" s="843"/>
      <c r="C233" s="583" t="s">
        <v>593</v>
      </c>
      <c r="D233" s="566" t="s">
        <v>96</v>
      </c>
      <c r="E233" s="666">
        <f t="shared" si="18"/>
        <v>20</v>
      </c>
      <c r="F233" s="670">
        <v>1</v>
      </c>
    </row>
    <row r="234" spans="1:6" ht="38.25">
      <c r="A234" s="582" t="s">
        <v>536</v>
      </c>
      <c r="B234" s="843"/>
      <c r="C234" s="583" t="s">
        <v>592</v>
      </c>
      <c r="D234" s="566" t="s">
        <v>96</v>
      </c>
      <c r="E234" s="666">
        <f t="shared" si="18"/>
        <v>20</v>
      </c>
      <c r="F234" s="670">
        <v>1</v>
      </c>
    </row>
    <row r="235" spans="1:6" ht="38.25">
      <c r="A235" s="582" t="s">
        <v>537</v>
      </c>
      <c r="B235" s="843"/>
      <c r="C235" s="583" t="s">
        <v>595</v>
      </c>
      <c r="D235" s="566" t="s">
        <v>96</v>
      </c>
      <c r="E235" s="666">
        <f t="shared" si="18"/>
        <v>20</v>
      </c>
      <c r="F235" s="670">
        <v>1</v>
      </c>
    </row>
    <row r="236" spans="1:6" ht="38.25">
      <c r="A236" s="582" t="s">
        <v>538</v>
      </c>
      <c r="B236" s="843"/>
      <c r="C236" s="583" t="s">
        <v>596</v>
      </c>
      <c r="D236" s="566" t="s">
        <v>96</v>
      </c>
      <c r="E236" s="666">
        <f t="shared" si="18"/>
        <v>20</v>
      </c>
      <c r="F236" s="670">
        <v>1</v>
      </c>
    </row>
    <row r="237" spans="1:6" ht="38.25">
      <c r="A237" s="594" t="s">
        <v>539</v>
      </c>
      <c r="B237" s="843"/>
      <c r="C237" s="595" t="s">
        <v>597</v>
      </c>
      <c r="D237" s="640" t="s">
        <v>96</v>
      </c>
      <c r="E237" s="666">
        <f t="shared" si="18"/>
        <v>20</v>
      </c>
      <c r="F237" s="670">
        <v>1</v>
      </c>
    </row>
    <row r="238" spans="1:6" ht="27.75" hidden="1" customHeight="1">
      <c r="A238" s="564" t="s">
        <v>35</v>
      </c>
      <c r="B238" s="564" t="s">
        <v>768</v>
      </c>
      <c r="C238" s="569" t="s">
        <v>630</v>
      </c>
      <c r="D238" s="564" t="s">
        <v>1</v>
      </c>
      <c r="E238" s="663"/>
      <c r="F238" s="656"/>
    </row>
    <row r="239" spans="1:6" ht="25.5" hidden="1">
      <c r="A239" s="509" t="s">
        <v>540</v>
      </c>
      <c r="B239" s="841" t="s">
        <v>768</v>
      </c>
      <c r="C239" s="574" t="s">
        <v>631</v>
      </c>
      <c r="D239" s="509" t="s">
        <v>1</v>
      </c>
      <c r="E239" s="659" t="e">
        <f>+'APU CAPITULO 3'!#REF!</f>
        <v>#REF!</v>
      </c>
      <c r="F239" s="670">
        <v>1</v>
      </c>
    </row>
    <row r="240" spans="1:6" ht="25.5" hidden="1">
      <c r="A240" s="509" t="s">
        <v>541</v>
      </c>
      <c r="B240" s="837"/>
      <c r="C240" s="574" t="s">
        <v>632</v>
      </c>
      <c r="D240" s="509" t="s">
        <v>1</v>
      </c>
      <c r="E240" s="659"/>
      <c r="F240" s="670">
        <v>0</v>
      </c>
    </row>
    <row r="241" spans="1:6" ht="25.5" hidden="1">
      <c r="A241" s="509" t="s">
        <v>542</v>
      </c>
      <c r="B241" s="837"/>
      <c r="C241" s="574" t="s">
        <v>633</v>
      </c>
      <c r="D241" s="509" t="s">
        <v>1</v>
      </c>
      <c r="E241" s="659" t="e">
        <f>+E239</f>
        <v>#REF!</v>
      </c>
      <c r="F241" s="670">
        <v>1</v>
      </c>
    </row>
    <row r="242" spans="1:6" ht="25.5" hidden="1">
      <c r="A242" s="509" t="s">
        <v>543</v>
      </c>
      <c r="B242" s="837"/>
      <c r="C242" s="574" t="s">
        <v>634</v>
      </c>
      <c r="D242" s="509" t="s">
        <v>1</v>
      </c>
      <c r="E242" s="659" t="e">
        <f>+E241</f>
        <v>#REF!</v>
      </c>
      <c r="F242" s="670">
        <v>1</v>
      </c>
    </row>
    <row r="243" spans="1:6" ht="25.5" hidden="1">
      <c r="A243" s="509" t="s">
        <v>544</v>
      </c>
      <c r="B243" s="837"/>
      <c r="C243" s="574" t="s">
        <v>635</v>
      </c>
      <c r="D243" s="509" t="s">
        <v>1</v>
      </c>
      <c r="E243" s="659" t="e">
        <f>+E242</f>
        <v>#REF!</v>
      </c>
      <c r="F243" s="670">
        <v>1</v>
      </c>
    </row>
    <row r="244" spans="1:6" ht="25.5" hidden="1">
      <c r="A244" s="509" t="s">
        <v>545</v>
      </c>
      <c r="B244" s="837"/>
      <c r="C244" s="574" t="s">
        <v>636</v>
      </c>
      <c r="D244" s="509" t="s">
        <v>1</v>
      </c>
      <c r="E244" s="659"/>
      <c r="F244" s="670">
        <v>0</v>
      </c>
    </row>
    <row r="245" spans="1:6" ht="25.5" hidden="1">
      <c r="A245" s="509" t="s">
        <v>546</v>
      </c>
      <c r="B245" s="837"/>
      <c r="C245" s="574" t="s">
        <v>637</v>
      </c>
      <c r="D245" s="509" t="s">
        <v>1</v>
      </c>
      <c r="E245" s="659"/>
      <c r="F245" s="670">
        <v>0</v>
      </c>
    </row>
    <row r="246" spans="1:6" ht="25.5" hidden="1">
      <c r="A246" s="509" t="s">
        <v>547</v>
      </c>
      <c r="B246" s="837"/>
      <c r="C246" s="574" t="s">
        <v>639</v>
      </c>
      <c r="D246" s="509" t="s">
        <v>1</v>
      </c>
      <c r="E246" s="659"/>
      <c r="F246" s="670">
        <v>0</v>
      </c>
    </row>
    <row r="247" spans="1:6" ht="25.5" hidden="1">
      <c r="A247" s="509" t="s">
        <v>548</v>
      </c>
      <c r="B247" s="838"/>
      <c r="C247" s="574" t="s">
        <v>638</v>
      </c>
      <c r="D247" s="509" t="s">
        <v>1</v>
      </c>
      <c r="E247" s="659"/>
      <c r="F247" s="670">
        <v>0</v>
      </c>
    </row>
    <row r="248" spans="1:6" hidden="1">
      <c r="A248" s="564" t="s">
        <v>36</v>
      </c>
      <c r="B248" s="564" t="s">
        <v>974</v>
      </c>
      <c r="C248" s="569" t="s">
        <v>975</v>
      </c>
      <c r="D248" s="564" t="s">
        <v>96</v>
      </c>
      <c r="E248" s="663"/>
      <c r="F248" s="656"/>
    </row>
    <row r="249" spans="1:6" hidden="1">
      <c r="A249" s="509" t="s">
        <v>549</v>
      </c>
      <c r="B249" s="836" t="s">
        <v>974</v>
      </c>
      <c r="C249" s="568" t="s">
        <v>977</v>
      </c>
      <c r="D249" s="592" t="s">
        <v>96</v>
      </c>
      <c r="E249" s="659" t="e">
        <f>+'APU CAPITULO 3'!#REF!</f>
        <v>#REF!</v>
      </c>
      <c r="F249" s="670">
        <v>1</v>
      </c>
    </row>
    <row r="250" spans="1:6" hidden="1">
      <c r="A250" s="509" t="s">
        <v>550</v>
      </c>
      <c r="B250" s="837"/>
      <c r="C250" s="568" t="s">
        <v>976</v>
      </c>
      <c r="D250" s="592" t="s">
        <v>96</v>
      </c>
      <c r="E250" s="659"/>
      <c r="F250" s="670">
        <v>0</v>
      </c>
    </row>
    <row r="251" spans="1:6" hidden="1">
      <c r="A251" s="509" t="s">
        <v>551</v>
      </c>
      <c r="B251" s="837"/>
      <c r="C251" s="568" t="s">
        <v>978</v>
      </c>
      <c r="D251" s="592" t="s">
        <v>96</v>
      </c>
      <c r="E251" s="659" t="e">
        <f>+E249</f>
        <v>#REF!</v>
      </c>
      <c r="F251" s="670">
        <v>1</v>
      </c>
    </row>
    <row r="252" spans="1:6" hidden="1">
      <c r="A252" s="509" t="s">
        <v>552</v>
      </c>
      <c r="B252" s="837"/>
      <c r="C252" s="568" t="s">
        <v>979</v>
      </c>
      <c r="D252" s="592" t="s">
        <v>96</v>
      </c>
      <c r="E252" s="659" t="e">
        <f>+E251</f>
        <v>#REF!</v>
      </c>
      <c r="F252" s="670">
        <v>1</v>
      </c>
    </row>
    <row r="253" spans="1:6" hidden="1">
      <c r="A253" s="509" t="s">
        <v>553</v>
      </c>
      <c r="B253" s="837"/>
      <c r="C253" s="568" t="s">
        <v>980</v>
      </c>
      <c r="D253" s="592" t="s">
        <v>96</v>
      </c>
      <c r="E253" s="659" t="e">
        <f>+E252</f>
        <v>#REF!</v>
      </c>
      <c r="F253" s="670">
        <v>1</v>
      </c>
    </row>
    <row r="254" spans="1:6" hidden="1">
      <c r="A254" s="509" t="s">
        <v>554</v>
      </c>
      <c r="B254" s="837"/>
      <c r="C254" s="568" t="s">
        <v>981</v>
      </c>
      <c r="D254" s="592" t="s">
        <v>96</v>
      </c>
      <c r="E254" s="659"/>
      <c r="F254" s="670">
        <v>0</v>
      </c>
    </row>
    <row r="255" spans="1:6" ht="25.5" hidden="1">
      <c r="A255" s="509" t="s">
        <v>555</v>
      </c>
      <c r="B255" s="837"/>
      <c r="C255" s="568" t="s">
        <v>982</v>
      </c>
      <c r="D255" s="592" t="s">
        <v>96</v>
      </c>
      <c r="E255" s="659"/>
      <c r="F255" s="670">
        <v>0</v>
      </c>
    </row>
    <row r="256" spans="1:6" ht="25.5" hidden="1">
      <c r="A256" s="509" t="s">
        <v>556</v>
      </c>
      <c r="B256" s="837"/>
      <c r="C256" s="568" t="s">
        <v>983</v>
      </c>
      <c r="D256" s="592" t="s">
        <v>96</v>
      </c>
      <c r="E256" s="659"/>
      <c r="F256" s="670">
        <v>0</v>
      </c>
    </row>
    <row r="257" spans="1:6" hidden="1">
      <c r="A257" s="509" t="s">
        <v>557</v>
      </c>
      <c r="B257" s="838"/>
      <c r="C257" s="568" t="s">
        <v>984</v>
      </c>
      <c r="D257" s="592" t="s">
        <v>96</v>
      </c>
      <c r="E257" s="659"/>
      <c r="F257" s="670">
        <v>0</v>
      </c>
    </row>
    <row r="258" spans="1:6">
      <c r="A258" s="576" t="s">
        <v>947</v>
      </c>
      <c r="B258" s="564"/>
      <c r="C258" s="569" t="s">
        <v>1008</v>
      </c>
      <c r="D258" s="564" t="s">
        <v>96</v>
      </c>
      <c r="E258" s="663"/>
      <c r="F258" s="656"/>
    </row>
    <row r="259" spans="1:6" ht="15" customHeight="1">
      <c r="A259" s="576">
        <v>4.0999999999999996</v>
      </c>
      <c r="B259" s="564">
        <v>201.6</v>
      </c>
      <c r="C259" s="569" t="s">
        <v>1009</v>
      </c>
      <c r="D259" s="564" t="s">
        <v>96</v>
      </c>
      <c r="E259" s="663"/>
      <c r="F259" s="656"/>
    </row>
    <row r="260" spans="1:6" ht="15" customHeight="1">
      <c r="A260" s="509" t="s">
        <v>558</v>
      </c>
      <c r="B260" s="839">
        <v>201.6</v>
      </c>
      <c r="C260" s="568" t="s">
        <v>1010</v>
      </c>
      <c r="D260" s="592" t="s">
        <v>96</v>
      </c>
      <c r="E260" s="671">
        <f>+'APU CAPITULO 4'!E394</f>
        <v>0.25</v>
      </c>
      <c r="F260" s="670">
        <v>2</v>
      </c>
    </row>
    <row r="261" spans="1:6" ht="15" customHeight="1">
      <c r="A261" s="509" t="s">
        <v>559</v>
      </c>
      <c r="B261" s="839"/>
      <c r="C261" s="568" t="s">
        <v>1011</v>
      </c>
      <c r="D261" s="592" t="s">
        <v>96</v>
      </c>
      <c r="E261" s="671">
        <f>+E260</f>
        <v>0.25</v>
      </c>
      <c r="F261" s="670">
        <v>2</v>
      </c>
    </row>
    <row r="262" spans="1:6" ht="15" customHeight="1">
      <c r="A262" s="509" t="s">
        <v>560</v>
      </c>
      <c r="B262" s="839"/>
      <c r="C262" s="568" t="s">
        <v>1012</v>
      </c>
      <c r="D262" s="592" t="s">
        <v>96</v>
      </c>
      <c r="E262" s="671">
        <f t="shared" ref="E262:E268" si="19">+E261</f>
        <v>0.25</v>
      </c>
      <c r="F262" s="670">
        <v>2</v>
      </c>
    </row>
    <row r="263" spans="1:6" ht="15" customHeight="1">
      <c r="A263" s="509" t="s">
        <v>561</v>
      </c>
      <c r="B263" s="839"/>
      <c r="C263" s="568" t="s">
        <v>1013</v>
      </c>
      <c r="D263" s="592" t="s">
        <v>96</v>
      </c>
      <c r="E263" s="671">
        <f t="shared" si="19"/>
        <v>0.25</v>
      </c>
      <c r="F263" s="670">
        <v>2</v>
      </c>
    </row>
    <row r="264" spans="1:6" ht="15" customHeight="1">
      <c r="A264" s="509" t="s">
        <v>562</v>
      </c>
      <c r="B264" s="839"/>
      <c r="C264" s="568" t="s">
        <v>1014</v>
      </c>
      <c r="D264" s="592" t="s">
        <v>96</v>
      </c>
      <c r="E264" s="671">
        <f t="shared" si="19"/>
        <v>0.25</v>
      </c>
      <c r="F264" s="670">
        <v>2</v>
      </c>
    </row>
    <row r="265" spans="1:6" ht="15" customHeight="1">
      <c r="A265" s="509" t="s">
        <v>563</v>
      </c>
      <c r="B265" s="839"/>
      <c r="C265" s="568" t="s">
        <v>1015</v>
      </c>
      <c r="D265" s="592" t="s">
        <v>96</v>
      </c>
      <c r="E265" s="671">
        <v>0</v>
      </c>
      <c r="F265" s="670">
        <v>0</v>
      </c>
    </row>
    <row r="266" spans="1:6" ht="15" customHeight="1">
      <c r="A266" s="509" t="s">
        <v>564</v>
      </c>
      <c r="B266" s="839"/>
      <c r="C266" s="568" t="s">
        <v>1016</v>
      </c>
      <c r="D266" s="592" t="s">
        <v>96</v>
      </c>
      <c r="E266" s="671">
        <f>+E264</f>
        <v>0.25</v>
      </c>
      <c r="F266" s="670">
        <v>2</v>
      </c>
    </row>
    <row r="267" spans="1:6" ht="15" customHeight="1">
      <c r="A267" s="509" t="s">
        <v>565</v>
      </c>
      <c r="B267" s="839"/>
      <c r="C267" s="568" t="s">
        <v>1017</v>
      </c>
      <c r="D267" s="592" t="s">
        <v>96</v>
      </c>
      <c r="E267" s="671">
        <v>0</v>
      </c>
      <c r="F267" s="670">
        <v>0</v>
      </c>
    </row>
    <row r="268" spans="1:6" ht="15" customHeight="1">
      <c r="A268" s="509" t="s">
        <v>566</v>
      </c>
      <c r="B268" s="839"/>
      <c r="C268" s="568" t="s">
        <v>1018</v>
      </c>
      <c r="D268" s="592" t="s">
        <v>96</v>
      </c>
      <c r="E268" s="671">
        <f t="shared" si="19"/>
        <v>0</v>
      </c>
      <c r="F268" s="670">
        <v>0</v>
      </c>
    </row>
    <row r="273" spans="1:1" ht="15" customHeight="1">
      <c r="A273" s="584"/>
    </row>
    <row r="274" spans="1:1" ht="15" customHeight="1">
      <c r="A274" s="280"/>
    </row>
    <row r="275" spans="1:1" ht="15" customHeight="1">
      <c r="A275" s="280"/>
    </row>
  </sheetData>
  <mergeCells count="28">
    <mergeCell ref="B7:B15"/>
    <mergeCell ref="B17:B25"/>
    <mergeCell ref="B27:B35"/>
    <mergeCell ref="B37:B45"/>
    <mergeCell ref="B117:B125"/>
    <mergeCell ref="B127:B135"/>
    <mergeCell ref="B138:B146"/>
    <mergeCell ref="B47:B55"/>
    <mergeCell ref="B57:B65"/>
    <mergeCell ref="B67:B75"/>
    <mergeCell ref="B77:B85"/>
    <mergeCell ref="B87:B95"/>
    <mergeCell ref="B249:B257"/>
    <mergeCell ref="B260:B268"/>
    <mergeCell ref="A3:F3"/>
    <mergeCell ref="B2:F2"/>
    <mergeCell ref="B198:B206"/>
    <mergeCell ref="B208:B216"/>
    <mergeCell ref="B218:B226"/>
    <mergeCell ref="B229:B237"/>
    <mergeCell ref="B239:B247"/>
    <mergeCell ref="B148:B156"/>
    <mergeCell ref="B158:B166"/>
    <mergeCell ref="B168:B176"/>
    <mergeCell ref="B178:B186"/>
    <mergeCell ref="B188:B196"/>
    <mergeCell ref="B97:B105"/>
    <mergeCell ref="B107:B115"/>
  </mergeCells>
  <printOptions horizontalCentered="1"/>
  <pageMargins left="0.26785714285714285" right="0.39370078740157483" top="1.3779527559055118" bottom="0.55118110236220474" header="0.31496062992125984" footer="0.11811023622047245"/>
  <pageSetup scale="60" fitToHeight="0" orientation="portrait" r:id="rId1"/>
  <headerFooter>
    <oddFooter xml:space="preserve">&amp;R&amp;P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>
    <tabColor rgb="FF00FF00"/>
  </sheetPr>
  <dimension ref="A1:R474"/>
  <sheetViews>
    <sheetView view="pageBreakPreview" topLeftCell="B1" zoomScale="70" zoomScaleNormal="55" zoomScaleSheetLayoutView="70" zoomScalePageLayoutView="25" workbookViewId="0">
      <selection activeCell="G46" sqref="G46"/>
    </sheetView>
  </sheetViews>
  <sheetFormatPr baseColWidth="10" defaultColWidth="11.42578125" defaultRowHeight="15" customHeight="1"/>
  <cols>
    <col min="1" max="2" width="2" customWidth="1"/>
    <col min="3" max="3" width="5.7109375" customWidth="1"/>
    <col min="4" max="4" width="72" customWidth="1"/>
    <col min="5" max="5" width="14.28515625" customWidth="1"/>
    <col min="6" max="6" width="24.42578125" customWidth="1"/>
    <col min="7" max="7" width="18.42578125" customWidth="1"/>
    <col min="8" max="8" width="15.42578125" customWidth="1"/>
    <col min="9" max="9" width="13.140625" customWidth="1"/>
    <col min="10" max="10" width="25.42578125" customWidth="1"/>
    <col min="11" max="11" width="26" customWidth="1"/>
    <col min="12" max="12" width="20.42578125" customWidth="1"/>
    <col min="13" max="13" width="16.85546875" customWidth="1"/>
    <col min="14" max="14" width="21.28515625" customWidth="1"/>
    <col min="15" max="15" width="45" customWidth="1"/>
    <col min="16" max="16" width="14.42578125" customWidth="1"/>
    <col min="17" max="18" width="17.140625" customWidth="1"/>
    <col min="19" max="19" width="11.42578125" customWidth="1"/>
  </cols>
  <sheetData>
    <row r="1" spans="4:18" ht="9.75" customHeight="1" thickBot="1">
      <c r="E1" s="54"/>
      <c r="F1" s="55"/>
      <c r="G1" s="55"/>
      <c r="H1" s="55"/>
      <c r="I1" s="55"/>
    </row>
    <row r="2" spans="4:18">
      <c r="D2" s="56" t="s">
        <v>107</v>
      </c>
      <c r="E2" s="56"/>
      <c r="F2" s="56"/>
      <c r="G2" s="57"/>
      <c r="H2" s="57"/>
      <c r="I2" s="57"/>
      <c r="L2" s="58"/>
      <c r="M2" s="59" t="s">
        <v>108</v>
      </c>
      <c r="N2" s="59"/>
      <c r="O2" s="59"/>
      <c r="P2" s="60" t="s">
        <v>109</v>
      </c>
      <c r="Q2" s="60"/>
      <c r="R2" s="61" t="s">
        <v>110</v>
      </c>
    </row>
    <row r="3" spans="4:18" ht="18" thickBot="1">
      <c r="D3" s="62" t="s">
        <v>111</v>
      </c>
      <c r="E3" s="63">
        <v>5</v>
      </c>
      <c r="F3" s="64" t="s">
        <v>1</v>
      </c>
      <c r="G3" s="65"/>
      <c r="H3" s="65"/>
      <c r="I3" s="65"/>
      <c r="L3" s="66" t="s">
        <v>112</v>
      </c>
      <c r="M3" s="67" t="s">
        <v>113</v>
      </c>
      <c r="N3" s="67" t="s">
        <v>114</v>
      </c>
      <c r="O3" s="67" t="s">
        <v>115</v>
      </c>
      <c r="P3" s="67" t="s">
        <v>116</v>
      </c>
      <c r="Q3" s="67" t="s">
        <v>117</v>
      </c>
      <c r="R3" s="68" t="s">
        <v>118</v>
      </c>
    </row>
    <row r="4" spans="4:18">
      <c r="D4" s="62" t="s">
        <v>119</v>
      </c>
      <c r="E4" s="63">
        <v>5.2</v>
      </c>
      <c r="F4" s="64" t="s">
        <v>1</v>
      </c>
      <c r="G4" s="65"/>
      <c r="H4" s="65"/>
      <c r="I4" s="65"/>
      <c r="J4" s="69"/>
      <c r="L4" s="70">
        <v>1</v>
      </c>
      <c r="M4" s="71">
        <f t="shared" ref="M4:M13" si="0">L4/8</f>
        <v>0.125</v>
      </c>
      <c r="N4" s="71">
        <f t="shared" ref="N4:N13" si="1">M4*2.54</f>
        <v>0.3175</v>
      </c>
      <c r="O4" s="71">
        <f t="shared" ref="O4:O13" si="2">N4*10</f>
        <v>3.1749999999999998</v>
      </c>
      <c r="P4" s="71">
        <f t="shared" ref="P4:P13" si="3">3.1416*0.25*O4*O4</f>
        <v>7.9173228749999991</v>
      </c>
      <c r="Q4" s="71">
        <f t="shared" ref="Q4:Q13" si="4">3.1416*0.25*N4*N4</f>
        <v>7.9173228749999991E-2</v>
      </c>
      <c r="R4" s="72" t="s">
        <v>120</v>
      </c>
    </row>
    <row r="5" spans="4:18">
      <c r="D5" s="62" t="s">
        <v>121</v>
      </c>
      <c r="E5" s="63">
        <v>0</v>
      </c>
      <c r="F5" s="64" t="s">
        <v>1</v>
      </c>
      <c r="G5" s="65"/>
      <c r="H5" s="65"/>
      <c r="I5" s="65"/>
      <c r="L5" s="73">
        <v>2</v>
      </c>
      <c r="M5" s="74">
        <f t="shared" si="0"/>
        <v>0.25</v>
      </c>
      <c r="N5" s="74">
        <f t="shared" si="1"/>
        <v>0.63500000000000001</v>
      </c>
      <c r="O5" s="74">
        <f t="shared" si="2"/>
        <v>6.35</v>
      </c>
      <c r="P5" s="74">
        <f t="shared" si="3"/>
        <v>31.669291499999996</v>
      </c>
      <c r="Q5" s="74">
        <f t="shared" si="4"/>
        <v>0.31669291499999996</v>
      </c>
      <c r="R5" s="75">
        <v>0.25</v>
      </c>
    </row>
    <row r="6" spans="4:18">
      <c r="D6" s="62" t="s">
        <v>122</v>
      </c>
      <c r="E6" s="63">
        <v>0</v>
      </c>
      <c r="F6" s="64" t="s">
        <v>1</v>
      </c>
      <c r="G6" s="65"/>
      <c r="H6" s="65"/>
      <c r="I6" s="65"/>
      <c r="L6" s="73">
        <v>3</v>
      </c>
      <c r="M6" s="74">
        <f t="shared" si="0"/>
        <v>0.375</v>
      </c>
      <c r="N6" s="74">
        <f t="shared" si="1"/>
        <v>0.95250000000000001</v>
      </c>
      <c r="O6" s="74">
        <f t="shared" si="2"/>
        <v>9.5250000000000004</v>
      </c>
      <c r="P6" s="74">
        <f t="shared" si="3"/>
        <v>71.25590587500001</v>
      </c>
      <c r="Q6" s="74">
        <f t="shared" si="4"/>
        <v>0.71255905875000003</v>
      </c>
      <c r="R6" s="75">
        <v>0.56000000000000005</v>
      </c>
    </row>
    <row r="7" spans="4:18">
      <c r="D7" s="62" t="s">
        <v>123</v>
      </c>
      <c r="E7" s="63">
        <v>0</v>
      </c>
      <c r="F7" s="64" t="s">
        <v>41</v>
      </c>
      <c r="G7" s="65"/>
      <c r="H7" s="65"/>
      <c r="I7" s="65"/>
      <c r="L7" s="73">
        <v>4</v>
      </c>
      <c r="M7" s="74">
        <f t="shared" si="0"/>
        <v>0.5</v>
      </c>
      <c r="N7" s="74">
        <f t="shared" si="1"/>
        <v>1.27</v>
      </c>
      <c r="O7" s="74">
        <f t="shared" si="2"/>
        <v>12.7</v>
      </c>
      <c r="P7" s="74">
        <f t="shared" si="3"/>
        <v>126.67716599999999</v>
      </c>
      <c r="Q7" s="74">
        <f t="shared" si="4"/>
        <v>1.2667716599999999</v>
      </c>
      <c r="R7" s="75">
        <v>0.99399999999999999</v>
      </c>
    </row>
    <row r="8" spans="4:18" ht="17.25">
      <c r="D8" s="62" t="s">
        <v>124</v>
      </c>
      <c r="E8" s="63">
        <v>0</v>
      </c>
      <c r="F8" s="62" t="s">
        <v>125</v>
      </c>
      <c r="G8" s="76"/>
      <c r="H8" s="76"/>
      <c r="I8" s="76"/>
      <c r="L8" s="73">
        <v>5</v>
      </c>
      <c r="M8" s="74">
        <f t="shared" si="0"/>
        <v>0.625</v>
      </c>
      <c r="N8" s="74">
        <f t="shared" si="1"/>
        <v>1.5874999999999999</v>
      </c>
      <c r="O8" s="74">
        <f t="shared" si="2"/>
        <v>15.875</v>
      </c>
      <c r="P8" s="74">
        <f t="shared" si="3"/>
        <v>197.933071875</v>
      </c>
      <c r="Q8" s="74">
        <f t="shared" si="4"/>
        <v>1.9793307187499998</v>
      </c>
      <c r="R8" s="75">
        <v>1.552</v>
      </c>
    </row>
    <row r="9" spans="4:18">
      <c r="E9" s="54"/>
      <c r="F9" s="55"/>
      <c r="G9" s="55"/>
      <c r="H9" s="55"/>
      <c r="I9" s="55"/>
      <c r="L9" s="73">
        <v>6</v>
      </c>
      <c r="M9" s="74">
        <f t="shared" si="0"/>
        <v>0.75</v>
      </c>
      <c r="N9" s="74">
        <f t="shared" si="1"/>
        <v>1.905</v>
      </c>
      <c r="O9" s="74">
        <f t="shared" si="2"/>
        <v>19.05</v>
      </c>
      <c r="P9" s="74">
        <f t="shared" si="3"/>
        <v>285.02362350000004</v>
      </c>
      <c r="Q9" s="74">
        <f t="shared" si="4"/>
        <v>2.8502362350000001</v>
      </c>
      <c r="R9" s="75">
        <v>2.2349999999999999</v>
      </c>
    </row>
    <row r="10" spans="4:18">
      <c r="E10" s="54"/>
      <c r="F10" s="55"/>
      <c r="G10" s="55"/>
      <c r="H10" s="55"/>
      <c r="I10" s="55"/>
      <c r="L10" s="73">
        <v>7</v>
      </c>
      <c r="M10" s="74">
        <f t="shared" si="0"/>
        <v>0.875</v>
      </c>
      <c r="N10" s="74">
        <f t="shared" si="1"/>
        <v>2.2225000000000001</v>
      </c>
      <c r="O10" s="74">
        <f t="shared" si="2"/>
        <v>22.225000000000001</v>
      </c>
      <c r="P10" s="74">
        <f t="shared" si="3"/>
        <v>387.94882087500008</v>
      </c>
      <c r="Q10" s="74">
        <f t="shared" si="4"/>
        <v>3.8794882087500007</v>
      </c>
      <c r="R10" s="75">
        <v>3.0419999999999998</v>
      </c>
    </row>
    <row r="11" spans="4:18">
      <c r="E11" s="54"/>
      <c r="F11" s="55"/>
      <c r="G11" s="55"/>
      <c r="H11" s="55"/>
      <c r="I11" s="55"/>
      <c r="L11" s="73">
        <v>8</v>
      </c>
      <c r="M11" s="74">
        <f t="shared" si="0"/>
        <v>1</v>
      </c>
      <c r="N11" s="74">
        <f t="shared" si="1"/>
        <v>2.54</v>
      </c>
      <c r="O11" s="74">
        <f t="shared" si="2"/>
        <v>25.4</v>
      </c>
      <c r="P11" s="74">
        <f t="shared" si="3"/>
        <v>506.70866399999994</v>
      </c>
      <c r="Q11" s="74">
        <f t="shared" si="4"/>
        <v>5.0670866399999994</v>
      </c>
      <c r="R11" s="75">
        <v>3.9729999999999999</v>
      </c>
    </row>
    <row r="12" spans="4:18">
      <c r="E12" s="54"/>
      <c r="F12" s="55"/>
      <c r="G12" s="55"/>
      <c r="H12" s="55"/>
      <c r="I12" s="55"/>
      <c r="L12" s="73">
        <v>9</v>
      </c>
      <c r="M12" s="74">
        <f t="shared" si="0"/>
        <v>1.125</v>
      </c>
      <c r="N12" s="74">
        <f t="shared" si="1"/>
        <v>2.8574999999999999</v>
      </c>
      <c r="O12" s="74">
        <f t="shared" si="2"/>
        <v>28.574999999999999</v>
      </c>
      <c r="P12" s="74">
        <f t="shared" si="3"/>
        <v>641.30315287500002</v>
      </c>
      <c r="Q12" s="74">
        <f t="shared" si="4"/>
        <v>6.4130315287499995</v>
      </c>
      <c r="R12" s="75">
        <v>5.0599999999999996</v>
      </c>
    </row>
    <row r="13" spans="4:18" ht="15.75" thickBot="1">
      <c r="E13" s="54"/>
      <c r="F13" s="55"/>
      <c r="G13" s="55"/>
      <c r="H13" s="55"/>
      <c r="I13" s="55"/>
      <c r="L13" s="77">
        <v>10</v>
      </c>
      <c r="M13" s="78">
        <f t="shared" si="0"/>
        <v>1.25</v>
      </c>
      <c r="N13" s="78">
        <f t="shared" si="1"/>
        <v>3.1749999999999998</v>
      </c>
      <c r="O13" s="78">
        <f t="shared" si="2"/>
        <v>31.75</v>
      </c>
      <c r="P13" s="78">
        <f t="shared" si="3"/>
        <v>791.73228749999998</v>
      </c>
      <c r="Q13" s="78">
        <f t="shared" si="4"/>
        <v>7.9173228749999991</v>
      </c>
      <c r="R13" s="79">
        <v>6.4039999999999999</v>
      </c>
    </row>
    <row r="14" spans="4:18" ht="15.75" thickBot="1">
      <c r="E14" s="54"/>
      <c r="F14" s="55"/>
      <c r="G14" s="55"/>
      <c r="H14" s="55"/>
      <c r="I14" s="55"/>
      <c r="L14" s="55"/>
      <c r="M14" s="80"/>
      <c r="N14" s="80"/>
      <c r="O14" s="80"/>
      <c r="P14" s="80"/>
      <c r="Q14" s="80"/>
    </row>
    <row r="15" spans="4:18" ht="45.75" customHeight="1" thickBot="1">
      <c r="D15" s="81" t="s">
        <v>126</v>
      </c>
      <c r="E15" s="82" t="s">
        <v>127</v>
      </c>
      <c r="F15" s="82" t="s">
        <v>128</v>
      </c>
      <c r="G15" s="83" t="s">
        <v>129</v>
      </c>
      <c r="H15" s="83" t="s">
        <v>130</v>
      </c>
      <c r="I15" s="83" t="s">
        <v>131</v>
      </c>
      <c r="J15" s="83" t="s">
        <v>132</v>
      </c>
      <c r="K15" s="84" t="s">
        <v>133</v>
      </c>
      <c r="L15" s="82" t="s">
        <v>134</v>
      </c>
      <c r="M15" s="82" t="s">
        <v>135</v>
      </c>
      <c r="N15" s="83" t="s">
        <v>136</v>
      </c>
      <c r="O15" s="85" t="s">
        <v>137</v>
      </c>
      <c r="P15" s="86" t="s">
        <v>138</v>
      </c>
      <c r="Q15" s="86" t="s">
        <v>139</v>
      </c>
      <c r="R15" s="87" t="s">
        <v>140</v>
      </c>
    </row>
    <row r="16" spans="4:18">
      <c r="D16" s="88" t="s">
        <v>141</v>
      </c>
      <c r="E16" s="89">
        <f t="shared" ref="E16:E29" si="5">+F16+K16+L16+M16+N16</f>
        <v>100</v>
      </c>
      <c r="F16" s="90">
        <v>100</v>
      </c>
      <c r="G16" s="91">
        <v>3.6</v>
      </c>
      <c r="H16" s="92">
        <v>1.4</v>
      </c>
      <c r="I16" s="91">
        <f>+G16+H16</f>
        <v>5</v>
      </c>
      <c r="J16" s="93">
        <f>+I16*F16</f>
        <v>500</v>
      </c>
      <c r="K16" s="94">
        <v>0</v>
      </c>
      <c r="L16" s="95">
        <v>0</v>
      </c>
      <c r="M16" s="95"/>
      <c r="N16" s="96"/>
      <c r="O16" s="97">
        <v>0</v>
      </c>
      <c r="P16" s="95"/>
      <c r="Q16" s="98"/>
      <c r="R16" s="99"/>
    </row>
    <row r="17" spans="4:18">
      <c r="D17" s="100"/>
      <c r="E17" s="89"/>
      <c r="F17" s="101"/>
      <c r="G17" s="102"/>
      <c r="H17" s="103"/>
      <c r="I17" s="102">
        <f t="shared" ref="I17:I29" si="6">+G17+H17</f>
        <v>0</v>
      </c>
      <c r="J17" s="104">
        <f t="shared" ref="J17:J29" si="7">+I17*F17</f>
        <v>0</v>
      </c>
      <c r="K17" s="105"/>
      <c r="L17" s="106"/>
      <c r="M17" s="106"/>
      <c r="N17" s="107"/>
      <c r="O17" s="108"/>
      <c r="P17" s="109"/>
      <c r="Q17" s="110"/>
      <c r="R17" s="111"/>
    </row>
    <row r="18" spans="4:18">
      <c r="D18" s="112">
        <v>1</v>
      </c>
      <c r="E18" s="89">
        <f>+F18+K18+L18+M18+N18</f>
        <v>392.7</v>
      </c>
      <c r="F18" s="113">
        <f t="shared" ref="F18:F29" si="8">+R18</f>
        <v>392.7</v>
      </c>
      <c r="G18" s="102">
        <v>3.6</v>
      </c>
      <c r="H18" s="103">
        <v>1.4</v>
      </c>
      <c r="I18" s="102">
        <f t="shared" si="6"/>
        <v>5</v>
      </c>
      <c r="J18" s="104">
        <f t="shared" si="7"/>
        <v>1963.5</v>
      </c>
      <c r="K18" s="114">
        <v>0</v>
      </c>
      <c r="L18" s="109">
        <v>0</v>
      </c>
      <c r="M18" s="109"/>
      <c r="N18" s="115"/>
      <c r="O18" s="116">
        <v>150</v>
      </c>
      <c r="P18" s="109">
        <v>150</v>
      </c>
      <c r="Q18" s="110"/>
      <c r="R18" s="111">
        <f>(2*3.1416*O18*P18/360)</f>
        <v>392.7</v>
      </c>
    </row>
    <row r="19" spans="4:18">
      <c r="D19" s="112">
        <v>2</v>
      </c>
      <c r="E19" s="89">
        <f t="shared" si="5"/>
        <v>221.44</v>
      </c>
      <c r="F19" s="113">
        <f t="shared" si="8"/>
        <v>209.44</v>
      </c>
      <c r="G19" s="102">
        <v>3.6</v>
      </c>
      <c r="H19" s="103">
        <v>1.4</v>
      </c>
      <c r="I19" s="102">
        <f t="shared" si="6"/>
        <v>5</v>
      </c>
      <c r="J19" s="104">
        <f t="shared" si="7"/>
        <v>1047.2</v>
      </c>
      <c r="K19" s="114">
        <v>6</v>
      </c>
      <c r="L19" s="109">
        <v>6</v>
      </c>
      <c r="M19" s="109"/>
      <c r="N19" s="115"/>
      <c r="O19" s="116">
        <v>80</v>
      </c>
      <c r="P19" s="109">
        <v>150</v>
      </c>
      <c r="Q19" s="110"/>
      <c r="R19" s="111">
        <f t="shared" ref="R19:R29" si="9">(2*3.1416*O19*P19/360)</f>
        <v>209.44</v>
      </c>
    </row>
    <row r="20" spans="4:18">
      <c r="D20" s="112">
        <v>3</v>
      </c>
      <c r="E20" s="89">
        <f t="shared" si="5"/>
        <v>175.08</v>
      </c>
      <c r="F20" s="113">
        <f t="shared" si="8"/>
        <v>157.08000000000001</v>
      </c>
      <c r="G20" s="102">
        <v>3.6</v>
      </c>
      <c r="H20" s="103">
        <v>1.4</v>
      </c>
      <c r="I20" s="102">
        <f t="shared" si="6"/>
        <v>5</v>
      </c>
      <c r="J20" s="104">
        <f t="shared" si="7"/>
        <v>785.40000000000009</v>
      </c>
      <c r="K20" s="114">
        <v>9</v>
      </c>
      <c r="L20" s="109">
        <v>9</v>
      </c>
      <c r="M20" s="109"/>
      <c r="N20" s="115"/>
      <c r="O20" s="116">
        <v>60</v>
      </c>
      <c r="P20" s="109">
        <v>150</v>
      </c>
      <c r="Q20" s="110"/>
      <c r="R20" s="111">
        <f t="shared" si="9"/>
        <v>157.08000000000001</v>
      </c>
    </row>
    <row r="21" spans="4:18">
      <c r="D21" s="112">
        <v>4</v>
      </c>
      <c r="E21" s="89">
        <f t="shared" si="5"/>
        <v>128.72</v>
      </c>
      <c r="F21" s="113">
        <f t="shared" si="8"/>
        <v>104.72</v>
      </c>
      <c r="G21" s="102">
        <v>3.6</v>
      </c>
      <c r="H21" s="103">
        <v>1.4</v>
      </c>
      <c r="I21" s="102">
        <f t="shared" si="6"/>
        <v>5</v>
      </c>
      <c r="J21" s="117">
        <f t="shared" si="7"/>
        <v>523.6</v>
      </c>
      <c r="K21" s="114">
        <v>12</v>
      </c>
      <c r="L21" s="109">
        <v>12</v>
      </c>
      <c r="M21" s="109"/>
      <c r="N21" s="115"/>
      <c r="O21" s="116">
        <v>40</v>
      </c>
      <c r="P21" s="109">
        <v>150</v>
      </c>
      <c r="Q21" s="110"/>
      <c r="R21" s="111">
        <f t="shared" si="9"/>
        <v>104.72</v>
      </c>
    </row>
    <row r="22" spans="4:18">
      <c r="D22" s="112">
        <v>5</v>
      </c>
      <c r="E22" s="89">
        <f t="shared" si="5"/>
        <v>115.63000000000001</v>
      </c>
      <c r="F22" s="113">
        <f t="shared" si="8"/>
        <v>91.63000000000001</v>
      </c>
      <c r="G22" s="102">
        <v>4.05</v>
      </c>
      <c r="H22" s="103">
        <v>1.4</v>
      </c>
      <c r="I22" s="102">
        <f t="shared" si="6"/>
        <v>5.4499999999999993</v>
      </c>
      <c r="J22" s="104">
        <f t="shared" si="7"/>
        <v>499.38349999999997</v>
      </c>
      <c r="K22" s="114">
        <v>9</v>
      </c>
      <c r="L22" s="109">
        <v>9</v>
      </c>
      <c r="M22" s="109">
        <v>3</v>
      </c>
      <c r="N22" s="115">
        <v>3</v>
      </c>
      <c r="O22" s="116">
        <v>35</v>
      </c>
      <c r="P22" s="109">
        <v>150</v>
      </c>
      <c r="Q22" s="110"/>
      <c r="R22" s="111">
        <f t="shared" si="9"/>
        <v>91.63000000000001</v>
      </c>
    </row>
    <row r="23" spans="4:18">
      <c r="D23" s="112">
        <v>6</v>
      </c>
      <c r="E23" s="89">
        <f t="shared" si="5"/>
        <v>95.449999999999989</v>
      </c>
      <c r="F23" s="113">
        <f t="shared" si="8"/>
        <v>65.449999999999989</v>
      </c>
      <c r="G23" s="102">
        <v>4.05</v>
      </c>
      <c r="H23" s="103">
        <v>1.4</v>
      </c>
      <c r="I23" s="102">
        <f t="shared" si="6"/>
        <v>5.4499999999999993</v>
      </c>
      <c r="J23" s="104">
        <f t="shared" si="7"/>
        <v>356.70249999999987</v>
      </c>
      <c r="K23" s="114">
        <v>12</v>
      </c>
      <c r="L23" s="109">
        <v>12</v>
      </c>
      <c r="M23" s="109">
        <v>3</v>
      </c>
      <c r="N23" s="115">
        <v>3</v>
      </c>
      <c r="O23" s="116">
        <v>25</v>
      </c>
      <c r="P23" s="109">
        <v>150</v>
      </c>
      <c r="Q23" s="110"/>
      <c r="R23" s="111">
        <f t="shared" si="9"/>
        <v>65.449999999999989</v>
      </c>
    </row>
    <row r="24" spans="4:18">
      <c r="D24" s="112">
        <v>7</v>
      </c>
      <c r="E24" s="89">
        <f t="shared" si="5"/>
        <v>47.060633333333335</v>
      </c>
      <c r="F24" s="113">
        <f t="shared" si="8"/>
        <v>17.060633333333335</v>
      </c>
      <c r="G24" s="102">
        <v>4.05</v>
      </c>
      <c r="H24" s="103">
        <v>1.4</v>
      </c>
      <c r="I24" s="102">
        <f t="shared" si="6"/>
        <v>5.4499999999999993</v>
      </c>
      <c r="J24" s="104">
        <f t="shared" si="7"/>
        <v>92.980451666666667</v>
      </c>
      <c r="K24" s="114">
        <v>12</v>
      </c>
      <c r="L24" s="109">
        <v>12</v>
      </c>
      <c r="M24" s="109">
        <v>3</v>
      </c>
      <c r="N24" s="115">
        <v>3</v>
      </c>
      <c r="O24" s="116">
        <v>19.55</v>
      </c>
      <c r="P24" s="109">
        <v>50</v>
      </c>
      <c r="Q24" s="110"/>
      <c r="R24" s="111">
        <f t="shared" si="9"/>
        <v>17.060633333333335</v>
      </c>
    </row>
    <row r="25" spans="4:18">
      <c r="D25" s="112">
        <v>8</v>
      </c>
      <c r="E25" s="89">
        <f t="shared" si="5"/>
        <v>79.81704933333333</v>
      </c>
      <c r="F25" s="113">
        <f t="shared" si="8"/>
        <v>49.817049333333337</v>
      </c>
      <c r="G25" s="102">
        <v>4.5</v>
      </c>
      <c r="H25" s="103">
        <v>1.4</v>
      </c>
      <c r="I25" s="102">
        <f t="shared" si="6"/>
        <v>5.9</v>
      </c>
      <c r="J25" s="104">
        <f t="shared" si="7"/>
        <v>293.9205910666667</v>
      </c>
      <c r="K25" s="114">
        <v>12</v>
      </c>
      <c r="L25" s="109">
        <v>12</v>
      </c>
      <c r="M25" s="109">
        <v>3</v>
      </c>
      <c r="N25" s="115">
        <v>3</v>
      </c>
      <c r="O25" s="116">
        <v>19.55</v>
      </c>
      <c r="P25" s="109">
        <v>146</v>
      </c>
      <c r="Q25" s="110"/>
      <c r="R25" s="111">
        <f t="shared" si="9"/>
        <v>49.817049333333337</v>
      </c>
    </row>
    <row r="26" spans="4:18">
      <c r="D26" s="112">
        <v>9</v>
      </c>
      <c r="E26" s="89">
        <f t="shared" si="5"/>
        <v>35.592047999999998</v>
      </c>
      <c r="F26" s="113">
        <f t="shared" si="8"/>
        <v>5.5920480000000001</v>
      </c>
      <c r="G26" s="102">
        <v>4.05</v>
      </c>
      <c r="H26" s="103">
        <v>1.4</v>
      </c>
      <c r="I26" s="102">
        <f t="shared" si="6"/>
        <v>5.4499999999999993</v>
      </c>
      <c r="J26" s="104">
        <f t="shared" si="7"/>
        <v>30.476661599999996</v>
      </c>
      <c r="K26" s="114">
        <v>12</v>
      </c>
      <c r="L26" s="109">
        <v>12</v>
      </c>
      <c r="M26" s="109">
        <v>3</v>
      </c>
      <c r="N26" s="115">
        <v>3</v>
      </c>
      <c r="O26" s="116">
        <v>10.68</v>
      </c>
      <c r="P26" s="109">
        <v>30</v>
      </c>
      <c r="Q26" s="110"/>
      <c r="R26" s="111">
        <f t="shared" si="9"/>
        <v>5.5920480000000001</v>
      </c>
    </row>
    <row r="27" spans="4:18">
      <c r="D27" s="112">
        <v>10</v>
      </c>
      <c r="E27" s="89">
        <f t="shared" si="5"/>
        <v>38.301678000000003</v>
      </c>
      <c r="F27" s="113">
        <f t="shared" si="8"/>
        <v>8.3016780000000008</v>
      </c>
      <c r="G27" s="102">
        <v>4.5</v>
      </c>
      <c r="H27" s="103">
        <v>1.4</v>
      </c>
      <c r="I27" s="102">
        <f t="shared" si="6"/>
        <v>5.9</v>
      </c>
      <c r="J27" s="104">
        <f t="shared" si="7"/>
        <v>48.97990020000001</v>
      </c>
      <c r="K27" s="114">
        <v>9</v>
      </c>
      <c r="L27" s="109">
        <v>9</v>
      </c>
      <c r="M27" s="109">
        <v>6</v>
      </c>
      <c r="N27" s="115">
        <v>6</v>
      </c>
      <c r="O27" s="116">
        <v>10.57</v>
      </c>
      <c r="P27" s="109">
        <f>180-135</f>
        <v>45</v>
      </c>
      <c r="Q27" s="110"/>
      <c r="R27" s="111">
        <f t="shared" si="9"/>
        <v>8.3016780000000008</v>
      </c>
    </row>
    <row r="28" spans="4:18">
      <c r="D28" s="112">
        <v>11</v>
      </c>
      <c r="E28" s="89">
        <f t="shared" si="5"/>
        <v>44.285969999999999</v>
      </c>
      <c r="F28" s="113">
        <f t="shared" si="8"/>
        <v>8.2859700000000007</v>
      </c>
      <c r="G28" s="102">
        <v>4.95</v>
      </c>
      <c r="H28" s="103">
        <v>1.4</v>
      </c>
      <c r="I28" s="102">
        <f t="shared" si="6"/>
        <v>6.35</v>
      </c>
      <c r="J28" s="104">
        <f t="shared" si="7"/>
        <v>52.615909500000001</v>
      </c>
      <c r="K28" s="114">
        <v>9</v>
      </c>
      <c r="L28" s="109">
        <v>9</v>
      </c>
      <c r="M28" s="109">
        <v>9</v>
      </c>
      <c r="N28" s="115">
        <v>9</v>
      </c>
      <c r="O28" s="116">
        <v>10.55</v>
      </c>
      <c r="P28" s="109">
        <v>45</v>
      </c>
      <c r="Q28" s="110"/>
      <c r="R28" s="111">
        <f t="shared" si="9"/>
        <v>8.2859700000000007</v>
      </c>
    </row>
    <row r="29" spans="4:18" ht="15.75" thickBot="1">
      <c r="D29" s="118">
        <v>12</v>
      </c>
      <c r="E29" s="119">
        <f t="shared" si="5"/>
        <v>69.619900000000001</v>
      </c>
      <c r="F29" s="120">
        <f t="shared" si="8"/>
        <v>27.619900000000001</v>
      </c>
      <c r="G29" s="121">
        <v>5.4</v>
      </c>
      <c r="H29" s="122">
        <v>1.4</v>
      </c>
      <c r="I29" s="121">
        <f t="shared" si="6"/>
        <v>6.8000000000000007</v>
      </c>
      <c r="J29" s="123">
        <f t="shared" si="7"/>
        <v>187.81532000000001</v>
      </c>
      <c r="K29" s="124">
        <v>12</v>
      </c>
      <c r="L29" s="125">
        <v>12</v>
      </c>
      <c r="M29" s="125">
        <v>9</v>
      </c>
      <c r="N29" s="126">
        <v>9</v>
      </c>
      <c r="O29" s="127">
        <v>10.55</v>
      </c>
      <c r="P29" s="125">
        <v>150</v>
      </c>
      <c r="Q29" s="128"/>
      <c r="R29" s="129">
        <f t="shared" si="9"/>
        <v>27.619900000000001</v>
      </c>
    </row>
    <row r="30" spans="4:18" ht="15.75" thickBot="1">
      <c r="D30" s="130" t="s">
        <v>142</v>
      </c>
      <c r="E30" s="131">
        <f>SUM(E16:E29)</f>
        <v>1543.6972786666665</v>
      </c>
      <c r="F30" s="55"/>
      <c r="G30" s="55"/>
      <c r="H30" s="55"/>
      <c r="I30" s="55"/>
      <c r="J30" s="69"/>
    </row>
    <row r="31" spans="4:18">
      <c r="D31" s="132"/>
      <c r="E31" s="133"/>
      <c r="F31" s="55"/>
      <c r="G31" s="55"/>
      <c r="H31" s="55"/>
      <c r="I31" s="55"/>
      <c r="J31" s="69"/>
    </row>
    <row r="32" spans="4:18" ht="15.75" thickBot="1">
      <c r="D32" s="134"/>
      <c r="E32" s="135"/>
      <c r="F32" s="136"/>
      <c r="G32" s="136"/>
      <c r="H32" s="136"/>
      <c r="I32" s="136"/>
    </row>
    <row r="33" spans="4:17" ht="15.75" thickBot="1">
      <c r="D33" s="137" t="s">
        <v>143</v>
      </c>
      <c r="E33" s="138" t="s">
        <v>47</v>
      </c>
      <c r="F33" s="139" t="s">
        <v>46</v>
      </c>
      <c r="G33" s="136"/>
      <c r="H33" s="136"/>
      <c r="I33" s="136"/>
      <c r="O33" s="140" t="s">
        <v>144</v>
      </c>
      <c r="P33" s="141"/>
      <c r="Q33" s="142"/>
    </row>
    <row r="34" spans="4:17">
      <c r="D34" s="143" t="s">
        <v>145</v>
      </c>
      <c r="E34" s="144">
        <f>+E16</f>
        <v>100</v>
      </c>
      <c r="F34" s="145" t="s">
        <v>1</v>
      </c>
      <c r="G34" s="146"/>
      <c r="H34" s="146"/>
      <c r="I34" s="146"/>
      <c r="O34" s="147" t="s">
        <v>146</v>
      </c>
      <c r="P34" s="148">
        <v>3.15</v>
      </c>
      <c r="Q34" s="149" t="s">
        <v>1</v>
      </c>
    </row>
    <row r="35" spans="4:17">
      <c r="D35" s="143" t="s">
        <v>147</v>
      </c>
      <c r="E35" s="150">
        <v>0.15</v>
      </c>
      <c r="F35" s="145" t="s">
        <v>1</v>
      </c>
      <c r="G35" s="136"/>
      <c r="H35" s="136"/>
      <c r="I35" s="136"/>
      <c r="O35" s="151" t="s">
        <v>148</v>
      </c>
      <c r="P35" s="64">
        <f>(ROUNDUP('MEMORIAS CURVAS'!E34/P34,0))+1</f>
        <v>33</v>
      </c>
      <c r="Q35" s="75" t="s">
        <v>41</v>
      </c>
    </row>
    <row r="36" spans="4:17">
      <c r="D36" s="152" t="s">
        <v>149</v>
      </c>
      <c r="E36" s="153">
        <v>0.15</v>
      </c>
      <c r="F36" s="154" t="s">
        <v>1</v>
      </c>
      <c r="G36" s="146"/>
      <c r="H36" s="146"/>
      <c r="I36" s="146"/>
      <c r="O36" s="151" t="s">
        <v>150</v>
      </c>
      <c r="P36" s="155">
        <v>0.15</v>
      </c>
      <c r="Q36" s="75" t="s">
        <v>1</v>
      </c>
    </row>
    <row r="37" spans="4:17">
      <c r="D37" s="143" t="s">
        <v>151</v>
      </c>
      <c r="E37" s="150">
        <v>1</v>
      </c>
      <c r="F37" s="145" t="s">
        <v>1</v>
      </c>
      <c r="G37" s="136"/>
      <c r="H37" s="136"/>
      <c r="I37" s="136"/>
      <c r="O37" s="156" t="s">
        <v>152</v>
      </c>
      <c r="P37" s="157">
        <v>0.25</v>
      </c>
      <c r="Q37" s="158" t="s">
        <v>1</v>
      </c>
    </row>
    <row r="38" spans="4:17" ht="17.25">
      <c r="D38" s="152" t="s">
        <v>153</v>
      </c>
      <c r="E38" s="159">
        <v>2</v>
      </c>
      <c r="F38" s="154" t="s">
        <v>41</v>
      </c>
      <c r="G38" s="146"/>
      <c r="H38" s="146"/>
      <c r="I38" s="146"/>
      <c r="O38" s="151" t="s">
        <v>154</v>
      </c>
      <c r="P38" s="64">
        <f>P36*P37</f>
        <v>3.7499999999999999E-2</v>
      </c>
      <c r="Q38" s="160" t="s">
        <v>125</v>
      </c>
    </row>
    <row r="39" spans="4:17">
      <c r="D39" s="143" t="s">
        <v>155</v>
      </c>
      <c r="E39" s="161">
        <v>3</v>
      </c>
      <c r="F39" s="145" t="s">
        <v>1</v>
      </c>
      <c r="G39" s="136"/>
      <c r="H39" s="136"/>
      <c r="I39" s="136"/>
      <c r="O39" s="151" t="s">
        <v>156</v>
      </c>
      <c r="P39" s="162">
        <f>E39</f>
        <v>3</v>
      </c>
      <c r="Q39" s="75" t="s">
        <v>1</v>
      </c>
    </row>
    <row r="40" spans="4:17">
      <c r="D40" s="152" t="s">
        <v>157</v>
      </c>
      <c r="E40" s="159">
        <v>1</v>
      </c>
      <c r="F40" s="154" t="s">
        <v>1</v>
      </c>
      <c r="G40" s="146"/>
      <c r="H40" s="146"/>
      <c r="I40" s="146"/>
      <c r="O40" s="151" t="s">
        <v>158</v>
      </c>
      <c r="P40" s="162">
        <v>0.05</v>
      </c>
      <c r="Q40" s="75" t="s">
        <v>1</v>
      </c>
    </row>
    <row r="41" spans="4:17">
      <c r="D41" s="152" t="s">
        <v>159</v>
      </c>
      <c r="E41" s="159">
        <v>1</v>
      </c>
      <c r="F41" s="154" t="s">
        <v>41</v>
      </c>
      <c r="G41" s="146"/>
      <c r="H41" s="146"/>
      <c r="I41" s="146"/>
      <c r="O41" s="151" t="s">
        <v>160</v>
      </c>
      <c r="P41" s="162">
        <v>0.2</v>
      </c>
      <c r="Q41" s="75" t="s">
        <v>1</v>
      </c>
    </row>
    <row r="42" spans="4:17">
      <c r="D42" s="152" t="s">
        <v>161</v>
      </c>
      <c r="E42" s="159">
        <v>0</v>
      </c>
      <c r="F42" s="154" t="s">
        <v>1</v>
      </c>
      <c r="G42" s="146"/>
      <c r="H42" s="146"/>
      <c r="I42" s="146"/>
      <c r="O42" s="151"/>
      <c r="P42" s="162"/>
      <c r="Q42" s="75"/>
    </row>
    <row r="43" spans="4:17">
      <c r="D43" s="152" t="s">
        <v>162</v>
      </c>
      <c r="E43" s="159">
        <v>0</v>
      </c>
      <c r="F43" s="154" t="s">
        <v>41</v>
      </c>
      <c r="G43" s="146"/>
      <c r="H43" s="146"/>
      <c r="I43" s="146"/>
      <c r="O43" s="151"/>
      <c r="P43" s="162"/>
      <c r="Q43" s="75"/>
    </row>
    <row r="44" spans="4:17">
      <c r="D44" s="152" t="s">
        <v>163</v>
      </c>
      <c r="E44" s="159">
        <v>0.2</v>
      </c>
      <c r="F44" s="154" t="s">
        <v>1</v>
      </c>
      <c r="G44" s="146"/>
      <c r="H44" s="146"/>
      <c r="I44" s="146"/>
      <c r="O44" s="151" t="s">
        <v>164</v>
      </c>
      <c r="P44" s="162">
        <v>4</v>
      </c>
      <c r="Q44" s="75"/>
    </row>
    <row r="45" spans="4:17">
      <c r="D45" s="152" t="s">
        <v>165</v>
      </c>
      <c r="E45" s="159">
        <v>0.05</v>
      </c>
      <c r="F45" s="154" t="s">
        <v>1</v>
      </c>
      <c r="G45" s="146"/>
      <c r="H45" s="146"/>
      <c r="I45" s="146"/>
      <c r="O45" s="151"/>
      <c r="P45" s="163"/>
      <c r="Q45" s="75"/>
    </row>
    <row r="46" spans="4:17">
      <c r="D46" s="152" t="s">
        <v>166</v>
      </c>
      <c r="E46" s="153">
        <v>0.2</v>
      </c>
      <c r="F46" s="154" t="s">
        <v>1</v>
      </c>
      <c r="G46" s="146"/>
      <c r="H46" s="146"/>
      <c r="I46" s="146"/>
      <c r="O46" s="151"/>
      <c r="P46" s="163"/>
      <c r="Q46" s="75"/>
    </row>
    <row r="47" spans="4:17" ht="17.25">
      <c r="D47" s="164" t="s">
        <v>167</v>
      </c>
      <c r="E47" s="165">
        <f>(E34-((E36*(ROUNDUP(E34/(E36+E39),0)+1))))*E37*E38*E35</f>
        <v>28.514999999999997</v>
      </c>
      <c r="F47" s="145" t="s">
        <v>168</v>
      </c>
      <c r="G47" s="136"/>
      <c r="H47" s="136"/>
      <c r="I47" s="136"/>
      <c r="O47" s="166" t="s">
        <v>169</v>
      </c>
      <c r="P47" s="64">
        <f>P35*P39*P38</f>
        <v>3.7124999999999999</v>
      </c>
      <c r="Q47" s="75" t="s">
        <v>94</v>
      </c>
    </row>
    <row r="48" spans="4:17">
      <c r="D48" s="164" t="s">
        <v>170</v>
      </c>
      <c r="E48" s="165">
        <f>(ROUNDUP((E37*E38)/E44,0)+1)*(E34-(E45*2))*$R$6</f>
        <v>615.38400000000013</v>
      </c>
      <c r="F48" s="145" t="s">
        <v>2</v>
      </c>
      <c r="G48" s="136"/>
      <c r="H48" s="136"/>
      <c r="I48" s="136"/>
      <c r="O48" s="166" t="s">
        <v>171</v>
      </c>
      <c r="P48" s="64">
        <f>P44*'MEMORIAS CURVAS'!$R$6*(P39-(P40*2))*P35</f>
        <v>214.36800000000002</v>
      </c>
      <c r="Q48" s="75" t="s">
        <v>2</v>
      </c>
    </row>
    <row r="49" spans="4:17" ht="15.75" thickBot="1">
      <c r="D49" s="164" t="s">
        <v>172</v>
      </c>
      <c r="E49" s="165">
        <f>((E34-((E36*(ROUNDUP(E34/(E36+E39),0)+1))))/E46)*E37*E38*$R$6</f>
        <v>532.28</v>
      </c>
      <c r="F49" s="145" t="s">
        <v>2</v>
      </c>
      <c r="G49" s="136"/>
      <c r="H49" s="136"/>
      <c r="I49" s="136"/>
      <c r="O49" s="167" t="s">
        <v>173</v>
      </c>
      <c r="P49" s="168">
        <f>ROUNDUP(((P39-(P40*2))/P41)+1,0)*P35*'MEMORIAS CURVAS'!$R$6</f>
        <v>295.68</v>
      </c>
      <c r="Q49" s="79" t="s">
        <v>2</v>
      </c>
    </row>
    <row r="50" spans="4:17" ht="18" thickBot="1">
      <c r="D50" s="169" t="s">
        <v>174</v>
      </c>
      <c r="E50" s="170">
        <f>E34*E35*E40*E41+E34*E35*E42*E43-E358/3</f>
        <v>15</v>
      </c>
      <c r="F50" s="68" t="s">
        <v>168</v>
      </c>
      <c r="G50" s="136"/>
      <c r="H50" s="136"/>
      <c r="I50" s="136"/>
    </row>
    <row r="51" spans="4:17">
      <c r="G51" s="136"/>
      <c r="H51" s="136"/>
      <c r="I51" s="136"/>
    </row>
    <row r="52" spans="4:17" ht="15.75" thickBot="1">
      <c r="G52" s="136"/>
      <c r="H52" s="136"/>
      <c r="I52" s="136"/>
    </row>
    <row r="53" spans="4:17" ht="15.75" thickBot="1">
      <c r="D53" s="137" t="s">
        <v>175</v>
      </c>
      <c r="E53" s="138" t="s">
        <v>47</v>
      </c>
      <c r="F53" s="139" t="s">
        <v>46</v>
      </c>
      <c r="G53" s="136"/>
      <c r="H53" s="136"/>
      <c r="I53" s="136"/>
      <c r="O53" s="844" t="s">
        <v>176</v>
      </c>
      <c r="P53" s="845"/>
      <c r="Q53" s="846"/>
    </row>
    <row r="54" spans="4:17">
      <c r="D54" s="143" t="s">
        <v>145</v>
      </c>
      <c r="E54" s="144">
        <v>249.99</v>
      </c>
      <c r="F54" s="145" t="s">
        <v>1</v>
      </c>
      <c r="G54" s="136"/>
      <c r="H54" s="136"/>
      <c r="I54" s="136"/>
      <c r="O54" s="147" t="s">
        <v>146</v>
      </c>
      <c r="P54" s="148">
        <v>3.15</v>
      </c>
      <c r="Q54" s="149" t="s">
        <v>1</v>
      </c>
    </row>
    <row r="55" spans="4:17">
      <c r="D55" s="143" t="s">
        <v>147</v>
      </c>
      <c r="E55" s="150">
        <v>0.15</v>
      </c>
      <c r="F55" s="145" t="s">
        <v>1</v>
      </c>
      <c r="G55" s="136"/>
      <c r="H55" s="136"/>
      <c r="I55" s="136"/>
      <c r="O55" s="151" t="s">
        <v>148</v>
      </c>
      <c r="P55" s="64">
        <f>(ROUNDUP('MEMORIAS CURVAS'!E54/P54,0))+1</f>
        <v>81</v>
      </c>
      <c r="Q55" s="75" t="s">
        <v>41</v>
      </c>
    </row>
    <row r="56" spans="4:17">
      <c r="D56" s="152" t="s">
        <v>149</v>
      </c>
      <c r="E56" s="153">
        <v>0.15</v>
      </c>
      <c r="F56" s="154" t="s">
        <v>1</v>
      </c>
      <c r="G56" s="136"/>
      <c r="H56" s="136"/>
      <c r="I56" s="136"/>
      <c r="O56" s="151" t="s">
        <v>150</v>
      </c>
      <c r="P56" s="155">
        <v>0.15</v>
      </c>
      <c r="Q56" s="75" t="s">
        <v>1</v>
      </c>
    </row>
    <row r="57" spans="4:17">
      <c r="D57" s="143" t="s">
        <v>151</v>
      </c>
      <c r="E57" s="150">
        <v>1</v>
      </c>
      <c r="F57" s="145" t="s">
        <v>1</v>
      </c>
      <c r="G57" s="136"/>
      <c r="H57" s="136"/>
      <c r="I57" s="136"/>
      <c r="O57" s="156" t="s">
        <v>152</v>
      </c>
      <c r="P57" s="157">
        <v>0.25</v>
      </c>
      <c r="Q57" s="158" t="s">
        <v>1</v>
      </c>
    </row>
    <row r="58" spans="4:17">
      <c r="D58" s="152" t="s">
        <v>153</v>
      </c>
      <c r="E58" s="159">
        <v>2</v>
      </c>
      <c r="F58" s="154" t="s">
        <v>41</v>
      </c>
      <c r="G58" s="136"/>
      <c r="H58" s="136"/>
      <c r="I58" s="136"/>
      <c r="O58" s="151" t="s">
        <v>154</v>
      </c>
      <c r="P58" s="64">
        <f>P56*P57</f>
        <v>3.7499999999999999E-2</v>
      </c>
      <c r="Q58" s="75" t="s">
        <v>100</v>
      </c>
    </row>
    <row r="59" spans="4:17">
      <c r="D59" s="143" t="s">
        <v>155</v>
      </c>
      <c r="E59" s="161">
        <v>3</v>
      </c>
      <c r="F59" s="145" t="s">
        <v>1</v>
      </c>
      <c r="G59" s="136"/>
      <c r="H59" s="136"/>
      <c r="I59" s="136"/>
      <c r="O59" s="151" t="s">
        <v>156</v>
      </c>
      <c r="P59" s="162">
        <f>E59</f>
        <v>3</v>
      </c>
      <c r="Q59" s="75" t="s">
        <v>1</v>
      </c>
    </row>
    <row r="60" spans="4:17">
      <c r="D60" s="152" t="s">
        <v>157</v>
      </c>
      <c r="E60" s="159">
        <v>1</v>
      </c>
      <c r="F60" s="154" t="s">
        <v>1</v>
      </c>
      <c r="G60" s="146"/>
      <c r="H60" s="146"/>
      <c r="I60" s="146"/>
      <c r="O60" s="151" t="s">
        <v>158</v>
      </c>
      <c r="P60" s="162">
        <v>0.05</v>
      </c>
      <c r="Q60" s="75" t="s">
        <v>1</v>
      </c>
    </row>
    <row r="61" spans="4:17">
      <c r="D61" s="152" t="s">
        <v>159</v>
      </c>
      <c r="E61" s="159">
        <v>1</v>
      </c>
      <c r="F61" s="154" t="s">
        <v>41</v>
      </c>
      <c r="G61" s="146"/>
      <c r="H61" s="146"/>
      <c r="I61" s="146"/>
      <c r="O61" s="151" t="s">
        <v>160</v>
      </c>
      <c r="P61" s="162">
        <v>0.2</v>
      </c>
      <c r="Q61" s="75" t="s">
        <v>1</v>
      </c>
    </row>
    <row r="62" spans="4:17">
      <c r="D62" s="152" t="s">
        <v>161</v>
      </c>
      <c r="E62" s="159">
        <v>0</v>
      </c>
      <c r="F62" s="154" t="s">
        <v>1</v>
      </c>
      <c r="G62" s="146"/>
      <c r="H62" s="146"/>
      <c r="I62" s="146"/>
      <c r="O62" s="151"/>
      <c r="P62" s="162"/>
      <c r="Q62" s="75"/>
    </row>
    <row r="63" spans="4:17">
      <c r="D63" s="152" t="s">
        <v>162</v>
      </c>
      <c r="E63" s="159">
        <v>0</v>
      </c>
      <c r="F63" s="154" t="s">
        <v>41</v>
      </c>
      <c r="G63" s="146"/>
      <c r="H63" s="146"/>
      <c r="I63" s="146"/>
      <c r="O63" s="151"/>
      <c r="P63" s="162"/>
      <c r="Q63" s="75"/>
    </row>
    <row r="64" spans="4:17">
      <c r="D64" s="152" t="s">
        <v>163</v>
      </c>
      <c r="E64" s="159">
        <v>0.2</v>
      </c>
      <c r="F64" s="154" t="s">
        <v>1</v>
      </c>
      <c r="G64" s="146"/>
      <c r="H64" s="146"/>
      <c r="I64" s="146"/>
      <c r="O64" s="151" t="s">
        <v>164</v>
      </c>
      <c r="P64" s="162">
        <v>4</v>
      </c>
      <c r="Q64" s="75"/>
    </row>
    <row r="65" spans="1:17">
      <c r="D65" s="152" t="s">
        <v>165</v>
      </c>
      <c r="E65" s="159">
        <v>0.05</v>
      </c>
      <c r="F65" s="154" t="s">
        <v>1</v>
      </c>
      <c r="G65" s="146"/>
      <c r="H65" s="146"/>
      <c r="I65" s="146"/>
      <c r="O65" s="151"/>
      <c r="P65" s="163"/>
      <c r="Q65" s="75"/>
    </row>
    <row r="66" spans="1:17">
      <c r="D66" s="152" t="s">
        <v>166</v>
      </c>
      <c r="E66" s="153">
        <v>0.2</v>
      </c>
      <c r="F66" s="154" t="s">
        <v>1</v>
      </c>
      <c r="G66" s="146"/>
      <c r="H66" s="146"/>
      <c r="I66" s="146"/>
      <c r="O66" s="151"/>
      <c r="P66" s="163"/>
      <c r="Q66" s="75"/>
    </row>
    <row r="67" spans="1:17" ht="17.25">
      <c r="D67" s="164" t="s">
        <v>167</v>
      </c>
      <c r="E67" s="165">
        <f>(E54-((E56*(ROUNDUP(E54/(E56+E59),0)+1))))*E57*E58*E55</f>
        <v>71.352000000000004</v>
      </c>
      <c r="F67" s="145" t="s">
        <v>168</v>
      </c>
      <c r="G67" s="136"/>
      <c r="H67" s="136"/>
      <c r="I67" s="136"/>
      <c r="O67" s="166" t="s">
        <v>169</v>
      </c>
      <c r="P67" s="64">
        <f>P55*P59*P58</f>
        <v>9.1124999999999989</v>
      </c>
      <c r="Q67" s="75" t="s">
        <v>94</v>
      </c>
    </row>
    <row r="68" spans="1:17">
      <c r="D68" s="164" t="s">
        <v>170</v>
      </c>
      <c r="E68" s="165">
        <f>(ROUNDUP((E57*E58)/E64,0)+1)*(E54-(E65*2))*$R$6</f>
        <v>1539.3224</v>
      </c>
      <c r="F68" s="145" t="s">
        <v>2</v>
      </c>
      <c r="G68" s="136"/>
      <c r="H68" s="136"/>
      <c r="I68" s="136"/>
      <c r="O68" s="166" t="s">
        <v>171</v>
      </c>
      <c r="P68" s="64">
        <f>P64*'MEMORIAS CURVAS'!$R$6*(P59-(P60*2))*P55</f>
        <v>526.17600000000004</v>
      </c>
      <c r="Q68" s="75" t="s">
        <v>2</v>
      </c>
    </row>
    <row r="69" spans="1:17" ht="15.75" thickBot="1">
      <c r="D69" s="164" t="s">
        <v>172</v>
      </c>
      <c r="E69" s="165">
        <f>((E54-((E56*(ROUNDUP(E54/(E56+E59),0)+1))))/E66)*E57*E58*$R$6</f>
        <v>1331.9040000000002</v>
      </c>
      <c r="F69" s="145" t="s">
        <v>2</v>
      </c>
      <c r="G69" s="136"/>
      <c r="H69" s="136"/>
      <c r="I69" s="136"/>
      <c r="O69" s="167" t="s">
        <v>173</v>
      </c>
      <c r="P69" s="168">
        <f>ROUNDUP(((P59-(P60*2))/P61)+1,0)*P55*'MEMORIAS CURVAS'!$R$6</f>
        <v>725.7600000000001</v>
      </c>
      <c r="Q69" s="79" t="s">
        <v>2</v>
      </c>
    </row>
    <row r="70" spans="1:17" ht="18" thickBot="1">
      <c r="D70" s="169" t="s">
        <v>174</v>
      </c>
      <c r="E70" s="170">
        <f>E54*E55*E60*E61+E54*E55*E62*E63</f>
        <v>37.4985</v>
      </c>
      <c r="F70" s="68" t="s">
        <v>168</v>
      </c>
      <c r="G70" s="136"/>
      <c r="H70" s="136"/>
      <c r="I70" s="136"/>
    </row>
    <row r="71" spans="1:17">
      <c r="G71" s="136"/>
      <c r="H71" s="136"/>
      <c r="I71" s="136"/>
    </row>
    <row r="72" spans="1:17" ht="15.75" thickBot="1">
      <c r="G72" s="136"/>
      <c r="H72" s="136"/>
      <c r="I72" s="136"/>
    </row>
    <row r="73" spans="1:17" ht="15.75" thickBot="1">
      <c r="A73">
        <f>+J88</f>
        <v>0</v>
      </c>
      <c r="D73" s="137" t="s">
        <v>177</v>
      </c>
      <c r="E73" s="138" t="s">
        <v>47</v>
      </c>
      <c r="F73" s="139" t="s">
        <v>46</v>
      </c>
      <c r="G73" s="136"/>
      <c r="H73" s="136"/>
      <c r="I73" s="136"/>
      <c r="O73" s="844" t="s">
        <v>178</v>
      </c>
      <c r="P73" s="845"/>
      <c r="Q73" s="846"/>
    </row>
    <row r="74" spans="1:17">
      <c r="D74" s="143" t="s">
        <v>145</v>
      </c>
      <c r="E74" s="144">
        <v>0</v>
      </c>
      <c r="F74" s="145" t="s">
        <v>1</v>
      </c>
      <c r="G74" s="136"/>
      <c r="H74" s="136"/>
      <c r="I74" s="136"/>
      <c r="O74" s="147" t="s">
        <v>146</v>
      </c>
      <c r="P74" s="148">
        <v>3.15</v>
      </c>
      <c r="Q74" s="149" t="s">
        <v>1</v>
      </c>
    </row>
    <row r="75" spans="1:17">
      <c r="D75" s="143" t="s">
        <v>147</v>
      </c>
      <c r="E75" s="150">
        <v>0.15</v>
      </c>
      <c r="F75" s="145" t="s">
        <v>1</v>
      </c>
      <c r="G75" s="136"/>
      <c r="H75" s="136"/>
      <c r="I75" s="136"/>
      <c r="O75" s="171"/>
      <c r="P75" s="172"/>
      <c r="Q75" s="72"/>
    </row>
    <row r="76" spans="1:17">
      <c r="D76" s="152" t="s">
        <v>149</v>
      </c>
      <c r="E76" s="153">
        <v>0.15</v>
      </c>
      <c r="F76" s="154" t="s">
        <v>1</v>
      </c>
      <c r="G76" s="136"/>
      <c r="H76" s="136"/>
      <c r="I76" s="136"/>
      <c r="O76" s="151" t="s">
        <v>148</v>
      </c>
      <c r="P76" s="64">
        <f>(ROUNDUP('MEMORIAS CURVAS'!E74/P74,0))+1</f>
        <v>1</v>
      </c>
      <c r="Q76" s="75" t="s">
        <v>41</v>
      </c>
    </row>
    <row r="77" spans="1:17">
      <c r="D77" s="143" t="s">
        <v>151</v>
      </c>
      <c r="E77" s="150">
        <v>1</v>
      </c>
      <c r="F77" s="145" t="s">
        <v>1</v>
      </c>
      <c r="G77" s="146"/>
      <c r="H77" s="146"/>
      <c r="I77" s="146"/>
      <c r="O77" s="151" t="s">
        <v>150</v>
      </c>
      <c r="P77" s="155">
        <v>0.15</v>
      </c>
      <c r="Q77" s="75" t="s">
        <v>1</v>
      </c>
    </row>
    <row r="78" spans="1:17">
      <c r="D78" s="152" t="s">
        <v>153</v>
      </c>
      <c r="E78" s="159">
        <v>2</v>
      </c>
      <c r="F78" s="154" t="s">
        <v>41</v>
      </c>
      <c r="G78" s="136"/>
      <c r="H78" s="136"/>
      <c r="I78" s="136"/>
      <c r="O78" s="156" t="s">
        <v>152</v>
      </c>
      <c r="P78" s="157">
        <v>0.25</v>
      </c>
      <c r="Q78" s="158" t="s">
        <v>1</v>
      </c>
    </row>
    <row r="79" spans="1:17">
      <c r="D79" s="143" t="s">
        <v>155</v>
      </c>
      <c r="E79" s="161">
        <v>3</v>
      </c>
      <c r="F79" s="145" t="s">
        <v>1</v>
      </c>
      <c r="G79" s="146"/>
      <c r="H79" s="146"/>
      <c r="I79" s="146"/>
      <c r="O79" s="151" t="s">
        <v>154</v>
      </c>
      <c r="P79" s="64">
        <f>P77*P78</f>
        <v>3.7499999999999999E-2</v>
      </c>
      <c r="Q79" s="75" t="s">
        <v>100</v>
      </c>
    </row>
    <row r="80" spans="1:17">
      <c r="D80" s="152" t="s">
        <v>157</v>
      </c>
      <c r="E80" s="159">
        <v>1</v>
      </c>
      <c r="F80" s="154" t="s">
        <v>1</v>
      </c>
      <c r="G80" s="136"/>
      <c r="H80" s="136"/>
      <c r="I80" s="136"/>
      <c r="O80" s="151" t="s">
        <v>156</v>
      </c>
      <c r="P80" s="162">
        <f>E80</f>
        <v>1</v>
      </c>
      <c r="Q80" s="75" t="s">
        <v>1</v>
      </c>
    </row>
    <row r="81" spans="4:17">
      <c r="D81" s="152" t="s">
        <v>159</v>
      </c>
      <c r="E81" s="159">
        <v>1</v>
      </c>
      <c r="F81" s="154" t="s">
        <v>41</v>
      </c>
      <c r="G81" s="146"/>
      <c r="H81" s="146"/>
      <c r="I81" s="146"/>
      <c r="O81" s="151" t="s">
        <v>158</v>
      </c>
      <c r="P81" s="162">
        <v>0.05</v>
      </c>
      <c r="Q81" s="75" t="s">
        <v>1</v>
      </c>
    </row>
    <row r="82" spans="4:17">
      <c r="D82" s="152" t="s">
        <v>161</v>
      </c>
      <c r="E82" s="159">
        <v>0</v>
      </c>
      <c r="F82" s="154" t="s">
        <v>1</v>
      </c>
      <c r="G82" s="146"/>
      <c r="H82" s="146"/>
      <c r="I82" s="146"/>
      <c r="O82" s="151" t="s">
        <v>160</v>
      </c>
      <c r="P82" s="162">
        <v>0.2</v>
      </c>
      <c r="Q82" s="75" t="s">
        <v>1</v>
      </c>
    </row>
    <row r="83" spans="4:17">
      <c r="D83" s="152" t="s">
        <v>162</v>
      </c>
      <c r="E83" s="159">
        <v>0</v>
      </c>
      <c r="F83" s="154" t="s">
        <v>41</v>
      </c>
      <c r="G83" s="146"/>
      <c r="H83" s="146"/>
      <c r="I83" s="146"/>
      <c r="O83" s="151"/>
      <c r="P83" s="162"/>
      <c r="Q83" s="75"/>
    </row>
    <row r="84" spans="4:17">
      <c r="D84" s="152" t="s">
        <v>163</v>
      </c>
      <c r="E84" s="159">
        <v>0.2</v>
      </c>
      <c r="F84" s="154" t="s">
        <v>1</v>
      </c>
      <c r="G84" s="146"/>
      <c r="H84" s="146"/>
      <c r="I84" s="146"/>
      <c r="O84" s="151" t="s">
        <v>164</v>
      </c>
      <c r="P84" s="162">
        <v>4</v>
      </c>
      <c r="Q84" s="75"/>
    </row>
    <row r="85" spans="4:17">
      <c r="D85" s="152" t="s">
        <v>165</v>
      </c>
      <c r="E85" s="159">
        <v>0.05</v>
      </c>
      <c r="F85" s="154" t="s">
        <v>1</v>
      </c>
      <c r="G85" s="146"/>
      <c r="H85" s="146"/>
      <c r="I85" s="146"/>
      <c r="O85" s="151"/>
      <c r="P85" s="163"/>
      <c r="Q85" s="75"/>
    </row>
    <row r="86" spans="4:17">
      <c r="D86" s="152" t="s">
        <v>166</v>
      </c>
      <c r="E86" s="153">
        <v>0.2</v>
      </c>
      <c r="F86" s="154" t="s">
        <v>1</v>
      </c>
      <c r="G86" s="146"/>
      <c r="H86" s="146"/>
      <c r="I86" s="146"/>
      <c r="O86" s="151"/>
      <c r="P86" s="163"/>
      <c r="Q86" s="75"/>
    </row>
    <row r="87" spans="4:17" ht="17.25">
      <c r="D87" s="164" t="s">
        <v>167</v>
      </c>
      <c r="E87" s="165">
        <f>(E74-((E76*(ROUNDUP(E74/(E76+E79),0)+1))))*E77*E78*E75</f>
        <v>-4.4999999999999998E-2</v>
      </c>
      <c r="F87" s="145" t="s">
        <v>168</v>
      </c>
      <c r="G87" s="136"/>
      <c r="H87" s="136"/>
      <c r="I87" s="136"/>
      <c r="O87" s="166" t="s">
        <v>169</v>
      </c>
      <c r="P87" s="64">
        <f>P76*P80*P79</f>
        <v>3.7499999999999999E-2</v>
      </c>
      <c r="Q87" s="75" t="s">
        <v>94</v>
      </c>
    </row>
    <row r="88" spans="4:17">
      <c r="D88" s="164" t="s">
        <v>170</v>
      </c>
      <c r="E88" s="165">
        <f>(ROUNDUP((E77*E78)/E84,0)+1)*(E74-(E85*2))*$R$6</f>
        <v>-0.6160000000000001</v>
      </c>
      <c r="F88" s="145" t="s">
        <v>2</v>
      </c>
      <c r="G88" s="136"/>
      <c r="H88" s="136"/>
      <c r="I88" s="136"/>
      <c r="O88" s="166" t="s">
        <v>171</v>
      </c>
      <c r="P88" s="64">
        <f>P84*'MEMORIAS CURVAS'!$R$6*(P80-(P81*2))*P76</f>
        <v>2.0160000000000005</v>
      </c>
      <c r="Q88" s="75" t="s">
        <v>2</v>
      </c>
    </row>
    <row r="89" spans="4:17" ht="15.75" thickBot="1">
      <c r="D89" s="164" t="s">
        <v>172</v>
      </c>
      <c r="E89" s="165">
        <f>((E74-((E76*(ROUNDUP(E74/(E76+E79),0)+1))))/E86)*E77*E78*$R$6</f>
        <v>-0.84</v>
      </c>
      <c r="F89" s="145" t="s">
        <v>2</v>
      </c>
      <c r="G89" s="136"/>
      <c r="H89" s="136"/>
      <c r="I89" s="136"/>
      <c r="O89" s="167" t="s">
        <v>173</v>
      </c>
      <c r="P89" s="168">
        <f>ROUNDUP(((P80-(P81*2))/P82)+1,0)*P76*'MEMORIAS CURVAS'!$R$6</f>
        <v>3.3600000000000003</v>
      </c>
      <c r="Q89" s="79" t="s">
        <v>2</v>
      </c>
    </row>
    <row r="90" spans="4:17" ht="18" thickBot="1">
      <c r="D90" s="169" t="s">
        <v>174</v>
      </c>
      <c r="E90" s="170">
        <f>E74*E75*E80*E81+E74*E75*E82*E83</f>
        <v>0</v>
      </c>
      <c r="F90" s="68" t="s">
        <v>168</v>
      </c>
      <c r="G90" s="136"/>
      <c r="H90" s="136"/>
      <c r="I90" s="136"/>
    </row>
    <row r="92" spans="4:17" ht="15.75" thickBot="1"/>
    <row r="93" spans="4:17" ht="15.75" thickBot="1">
      <c r="D93" s="137" t="s">
        <v>179</v>
      </c>
      <c r="E93" s="138" t="s">
        <v>47</v>
      </c>
      <c r="F93" s="139" t="s">
        <v>46</v>
      </c>
      <c r="G93" s="173"/>
      <c r="H93" s="173"/>
      <c r="I93" s="173"/>
      <c r="O93" s="844" t="s">
        <v>180</v>
      </c>
      <c r="P93" s="845"/>
      <c r="Q93" s="846"/>
    </row>
    <row r="94" spans="4:17">
      <c r="D94" s="143" t="s">
        <v>145</v>
      </c>
      <c r="E94" s="144">
        <v>0</v>
      </c>
      <c r="F94" s="145" t="s">
        <v>1</v>
      </c>
      <c r="G94" s="136"/>
      <c r="H94" s="136"/>
      <c r="I94" s="136"/>
      <c r="O94" s="147" t="s">
        <v>146</v>
      </c>
      <c r="P94" s="148">
        <v>3.15</v>
      </c>
      <c r="Q94" s="149" t="s">
        <v>1</v>
      </c>
    </row>
    <row r="95" spans="4:17">
      <c r="D95" s="143" t="s">
        <v>147</v>
      </c>
      <c r="E95" s="150">
        <v>0.15</v>
      </c>
      <c r="F95" s="145" t="s">
        <v>1</v>
      </c>
      <c r="G95" s="136"/>
      <c r="H95" s="136"/>
      <c r="I95" s="136"/>
      <c r="O95" s="151" t="s">
        <v>148</v>
      </c>
      <c r="P95" s="64">
        <f>(ROUNDUP('MEMORIAS CURVAS'!E94/P94,0))+1</f>
        <v>1</v>
      </c>
      <c r="Q95" s="75" t="s">
        <v>41</v>
      </c>
    </row>
    <row r="96" spans="4:17">
      <c r="D96" s="152" t="s">
        <v>149</v>
      </c>
      <c r="E96" s="153">
        <v>0.15</v>
      </c>
      <c r="F96" s="154" t="s">
        <v>1</v>
      </c>
      <c r="G96" s="146"/>
      <c r="H96" s="146"/>
      <c r="I96" s="146"/>
      <c r="O96" s="151" t="s">
        <v>150</v>
      </c>
      <c r="P96" s="155">
        <v>0.15</v>
      </c>
      <c r="Q96" s="75" t="s">
        <v>1</v>
      </c>
    </row>
    <row r="97" spans="4:17">
      <c r="D97" s="143" t="s">
        <v>151</v>
      </c>
      <c r="E97" s="150">
        <v>1</v>
      </c>
      <c r="F97" s="145" t="s">
        <v>1</v>
      </c>
      <c r="G97" s="136"/>
      <c r="H97" s="136"/>
      <c r="I97" s="136"/>
      <c r="O97" s="156" t="s">
        <v>152</v>
      </c>
      <c r="P97" s="157">
        <v>0.25</v>
      </c>
      <c r="Q97" s="158" t="s">
        <v>1</v>
      </c>
    </row>
    <row r="98" spans="4:17">
      <c r="D98" s="152" t="s">
        <v>153</v>
      </c>
      <c r="E98" s="159">
        <v>2</v>
      </c>
      <c r="F98" s="154" t="s">
        <v>41</v>
      </c>
      <c r="G98" s="146"/>
      <c r="H98" s="146"/>
      <c r="I98" s="146"/>
      <c r="O98" s="151" t="s">
        <v>181</v>
      </c>
      <c r="P98" s="64">
        <f>P96*P97</f>
        <v>3.7499999999999999E-2</v>
      </c>
      <c r="Q98" s="75" t="s">
        <v>100</v>
      </c>
    </row>
    <row r="99" spans="4:17">
      <c r="D99" s="143" t="s">
        <v>155</v>
      </c>
      <c r="E99" s="161">
        <v>3</v>
      </c>
      <c r="F99" s="145" t="s">
        <v>1</v>
      </c>
      <c r="G99" s="136"/>
      <c r="H99" s="136"/>
      <c r="I99" s="136"/>
      <c r="O99" s="151" t="s">
        <v>156</v>
      </c>
      <c r="P99" s="162">
        <f>E99</f>
        <v>3</v>
      </c>
      <c r="Q99" s="75" t="s">
        <v>1</v>
      </c>
    </row>
    <row r="100" spans="4:17">
      <c r="D100" s="152" t="s">
        <v>157</v>
      </c>
      <c r="E100" s="159">
        <v>1</v>
      </c>
      <c r="F100" s="154" t="s">
        <v>1</v>
      </c>
      <c r="G100" s="146"/>
      <c r="H100" s="146"/>
      <c r="I100" s="146"/>
      <c r="O100" s="151" t="s">
        <v>158</v>
      </c>
      <c r="P100" s="162">
        <v>0.05</v>
      </c>
      <c r="Q100" s="75" t="s">
        <v>1</v>
      </c>
    </row>
    <row r="101" spans="4:17">
      <c r="D101" s="152" t="s">
        <v>159</v>
      </c>
      <c r="E101" s="159">
        <v>1</v>
      </c>
      <c r="F101" s="154" t="s">
        <v>41</v>
      </c>
      <c r="G101" s="146"/>
      <c r="H101" s="146"/>
      <c r="I101" s="146"/>
      <c r="O101" s="151" t="s">
        <v>160</v>
      </c>
      <c r="P101" s="162">
        <v>0.2</v>
      </c>
      <c r="Q101" s="75" t="s">
        <v>1</v>
      </c>
    </row>
    <row r="102" spans="4:17">
      <c r="D102" s="152" t="s">
        <v>161</v>
      </c>
      <c r="E102" s="159">
        <v>0</v>
      </c>
      <c r="F102" s="154" t="s">
        <v>1</v>
      </c>
      <c r="G102" s="146"/>
      <c r="H102" s="146"/>
      <c r="I102" s="146"/>
      <c r="O102" s="151" t="s">
        <v>164</v>
      </c>
      <c r="P102" s="162">
        <v>4</v>
      </c>
      <c r="Q102" s="75"/>
    </row>
    <row r="103" spans="4:17">
      <c r="D103" s="152" t="s">
        <v>162</v>
      </c>
      <c r="E103" s="159">
        <v>0</v>
      </c>
      <c r="F103" s="154" t="s">
        <v>41</v>
      </c>
      <c r="G103" s="146"/>
      <c r="H103" s="146"/>
      <c r="I103" s="146"/>
      <c r="O103" s="151"/>
      <c r="P103" s="163"/>
      <c r="Q103" s="75"/>
    </row>
    <row r="104" spans="4:17">
      <c r="D104" s="152" t="s">
        <v>163</v>
      </c>
      <c r="E104" s="159">
        <v>0.2</v>
      </c>
      <c r="F104" s="154" t="s">
        <v>1</v>
      </c>
      <c r="G104" s="146"/>
      <c r="H104" s="146"/>
      <c r="I104" s="146"/>
      <c r="O104" s="151"/>
      <c r="P104" s="163"/>
      <c r="Q104" s="75"/>
    </row>
    <row r="105" spans="4:17">
      <c r="D105" s="152" t="s">
        <v>165</v>
      </c>
      <c r="E105" s="159">
        <v>0.05</v>
      </c>
      <c r="F105" s="154" t="s">
        <v>1</v>
      </c>
      <c r="G105" s="136"/>
      <c r="H105" s="136"/>
      <c r="I105" s="136"/>
      <c r="O105" s="166" t="s">
        <v>169</v>
      </c>
      <c r="P105" s="64">
        <f>P95*P99*P98</f>
        <v>0.11249999999999999</v>
      </c>
      <c r="Q105" s="75" t="s">
        <v>94</v>
      </c>
    </row>
    <row r="106" spans="4:17">
      <c r="D106" s="152" t="s">
        <v>166</v>
      </c>
      <c r="E106" s="153">
        <v>0.2</v>
      </c>
      <c r="F106" s="154" t="s">
        <v>1</v>
      </c>
      <c r="G106" s="136"/>
      <c r="H106" s="136"/>
      <c r="I106" s="136"/>
      <c r="O106" s="166" t="s">
        <v>171</v>
      </c>
      <c r="P106" s="64">
        <f>P102*'MEMORIAS CURVAS'!$R$6*(P99-(P100*2))*P95</f>
        <v>6.4960000000000004</v>
      </c>
      <c r="Q106" s="75" t="s">
        <v>2</v>
      </c>
    </row>
    <row r="107" spans="4:17" ht="18" thickBot="1">
      <c r="D107" s="164" t="s">
        <v>167</v>
      </c>
      <c r="E107" s="165">
        <f>(E94-((E96*(ROUNDUP(E94/(E96+E99),0)+1))))*E97*E98*E95</f>
        <v>-4.4999999999999998E-2</v>
      </c>
      <c r="F107" s="145" t="s">
        <v>168</v>
      </c>
      <c r="G107" s="136"/>
      <c r="H107" s="136"/>
      <c r="I107" s="136"/>
      <c r="O107" s="167" t="s">
        <v>173</v>
      </c>
      <c r="P107" s="168">
        <f>ROUNDUP(((P99-(P100*2))/P101)+1,0)*P95*'MEMORIAS CURVAS'!$R$6</f>
        <v>8.9600000000000009</v>
      </c>
      <c r="Q107" s="79" t="s">
        <v>2</v>
      </c>
    </row>
    <row r="108" spans="4:17">
      <c r="D108" s="164" t="s">
        <v>170</v>
      </c>
      <c r="E108" s="165">
        <f>(ROUNDUP((E97*E98)/E104,0)+1)*(E94-(E105*2))*$R$6</f>
        <v>-0.6160000000000001</v>
      </c>
      <c r="F108" s="145" t="s">
        <v>2</v>
      </c>
      <c r="G108" s="136"/>
      <c r="H108" s="136"/>
      <c r="I108" s="136"/>
    </row>
    <row r="109" spans="4:17">
      <c r="D109" s="164" t="s">
        <v>172</v>
      </c>
      <c r="E109" s="165">
        <f>((E94-((E96*(ROUNDUP(E94/(E96+E99),0)+1))))/E106)*E97*E98*$R$6</f>
        <v>-0.84</v>
      </c>
      <c r="F109" s="145" t="s">
        <v>2</v>
      </c>
    </row>
    <row r="110" spans="4:17" ht="18" thickBot="1">
      <c r="D110" s="169" t="s">
        <v>174</v>
      </c>
      <c r="E110" s="170">
        <f>E94*E95*E100*E101+E94*E95*E102*E103</f>
        <v>0</v>
      </c>
      <c r="F110" s="68" t="s">
        <v>168</v>
      </c>
    </row>
    <row r="112" spans="4:17" ht="15.75" thickBot="1"/>
    <row r="113" spans="4:17" ht="15.75" thickBot="1">
      <c r="D113" s="137" t="s">
        <v>182</v>
      </c>
      <c r="E113" s="138" t="s">
        <v>47</v>
      </c>
      <c r="F113" s="139" t="s">
        <v>46</v>
      </c>
      <c r="G113" s="173"/>
      <c r="H113" s="173"/>
      <c r="I113" s="173"/>
      <c r="O113" s="844" t="s">
        <v>183</v>
      </c>
      <c r="P113" s="845"/>
      <c r="Q113" s="846"/>
    </row>
    <row r="114" spans="4:17">
      <c r="D114" s="143" t="s">
        <v>145</v>
      </c>
      <c r="E114" s="144">
        <v>0</v>
      </c>
      <c r="F114" s="145" t="s">
        <v>1</v>
      </c>
      <c r="G114" s="136"/>
      <c r="H114" s="136"/>
      <c r="I114" s="136"/>
      <c r="O114" s="147" t="s">
        <v>146</v>
      </c>
      <c r="P114" s="148">
        <v>3.15</v>
      </c>
      <c r="Q114" s="149" t="s">
        <v>1</v>
      </c>
    </row>
    <row r="115" spans="4:17">
      <c r="D115" s="143" t="s">
        <v>147</v>
      </c>
      <c r="E115" s="150">
        <v>0.15</v>
      </c>
      <c r="F115" s="145" t="s">
        <v>1</v>
      </c>
      <c r="G115" s="136"/>
      <c r="H115" s="136"/>
      <c r="I115" s="136"/>
      <c r="O115" s="151" t="s">
        <v>148</v>
      </c>
      <c r="P115" s="64">
        <f>(ROUNDUP('MEMORIAS CURVAS'!E114/P114,0))+1</f>
        <v>1</v>
      </c>
      <c r="Q115" s="75" t="s">
        <v>41</v>
      </c>
    </row>
    <row r="116" spans="4:17">
      <c r="D116" s="152" t="s">
        <v>149</v>
      </c>
      <c r="E116" s="153">
        <v>0.15</v>
      </c>
      <c r="F116" s="154" t="s">
        <v>1</v>
      </c>
      <c r="G116" s="146"/>
      <c r="H116" s="146"/>
      <c r="I116" s="146"/>
      <c r="O116" s="151" t="s">
        <v>150</v>
      </c>
      <c r="P116" s="155">
        <v>0.15</v>
      </c>
      <c r="Q116" s="75" t="s">
        <v>1</v>
      </c>
    </row>
    <row r="117" spans="4:17">
      <c r="D117" s="143" t="s">
        <v>151</v>
      </c>
      <c r="E117" s="150">
        <v>1</v>
      </c>
      <c r="F117" s="145" t="s">
        <v>1</v>
      </c>
      <c r="G117" s="136"/>
      <c r="H117" s="136"/>
      <c r="I117" s="136"/>
      <c r="O117" s="156" t="s">
        <v>152</v>
      </c>
      <c r="P117" s="157">
        <v>0.25</v>
      </c>
      <c r="Q117" s="158" t="s">
        <v>1</v>
      </c>
    </row>
    <row r="118" spans="4:17">
      <c r="D118" s="152" t="s">
        <v>153</v>
      </c>
      <c r="E118" s="159">
        <v>2</v>
      </c>
      <c r="F118" s="154" t="s">
        <v>41</v>
      </c>
      <c r="G118" s="146"/>
      <c r="H118" s="146"/>
      <c r="I118" s="146"/>
      <c r="O118" s="151" t="s">
        <v>181</v>
      </c>
      <c r="P118" s="64">
        <f>P116*P117</f>
        <v>3.7499999999999999E-2</v>
      </c>
      <c r="Q118" s="75" t="s">
        <v>100</v>
      </c>
    </row>
    <row r="119" spans="4:17">
      <c r="D119" s="143" t="s">
        <v>155</v>
      </c>
      <c r="E119" s="161">
        <v>3</v>
      </c>
      <c r="F119" s="145" t="s">
        <v>1</v>
      </c>
      <c r="G119" s="136"/>
      <c r="H119" s="136"/>
      <c r="I119" s="136"/>
      <c r="O119" s="151" t="s">
        <v>156</v>
      </c>
      <c r="P119" s="162">
        <f>E119</f>
        <v>3</v>
      </c>
      <c r="Q119" s="75" t="s">
        <v>1</v>
      </c>
    </row>
    <row r="120" spans="4:17">
      <c r="D120" s="152" t="s">
        <v>157</v>
      </c>
      <c r="E120" s="159">
        <v>1</v>
      </c>
      <c r="F120" s="154" t="s">
        <v>1</v>
      </c>
      <c r="G120" s="146"/>
      <c r="H120" s="146"/>
      <c r="I120" s="146"/>
      <c r="O120" s="151" t="s">
        <v>158</v>
      </c>
      <c r="P120" s="162">
        <v>0.05</v>
      </c>
      <c r="Q120" s="75" t="s">
        <v>1</v>
      </c>
    </row>
    <row r="121" spans="4:17">
      <c r="D121" s="152" t="s">
        <v>159</v>
      </c>
      <c r="E121" s="159">
        <v>1</v>
      </c>
      <c r="F121" s="154" t="s">
        <v>41</v>
      </c>
      <c r="G121" s="146"/>
      <c r="H121" s="146"/>
      <c r="I121" s="146"/>
      <c r="O121" s="151" t="s">
        <v>160</v>
      </c>
      <c r="P121" s="162">
        <v>0.2</v>
      </c>
      <c r="Q121" s="75" t="s">
        <v>1</v>
      </c>
    </row>
    <row r="122" spans="4:17">
      <c r="D122" s="152" t="s">
        <v>161</v>
      </c>
      <c r="E122" s="159">
        <v>0</v>
      </c>
      <c r="F122" s="154" t="s">
        <v>1</v>
      </c>
      <c r="G122" s="146"/>
      <c r="H122" s="146"/>
      <c r="I122" s="146"/>
      <c r="O122" s="151" t="s">
        <v>164</v>
      </c>
      <c r="P122" s="162">
        <v>4</v>
      </c>
      <c r="Q122" s="75"/>
    </row>
    <row r="123" spans="4:17">
      <c r="D123" s="152" t="s">
        <v>162</v>
      </c>
      <c r="E123" s="159">
        <v>0</v>
      </c>
      <c r="F123" s="154" t="s">
        <v>41</v>
      </c>
      <c r="G123" s="146"/>
      <c r="H123" s="146"/>
      <c r="I123" s="146"/>
      <c r="O123" s="151"/>
      <c r="P123" s="163"/>
      <c r="Q123" s="75"/>
    </row>
    <row r="124" spans="4:17">
      <c r="D124" s="152" t="s">
        <v>163</v>
      </c>
      <c r="E124" s="159">
        <v>0.2</v>
      </c>
      <c r="F124" s="154" t="s">
        <v>1</v>
      </c>
      <c r="G124" s="146"/>
      <c r="H124" s="146"/>
      <c r="I124" s="146"/>
      <c r="O124" s="151"/>
      <c r="P124" s="163"/>
      <c r="Q124" s="75"/>
    </row>
    <row r="125" spans="4:17">
      <c r="D125" s="152" t="s">
        <v>165</v>
      </c>
      <c r="E125" s="159">
        <v>0.05</v>
      </c>
      <c r="F125" s="154" t="s">
        <v>1</v>
      </c>
      <c r="G125" s="136"/>
      <c r="H125" s="136"/>
      <c r="I125" s="136"/>
      <c r="O125" s="166" t="s">
        <v>169</v>
      </c>
      <c r="P125" s="64">
        <f>P115*P119*P118</f>
        <v>0.11249999999999999</v>
      </c>
      <c r="Q125" s="75" t="s">
        <v>94</v>
      </c>
    </row>
    <row r="126" spans="4:17">
      <c r="D126" s="152" t="s">
        <v>166</v>
      </c>
      <c r="E126" s="153">
        <v>0.2</v>
      </c>
      <c r="F126" s="154" t="s">
        <v>1</v>
      </c>
      <c r="G126" s="136"/>
      <c r="H126" s="136"/>
      <c r="I126" s="136"/>
      <c r="O126" s="166" t="s">
        <v>171</v>
      </c>
      <c r="P126" s="64">
        <f>P122*'MEMORIAS CURVAS'!$R$6*(P119-(P120*2))*P115</f>
        <v>6.4960000000000004</v>
      </c>
      <c r="Q126" s="75" t="s">
        <v>2</v>
      </c>
    </row>
    <row r="127" spans="4:17" ht="18" thickBot="1">
      <c r="D127" s="164" t="s">
        <v>167</v>
      </c>
      <c r="E127" s="165">
        <f>(E114-((E116*(ROUNDUP(E114/(E116+E119),0)+1))))*E117*E118*E115</f>
        <v>-4.4999999999999998E-2</v>
      </c>
      <c r="F127" s="145" t="s">
        <v>168</v>
      </c>
      <c r="G127" s="136"/>
      <c r="H127" s="136"/>
      <c r="I127" s="136"/>
      <c r="O127" s="167" t="s">
        <v>173</v>
      </c>
      <c r="P127" s="168">
        <f>ROUNDUP(((P119-(P120*2))/P121)+1,0)*P115*'MEMORIAS CURVAS'!$R$6</f>
        <v>8.9600000000000009</v>
      </c>
      <c r="Q127" s="79" t="s">
        <v>2</v>
      </c>
    </row>
    <row r="128" spans="4:17">
      <c r="D128" s="164" t="s">
        <v>170</v>
      </c>
      <c r="E128" s="165">
        <f>(ROUNDUP((E117*E118)/E124,0)+1)*(E114-(E125*2))*$R$6</f>
        <v>-0.6160000000000001</v>
      </c>
      <c r="F128" s="145" t="s">
        <v>2</v>
      </c>
      <c r="G128" s="136"/>
      <c r="H128" s="136"/>
      <c r="I128" s="136"/>
    </row>
    <row r="129" spans="4:17">
      <c r="D129" s="164" t="s">
        <v>172</v>
      </c>
      <c r="E129" s="165">
        <f>((E114-((E116*(ROUNDUP(E114/(E116+E119),0)+1))))/E126)*E117*E118*$R$6</f>
        <v>-0.84</v>
      </c>
      <c r="F129" s="145" t="s">
        <v>2</v>
      </c>
    </row>
    <row r="130" spans="4:17" ht="18" thickBot="1">
      <c r="D130" s="169" t="s">
        <v>174</v>
      </c>
      <c r="E130" s="170">
        <f>E114*E115*E120*E121+E114*E115*E122*E123</f>
        <v>0</v>
      </c>
      <c r="F130" s="68" t="s">
        <v>168</v>
      </c>
    </row>
    <row r="132" spans="4:17" ht="15.75" thickBot="1"/>
    <row r="133" spans="4:17" ht="15.75" thickBot="1">
      <c r="D133" s="137" t="s">
        <v>184</v>
      </c>
      <c r="E133" s="138" t="s">
        <v>47</v>
      </c>
      <c r="F133" s="139" t="s">
        <v>46</v>
      </c>
      <c r="G133" s="173"/>
      <c r="H133" s="173"/>
      <c r="I133" s="173"/>
      <c r="O133" s="844" t="s">
        <v>185</v>
      </c>
      <c r="P133" s="845"/>
      <c r="Q133" s="846"/>
    </row>
    <row r="134" spans="4:17">
      <c r="D134" s="143" t="s">
        <v>145</v>
      </c>
      <c r="E134" s="144">
        <v>0</v>
      </c>
      <c r="F134" s="145" t="s">
        <v>1</v>
      </c>
      <c r="G134" s="136"/>
      <c r="H134" s="136"/>
      <c r="I134" s="136"/>
      <c r="O134" s="147" t="s">
        <v>146</v>
      </c>
      <c r="P134" s="148">
        <v>3.15</v>
      </c>
      <c r="Q134" s="149" t="s">
        <v>1</v>
      </c>
    </row>
    <row r="135" spans="4:17">
      <c r="D135" s="143" t="s">
        <v>147</v>
      </c>
      <c r="E135" s="150">
        <v>0.15</v>
      </c>
      <c r="F135" s="145" t="s">
        <v>1</v>
      </c>
      <c r="G135" s="136"/>
      <c r="H135" s="136"/>
      <c r="I135" s="136"/>
      <c r="O135" s="151" t="s">
        <v>148</v>
      </c>
      <c r="P135" s="64">
        <f>(ROUNDUP('MEMORIAS CURVAS'!E134/P134,0))+1</f>
        <v>1</v>
      </c>
      <c r="Q135" s="75" t="s">
        <v>41</v>
      </c>
    </row>
    <row r="136" spans="4:17">
      <c r="D136" s="152" t="s">
        <v>149</v>
      </c>
      <c r="E136" s="153">
        <v>0.15</v>
      </c>
      <c r="F136" s="154" t="s">
        <v>1</v>
      </c>
      <c r="G136" s="146"/>
      <c r="H136" s="146"/>
      <c r="I136" s="146"/>
      <c r="O136" s="151" t="s">
        <v>150</v>
      </c>
      <c r="P136" s="155">
        <v>0.15</v>
      </c>
      <c r="Q136" s="75" t="s">
        <v>1</v>
      </c>
    </row>
    <row r="137" spans="4:17">
      <c r="D137" s="143" t="s">
        <v>151</v>
      </c>
      <c r="E137" s="150">
        <v>1</v>
      </c>
      <c r="F137" s="145" t="s">
        <v>1</v>
      </c>
      <c r="G137" s="136"/>
      <c r="H137" s="136"/>
      <c r="I137" s="136"/>
      <c r="O137" s="156" t="s">
        <v>152</v>
      </c>
      <c r="P137" s="157">
        <v>0.25</v>
      </c>
      <c r="Q137" s="158" t="s">
        <v>1</v>
      </c>
    </row>
    <row r="138" spans="4:17">
      <c r="D138" s="152" t="s">
        <v>153</v>
      </c>
      <c r="E138" s="159">
        <v>2</v>
      </c>
      <c r="F138" s="154" t="s">
        <v>41</v>
      </c>
      <c r="G138" s="146"/>
      <c r="H138" s="146"/>
      <c r="I138" s="146"/>
      <c r="O138" s="151" t="s">
        <v>181</v>
      </c>
      <c r="P138" s="64">
        <f>P136*P137</f>
        <v>3.7499999999999999E-2</v>
      </c>
      <c r="Q138" s="75" t="s">
        <v>100</v>
      </c>
    </row>
    <row r="139" spans="4:17">
      <c r="D139" s="143" t="s">
        <v>155</v>
      </c>
      <c r="E139" s="161">
        <v>3</v>
      </c>
      <c r="F139" s="145" t="s">
        <v>1</v>
      </c>
      <c r="G139" s="136"/>
      <c r="H139" s="136"/>
      <c r="I139" s="136"/>
      <c r="O139" s="151" t="s">
        <v>156</v>
      </c>
      <c r="P139" s="162">
        <f>E139</f>
        <v>3</v>
      </c>
      <c r="Q139" s="75" t="s">
        <v>1</v>
      </c>
    </row>
    <row r="140" spans="4:17">
      <c r="D140" s="152" t="s">
        <v>157</v>
      </c>
      <c r="E140" s="159">
        <v>1</v>
      </c>
      <c r="F140" s="154" t="s">
        <v>1</v>
      </c>
      <c r="G140" s="146"/>
      <c r="H140" s="146"/>
      <c r="I140" s="146"/>
      <c r="O140" s="151" t="s">
        <v>158</v>
      </c>
      <c r="P140" s="162">
        <v>0.05</v>
      </c>
      <c r="Q140" s="75" t="s">
        <v>1</v>
      </c>
    </row>
    <row r="141" spans="4:17">
      <c r="D141" s="152" t="s">
        <v>159</v>
      </c>
      <c r="E141" s="159">
        <v>1</v>
      </c>
      <c r="F141" s="154" t="s">
        <v>41</v>
      </c>
      <c r="G141" s="146"/>
      <c r="H141" s="146"/>
      <c r="I141" s="146"/>
      <c r="O141" s="151" t="s">
        <v>160</v>
      </c>
      <c r="P141" s="162">
        <v>0.2</v>
      </c>
      <c r="Q141" s="75" t="s">
        <v>1</v>
      </c>
    </row>
    <row r="142" spans="4:17">
      <c r="D142" s="152" t="s">
        <v>161</v>
      </c>
      <c r="E142" s="159">
        <v>0</v>
      </c>
      <c r="F142" s="154" t="s">
        <v>1</v>
      </c>
      <c r="G142" s="146"/>
      <c r="H142" s="146"/>
      <c r="I142" s="146"/>
      <c r="O142" s="151" t="s">
        <v>164</v>
      </c>
      <c r="P142" s="162">
        <v>4</v>
      </c>
      <c r="Q142" s="75"/>
    </row>
    <row r="143" spans="4:17">
      <c r="D143" s="152" t="s">
        <v>162</v>
      </c>
      <c r="E143" s="159">
        <v>0</v>
      </c>
      <c r="F143" s="154" t="s">
        <v>41</v>
      </c>
      <c r="G143" s="146"/>
      <c r="H143" s="146"/>
      <c r="I143" s="146"/>
      <c r="O143" s="151"/>
      <c r="P143" s="163"/>
      <c r="Q143" s="75"/>
    </row>
    <row r="144" spans="4:17">
      <c r="D144" s="152" t="s">
        <v>163</v>
      </c>
      <c r="E144" s="159">
        <v>0.2</v>
      </c>
      <c r="F144" s="154" t="s">
        <v>1</v>
      </c>
      <c r="G144" s="146"/>
      <c r="H144" s="146"/>
      <c r="I144" s="146"/>
      <c r="O144" s="151"/>
      <c r="P144" s="163"/>
      <c r="Q144" s="75"/>
    </row>
    <row r="145" spans="4:17">
      <c r="D145" s="152" t="s">
        <v>165</v>
      </c>
      <c r="E145" s="159">
        <v>0.05</v>
      </c>
      <c r="F145" s="154" t="s">
        <v>1</v>
      </c>
      <c r="G145" s="136"/>
      <c r="H145" s="136"/>
      <c r="I145" s="136"/>
      <c r="O145" s="166" t="s">
        <v>169</v>
      </c>
      <c r="P145" s="64">
        <f>P135*P139*P138</f>
        <v>0.11249999999999999</v>
      </c>
      <c r="Q145" s="75" t="s">
        <v>94</v>
      </c>
    </row>
    <row r="146" spans="4:17">
      <c r="D146" s="152" t="s">
        <v>166</v>
      </c>
      <c r="E146" s="153">
        <v>0.2</v>
      </c>
      <c r="F146" s="154" t="s">
        <v>1</v>
      </c>
      <c r="G146" s="136"/>
      <c r="H146" s="136"/>
      <c r="I146" s="136"/>
      <c r="O146" s="166" t="s">
        <v>171</v>
      </c>
      <c r="P146" s="64">
        <f>P142*'MEMORIAS CURVAS'!$R$6*(P139-(P140*2))*P135</f>
        <v>6.4960000000000004</v>
      </c>
      <c r="Q146" s="75" t="s">
        <v>2</v>
      </c>
    </row>
    <row r="147" spans="4:17" ht="18" thickBot="1">
      <c r="D147" s="164" t="s">
        <v>167</v>
      </c>
      <c r="E147" s="165">
        <f>(E134-((E136*(ROUNDUP(E134/(E136+E139),0)+1))))*E137*E138*E135</f>
        <v>-4.4999999999999998E-2</v>
      </c>
      <c r="F147" s="145" t="s">
        <v>168</v>
      </c>
      <c r="G147" s="136"/>
      <c r="H147" s="136"/>
      <c r="I147" s="136"/>
      <c r="O147" s="167" t="s">
        <v>173</v>
      </c>
      <c r="P147" s="168">
        <f>ROUNDUP(((P139-(P140*2))/P141)+1,0)*P135*'MEMORIAS CURVAS'!$R$6</f>
        <v>8.9600000000000009</v>
      </c>
      <c r="Q147" s="79" t="s">
        <v>2</v>
      </c>
    </row>
    <row r="148" spans="4:17">
      <c r="D148" s="164" t="s">
        <v>170</v>
      </c>
      <c r="E148" s="165">
        <f>(ROUNDUP((E137*E138)/E144,0)+1)*(E134-(E145*2))*$R$6</f>
        <v>-0.6160000000000001</v>
      </c>
      <c r="F148" s="145" t="s">
        <v>2</v>
      </c>
      <c r="G148" s="136"/>
      <c r="H148" s="136"/>
      <c r="I148" s="136"/>
    </row>
    <row r="149" spans="4:17">
      <c r="D149" s="164" t="s">
        <v>172</v>
      </c>
      <c r="E149" s="165">
        <f>((E134-((E136*(ROUNDUP(E134/(E136+E139),0)+1))))/E146)*E137*E138*$R$6</f>
        <v>-0.84</v>
      </c>
      <c r="F149" s="145" t="s">
        <v>2</v>
      </c>
      <c r="G149" s="136"/>
      <c r="H149" s="136"/>
      <c r="I149" s="136"/>
    </row>
    <row r="150" spans="4:17" ht="18" thickBot="1">
      <c r="D150" s="169" t="s">
        <v>174</v>
      </c>
      <c r="E150" s="170">
        <f>E134*E135*E140*E141+E134*E135*E142*E143</f>
        <v>0</v>
      </c>
      <c r="F150" s="68" t="s">
        <v>168</v>
      </c>
      <c r="G150" s="136"/>
      <c r="H150" s="136"/>
      <c r="I150" s="136"/>
    </row>
    <row r="151" spans="4:17">
      <c r="G151" s="136"/>
      <c r="H151" s="136"/>
      <c r="I151" s="136"/>
    </row>
    <row r="152" spans="4:17" ht="15.75" thickBot="1">
      <c r="G152" s="136"/>
      <c r="H152" s="136"/>
      <c r="I152" s="136"/>
    </row>
    <row r="153" spans="4:17" ht="15.75" thickBot="1">
      <c r="D153" s="137" t="s">
        <v>186</v>
      </c>
      <c r="E153" s="138" t="s">
        <v>47</v>
      </c>
      <c r="F153" s="139" t="s">
        <v>46</v>
      </c>
      <c r="G153" s="136"/>
      <c r="H153" s="136"/>
      <c r="I153" s="136"/>
      <c r="O153" s="844" t="s">
        <v>187</v>
      </c>
      <c r="P153" s="845"/>
      <c r="Q153" s="846"/>
    </row>
    <row r="154" spans="4:17">
      <c r="D154" s="143" t="s">
        <v>145</v>
      </c>
      <c r="E154" s="144">
        <v>0</v>
      </c>
      <c r="F154" s="145" t="s">
        <v>1</v>
      </c>
      <c r="G154" s="136"/>
      <c r="H154" s="136"/>
      <c r="I154" s="136"/>
      <c r="O154" s="147" t="s">
        <v>146</v>
      </c>
      <c r="P154" s="148">
        <v>3.15</v>
      </c>
      <c r="Q154" s="149" t="s">
        <v>1</v>
      </c>
    </row>
    <row r="155" spans="4:17">
      <c r="D155" s="143" t="s">
        <v>147</v>
      </c>
      <c r="E155" s="150">
        <v>0.15</v>
      </c>
      <c r="F155" s="145" t="s">
        <v>1</v>
      </c>
      <c r="G155" s="136"/>
      <c r="H155" s="136"/>
      <c r="I155" s="136"/>
      <c r="O155" s="151" t="s">
        <v>148</v>
      </c>
      <c r="P155" s="64">
        <f>(ROUNDUP('MEMORIAS CURVAS'!E154/P154,0))+1</f>
        <v>1</v>
      </c>
      <c r="Q155" s="75" t="s">
        <v>41</v>
      </c>
    </row>
    <row r="156" spans="4:17">
      <c r="D156" s="152" t="s">
        <v>149</v>
      </c>
      <c r="E156" s="153">
        <v>0.15</v>
      </c>
      <c r="F156" s="154" t="s">
        <v>1</v>
      </c>
      <c r="G156" s="136"/>
      <c r="H156" s="136"/>
      <c r="I156" s="136"/>
      <c r="O156" s="151" t="s">
        <v>150</v>
      </c>
      <c r="P156" s="155">
        <v>0.15</v>
      </c>
      <c r="Q156" s="75" t="s">
        <v>1</v>
      </c>
    </row>
    <row r="157" spans="4:17">
      <c r="D157" s="143" t="s">
        <v>151</v>
      </c>
      <c r="E157" s="150">
        <v>1</v>
      </c>
      <c r="F157" s="145" t="s">
        <v>1</v>
      </c>
      <c r="G157" s="136"/>
      <c r="H157" s="136"/>
      <c r="I157" s="136"/>
      <c r="O157" s="156" t="s">
        <v>152</v>
      </c>
      <c r="P157" s="157">
        <v>0.25</v>
      </c>
      <c r="Q157" s="158" t="s">
        <v>1</v>
      </c>
    </row>
    <row r="158" spans="4:17">
      <c r="D158" s="152" t="s">
        <v>153</v>
      </c>
      <c r="E158" s="159">
        <v>2</v>
      </c>
      <c r="F158" s="154" t="s">
        <v>41</v>
      </c>
      <c r="G158" s="146"/>
      <c r="H158" s="146"/>
      <c r="I158" s="146"/>
      <c r="O158" s="151" t="s">
        <v>181</v>
      </c>
      <c r="P158" s="64">
        <f>P156*P157</f>
        <v>3.7499999999999999E-2</v>
      </c>
      <c r="Q158" s="75" t="s">
        <v>100</v>
      </c>
    </row>
    <row r="159" spans="4:17">
      <c r="D159" s="143" t="s">
        <v>155</v>
      </c>
      <c r="E159" s="161">
        <v>3</v>
      </c>
      <c r="F159" s="145" t="s">
        <v>1</v>
      </c>
      <c r="G159" s="136"/>
      <c r="H159" s="136"/>
      <c r="I159" s="136"/>
      <c r="O159" s="151" t="s">
        <v>156</v>
      </c>
      <c r="P159" s="162">
        <f>E159</f>
        <v>3</v>
      </c>
      <c r="Q159" s="75" t="s">
        <v>1</v>
      </c>
    </row>
    <row r="160" spans="4:17">
      <c r="D160" s="152" t="s">
        <v>157</v>
      </c>
      <c r="E160" s="159">
        <v>1</v>
      </c>
      <c r="F160" s="154" t="s">
        <v>1</v>
      </c>
      <c r="G160" s="146"/>
      <c r="H160" s="146"/>
      <c r="I160" s="146"/>
      <c r="O160" s="151" t="s">
        <v>158</v>
      </c>
      <c r="P160" s="162">
        <v>0.05</v>
      </c>
      <c r="Q160" s="75" t="s">
        <v>1</v>
      </c>
    </row>
    <row r="161" spans="4:17">
      <c r="D161" s="152" t="s">
        <v>159</v>
      </c>
      <c r="E161" s="159">
        <v>1</v>
      </c>
      <c r="F161" s="154" t="s">
        <v>41</v>
      </c>
      <c r="G161" s="146"/>
      <c r="H161" s="146"/>
      <c r="I161" s="146"/>
      <c r="O161" s="151" t="s">
        <v>160</v>
      </c>
      <c r="P161" s="162">
        <v>0.2</v>
      </c>
      <c r="Q161" s="75" t="s">
        <v>1</v>
      </c>
    </row>
    <row r="162" spans="4:17">
      <c r="D162" s="152" t="s">
        <v>161</v>
      </c>
      <c r="E162" s="159">
        <v>0</v>
      </c>
      <c r="F162" s="154" t="s">
        <v>1</v>
      </c>
      <c r="G162" s="146"/>
      <c r="H162" s="146"/>
      <c r="I162" s="146"/>
      <c r="O162" s="151" t="s">
        <v>164</v>
      </c>
      <c r="P162" s="162">
        <v>4</v>
      </c>
      <c r="Q162" s="75"/>
    </row>
    <row r="163" spans="4:17">
      <c r="D163" s="152" t="s">
        <v>162</v>
      </c>
      <c r="E163" s="159">
        <v>0</v>
      </c>
      <c r="F163" s="154" t="s">
        <v>41</v>
      </c>
      <c r="G163" s="146"/>
      <c r="H163" s="146"/>
      <c r="I163" s="146"/>
      <c r="O163" s="151"/>
      <c r="P163" s="163"/>
      <c r="Q163" s="75"/>
    </row>
    <row r="164" spans="4:17">
      <c r="D164" s="152" t="s">
        <v>163</v>
      </c>
      <c r="E164" s="159">
        <v>0.2</v>
      </c>
      <c r="F164" s="154" t="s">
        <v>1</v>
      </c>
      <c r="G164" s="146"/>
      <c r="H164" s="146"/>
      <c r="I164" s="146"/>
      <c r="O164" s="151"/>
      <c r="P164" s="163"/>
      <c r="Q164" s="75"/>
    </row>
    <row r="165" spans="4:17">
      <c r="D165" s="152" t="s">
        <v>165</v>
      </c>
      <c r="E165" s="159">
        <v>0.05</v>
      </c>
      <c r="F165" s="154" t="s">
        <v>1</v>
      </c>
      <c r="G165" s="136"/>
      <c r="H165" s="136"/>
      <c r="I165" s="136"/>
      <c r="O165" s="166" t="s">
        <v>169</v>
      </c>
      <c r="P165" s="64">
        <f>P155*P159*P158</f>
        <v>0.11249999999999999</v>
      </c>
      <c r="Q165" s="75" t="s">
        <v>94</v>
      </c>
    </row>
    <row r="166" spans="4:17">
      <c r="D166" s="152" t="s">
        <v>166</v>
      </c>
      <c r="E166" s="153">
        <v>0.2</v>
      </c>
      <c r="F166" s="154" t="s">
        <v>1</v>
      </c>
      <c r="G166" s="136"/>
      <c r="H166" s="136"/>
      <c r="I166" s="136"/>
      <c r="O166" s="166" t="s">
        <v>171</v>
      </c>
      <c r="P166" s="64">
        <f>P162*'MEMORIAS CURVAS'!$R$6*(P159-(P160*2))*P155</f>
        <v>6.4960000000000004</v>
      </c>
      <c r="Q166" s="75" t="s">
        <v>2</v>
      </c>
    </row>
    <row r="167" spans="4:17" ht="18" thickBot="1">
      <c r="D167" s="164" t="s">
        <v>167</v>
      </c>
      <c r="E167" s="165">
        <f>(E154-((E156*(ROUNDUP(E154/(E156+E159),0)+1))))*E157*E158*E155</f>
        <v>-4.4999999999999998E-2</v>
      </c>
      <c r="F167" s="145" t="s">
        <v>168</v>
      </c>
      <c r="G167" s="136"/>
      <c r="H167" s="136"/>
      <c r="I167" s="136"/>
      <c r="O167" s="167" t="s">
        <v>173</v>
      </c>
      <c r="P167" s="168">
        <f>ROUNDUP(((P159-(P160*2))/P161)+1,0)*P155*'MEMORIAS CURVAS'!$R$6</f>
        <v>8.9600000000000009</v>
      </c>
      <c r="Q167" s="79" t="s">
        <v>2</v>
      </c>
    </row>
    <row r="168" spans="4:17">
      <c r="D168" s="164" t="s">
        <v>170</v>
      </c>
      <c r="E168" s="165">
        <f>(ROUNDUP((E157*E158)/E164,0)+1)*(E154-(E165*2))*$R$6</f>
        <v>-0.6160000000000001</v>
      </c>
      <c r="F168" s="145" t="s">
        <v>2</v>
      </c>
      <c r="G168" s="136"/>
      <c r="H168" s="136"/>
      <c r="I168" s="136"/>
    </row>
    <row r="169" spans="4:17">
      <c r="D169" s="164" t="s">
        <v>172</v>
      </c>
      <c r="E169" s="165">
        <f>((E154-((E156*(ROUNDUP(E154/(E156+E159),0)+1))))/E166)*E157*E158*$R$6</f>
        <v>-0.84</v>
      </c>
      <c r="F169" s="145" t="s">
        <v>2</v>
      </c>
    </row>
    <row r="170" spans="4:17" ht="18" thickBot="1">
      <c r="D170" s="169" t="s">
        <v>174</v>
      </c>
      <c r="E170" s="170">
        <f>E154*E155*E160*E161+E154*E155*E162*E163</f>
        <v>0</v>
      </c>
      <c r="F170" s="68" t="s">
        <v>168</v>
      </c>
    </row>
    <row r="172" spans="4:17" ht="15.75" thickBot="1"/>
    <row r="173" spans="4:17" ht="15.75" thickBot="1">
      <c r="D173" s="137" t="s">
        <v>188</v>
      </c>
      <c r="E173" s="138" t="s">
        <v>47</v>
      </c>
      <c r="F173" s="139" t="s">
        <v>46</v>
      </c>
      <c r="O173" s="844" t="s">
        <v>189</v>
      </c>
      <c r="P173" s="845"/>
      <c r="Q173" s="846"/>
    </row>
    <row r="174" spans="4:17">
      <c r="D174" s="143" t="s">
        <v>145</v>
      </c>
      <c r="E174" s="144">
        <v>0</v>
      </c>
      <c r="F174" s="145" t="s">
        <v>1</v>
      </c>
      <c r="O174" s="147" t="s">
        <v>146</v>
      </c>
      <c r="P174" s="148">
        <v>3.15</v>
      </c>
      <c r="Q174" s="149" t="s">
        <v>1</v>
      </c>
    </row>
    <row r="175" spans="4:17">
      <c r="D175" s="143" t="s">
        <v>147</v>
      </c>
      <c r="E175" s="150">
        <v>0.15</v>
      </c>
      <c r="F175" s="145" t="s">
        <v>1</v>
      </c>
      <c r="O175" s="151" t="s">
        <v>148</v>
      </c>
      <c r="P175" s="64">
        <f>(ROUNDUP('MEMORIAS CURVAS'!E174/P174,0))+1</f>
        <v>1</v>
      </c>
      <c r="Q175" s="75" t="s">
        <v>41</v>
      </c>
    </row>
    <row r="176" spans="4:17">
      <c r="D176" s="152" t="s">
        <v>149</v>
      </c>
      <c r="E176" s="153">
        <v>0.15</v>
      </c>
      <c r="F176" s="154" t="s">
        <v>1</v>
      </c>
      <c r="O176" s="151" t="s">
        <v>150</v>
      </c>
      <c r="P176" s="155">
        <v>0.15</v>
      </c>
      <c r="Q176" s="75" t="s">
        <v>1</v>
      </c>
    </row>
    <row r="177" spans="4:17">
      <c r="D177" s="143" t="s">
        <v>151</v>
      </c>
      <c r="E177" s="150">
        <v>1</v>
      </c>
      <c r="F177" s="145" t="s">
        <v>1</v>
      </c>
      <c r="G177" s="136"/>
      <c r="H177" s="136"/>
      <c r="I177" s="136"/>
      <c r="O177" s="156" t="s">
        <v>152</v>
      </c>
      <c r="P177" s="157">
        <v>0.25</v>
      </c>
      <c r="Q177" s="158" t="s">
        <v>1</v>
      </c>
    </row>
    <row r="178" spans="4:17">
      <c r="D178" s="152" t="s">
        <v>153</v>
      </c>
      <c r="E178" s="159">
        <v>2</v>
      </c>
      <c r="F178" s="154" t="s">
        <v>41</v>
      </c>
      <c r="G178" s="146"/>
      <c r="H178" s="146"/>
      <c r="I178" s="146"/>
      <c r="O178" s="151" t="s">
        <v>181</v>
      </c>
      <c r="P178" s="64">
        <f>P176*P177</f>
        <v>3.7499999999999999E-2</v>
      </c>
      <c r="Q178" s="75" t="s">
        <v>100</v>
      </c>
    </row>
    <row r="179" spans="4:17">
      <c r="D179" s="143" t="s">
        <v>155</v>
      </c>
      <c r="E179" s="161">
        <v>3</v>
      </c>
      <c r="F179" s="145" t="s">
        <v>1</v>
      </c>
      <c r="G179" s="136"/>
      <c r="H179" s="136"/>
      <c r="I179" s="136"/>
      <c r="O179" s="151" t="s">
        <v>156</v>
      </c>
      <c r="P179" s="162">
        <f>E179</f>
        <v>3</v>
      </c>
      <c r="Q179" s="75" t="s">
        <v>1</v>
      </c>
    </row>
    <row r="180" spans="4:17">
      <c r="D180" s="152" t="s">
        <v>157</v>
      </c>
      <c r="E180" s="159">
        <v>1</v>
      </c>
      <c r="F180" s="154" t="s">
        <v>1</v>
      </c>
      <c r="G180" s="146"/>
      <c r="H180" s="146"/>
      <c r="I180" s="146"/>
      <c r="O180" s="151" t="s">
        <v>158</v>
      </c>
      <c r="P180" s="162">
        <v>0.05</v>
      </c>
      <c r="Q180" s="75" t="s">
        <v>1</v>
      </c>
    </row>
    <row r="181" spans="4:17">
      <c r="D181" s="152" t="s">
        <v>159</v>
      </c>
      <c r="E181" s="159">
        <v>1</v>
      </c>
      <c r="F181" s="154" t="s">
        <v>41</v>
      </c>
      <c r="G181" s="146"/>
      <c r="H181" s="146"/>
      <c r="I181" s="146"/>
      <c r="O181" s="151" t="s">
        <v>160</v>
      </c>
      <c r="P181" s="162">
        <v>0.2</v>
      </c>
      <c r="Q181" s="75" t="s">
        <v>1</v>
      </c>
    </row>
    <row r="182" spans="4:17">
      <c r="D182" s="152" t="s">
        <v>161</v>
      </c>
      <c r="E182" s="159">
        <v>0</v>
      </c>
      <c r="F182" s="154" t="s">
        <v>1</v>
      </c>
      <c r="G182" s="146"/>
      <c r="H182" s="146"/>
      <c r="I182" s="146"/>
      <c r="O182" s="151" t="s">
        <v>164</v>
      </c>
      <c r="P182" s="162">
        <v>4</v>
      </c>
      <c r="Q182" s="75"/>
    </row>
    <row r="183" spans="4:17">
      <c r="D183" s="152" t="s">
        <v>162</v>
      </c>
      <c r="E183" s="159">
        <v>0</v>
      </c>
      <c r="F183" s="154" t="s">
        <v>41</v>
      </c>
      <c r="G183" s="146"/>
      <c r="H183" s="146"/>
      <c r="I183" s="146"/>
      <c r="O183" s="151"/>
      <c r="P183" s="163"/>
      <c r="Q183" s="75"/>
    </row>
    <row r="184" spans="4:17">
      <c r="D184" s="152" t="s">
        <v>163</v>
      </c>
      <c r="E184" s="159">
        <v>0.2</v>
      </c>
      <c r="F184" s="154" t="s">
        <v>1</v>
      </c>
      <c r="G184" s="146"/>
      <c r="H184" s="146"/>
      <c r="I184" s="146"/>
      <c r="O184" s="151"/>
      <c r="P184" s="163"/>
      <c r="Q184" s="75"/>
    </row>
    <row r="185" spans="4:17">
      <c r="D185" s="152" t="s">
        <v>165</v>
      </c>
      <c r="E185" s="159">
        <v>0.05</v>
      </c>
      <c r="F185" s="154" t="s">
        <v>1</v>
      </c>
      <c r="G185" s="136"/>
      <c r="H185" s="136"/>
      <c r="I185" s="136"/>
      <c r="O185" s="166" t="s">
        <v>169</v>
      </c>
      <c r="P185" s="64">
        <f>P175*P179*P178</f>
        <v>0.11249999999999999</v>
      </c>
      <c r="Q185" s="75" t="s">
        <v>94</v>
      </c>
    </row>
    <row r="186" spans="4:17">
      <c r="D186" s="152" t="s">
        <v>166</v>
      </c>
      <c r="E186" s="153">
        <v>0.2</v>
      </c>
      <c r="F186" s="154" t="s">
        <v>1</v>
      </c>
      <c r="G186" s="136"/>
      <c r="H186" s="136"/>
      <c r="I186" s="136"/>
      <c r="O186" s="166" t="s">
        <v>171</v>
      </c>
      <c r="P186" s="64">
        <f>P182*'MEMORIAS CURVAS'!$R$6*(P179-(P180*2))*P175</f>
        <v>6.4960000000000004</v>
      </c>
      <c r="Q186" s="75" t="s">
        <v>2</v>
      </c>
    </row>
    <row r="187" spans="4:17" ht="18" thickBot="1">
      <c r="D187" s="164" t="s">
        <v>167</v>
      </c>
      <c r="E187" s="165">
        <f>(E174-((E176*(ROUNDUP(E174/(E176+E179),0)+1))))*E177*E178*E175</f>
        <v>-4.4999999999999998E-2</v>
      </c>
      <c r="F187" s="145" t="s">
        <v>168</v>
      </c>
      <c r="G187" s="136"/>
      <c r="H187" s="136"/>
      <c r="I187" s="136"/>
      <c r="O187" s="167" t="s">
        <v>173</v>
      </c>
      <c r="P187" s="168">
        <f>ROUNDUP(((P179-(P180*2))/P181)+1,0)*P175*'MEMORIAS CURVAS'!$R$6</f>
        <v>8.9600000000000009</v>
      </c>
      <c r="Q187" s="79" t="s">
        <v>2</v>
      </c>
    </row>
    <row r="188" spans="4:17">
      <c r="D188" s="164" t="s">
        <v>170</v>
      </c>
      <c r="E188" s="165">
        <f>(ROUNDUP((E177*E178)/E184,0)+1)*(E174-(E185*2))*$R$6</f>
        <v>-0.6160000000000001</v>
      </c>
      <c r="F188" s="145" t="s">
        <v>2</v>
      </c>
      <c r="G188" s="136"/>
      <c r="H188" s="136"/>
      <c r="I188" s="136"/>
    </row>
    <row r="189" spans="4:17">
      <c r="D189" s="164" t="s">
        <v>172</v>
      </c>
      <c r="E189" s="165">
        <f>((E174-((E176*(ROUNDUP(E174/(E176+E179),0)+1))))/E186)*E177*E178*$R$6</f>
        <v>-0.84</v>
      </c>
      <c r="F189" s="145" t="s">
        <v>2</v>
      </c>
    </row>
    <row r="190" spans="4:17" ht="18" thickBot="1">
      <c r="D190" s="169" t="s">
        <v>174</v>
      </c>
      <c r="E190" s="170">
        <f>E174*E175*E180*E181+E174*E175*E182*E183</f>
        <v>0</v>
      </c>
      <c r="F190" s="68" t="s">
        <v>168</v>
      </c>
    </row>
    <row r="192" spans="4:17" ht="15.75" thickBot="1"/>
    <row r="193" spans="4:17" ht="15.75" thickBot="1">
      <c r="D193" s="137" t="s">
        <v>190</v>
      </c>
      <c r="E193" s="138" t="s">
        <v>47</v>
      </c>
      <c r="F193" s="139" t="s">
        <v>46</v>
      </c>
      <c r="O193" s="844" t="s">
        <v>191</v>
      </c>
      <c r="P193" s="845"/>
      <c r="Q193" s="846"/>
    </row>
    <row r="194" spans="4:17">
      <c r="D194" s="143" t="s">
        <v>145</v>
      </c>
      <c r="E194" s="144">
        <v>0</v>
      </c>
      <c r="F194" s="145" t="s">
        <v>1</v>
      </c>
      <c r="O194" s="147" t="s">
        <v>146</v>
      </c>
      <c r="P194" s="148">
        <v>3.15</v>
      </c>
      <c r="Q194" s="149" t="s">
        <v>1</v>
      </c>
    </row>
    <row r="195" spans="4:17">
      <c r="D195" s="143" t="s">
        <v>147</v>
      </c>
      <c r="E195" s="150">
        <v>0.15</v>
      </c>
      <c r="F195" s="145" t="s">
        <v>1</v>
      </c>
      <c r="G195" s="136"/>
      <c r="H195" s="136"/>
      <c r="I195" s="136"/>
      <c r="O195" s="151" t="s">
        <v>148</v>
      </c>
      <c r="P195" s="64">
        <f>(ROUNDUP('MEMORIAS CURVAS'!E194/P194,0))+1</f>
        <v>1</v>
      </c>
      <c r="Q195" s="75" t="s">
        <v>41</v>
      </c>
    </row>
    <row r="196" spans="4:17">
      <c r="D196" s="152" t="s">
        <v>149</v>
      </c>
      <c r="E196" s="153">
        <v>0.15</v>
      </c>
      <c r="F196" s="154" t="s">
        <v>1</v>
      </c>
      <c r="G196" s="146"/>
      <c r="H196" s="146"/>
      <c r="I196" s="146"/>
      <c r="O196" s="151" t="s">
        <v>150</v>
      </c>
      <c r="P196" s="155">
        <v>0.15</v>
      </c>
      <c r="Q196" s="75" t="s">
        <v>1</v>
      </c>
    </row>
    <row r="197" spans="4:17">
      <c r="D197" s="143" t="s">
        <v>151</v>
      </c>
      <c r="E197" s="150">
        <v>1</v>
      </c>
      <c r="F197" s="145" t="s">
        <v>1</v>
      </c>
      <c r="G197" s="136"/>
      <c r="H197" s="136"/>
      <c r="I197" s="136"/>
      <c r="O197" s="156" t="s">
        <v>152</v>
      </c>
      <c r="P197" s="157">
        <v>0.25</v>
      </c>
      <c r="Q197" s="158" t="s">
        <v>1</v>
      </c>
    </row>
    <row r="198" spans="4:17">
      <c r="D198" s="152" t="s">
        <v>153</v>
      </c>
      <c r="E198" s="159">
        <v>2</v>
      </c>
      <c r="F198" s="154" t="s">
        <v>41</v>
      </c>
      <c r="G198" s="146"/>
      <c r="H198" s="146"/>
      <c r="I198" s="146"/>
      <c r="O198" s="151" t="s">
        <v>181</v>
      </c>
      <c r="P198" s="64">
        <f>P196*P197</f>
        <v>3.7499999999999999E-2</v>
      </c>
      <c r="Q198" s="75" t="s">
        <v>100</v>
      </c>
    </row>
    <row r="199" spans="4:17">
      <c r="D199" s="143" t="s">
        <v>155</v>
      </c>
      <c r="E199" s="161">
        <v>3</v>
      </c>
      <c r="F199" s="145" t="s">
        <v>1</v>
      </c>
      <c r="G199" s="136"/>
      <c r="H199" s="136"/>
      <c r="I199" s="136"/>
      <c r="O199" s="151" t="s">
        <v>156</v>
      </c>
      <c r="P199" s="162">
        <f>E199</f>
        <v>3</v>
      </c>
      <c r="Q199" s="75" t="s">
        <v>1</v>
      </c>
    </row>
    <row r="200" spans="4:17">
      <c r="D200" s="152" t="s">
        <v>157</v>
      </c>
      <c r="E200" s="159">
        <v>1</v>
      </c>
      <c r="F200" s="154" t="s">
        <v>1</v>
      </c>
      <c r="G200" s="146"/>
      <c r="H200" s="146"/>
      <c r="I200" s="146"/>
      <c r="O200" s="151" t="s">
        <v>158</v>
      </c>
      <c r="P200" s="162">
        <v>0.05</v>
      </c>
      <c r="Q200" s="75" t="s">
        <v>1</v>
      </c>
    </row>
    <row r="201" spans="4:17">
      <c r="D201" s="152" t="s">
        <v>159</v>
      </c>
      <c r="E201" s="159">
        <v>1</v>
      </c>
      <c r="F201" s="154" t="s">
        <v>41</v>
      </c>
      <c r="G201" s="146"/>
      <c r="H201" s="146"/>
      <c r="I201" s="146"/>
      <c r="O201" s="151" t="s">
        <v>160</v>
      </c>
      <c r="P201" s="162">
        <v>0.2</v>
      </c>
      <c r="Q201" s="75" t="s">
        <v>1</v>
      </c>
    </row>
    <row r="202" spans="4:17">
      <c r="D202" s="152" t="s">
        <v>161</v>
      </c>
      <c r="E202" s="159">
        <v>0</v>
      </c>
      <c r="F202" s="154" t="s">
        <v>1</v>
      </c>
      <c r="G202" s="146"/>
      <c r="H202" s="146"/>
      <c r="I202" s="146"/>
      <c r="O202" s="151" t="s">
        <v>164</v>
      </c>
      <c r="P202" s="162">
        <v>4</v>
      </c>
      <c r="Q202" s="75"/>
    </row>
    <row r="203" spans="4:17">
      <c r="D203" s="152" t="s">
        <v>162</v>
      </c>
      <c r="E203" s="159">
        <v>0</v>
      </c>
      <c r="F203" s="154" t="s">
        <v>41</v>
      </c>
      <c r="G203" s="146"/>
      <c r="H203" s="146"/>
      <c r="I203" s="146"/>
      <c r="O203" s="151"/>
      <c r="P203" s="163"/>
      <c r="Q203" s="75"/>
    </row>
    <row r="204" spans="4:17">
      <c r="D204" s="152" t="s">
        <v>163</v>
      </c>
      <c r="E204" s="159">
        <v>0.2</v>
      </c>
      <c r="F204" s="154" t="s">
        <v>1</v>
      </c>
      <c r="G204" s="146"/>
      <c r="H204" s="146"/>
      <c r="I204" s="146"/>
      <c r="O204" s="151"/>
      <c r="P204" s="163"/>
      <c r="Q204" s="75"/>
    </row>
    <row r="205" spans="4:17">
      <c r="D205" s="152" t="s">
        <v>165</v>
      </c>
      <c r="E205" s="159">
        <v>0.05</v>
      </c>
      <c r="F205" s="154" t="s">
        <v>1</v>
      </c>
      <c r="G205" s="136"/>
      <c r="H205" s="136"/>
      <c r="I205" s="136"/>
      <c r="O205" s="166" t="s">
        <v>169</v>
      </c>
      <c r="P205" s="64">
        <f>P195*P199*P198</f>
        <v>0.11249999999999999</v>
      </c>
      <c r="Q205" s="75" t="s">
        <v>94</v>
      </c>
    </row>
    <row r="206" spans="4:17">
      <c r="D206" s="152" t="s">
        <v>166</v>
      </c>
      <c r="E206" s="153">
        <v>0.2</v>
      </c>
      <c r="F206" s="154" t="s">
        <v>1</v>
      </c>
      <c r="G206" s="136"/>
      <c r="H206" s="136"/>
      <c r="I206" s="136"/>
      <c r="O206" s="166" t="s">
        <v>171</v>
      </c>
      <c r="P206" s="64">
        <f>P202*'MEMORIAS CURVAS'!$R$6*(P199-(P200*2))*P195</f>
        <v>6.4960000000000004</v>
      </c>
      <c r="Q206" s="75" t="s">
        <v>2</v>
      </c>
    </row>
    <row r="207" spans="4:17" ht="18" thickBot="1">
      <c r="D207" s="164" t="s">
        <v>167</v>
      </c>
      <c r="E207" s="165">
        <f>(E194-((E196*(ROUNDUP(E194/(E196+E199),0)+1))))*E197*E198*E195</f>
        <v>-4.4999999999999998E-2</v>
      </c>
      <c r="F207" s="145" t="s">
        <v>168</v>
      </c>
      <c r="G207" s="136"/>
      <c r="H207" s="136"/>
      <c r="I207" s="136"/>
      <c r="O207" s="167" t="s">
        <v>173</v>
      </c>
      <c r="P207" s="168">
        <f>ROUNDUP(((P199-(P200*2))/P201)+1,0)*P195*'MEMORIAS CURVAS'!$R$6</f>
        <v>8.9600000000000009</v>
      </c>
      <c r="Q207" s="79" t="s">
        <v>2</v>
      </c>
    </row>
    <row r="208" spans="4:17">
      <c r="D208" s="164" t="s">
        <v>170</v>
      </c>
      <c r="E208" s="165">
        <f>(ROUNDUP((E197*E198)/E204,0)+1)*(E194-(E205*2))*$R$6</f>
        <v>-0.6160000000000001</v>
      </c>
      <c r="F208" s="145" t="s">
        <v>2</v>
      </c>
      <c r="G208" s="136"/>
      <c r="H208" s="136"/>
      <c r="I208" s="136"/>
    </row>
    <row r="209" spans="4:17">
      <c r="D209" s="164" t="s">
        <v>172</v>
      </c>
      <c r="E209" s="165">
        <f>((E194-((E196*(ROUNDUP(E194/(E196+E199),0)+1))))/E206)*E197*E198*$R$6</f>
        <v>-0.84</v>
      </c>
      <c r="F209" s="145" t="s">
        <v>2</v>
      </c>
    </row>
    <row r="210" spans="4:17" ht="18" thickBot="1">
      <c r="D210" s="169" t="s">
        <v>174</v>
      </c>
      <c r="E210" s="170">
        <f>E194*E195*E200*E201+E194*E195*E202*E203</f>
        <v>0</v>
      </c>
      <c r="F210" s="68" t="s">
        <v>168</v>
      </c>
    </row>
    <row r="212" spans="4:17" ht="15.75" thickBot="1"/>
    <row r="213" spans="4:17" ht="15.75" thickBot="1">
      <c r="D213" s="137" t="s">
        <v>192</v>
      </c>
      <c r="E213" s="138" t="s">
        <v>47</v>
      </c>
      <c r="F213" s="139" t="s">
        <v>46</v>
      </c>
      <c r="G213" s="173"/>
      <c r="H213" s="173"/>
      <c r="I213" s="173"/>
      <c r="O213" s="844" t="s">
        <v>193</v>
      </c>
      <c r="P213" s="845"/>
      <c r="Q213" s="846"/>
    </row>
    <row r="214" spans="4:17">
      <c r="D214" s="143" t="s">
        <v>145</v>
      </c>
      <c r="E214" s="144">
        <v>0</v>
      </c>
      <c r="F214" s="145" t="s">
        <v>1</v>
      </c>
      <c r="G214" s="136"/>
      <c r="H214" s="136"/>
      <c r="I214" s="136"/>
      <c r="O214" s="147" t="s">
        <v>146</v>
      </c>
      <c r="P214" s="148">
        <v>3.15</v>
      </c>
      <c r="Q214" s="149" t="s">
        <v>1</v>
      </c>
    </row>
    <row r="215" spans="4:17">
      <c r="D215" s="143" t="s">
        <v>147</v>
      </c>
      <c r="E215" s="150">
        <v>0.15</v>
      </c>
      <c r="F215" s="145" t="s">
        <v>1</v>
      </c>
      <c r="G215" s="136"/>
      <c r="H215" s="136"/>
      <c r="I215" s="136"/>
      <c r="O215" s="151" t="s">
        <v>148</v>
      </c>
      <c r="P215" s="64">
        <f>(ROUNDUP('MEMORIAS CURVAS'!E214/P214,0))+1</f>
        <v>1</v>
      </c>
      <c r="Q215" s="75" t="s">
        <v>41</v>
      </c>
    </row>
    <row r="216" spans="4:17">
      <c r="D216" s="152" t="s">
        <v>149</v>
      </c>
      <c r="E216" s="153">
        <v>0.15</v>
      </c>
      <c r="F216" s="154" t="s">
        <v>1</v>
      </c>
      <c r="G216" s="146"/>
      <c r="H216" s="146"/>
      <c r="I216" s="146"/>
      <c r="O216" s="151" t="s">
        <v>150</v>
      </c>
      <c r="P216" s="155">
        <v>0.15</v>
      </c>
      <c r="Q216" s="75" t="s">
        <v>1</v>
      </c>
    </row>
    <row r="217" spans="4:17">
      <c r="D217" s="143" t="s">
        <v>151</v>
      </c>
      <c r="E217" s="150">
        <v>1</v>
      </c>
      <c r="F217" s="145" t="s">
        <v>1</v>
      </c>
      <c r="G217" s="136"/>
      <c r="H217" s="136"/>
      <c r="I217" s="136"/>
      <c r="O217" s="156" t="s">
        <v>152</v>
      </c>
      <c r="P217" s="157">
        <v>0.25</v>
      </c>
      <c r="Q217" s="158" t="s">
        <v>1</v>
      </c>
    </row>
    <row r="218" spans="4:17">
      <c r="D218" s="152" t="s">
        <v>153</v>
      </c>
      <c r="E218" s="159">
        <v>2</v>
      </c>
      <c r="F218" s="154" t="s">
        <v>41</v>
      </c>
      <c r="G218" s="146"/>
      <c r="H218" s="146"/>
      <c r="I218" s="146"/>
      <c r="O218" s="151" t="s">
        <v>181</v>
      </c>
      <c r="P218" s="64">
        <f>P216*P217</f>
        <v>3.7499999999999999E-2</v>
      </c>
      <c r="Q218" s="75" t="s">
        <v>100</v>
      </c>
    </row>
    <row r="219" spans="4:17">
      <c r="D219" s="143" t="s">
        <v>155</v>
      </c>
      <c r="E219" s="161">
        <v>3</v>
      </c>
      <c r="F219" s="145" t="s">
        <v>1</v>
      </c>
      <c r="G219" s="136"/>
      <c r="H219" s="136"/>
      <c r="I219" s="136"/>
      <c r="O219" s="151" t="s">
        <v>156</v>
      </c>
      <c r="P219" s="162">
        <f>E219</f>
        <v>3</v>
      </c>
      <c r="Q219" s="75" t="s">
        <v>1</v>
      </c>
    </row>
    <row r="220" spans="4:17">
      <c r="D220" s="152" t="s">
        <v>157</v>
      </c>
      <c r="E220" s="159">
        <v>1</v>
      </c>
      <c r="F220" s="154" t="s">
        <v>1</v>
      </c>
      <c r="G220" s="146"/>
      <c r="H220" s="146"/>
      <c r="I220" s="146"/>
      <c r="O220" s="151" t="s">
        <v>158</v>
      </c>
      <c r="P220" s="162">
        <v>0.05</v>
      </c>
      <c r="Q220" s="75" t="s">
        <v>1</v>
      </c>
    </row>
    <row r="221" spans="4:17">
      <c r="D221" s="152" t="s">
        <v>159</v>
      </c>
      <c r="E221" s="159">
        <v>1</v>
      </c>
      <c r="F221" s="154" t="s">
        <v>41</v>
      </c>
      <c r="G221" s="146"/>
      <c r="H221" s="146"/>
      <c r="I221" s="146"/>
      <c r="O221" s="151" t="s">
        <v>160</v>
      </c>
      <c r="P221" s="162">
        <v>0.2</v>
      </c>
      <c r="Q221" s="75" t="s">
        <v>1</v>
      </c>
    </row>
    <row r="222" spans="4:17">
      <c r="D222" s="152" t="s">
        <v>161</v>
      </c>
      <c r="E222" s="159">
        <v>0</v>
      </c>
      <c r="F222" s="154" t="s">
        <v>1</v>
      </c>
      <c r="G222" s="146"/>
      <c r="H222" s="146"/>
      <c r="I222" s="146"/>
      <c r="O222" s="151" t="s">
        <v>164</v>
      </c>
      <c r="P222" s="162">
        <v>4</v>
      </c>
      <c r="Q222" s="75"/>
    </row>
    <row r="223" spans="4:17">
      <c r="D223" s="152" t="s">
        <v>162</v>
      </c>
      <c r="E223" s="159">
        <v>0</v>
      </c>
      <c r="F223" s="154" t="s">
        <v>41</v>
      </c>
      <c r="G223" s="146"/>
      <c r="H223" s="146"/>
      <c r="I223" s="146"/>
      <c r="O223" s="151"/>
      <c r="P223" s="163"/>
      <c r="Q223" s="75"/>
    </row>
    <row r="224" spans="4:17">
      <c r="D224" s="152" t="s">
        <v>163</v>
      </c>
      <c r="E224" s="159">
        <v>0.2</v>
      </c>
      <c r="F224" s="154" t="s">
        <v>1</v>
      </c>
      <c r="G224" s="146"/>
      <c r="H224" s="146"/>
      <c r="I224" s="146"/>
      <c r="O224" s="151"/>
      <c r="P224" s="163"/>
      <c r="Q224" s="75"/>
    </row>
    <row r="225" spans="4:17">
      <c r="D225" s="152" t="s">
        <v>165</v>
      </c>
      <c r="E225" s="159">
        <v>0.05</v>
      </c>
      <c r="F225" s="154" t="s">
        <v>1</v>
      </c>
      <c r="G225" s="136"/>
      <c r="H225" s="136"/>
      <c r="I225" s="136"/>
      <c r="O225" s="166" t="s">
        <v>169</v>
      </c>
      <c r="P225" s="64">
        <f>P215*P219*P218</f>
        <v>0.11249999999999999</v>
      </c>
      <c r="Q225" s="75" t="s">
        <v>94</v>
      </c>
    </row>
    <row r="226" spans="4:17">
      <c r="D226" s="152" t="s">
        <v>166</v>
      </c>
      <c r="E226" s="153">
        <v>0.2</v>
      </c>
      <c r="F226" s="154" t="s">
        <v>1</v>
      </c>
      <c r="G226" s="136"/>
      <c r="H226" s="136"/>
      <c r="I226" s="136"/>
      <c r="O226" s="166" t="s">
        <v>171</v>
      </c>
      <c r="P226" s="64">
        <f>P222*'MEMORIAS CURVAS'!$R$6*(P219-(P220*2))*P215</f>
        <v>6.4960000000000004</v>
      </c>
      <c r="Q226" s="75" t="s">
        <v>2</v>
      </c>
    </row>
    <row r="227" spans="4:17" ht="18" thickBot="1">
      <c r="D227" s="164" t="s">
        <v>167</v>
      </c>
      <c r="E227" s="165">
        <f>(E214-((E216*(ROUNDUP(E214/(E216+E219),0)+1))))*E217*E218*E215</f>
        <v>-4.4999999999999998E-2</v>
      </c>
      <c r="F227" s="145" t="s">
        <v>168</v>
      </c>
      <c r="G227" s="136"/>
      <c r="H227" s="136"/>
      <c r="I227" s="136"/>
      <c r="O227" s="167" t="s">
        <v>173</v>
      </c>
      <c r="P227" s="168">
        <f>ROUNDUP(((P219-(P220*2))/P221)+1,0)*P215*'MEMORIAS CURVAS'!$R$6</f>
        <v>8.9600000000000009</v>
      </c>
      <c r="Q227" s="79" t="s">
        <v>2</v>
      </c>
    </row>
    <row r="228" spans="4:17">
      <c r="D228" s="164" t="s">
        <v>170</v>
      </c>
      <c r="E228" s="165">
        <f>(ROUNDUP((E217*E218)/E224,0)+1)*(E214-(E225*2))*$R$6</f>
        <v>-0.6160000000000001</v>
      </c>
      <c r="F228" s="145" t="s">
        <v>2</v>
      </c>
      <c r="G228" s="136"/>
      <c r="H228" s="136"/>
      <c r="I228" s="136"/>
    </row>
    <row r="229" spans="4:17">
      <c r="D229" s="164" t="s">
        <v>172</v>
      </c>
      <c r="E229" s="165">
        <f>((E214-((E216*(ROUNDUP(E214/(E216+E219),0)+1))))/E226)*E217*E218*$R$6</f>
        <v>-0.84</v>
      </c>
      <c r="F229" s="145" t="s">
        <v>2</v>
      </c>
    </row>
    <row r="230" spans="4:17" ht="18" thickBot="1">
      <c r="D230" s="169" t="s">
        <v>174</v>
      </c>
      <c r="E230" s="170">
        <f>E214*E215*E220*E221+E214*E215*E222*E223</f>
        <v>0</v>
      </c>
      <c r="F230" s="68" t="s">
        <v>168</v>
      </c>
    </row>
    <row r="232" spans="4:17" ht="15.75" thickBot="1"/>
    <row r="233" spans="4:17" ht="15.75" thickBot="1">
      <c r="D233" s="137" t="s">
        <v>194</v>
      </c>
      <c r="E233" s="138" t="s">
        <v>47</v>
      </c>
      <c r="F233" s="139" t="s">
        <v>46</v>
      </c>
      <c r="O233" s="844" t="s">
        <v>195</v>
      </c>
      <c r="P233" s="845"/>
      <c r="Q233" s="846"/>
    </row>
    <row r="234" spans="4:17">
      <c r="D234" s="143" t="s">
        <v>145</v>
      </c>
      <c r="E234" s="144">
        <v>0</v>
      </c>
      <c r="F234" s="145" t="s">
        <v>1</v>
      </c>
      <c r="O234" s="147" t="s">
        <v>146</v>
      </c>
      <c r="P234" s="148">
        <v>3.15</v>
      </c>
      <c r="Q234" s="149" t="s">
        <v>1</v>
      </c>
    </row>
    <row r="235" spans="4:17">
      <c r="D235" s="143" t="s">
        <v>147</v>
      </c>
      <c r="E235" s="150">
        <v>0.15</v>
      </c>
      <c r="F235" s="145" t="s">
        <v>1</v>
      </c>
      <c r="O235" s="151" t="s">
        <v>148</v>
      </c>
      <c r="P235" s="64">
        <f>(ROUNDUP('MEMORIAS CURVAS'!E234/P234,0))+1</f>
        <v>1</v>
      </c>
      <c r="Q235" s="75" t="s">
        <v>41</v>
      </c>
    </row>
    <row r="236" spans="4:17">
      <c r="D236" s="152" t="s">
        <v>149</v>
      </c>
      <c r="E236" s="153">
        <v>0.15</v>
      </c>
      <c r="F236" s="154" t="s">
        <v>1</v>
      </c>
      <c r="O236" s="151" t="s">
        <v>150</v>
      </c>
      <c r="P236" s="155">
        <v>0.15</v>
      </c>
      <c r="Q236" s="75" t="s">
        <v>1</v>
      </c>
    </row>
    <row r="237" spans="4:17">
      <c r="D237" s="143" t="s">
        <v>151</v>
      </c>
      <c r="E237" s="150">
        <v>1</v>
      </c>
      <c r="F237" s="145" t="s">
        <v>1</v>
      </c>
      <c r="G237" s="136"/>
      <c r="H237" s="136"/>
      <c r="I237" s="136"/>
      <c r="O237" s="156" t="s">
        <v>152</v>
      </c>
      <c r="P237" s="157">
        <v>0.25</v>
      </c>
      <c r="Q237" s="158" t="s">
        <v>1</v>
      </c>
    </row>
    <row r="238" spans="4:17">
      <c r="D238" s="152" t="s">
        <v>153</v>
      </c>
      <c r="E238" s="159">
        <v>2</v>
      </c>
      <c r="F238" s="154" t="s">
        <v>41</v>
      </c>
      <c r="G238" s="146"/>
      <c r="H238" s="146"/>
      <c r="I238" s="146"/>
      <c r="O238" s="151" t="s">
        <v>181</v>
      </c>
      <c r="P238" s="64">
        <f>P236*P237</f>
        <v>3.7499999999999999E-2</v>
      </c>
      <c r="Q238" s="75" t="s">
        <v>100</v>
      </c>
    </row>
    <row r="239" spans="4:17">
      <c r="D239" s="143" t="s">
        <v>155</v>
      </c>
      <c r="E239" s="161">
        <v>3</v>
      </c>
      <c r="F239" s="145" t="s">
        <v>1</v>
      </c>
      <c r="G239" s="136"/>
      <c r="H239" s="136"/>
      <c r="I239" s="136"/>
      <c r="O239" s="151" t="s">
        <v>156</v>
      </c>
      <c r="P239" s="162">
        <f>E239</f>
        <v>3</v>
      </c>
      <c r="Q239" s="75" t="s">
        <v>1</v>
      </c>
    </row>
    <row r="240" spans="4:17">
      <c r="D240" s="152" t="s">
        <v>157</v>
      </c>
      <c r="E240" s="159">
        <v>1</v>
      </c>
      <c r="F240" s="154" t="s">
        <v>1</v>
      </c>
      <c r="G240" s="146"/>
      <c r="H240" s="146"/>
      <c r="I240" s="146"/>
      <c r="O240" s="151" t="s">
        <v>158</v>
      </c>
      <c r="P240" s="162">
        <v>0.05</v>
      </c>
      <c r="Q240" s="75" t="s">
        <v>1</v>
      </c>
    </row>
    <row r="241" spans="4:17">
      <c r="D241" s="152" t="s">
        <v>159</v>
      </c>
      <c r="E241" s="159">
        <v>1</v>
      </c>
      <c r="F241" s="154" t="s">
        <v>41</v>
      </c>
      <c r="G241" s="146"/>
      <c r="H241" s="146"/>
      <c r="I241" s="146"/>
      <c r="O241" s="151" t="s">
        <v>160</v>
      </c>
      <c r="P241" s="162">
        <v>0.2</v>
      </c>
      <c r="Q241" s="75" t="s">
        <v>1</v>
      </c>
    </row>
    <row r="242" spans="4:17">
      <c r="D242" s="152" t="s">
        <v>161</v>
      </c>
      <c r="E242" s="159">
        <v>0</v>
      </c>
      <c r="F242" s="154" t="s">
        <v>1</v>
      </c>
      <c r="G242" s="146"/>
      <c r="H242" s="146"/>
      <c r="I242" s="146"/>
      <c r="O242" s="151" t="s">
        <v>164</v>
      </c>
      <c r="P242" s="162">
        <v>4</v>
      </c>
      <c r="Q242" s="75"/>
    </row>
    <row r="243" spans="4:17">
      <c r="D243" s="152" t="s">
        <v>162</v>
      </c>
      <c r="E243" s="159">
        <v>0</v>
      </c>
      <c r="F243" s="154" t="s">
        <v>41</v>
      </c>
      <c r="G243" s="146"/>
      <c r="H243" s="146"/>
      <c r="I243" s="146"/>
      <c r="O243" s="151"/>
      <c r="P243" s="163"/>
      <c r="Q243" s="75"/>
    </row>
    <row r="244" spans="4:17">
      <c r="D244" s="152" t="s">
        <v>163</v>
      </c>
      <c r="E244" s="159">
        <v>0.2</v>
      </c>
      <c r="F244" s="154" t="s">
        <v>1</v>
      </c>
      <c r="G244" s="146"/>
      <c r="H244" s="146"/>
      <c r="I244" s="146"/>
      <c r="O244" s="151"/>
      <c r="P244" s="163"/>
      <c r="Q244" s="75"/>
    </row>
    <row r="245" spans="4:17">
      <c r="D245" s="152" t="s">
        <v>165</v>
      </c>
      <c r="E245" s="159">
        <v>0.05</v>
      </c>
      <c r="F245" s="154" t="s">
        <v>1</v>
      </c>
      <c r="G245" s="136"/>
      <c r="H245" s="136"/>
      <c r="I245" s="136"/>
      <c r="O245" s="166" t="s">
        <v>169</v>
      </c>
      <c r="P245" s="64">
        <f>P235*P239*P238</f>
        <v>0.11249999999999999</v>
      </c>
      <c r="Q245" s="75" t="s">
        <v>94</v>
      </c>
    </row>
    <row r="246" spans="4:17">
      <c r="D246" s="152" t="s">
        <v>166</v>
      </c>
      <c r="E246" s="153">
        <v>0.2</v>
      </c>
      <c r="F246" s="154" t="s">
        <v>1</v>
      </c>
      <c r="G246" s="136"/>
      <c r="H246" s="136"/>
      <c r="I246" s="136"/>
      <c r="O246" s="166" t="s">
        <v>171</v>
      </c>
      <c r="P246" s="64">
        <f>P242*'MEMORIAS CURVAS'!$R$6*(P239-(P240*2))*P235</f>
        <v>6.4960000000000004</v>
      </c>
      <c r="Q246" s="75" t="s">
        <v>2</v>
      </c>
    </row>
    <row r="247" spans="4:17" ht="18" thickBot="1">
      <c r="D247" s="164" t="s">
        <v>167</v>
      </c>
      <c r="E247" s="165">
        <f>(E234-((E236*(ROUNDUP(E234/(E236+E239),0)+1))))*E237*E238*E235</f>
        <v>-4.4999999999999998E-2</v>
      </c>
      <c r="F247" s="145" t="s">
        <v>168</v>
      </c>
      <c r="G247" s="136"/>
      <c r="H247" s="136"/>
      <c r="I247" s="136"/>
      <c r="O247" s="167" t="s">
        <v>173</v>
      </c>
      <c r="P247" s="168">
        <f>ROUNDUP(((P239-(P240*2))/P241)+1,0)*P235*'MEMORIAS CURVAS'!$R$6</f>
        <v>8.9600000000000009</v>
      </c>
      <c r="Q247" s="79" t="s">
        <v>2</v>
      </c>
    </row>
    <row r="248" spans="4:17">
      <c r="D248" s="164" t="s">
        <v>170</v>
      </c>
      <c r="E248" s="165">
        <f>(ROUNDUP((E237*E238)/E244,0)+1)*(E234-(E245*2))*$R$6</f>
        <v>-0.6160000000000001</v>
      </c>
      <c r="F248" s="145" t="s">
        <v>2</v>
      </c>
      <c r="G248" s="136"/>
      <c r="H248" s="136"/>
      <c r="I248" s="136"/>
    </row>
    <row r="249" spans="4:17">
      <c r="D249" s="164" t="s">
        <v>172</v>
      </c>
      <c r="E249" s="165">
        <f>((E234-((E236*(ROUNDUP(E234/(E236+E239),0)+1))))/E246)*E237*E238*$R$6</f>
        <v>-0.84</v>
      </c>
      <c r="F249" s="145" t="s">
        <v>2</v>
      </c>
    </row>
    <row r="250" spans="4:17" ht="18" thickBot="1">
      <c r="D250" s="169" t="s">
        <v>174</v>
      </c>
      <c r="E250" s="170">
        <f>E234*E235*E240*E241+E234*E235*E242*E243</f>
        <v>0</v>
      </c>
      <c r="F250" s="68" t="s">
        <v>168</v>
      </c>
    </row>
    <row r="252" spans="4:17" ht="15.75" thickBot="1"/>
    <row r="253" spans="4:17" ht="15.75" thickBot="1">
      <c r="D253" s="137" t="s">
        <v>196</v>
      </c>
      <c r="E253" s="138" t="s">
        <v>47</v>
      </c>
      <c r="F253" s="139" t="s">
        <v>46</v>
      </c>
      <c r="O253" s="844" t="s">
        <v>197</v>
      </c>
      <c r="P253" s="845"/>
      <c r="Q253" s="846"/>
    </row>
    <row r="254" spans="4:17">
      <c r="D254" s="143" t="s">
        <v>145</v>
      </c>
      <c r="E254" s="144">
        <v>0</v>
      </c>
      <c r="F254" s="145" t="s">
        <v>1</v>
      </c>
      <c r="O254" s="147" t="s">
        <v>146</v>
      </c>
      <c r="P254" s="148">
        <v>3.15</v>
      </c>
      <c r="Q254" s="149" t="s">
        <v>1</v>
      </c>
    </row>
    <row r="255" spans="4:17">
      <c r="D255" s="143" t="s">
        <v>147</v>
      </c>
      <c r="E255" s="150">
        <v>0.15</v>
      </c>
      <c r="F255" s="145" t="s">
        <v>1</v>
      </c>
      <c r="O255" s="151" t="s">
        <v>148</v>
      </c>
      <c r="P255" s="64">
        <f>(ROUNDUP('MEMORIAS CURVAS'!E254/P254,0))+1</f>
        <v>1</v>
      </c>
      <c r="Q255" s="75" t="s">
        <v>41</v>
      </c>
    </row>
    <row r="256" spans="4:17">
      <c r="D256" s="152" t="s">
        <v>149</v>
      </c>
      <c r="E256" s="153">
        <v>0.15</v>
      </c>
      <c r="F256" s="154" t="s">
        <v>1</v>
      </c>
      <c r="G256" s="146"/>
      <c r="H256" s="146"/>
      <c r="I256" s="146"/>
      <c r="O256" s="151" t="s">
        <v>150</v>
      </c>
      <c r="P256" s="155">
        <v>0.15</v>
      </c>
      <c r="Q256" s="75" t="s">
        <v>1</v>
      </c>
    </row>
    <row r="257" spans="4:17">
      <c r="D257" s="143" t="s">
        <v>151</v>
      </c>
      <c r="E257" s="150">
        <v>1</v>
      </c>
      <c r="F257" s="145" t="s">
        <v>1</v>
      </c>
      <c r="G257" s="136"/>
      <c r="H257" s="136"/>
      <c r="I257" s="136"/>
      <c r="O257" s="156" t="s">
        <v>152</v>
      </c>
      <c r="P257" s="157">
        <v>0.25</v>
      </c>
      <c r="Q257" s="158" t="s">
        <v>1</v>
      </c>
    </row>
    <row r="258" spans="4:17">
      <c r="D258" s="152" t="s">
        <v>153</v>
      </c>
      <c r="E258" s="159">
        <v>2</v>
      </c>
      <c r="F258" s="154" t="s">
        <v>41</v>
      </c>
      <c r="G258" s="146"/>
      <c r="H258" s="146"/>
      <c r="I258" s="146"/>
      <c r="O258" s="151" t="s">
        <v>181</v>
      </c>
      <c r="P258" s="64">
        <f>P256*P257</f>
        <v>3.7499999999999999E-2</v>
      </c>
      <c r="Q258" s="75" t="s">
        <v>100</v>
      </c>
    </row>
    <row r="259" spans="4:17">
      <c r="D259" s="143" t="s">
        <v>155</v>
      </c>
      <c r="E259" s="161">
        <v>3</v>
      </c>
      <c r="F259" s="145" t="s">
        <v>1</v>
      </c>
      <c r="G259" s="136"/>
      <c r="H259" s="136"/>
      <c r="I259" s="136"/>
      <c r="O259" s="151" t="s">
        <v>156</v>
      </c>
      <c r="P259" s="162">
        <f>E259</f>
        <v>3</v>
      </c>
      <c r="Q259" s="75" t="s">
        <v>1</v>
      </c>
    </row>
    <row r="260" spans="4:17">
      <c r="D260" s="152" t="s">
        <v>157</v>
      </c>
      <c r="E260" s="159">
        <v>1</v>
      </c>
      <c r="F260" s="154" t="s">
        <v>1</v>
      </c>
      <c r="G260" s="146"/>
      <c r="H260" s="146"/>
      <c r="I260" s="146"/>
      <c r="O260" s="151" t="s">
        <v>158</v>
      </c>
      <c r="P260" s="162">
        <v>0.05</v>
      </c>
      <c r="Q260" s="75" t="s">
        <v>1</v>
      </c>
    </row>
    <row r="261" spans="4:17">
      <c r="D261" s="152" t="s">
        <v>159</v>
      </c>
      <c r="E261" s="159">
        <v>1</v>
      </c>
      <c r="F261" s="154" t="s">
        <v>41</v>
      </c>
      <c r="G261" s="146"/>
      <c r="H261" s="146"/>
      <c r="I261" s="146"/>
      <c r="O261" s="151" t="s">
        <v>160</v>
      </c>
      <c r="P261" s="162">
        <v>0.2</v>
      </c>
      <c r="Q261" s="75" t="s">
        <v>1</v>
      </c>
    </row>
    <row r="262" spans="4:17">
      <c r="D262" s="152" t="s">
        <v>161</v>
      </c>
      <c r="E262" s="159">
        <v>0</v>
      </c>
      <c r="F262" s="154" t="s">
        <v>1</v>
      </c>
      <c r="G262" s="146"/>
      <c r="H262" s="146"/>
      <c r="I262" s="146"/>
      <c r="O262" s="151" t="s">
        <v>164</v>
      </c>
      <c r="P262" s="162">
        <v>4</v>
      </c>
      <c r="Q262" s="75"/>
    </row>
    <row r="263" spans="4:17">
      <c r="D263" s="152" t="s">
        <v>162</v>
      </c>
      <c r="E263" s="159">
        <v>0</v>
      </c>
      <c r="F263" s="154" t="s">
        <v>41</v>
      </c>
      <c r="G263" s="146"/>
      <c r="H263" s="146"/>
      <c r="I263" s="146"/>
      <c r="O263" s="151"/>
      <c r="P263" s="163"/>
      <c r="Q263" s="75"/>
    </row>
    <row r="264" spans="4:17">
      <c r="D264" s="152" t="s">
        <v>163</v>
      </c>
      <c r="E264" s="159">
        <v>0.2</v>
      </c>
      <c r="F264" s="154" t="s">
        <v>1</v>
      </c>
      <c r="G264" s="146"/>
      <c r="H264" s="146"/>
      <c r="I264" s="146"/>
      <c r="O264" s="151"/>
      <c r="P264" s="163"/>
      <c r="Q264" s="75"/>
    </row>
    <row r="265" spans="4:17">
      <c r="D265" s="152" t="s">
        <v>165</v>
      </c>
      <c r="E265" s="159">
        <v>0.05</v>
      </c>
      <c r="F265" s="154" t="s">
        <v>1</v>
      </c>
      <c r="G265" s="136"/>
      <c r="H265" s="136"/>
      <c r="I265" s="136"/>
      <c r="O265" s="166" t="s">
        <v>169</v>
      </c>
      <c r="P265" s="64">
        <f>P255*P259*P258</f>
        <v>0.11249999999999999</v>
      </c>
      <c r="Q265" s="75" t="s">
        <v>94</v>
      </c>
    </row>
    <row r="266" spans="4:17">
      <c r="D266" s="152" t="s">
        <v>166</v>
      </c>
      <c r="E266" s="153">
        <v>0.2</v>
      </c>
      <c r="F266" s="154" t="s">
        <v>1</v>
      </c>
      <c r="G266" s="136"/>
      <c r="H266" s="136"/>
      <c r="I266" s="136"/>
      <c r="O266" s="166" t="s">
        <v>171</v>
      </c>
      <c r="P266" s="64">
        <f>P262*'MEMORIAS CURVAS'!$R$6*(P259-(P260*2))*P255</f>
        <v>6.4960000000000004</v>
      </c>
      <c r="Q266" s="75" t="s">
        <v>2</v>
      </c>
    </row>
    <row r="267" spans="4:17" ht="18" thickBot="1">
      <c r="D267" s="164" t="s">
        <v>167</v>
      </c>
      <c r="E267" s="165">
        <f>(E254-((E256*(ROUNDUP(E254/(E256+E259),0)+1))))*E257*E258*E255</f>
        <v>-4.4999999999999998E-2</v>
      </c>
      <c r="F267" s="145" t="s">
        <v>168</v>
      </c>
      <c r="G267" s="136"/>
      <c r="H267" s="136"/>
      <c r="I267" s="136"/>
      <c r="O267" s="167" t="s">
        <v>173</v>
      </c>
      <c r="P267" s="168">
        <f>ROUNDUP(((P259-(P260*2))/P261)+1,0)*P255*'MEMORIAS CURVAS'!$R$6</f>
        <v>8.9600000000000009</v>
      </c>
      <c r="Q267" s="79" t="s">
        <v>2</v>
      </c>
    </row>
    <row r="268" spans="4:17">
      <c r="D268" s="164" t="s">
        <v>170</v>
      </c>
      <c r="E268" s="165">
        <f>(ROUNDUP((E257*E258)/E264,0)+1)*(E254-(E265*2))*$R$6</f>
        <v>-0.6160000000000001</v>
      </c>
      <c r="F268" s="145" t="s">
        <v>2</v>
      </c>
      <c r="G268" s="136"/>
      <c r="H268" s="136"/>
      <c r="I268" s="136"/>
    </row>
    <row r="269" spans="4:17">
      <c r="D269" s="164" t="s">
        <v>172</v>
      </c>
      <c r="E269" s="165">
        <f>((E254-((E256*(ROUNDUP(E254/(E256+E259),0)+1))))/E266)*E257*E258*$R$6</f>
        <v>-0.84</v>
      </c>
      <c r="F269" s="145" t="s">
        <v>2</v>
      </c>
    </row>
    <row r="270" spans="4:17" ht="18" thickBot="1">
      <c r="D270" s="169" t="s">
        <v>174</v>
      </c>
      <c r="E270" s="170">
        <f>E254*E255*E260*E261+E254*E255*E262*E263</f>
        <v>0</v>
      </c>
      <c r="F270" s="68" t="s">
        <v>168</v>
      </c>
    </row>
    <row r="272" spans="4:17" ht="15.75" thickBot="1"/>
    <row r="273" spans="4:17" ht="15.75" thickBot="1">
      <c r="D273" s="137" t="s">
        <v>198</v>
      </c>
      <c r="E273" s="138" t="s">
        <v>47</v>
      </c>
      <c r="F273" s="139" t="s">
        <v>46</v>
      </c>
    </row>
    <row r="274" spans="4:17" ht="15.75" thickBot="1">
      <c r="D274" s="143" t="s">
        <v>145</v>
      </c>
      <c r="E274" s="144">
        <v>0</v>
      </c>
      <c r="F274" s="145" t="s">
        <v>1</v>
      </c>
      <c r="G274" s="173"/>
      <c r="H274" s="173"/>
      <c r="I274" s="173"/>
      <c r="O274" s="844" t="s">
        <v>199</v>
      </c>
      <c r="P274" s="845"/>
      <c r="Q274" s="846"/>
    </row>
    <row r="275" spans="4:17">
      <c r="D275" s="143" t="s">
        <v>147</v>
      </c>
      <c r="E275" s="150">
        <v>0.15</v>
      </c>
      <c r="F275" s="145" t="s">
        <v>1</v>
      </c>
      <c r="G275" s="136"/>
      <c r="H275" s="136"/>
      <c r="I275" s="136"/>
      <c r="O275" s="147" t="s">
        <v>146</v>
      </c>
      <c r="P275" s="148">
        <v>3.15</v>
      </c>
      <c r="Q275" s="149" t="s">
        <v>1</v>
      </c>
    </row>
    <row r="276" spans="4:17">
      <c r="D276" s="152" t="s">
        <v>149</v>
      </c>
      <c r="E276" s="153">
        <v>0.15</v>
      </c>
      <c r="F276" s="154" t="s">
        <v>1</v>
      </c>
      <c r="G276" s="136"/>
      <c r="H276" s="136"/>
      <c r="I276" s="136"/>
      <c r="O276" s="151" t="s">
        <v>148</v>
      </c>
      <c r="P276" s="64">
        <f>(ROUNDUP('MEMORIAS CURVAS'!E275/P275,0))+1</f>
        <v>2</v>
      </c>
      <c r="Q276" s="75" t="s">
        <v>41</v>
      </c>
    </row>
    <row r="277" spans="4:17">
      <c r="D277" s="143" t="s">
        <v>151</v>
      </c>
      <c r="E277" s="150">
        <v>1</v>
      </c>
      <c r="F277" s="145" t="s">
        <v>1</v>
      </c>
      <c r="G277" s="146"/>
      <c r="H277" s="146"/>
      <c r="I277" s="146"/>
      <c r="O277" s="151" t="s">
        <v>150</v>
      </c>
      <c r="P277" s="155">
        <v>0.15</v>
      </c>
      <c r="Q277" s="75" t="s">
        <v>1</v>
      </c>
    </row>
    <row r="278" spans="4:17">
      <c r="D278" s="152" t="s">
        <v>153</v>
      </c>
      <c r="E278" s="159">
        <v>2</v>
      </c>
      <c r="F278" s="154" t="s">
        <v>41</v>
      </c>
      <c r="G278" s="136"/>
      <c r="H278" s="136"/>
      <c r="I278" s="136"/>
      <c r="O278" s="156" t="s">
        <v>152</v>
      </c>
      <c r="P278" s="157">
        <v>0.25</v>
      </c>
      <c r="Q278" s="158" t="s">
        <v>1</v>
      </c>
    </row>
    <row r="279" spans="4:17">
      <c r="D279" s="143" t="s">
        <v>155</v>
      </c>
      <c r="E279" s="161">
        <v>3</v>
      </c>
      <c r="F279" s="145" t="s">
        <v>1</v>
      </c>
      <c r="G279" s="146"/>
      <c r="H279" s="146"/>
      <c r="I279" s="146"/>
      <c r="O279" s="151" t="s">
        <v>181</v>
      </c>
      <c r="P279" s="64">
        <f>P277*P278</f>
        <v>3.7499999999999999E-2</v>
      </c>
      <c r="Q279" s="75" t="s">
        <v>100</v>
      </c>
    </row>
    <row r="280" spans="4:17">
      <c r="D280" s="152" t="s">
        <v>157</v>
      </c>
      <c r="E280" s="159">
        <v>1</v>
      </c>
      <c r="F280" s="154" t="s">
        <v>1</v>
      </c>
      <c r="G280" s="136"/>
      <c r="H280" s="136"/>
      <c r="I280" s="136"/>
      <c r="O280" s="151" t="s">
        <v>156</v>
      </c>
      <c r="P280" s="162">
        <f>E280</f>
        <v>1</v>
      </c>
      <c r="Q280" s="75" t="s">
        <v>1</v>
      </c>
    </row>
    <row r="281" spans="4:17">
      <c r="D281" s="152" t="s">
        <v>159</v>
      </c>
      <c r="E281" s="159">
        <v>1</v>
      </c>
      <c r="F281" s="154" t="s">
        <v>41</v>
      </c>
      <c r="G281" s="146"/>
      <c r="H281" s="146"/>
      <c r="I281" s="146"/>
      <c r="O281" s="151" t="s">
        <v>158</v>
      </c>
      <c r="P281" s="162">
        <v>0.05</v>
      </c>
      <c r="Q281" s="75" t="s">
        <v>1</v>
      </c>
    </row>
    <row r="282" spans="4:17">
      <c r="D282" s="152" t="s">
        <v>161</v>
      </c>
      <c r="E282" s="159">
        <v>0</v>
      </c>
      <c r="F282" s="154" t="s">
        <v>1</v>
      </c>
      <c r="G282" s="146"/>
      <c r="H282" s="146"/>
      <c r="I282" s="146"/>
      <c r="O282" s="151" t="s">
        <v>160</v>
      </c>
      <c r="P282" s="162">
        <v>0.2</v>
      </c>
      <c r="Q282" s="75" t="s">
        <v>1</v>
      </c>
    </row>
    <row r="283" spans="4:17">
      <c r="D283" s="152" t="s">
        <v>162</v>
      </c>
      <c r="E283" s="159">
        <v>0</v>
      </c>
      <c r="F283" s="154" t="s">
        <v>41</v>
      </c>
      <c r="G283" s="146"/>
      <c r="H283" s="146"/>
      <c r="I283" s="146"/>
      <c r="O283" s="151" t="s">
        <v>164</v>
      </c>
      <c r="P283" s="162">
        <v>4</v>
      </c>
      <c r="Q283" s="75"/>
    </row>
    <row r="284" spans="4:17">
      <c r="D284" s="152" t="s">
        <v>163</v>
      </c>
      <c r="E284" s="159">
        <v>0.2</v>
      </c>
      <c r="F284" s="154" t="s">
        <v>1</v>
      </c>
      <c r="G284" s="146"/>
      <c r="H284" s="146"/>
      <c r="I284" s="146"/>
      <c r="O284" s="151"/>
      <c r="P284" s="163"/>
      <c r="Q284" s="75"/>
    </row>
    <row r="285" spans="4:17">
      <c r="D285" s="152" t="s">
        <v>165</v>
      </c>
      <c r="E285" s="159">
        <v>0.05</v>
      </c>
      <c r="F285" s="154" t="s">
        <v>1</v>
      </c>
      <c r="G285" s="146"/>
      <c r="H285" s="146"/>
      <c r="I285" s="146"/>
      <c r="O285" s="151"/>
      <c r="P285" s="163"/>
      <c r="Q285" s="75"/>
    </row>
    <row r="286" spans="4:17">
      <c r="D286" s="152" t="s">
        <v>166</v>
      </c>
      <c r="E286" s="153">
        <v>0.2</v>
      </c>
      <c r="F286" s="154" t="s">
        <v>1</v>
      </c>
      <c r="G286" s="136"/>
      <c r="H286" s="136"/>
      <c r="I286" s="136"/>
      <c r="O286" s="166" t="s">
        <v>169</v>
      </c>
      <c r="P286" s="64">
        <f>P276*P280*P279</f>
        <v>7.4999999999999997E-2</v>
      </c>
      <c r="Q286" s="75" t="s">
        <v>94</v>
      </c>
    </row>
    <row r="287" spans="4:17" ht="17.25">
      <c r="D287" s="164" t="s">
        <v>167</v>
      </c>
      <c r="E287" s="165">
        <f>(E274-((E276*(ROUNDUP(E274/(E276+E279),0)+1))))*E277*E278*E275</f>
        <v>-4.4999999999999998E-2</v>
      </c>
      <c r="F287" s="145" t="s">
        <v>168</v>
      </c>
      <c r="G287" s="136"/>
      <c r="H287" s="136"/>
      <c r="I287" s="136"/>
      <c r="O287" s="166" t="s">
        <v>171</v>
      </c>
      <c r="P287" s="64">
        <f>P283*'MEMORIAS CURVAS'!$R$6*(P280-(P281*2))*P276</f>
        <v>4.0320000000000009</v>
      </c>
      <c r="Q287" s="75" t="s">
        <v>2</v>
      </c>
    </row>
    <row r="288" spans="4:17" ht="15.75" thickBot="1">
      <c r="D288" s="164" t="s">
        <v>170</v>
      </c>
      <c r="E288" s="165">
        <f>(ROUNDUP((E277*E278)/E284,0)+1)*(E274-(E285*2))*$R$6</f>
        <v>-0.6160000000000001</v>
      </c>
      <c r="F288" s="145" t="s">
        <v>2</v>
      </c>
      <c r="G288" s="136"/>
      <c r="H288" s="136"/>
      <c r="I288" s="136"/>
      <c r="O288" s="167" t="s">
        <v>173</v>
      </c>
      <c r="P288" s="168">
        <f>ROUNDUP(((P280-(P281*2))/P282)+1,0)*P276*'MEMORIAS CURVAS'!$R$6</f>
        <v>6.7200000000000006</v>
      </c>
      <c r="Q288" s="79" t="s">
        <v>2</v>
      </c>
    </row>
    <row r="289" spans="4:17">
      <c r="D289" s="164" t="s">
        <v>172</v>
      </c>
      <c r="E289" s="165">
        <f>((E274-((E276*(ROUNDUP(E274/(E276+E279),0)+1))))/E286)*E277*E278*$R$6</f>
        <v>-0.84</v>
      </c>
      <c r="F289" s="145" t="s">
        <v>2</v>
      </c>
      <c r="G289" s="136"/>
      <c r="H289" s="136"/>
      <c r="I289" s="136"/>
    </row>
    <row r="290" spans="4:17" ht="18" thickBot="1">
      <c r="D290" s="169" t="s">
        <v>174</v>
      </c>
      <c r="E290" s="170">
        <f>E274*E275*E280*E281+E274*E275*E282*E283</f>
        <v>0</v>
      </c>
      <c r="F290" s="68" t="s">
        <v>168</v>
      </c>
    </row>
    <row r="292" spans="4:17" ht="15.75" thickBot="1"/>
    <row r="293" spans="4:17" ht="15.75" thickBot="1">
      <c r="D293" s="137" t="s">
        <v>200</v>
      </c>
      <c r="E293" s="138" t="s">
        <v>47</v>
      </c>
      <c r="F293" s="139" t="s">
        <v>46</v>
      </c>
      <c r="G293" s="173"/>
      <c r="H293" s="173"/>
      <c r="I293" s="173"/>
      <c r="O293" s="844" t="s">
        <v>201</v>
      </c>
      <c r="P293" s="845"/>
      <c r="Q293" s="846"/>
    </row>
    <row r="294" spans="4:17">
      <c r="D294" s="143" t="s">
        <v>145</v>
      </c>
      <c r="E294" s="144">
        <v>0</v>
      </c>
      <c r="F294" s="145" t="s">
        <v>1</v>
      </c>
      <c r="G294" s="136"/>
      <c r="H294" s="136"/>
      <c r="I294" s="136"/>
      <c r="O294" s="147" t="s">
        <v>146</v>
      </c>
      <c r="P294" s="148">
        <v>3.15</v>
      </c>
      <c r="Q294" s="149" t="s">
        <v>1</v>
      </c>
    </row>
    <row r="295" spans="4:17">
      <c r="D295" s="143" t="s">
        <v>147</v>
      </c>
      <c r="E295" s="150">
        <v>0.15</v>
      </c>
      <c r="F295" s="145" t="s">
        <v>1</v>
      </c>
      <c r="G295" s="136"/>
      <c r="H295" s="136"/>
      <c r="I295" s="136"/>
      <c r="O295" s="151" t="s">
        <v>148</v>
      </c>
      <c r="P295" s="64">
        <f>(ROUNDUP('MEMORIAS CURVAS'!E294/P294,0))+1</f>
        <v>1</v>
      </c>
      <c r="Q295" s="75" t="s">
        <v>41</v>
      </c>
    </row>
    <row r="296" spans="4:17">
      <c r="D296" s="152" t="s">
        <v>149</v>
      </c>
      <c r="E296" s="153">
        <v>0.15</v>
      </c>
      <c r="F296" s="154" t="s">
        <v>1</v>
      </c>
      <c r="G296" s="146"/>
      <c r="H296" s="146"/>
      <c r="I296" s="146"/>
      <c r="O296" s="151" t="s">
        <v>150</v>
      </c>
      <c r="P296" s="155">
        <v>0.15</v>
      </c>
      <c r="Q296" s="75" t="s">
        <v>1</v>
      </c>
    </row>
    <row r="297" spans="4:17">
      <c r="D297" s="143" t="s">
        <v>151</v>
      </c>
      <c r="E297" s="150">
        <v>1</v>
      </c>
      <c r="F297" s="145" t="s">
        <v>1</v>
      </c>
      <c r="G297" s="136"/>
      <c r="H297" s="136"/>
      <c r="I297" s="136"/>
      <c r="O297" s="156" t="s">
        <v>152</v>
      </c>
      <c r="P297" s="157">
        <v>0.25</v>
      </c>
      <c r="Q297" s="158" t="s">
        <v>1</v>
      </c>
    </row>
    <row r="298" spans="4:17">
      <c r="D298" s="152" t="s">
        <v>153</v>
      </c>
      <c r="E298" s="159">
        <v>2</v>
      </c>
      <c r="F298" s="154" t="s">
        <v>41</v>
      </c>
      <c r="G298" s="146"/>
      <c r="H298" s="146"/>
      <c r="I298" s="146"/>
      <c r="O298" s="151" t="s">
        <v>181</v>
      </c>
      <c r="P298" s="64">
        <f>P296*P297</f>
        <v>3.7499999999999999E-2</v>
      </c>
      <c r="Q298" s="75" t="s">
        <v>100</v>
      </c>
    </row>
    <row r="299" spans="4:17">
      <c r="D299" s="143" t="s">
        <v>155</v>
      </c>
      <c r="E299" s="161">
        <v>3</v>
      </c>
      <c r="F299" s="145" t="s">
        <v>1</v>
      </c>
      <c r="G299" s="136"/>
      <c r="H299" s="136"/>
      <c r="I299" s="136"/>
      <c r="O299" s="151" t="s">
        <v>156</v>
      </c>
      <c r="P299" s="162">
        <f>E299</f>
        <v>3</v>
      </c>
      <c r="Q299" s="75" t="s">
        <v>1</v>
      </c>
    </row>
    <row r="300" spans="4:17">
      <c r="D300" s="152" t="s">
        <v>157</v>
      </c>
      <c r="E300" s="159">
        <v>1</v>
      </c>
      <c r="F300" s="154" t="s">
        <v>1</v>
      </c>
      <c r="G300" s="146"/>
      <c r="H300" s="146"/>
      <c r="I300" s="146"/>
      <c r="O300" s="151" t="s">
        <v>158</v>
      </c>
      <c r="P300" s="162">
        <v>0.05</v>
      </c>
      <c r="Q300" s="75" t="s">
        <v>1</v>
      </c>
    </row>
    <row r="301" spans="4:17">
      <c r="D301" s="152" t="s">
        <v>159</v>
      </c>
      <c r="E301" s="159">
        <v>1</v>
      </c>
      <c r="F301" s="154" t="s">
        <v>41</v>
      </c>
      <c r="G301" s="146"/>
      <c r="H301" s="146"/>
      <c r="I301" s="146"/>
      <c r="O301" s="151" t="s">
        <v>160</v>
      </c>
      <c r="P301" s="162">
        <v>0.2</v>
      </c>
      <c r="Q301" s="75" t="s">
        <v>1</v>
      </c>
    </row>
    <row r="302" spans="4:17">
      <c r="D302" s="152" t="s">
        <v>161</v>
      </c>
      <c r="E302" s="159">
        <v>0</v>
      </c>
      <c r="F302" s="154" t="s">
        <v>1</v>
      </c>
      <c r="G302" s="146"/>
      <c r="H302" s="146"/>
      <c r="I302" s="146"/>
      <c r="O302" s="151" t="s">
        <v>164</v>
      </c>
      <c r="P302" s="162">
        <v>4</v>
      </c>
      <c r="Q302" s="75"/>
    </row>
    <row r="303" spans="4:17">
      <c r="D303" s="152" t="s">
        <v>162</v>
      </c>
      <c r="E303" s="159">
        <v>0</v>
      </c>
      <c r="F303" s="154" t="s">
        <v>41</v>
      </c>
      <c r="G303" s="146"/>
      <c r="H303" s="146"/>
      <c r="I303" s="146"/>
      <c r="O303" s="151"/>
      <c r="P303" s="163"/>
      <c r="Q303" s="75"/>
    </row>
    <row r="304" spans="4:17">
      <c r="D304" s="152" t="s">
        <v>163</v>
      </c>
      <c r="E304" s="159">
        <v>0.2</v>
      </c>
      <c r="F304" s="154" t="s">
        <v>1</v>
      </c>
      <c r="G304" s="146"/>
      <c r="H304" s="146"/>
      <c r="I304" s="146"/>
      <c r="O304" s="151"/>
      <c r="P304" s="163"/>
      <c r="Q304" s="75"/>
    </row>
    <row r="305" spans="4:17">
      <c r="D305" s="152" t="s">
        <v>165</v>
      </c>
      <c r="E305" s="159">
        <v>0.05</v>
      </c>
      <c r="F305" s="154" t="s">
        <v>1</v>
      </c>
      <c r="G305" s="136"/>
      <c r="H305" s="136"/>
      <c r="I305" s="136"/>
      <c r="O305" s="166" t="s">
        <v>169</v>
      </c>
      <c r="P305" s="64">
        <f>P295*P299*P298</f>
        <v>0.11249999999999999</v>
      </c>
      <c r="Q305" s="75" t="s">
        <v>94</v>
      </c>
    </row>
    <row r="306" spans="4:17">
      <c r="D306" s="152" t="s">
        <v>166</v>
      </c>
      <c r="E306" s="153">
        <v>0.2</v>
      </c>
      <c r="F306" s="154" t="s">
        <v>1</v>
      </c>
      <c r="G306" s="136"/>
      <c r="H306" s="136"/>
      <c r="I306" s="136"/>
      <c r="O306" s="166" t="s">
        <v>171</v>
      </c>
      <c r="P306" s="64">
        <f>P302*'MEMORIAS CURVAS'!$R$6*(P299-(P300*2))*P295</f>
        <v>6.4960000000000004</v>
      </c>
      <c r="Q306" s="75" t="s">
        <v>2</v>
      </c>
    </row>
    <row r="307" spans="4:17" ht="18" thickBot="1">
      <c r="D307" s="164" t="s">
        <v>167</v>
      </c>
      <c r="E307" s="165">
        <f>(E294-((E296*(ROUNDUP(E294/(E296+E299),0)+1))))*E297*E298*E295</f>
        <v>-4.4999999999999998E-2</v>
      </c>
      <c r="F307" s="145" t="s">
        <v>168</v>
      </c>
      <c r="G307" s="136"/>
      <c r="H307" s="136"/>
      <c r="I307" s="136"/>
      <c r="O307" s="167" t="s">
        <v>173</v>
      </c>
      <c r="P307" s="168">
        <f>ROUNDUP(((P299-(P300*2))/P301)+1,0)*P295*'MEMORIAS CURVAS'!$R$6</f>
        <v>8.9600000000000009</v>
      </c>
      <c r="Q307" s="79" t="s">
        <v>2</v>
      </c>
    </row>
    <row r="308" spans="4:17">
      <c r="D308" s="164" t="s">
        <v>170</v>
      </c>
      <c r="E308" s="165">
        <f>(ROUNDUP((E297*E298)/E304,0)+1)*(E294-(E305*2))*$R$6</f>
        <v>-0.6160000000000001</v>
      </c>
      <c r="F308" s="145" t="s">
        <v>2</v>
      </c>
      <c r="G308" s="136"/>
      <c r="H308" s="136"/>
      <c r="I308" s="136"/>
    </row>
    <row r="309" spans="4:17">
      <c r="D309" s="164" t="s">
        <v>172</v>
      </c>
      <c r="E309" s="165">
        <f>((E294-((E296*(ROUNDUP(E294/(E296+E299),0)+1))))/E306)*E297*E298*$R$6</f>
        <v>-0.84</v>
      </c>
      <c r="F309" s="145" t="s">
        <v>2</v>
      </c>
      <c r="G309" s="65"/>
      <c r="H309" s="65"/>
      <c r="I309" s="65"/>
    </row>
    <row r="310" spans="4:17" ht="18" thickBot="1">
      <c r="D310" s="169" t="s">
        <v>174</v>
      </c>
      <c r="E310" s="170">
        <f>E294*E295*E300*E301+E294*E295*E302*E303</f>
        <v>0</v>
      </c>
      <c r="F310" s="68" t="s">
        <v>168</v>
      </c>
      <c r="G310" s="65"/>
      <c r="H310" s="65"/>
      <c r="I310" s="65"/>
    </row>
    <row r="311" spans="4:17">
      <c r="D311" s="174"/>
      <c r="E311" s="175"/>
      <c r="F311" s="65"/>
      <c r="G311" s="65"/>
      <c r="H311" s="65"/>
      <c r="I311" s="65"/>
    </row>
    <row r="312" spans="4:17">
      <c r="D312" s="174"/>
      <c r="E312" s="175"/>
      <c r="F312" s="65"/>
      <c r="G312" s="65"/>
      <c r="H312" s="65"/>
      <c r="I312" s="65"/>
    </row>
    <row r="313" spans="4:17">
      <c r="D313" s="174"/>
      <c r="E313" s="175"/>
      <c r="F313" s="65"/>
      <c r="G313" s="65"/>
      <c r="H313" s="65"/>
      <c r="I313" s="65"/>
    </row>
    <row r="314" spans="4:17">
      <c r="D314" s="174"/>
      <c r="E314" s="175"/>
      <c r="F314" s="65"/>
      <c r="G314" s="65"/>
      <c r="H314" s="65"/>
      <c r="I314" s="65"/>
    </row>
    <row r="315" spans="4:17">
      <c r="D315" s="174"/>
      <c r="E315" s="175"/>
      <c r="F315" s="65"/>
      <c r="G315" s="65"/>
      <c r="H315" s="65"/>
      <c r="I315" s="65"/>
    </row>
    <row r="316" spans="4:17">
      <c r="D316" s="174"/>
      <c r="E316" s="175"/>
      <c r="F316" s="65"/>
      <c r="G316" s="65"/>
      <c r="H316" s="65"/>
      <c r="I316" s="65"/>
    </row>
    <row r="317" spans="4:17">
      <c r="D317" s="174"/>
      <c r="E317" s="175"/>
      <c r="F317" s="65"/>
      <c r="G317" s="65"/>
      <c r="H317" s="65"/>
      <c r="I317" s="65"/>
    </row>
    <row r="318" spans="4:17">
      <c r="D318" s="174"/>
      <c r="E318" s="175"/>
      <c r="F318" s="65"/>
      <c r="G318" s="65"/>
      <c r="H318" s="65"/>
      <c r="I318" s="65"/>
    </row>
    <row r="319" spans="4:17">
      <c r="D319" s="174"/>
      <c r="E319" s="175"/>
      <c r="F319" s="65"/>
      <c r="G319" s="65"/>
      <c r="H319" s="65"/>
      <c r="I319" s="65"/>
    </row>
    <row r="320" spans="4:17" ht="15.75" thickBot="1">
      <c r="D320" s="850" t="s">
        <v>202</v>
      </c>
      <c r="E320" s="850"/>
      <c r="F320" s="850"/>
      <c r="G320" s="850"/>
      <c r="H320" s="850"/>
      <c r="I320" s="850"/>
      <c r="J320" s="850"/>
      <c r="L320" s="851" t="s">
        <v>203</v>
      </c>
      <c r="M320" s="851"/>
      <c r="N320" s="851"/>
      <c r="O320" s="851"/>
    </row>
    <row r="321" spans="4:15" ht="15.75" thickBot="1">
      <c r="D321" s="176" t="s">
        <v>204</v>
      </c>
      <c r="E321" s="177" t="s">
        <v>127</v>
      </c>
      <c r="F321" s="177" t="s">
        <v>205</v>
      </c>
      <c r="G321" s="177"/>
      <c r="H321" s="177"/>
      <c r="I321" s="177"/>
      <c r="J321" s="178" t="s">
        <v>206</v>
      </c>
      <c r="L321" s="179" t="s">
        <v>207</v>
      </c>
      <c r="M321" s="180" t="s">
        <v>95</v>
      </c>
      <c r="N321" s="180" t="s">
        <v>208</v>
      </c>
      <c r="O321" s="180" t="s">
        <v>209</v>
      </c>
    </row>
    <row r="322" spans="4:15">
      <c r="D322" s="181" t="s">
        <v>210</v>
      </c>
      <c r="E322" s="182">
        <f>E34</f>
        <v>100</v>
      </c>
      <c r="F322" s="74">
        <f>E3</f>
        <v>5</v>
      </c>
      <c r="G322" s="74"/>
      <c r="H322" s="74"/>
      <c r="I322" s="74"/>
      <c r="J322" s="182">
        <f t="shared" ref="J322:J336" si="10">F322*E322*$E$337</f>
        <v>75</v>
      </c>
      <c r="L322" s="183" t="s">
        <v>211</v>
      </c>
      <c r="M322" s="184">
        <v>0</v>
      </c>
      <c r="N322" s="184">
        <f>F322</f>
        <v>5</v>
      </c>
      <c r="O322" s="184">
        <f>N322*M322</f>
        <v>0</v>
      </c>
    </row>
    <row r="323" spans="4:15">
      <c r="D323" s="181" t="s">
        <v>212</v>
      </c>
      <c r="E323" s="182">
        <f>E54</f>
        <v>249.99</v>
      </c>
      <c r="F323" s="74">
        <f>E4</f>
        <v>5.2</v>
      </c>
      <c r="G323" s="74"/>
      <c r="H323" s="74"/>
      <c r="I323" s="74"/>
      <c r="J323" s="182">
        <f t="shared" si="10"/>
        <v>194.9922</v>
      </c>
      <c r="L323" s="185" t="s">
        <v>213</v>
      </c>
      <c r="M323" s="186">
        <v>500</v>
      </c>
      <c r="N323" s="187">
        <f>F323</f>
        <v>5.2</v>
      </c>
      <c r="O323" s="187">
        <f t="shared" ref="O323:O336" si="11">N323*M323</f>
        <v>2600</v>
      </c>
    </row>
    <row r="324" spans="4:15" hidden="1">
      <c r="D324" s="181" t="s">
        <v>214</v>
      </c>
      <c r="E324" s="182" t="e">
        <f>#REF!</f>
        <v>#REF!</v>
      </c>
      <c r="F324" s="74">
        <f>E5</f>
        <v>0</v>
      </c>
      <c r="G324" s="74"/>
      <c r="H324" s="74"/>
      <c r="I324" s="74"/>
      <c r="J324" s="182" t="e">
        <f t="shared" si="10"/>
        <v>#REF!</v>
      </c>
      <c r="L324" s="185" t="s">
        <v>215</v>
      </c>
      <c r="M324" s="186">
        <v>0</v>
      </c>
      <c r="N324" s="186"/>
      <c r="O324" s="187">
        <f t="shared" si="11"/>
        <v>0</v>
      </c>
    </row>
    <row r="325" spans="4:15">
      <c r="D325" s="181">
        <v>1</v>
      </c>
      <c r="E325" s="182">
        <f t="shared" ref="E325:E336" si="12">E18</f>
        <v>392.7</v>
      </c>
      <c r="F325" s="74">
        <v>5.2</v>
      </c>
      <c r="G325" s="74"/>
      <c r="H325" s="74"/>
      <c r="I325" s="74"/>
      <c r="J325" s="182">
        <f t="shared" si="10"/>
        <v>306.30599999999998</v>
      </c>
      <c r="L325" s="188">
        <v>1</v>
      </c>
      <c r="M325" s="189">
        <f t="shared" ref="M325:M336" si="13">E18</f>
        <v>392.7</v>
      </c>
      <c r="N325" s="189">
        <f>F325</f>
        <v>5.2</v>
      </c>
      <c r="O325" s="189">
        <f t="shared" si="11"/>
        <v>2042.04</v>
      </c>
    </row>
    <row r="326" spans="4:15">
      <c r="D326" s="181">
        <v>2</v>
      </c>
      <c r="E326" s="182">
        <f t="shared" si="12"/>
        <v>221.44</v>
      </c>
      <c r="F326" s="74">
        <v>5.2</v>
      </c>
      <c r="G326" s="74"/>
      <c r="H326" s="74"/>
      <c r="I326" s="74"/>
      <c r="J326" s="182">
        <f t="shared" si="10"/>
        <v>172.72319999999999</v>
      </c>
      <c r="L326" s="185">
        <v>2</v>
      </c>
      <c r="M326" s="187">
        <f t="shared" si="13"/>
        <v>221.44</v>
      </c>
      <c r="N326" s="187">
        <f t="shared" ref="N326:N336" si="14">F326</f>
        <v>5.2</v>
      </c>
      <c r="O326" s="187">
        <f t="shared" si="11"/>
        <v>1151.4880000000001</v>
      </c>
    </row>
    <row r="327" spans="4:15">
      <c r="D327" s="181">
        <v>3</v>
      </c>
      <c r="E327" s="182">
        <f t="shared" si="12"/>
        <v>175.08</v>
      </c>
      <c r="F327" s="74">
        <v>5.2</v>
      </c>
      <c r="G327" s="74"/>
      <c r="H327" s="74"/>
      <c r="I327" s="74"/>
      <c r="J327" s="182">
        <f t="shared" si="10"/>
        <v>136.5624</v>
      </c>
      <c r="L327" s="185">
        <v>3</v>
      </c>
      <c r="M327" s="187">
        <f t="shared" si="13"/>
        <v>175.08</v>
      </c>
      <c r="N327" s="187">
        <f t="shared" si="14"/>
        <v>5.2</v>
      </c>
      <c r="O327" s="187">
        <f t="shared" si="11"/>
        <v>910.41600000000005</v>
      </c>
    </row>
    <row r="328" spans="4:15">
      <c r="D328" s="181">
        <v>4</v>
      </c>
      <c r="E328" s="182">
        <f t="shared" si="12"/>
        <v>128.72</v>
      </c>
      <c r="F328" s="74">
        <v>5.2</v>
      </c>
      <c r="G328" s="74"/>
      <c r="H328" s="74"/>
      <c r="I328" s="74"/>
      <c r="J328" s="182">
        <f t="shared" si="10"/>
        <v>100.4016</v>
      </c>
      <c r="L328" s="185">
        <v>4</v>
      </c>
      <c r="M328" s="187">
        <f t="shared" si="13"/>
        <v>128.72</v>
      </c>
      <c r="N328" s="187">
        <f t="shared" si="14"/>
        <v>5.2</v>
      </c>
      <c r="O328" s="187">
        <f t="shared" si="11"/>
        <v>669.34400000000005</v>
      </c>
    </row>
    <row r="329" spans="4:15">
      <c r="D329" s="181">
        <v>5</v>
      </c>
      <c r="E329" s="182">
        <f t="shared" si="12"/>
        <v>115.63000000000001</v>
      </c>
      <c r="F329" s="74">
        <v>5.65</v>
      </c>
      <c r="G329" s="74"/>
      <c r="H329" s="74"/>
      <c r="I329" s="74"/>
      <c r="J329" s="182">
        <f t="shared" si="10"/>
        <v>97.996425000000002</v>
      </c>
      <c r="L329" s="185">
        <v>5</v>
      </c>
      <c r="M329" s="187">
        <f t="shared" si="13"/>
        <v>115.63000000000001</v>
      </c>
      <c r="N329" s="187">
        <f t="shared" si="14"/>
        <v>5.65</v>
      </c>
      <c r="O329" s="187">
        <f t="shared" si="11"/>
        <v>653.30950000000007</v>
      </c>
    </row>
    <row r="330" spans="4:15">
      <c r="D330" s="181">
        <v>6</v>
      </c>
      <c r="E330" s="182">
        <f t="shared" si="12"/>
        <v>95.449999999999989</v>
      </c>
      <c r="F330" s="74">
        <v>5.65</v>
      </c>
      <c r="G330" s="74"/>
      <c r="H330" s="74"/>
      <c r="I330" s="74"/>
      <c r="J330" s="182">
        <f t="shared" si="10"/>
        <v>80.893874999999994</v>
      </c>
      <c r="L330" s="185">
        <v>6</v>
      </c>
      <c r="M330" s="187">
        <f t="shared" si="13"/>
        <v>95.449999999999989</v>
      </c>
      <c r="N330" s="187">
        <f t="shared" si="14"/>
        <v>5.65</v>
      </c>
      <c r="O330" s="187">
        <f t="shared" si="11"/>
        <v>539.29250000000002</v>
      </c>
    </row>
    <row r="331" spans="4:15">
      <c r="D331" s="181">
        <v>7</v>
      </c>
      <c r="E331" s="182">
        <f t="shared" si="12"/>
        <v>47.060633333333335</v>
      </c>
      <c r="F331" s="74">
        <v>5.65</v>
      </c>
      <c r="G331" s="74"/>
      <c r="H331" s="74"/>
      <c r="I331" s="74"/>
      <c r="J331" s="182">
        <f t="shared" si="10"/>
        <v>39.883886750000002</v>
      </c>
      <c r="L331" s="185">
        <v>7</v>
      </c>
      <c r="M331" s="187">
        <f t="shared" si="13"/>
        <v>47.060633333333335</v>
      </c>
      <c r="N331" s="187">
        <f t="shared" si="14"/>
        <v>5.65</v>
      </c>
      <c r="O331" s="187">
        <f t="shared" si="11"/>
        <v>265.89257833333335</v>
      </c>
    </row>
    <row r="332" spans="4:15">
      <c r="D332" s="181">
        <v>8</v>
      </c>
      <c r="E332" s="182">
        <f t="shared" si="12"/>
        <v>79.81704933333333</v>
      </c>
      <c r="F332" s="74">
        <v>6.1</v>
      </c>
      <c r="G332" s="74"/>
      <c r="H332" s="74"/>
      <c r="I332" s="74"/>
      <c r="J332" s="182">
        <f t="shared" si="10"/>
        <v>73.03260014</v>
      </c>
      <c r="L332" s="185">
        <v>8</v>
      </c>
      <c r="M332" s="187">
        <f t="shared" si="13"/>
        <v>79.81704933333333</v>
      </c>
      <c r="N332" s="187">
        <f t="shared" si="14"/>
        <v>6.1</v>
      </c>
      <c r="O332" s="187">
        <f t="shared" si="11"/>
        <v>486.88400093333331</v>
      </c>
    </row>
    <row r="333" spans="4:15" ht="15" customHeight="1">
      <c r="D333" s="181">
        <v>9</v>
      </c>
      <c r="E333" s="182">
        <f t="shared" si="12"/>
        <v>35.592047999999998</v>
      </c>
      <c r="F333" s="74">
        <v>5.65</v>
      </c>
      <c r="G333" s="74"/>
      <c r="H333" s="74"/>
      <c r="I333" s="74"/>
      <c r="J333" s="182">
        <f t="shared" si="10"/>
        <v>30.164260679999998</v>
      </c>
      <c r="L333" s="185">
        <v>9</v>
      </c>
      <c r="M333" s="187">
        <f t="shared" si="13"/>
        <v>35.592047999999998</v>
      </c>
      <c r="N333" s="187">
        <f t="shared" si="14"/>
        <v>5.65</v>
      </c>
      <c r="O333" s="187">
        <f t="shared" si="11"/>
        <v>201.09507120000001</v>
      </c>
    </row>
    <row r="334" spans="4:15">
      <c r="D334" s="181">
        <v>10</v>
      </c>
      <c r="E334" s="182">
        <f t="shared" si="12"/>
        <v>38.301678000000003</v>
      </c>
      <c r="F334" s="74">
        <v>6.1</v>
      </c>
      <c r="G334" s="74"/>
      <c r="H334" s="74"/>
      <c r="I334" s="74"/>
      <c r="J334" s="182">
        <f t="shared" si="10"/>
        <v>35.046035369999998</v>
      </c>
      <c r="L334" s="185">
        <v>10</v>
      </c>
      <c r="M334" s="187">
        <f t="shared" si="13"/>
        <v>38.301678000000003</v>
      </c>
      <c r="N334" s="187">
        <f t="shared" si="14"/>
        <v>6.1</v>
      </c>
      <c r="O334" s="187">
        <f t="shared" si="11"/>
        <v>233.6402358</v>
      </c>
    </row>
    <row r="335" spans="4:15">
      <c r="D335" s="181">
        <v>11</v>
      </c>
      <c r="E335" s="182">
        <f t="shared" si="12"/>
        <v>44.285969999999999</v>
      </c>
      <c r="F335" s="74">
        <v>6.55</v>
      </c>
      <c r="G335" s="74"/>
      <c r="H335" s="74"/>
      <c r="I335" s="74"/>
      <c r="J335" s="182">
        <f t="shared" si="10"/>
        <v>43.510965524999996</v>
      </c>
      <c r="L335" s="185">
        <v>11</v>
      </c>
      <c r="M335" s="187">
        <f t="shared" si="13"/>
        <v>44.285969999999999</v>
      </c>
      <c r="N335" s="187">
        <f t="shared" si="14"/>
        <v>6.55</v>
      </c>
      <c r="O335" s="187">
        <f t="shared" si="11"/>
        <v>290.0731035</v>
      </c>
    </row>
    <row r="336" spans="4:15" ht="15.75" thickBot="1">
      <c r="D336" s="190">
        <v>12</v>
      </c>
      <c r="E336" s="182">
        <f t="shared" si="12"/>
        <v>69.619900000000001</v>
      </c>
      <c r="F336" s="74">
        <v>7</v>
      </c>
      <c r="G336" s="74"/>
      <c r="H336" s="74"/>
      <c r="I336" s="74"/>
      <c r="J336" s="182">
        <f t="shared" si="10"/>
        <v>73.100894999999994</v>
      </c>
      <c r="L336" s="191">
        <v>12</v>
      </c>
      <c r="M336" s="192">
        <f t="shared" si="13"/>
        <v>69.619900000000001</v>
      </c>
      <c r="N336" s="192">
        <f t="shared" si="14"/>
        <v>7</v>
      </c>
      <c r="O336" s="192">
        <f t="shared" si="11"/>
        <v>487.33929999999998</v>
      </c>
    </row>
    <row r="337" spans="4:15" ht="15.75" thickBot="1">
      <c r="D337" s="193" t="s">
        <v>216</v>
      </c>
      <c r="E337" s="194">
        <v>0.15</v>
      </c>
      <c r="F337" s="195"/>
      <c r="G337" s="195"/>
      <c r="H337" s="195"/>
      <c r="I337" s="195"/>
      <c r="J337" s="182" t="s">
        <v>1</v>
      </c>
      <c r="N337" s="196" t="s">
        <v>3</v>
      </c>
      <c r="O337" s="197">
        <f>SUM(O322:O336)</f>
        <v>10530.814289766666</v>
      </c>
    </row>
    <row r="338" spans="4:15">
      <c r="D338" s="193" t="s">
        <v>217</v>
      </c>
      <c r="E338" s="182" t="e">
        <f>SUM(J322:J336)</f>
        <v>#REF!</v>
      </c>
      <c r="F338" s="195"/>
      <c r="G338" s="195"/>
      <c r="H338" s="195"/>
      <c r="I338" s="195"/>
      <c r="J338" s="182" t="s">
        <v>94</v>
      </c>
    </row>
    <row r="339" spans="4:15" ht="10.5" customHeight="1" thickBot="1">
      <c r="E339" s="54"/>
      <c r="F339" s="55"/>
      <c r="G339" s="55"/>
      <c r="H339" s="55"/>
      <c r="I339" s="55"/>
    </row>
    <row r="340" spans="4:15" ht="15.75" thickBot="1">
      <c r="D340" s="852" t="s">
        <v>218</v>
      </c>
      <c r="E340" s="853"/>
      <c r="F340" s="853"/>
      <c r="G340" s="853"/>
      <c r="H340" s="853"/>
      <c r="I340" s="853"/>
      <c r="J340" s="854"/>
    </row>
    <row r="341" spans="4:15">
      <c r="D341" s="100" t="s">
        <v>219</v>
      </c>
      <c r="E341" s="198" t="s">
        <v>220</v>
      </c>
      <c r="F341" s="199" t="s">
        <v>221</v>
      </c>
      <c r="G341" s="200"/>
      <c r="H341" s="200"/>
      <c r="I341" s="200"/>
      <c r="J341" s="201" t="s">
        <v>222</v>
      </c>
    </row>
    <row r="342" spans="4:15">
      <c r="D342" s="202" t="s">
        <v>223</v>
      </c>
      <c r="E342" s="182">
        <f>E47</f>
        <v>28.514999999999997</v>
      </c>
      <c r="F342" s="182">
        <f>IF(E322=0,0,E50)</f>
        <v>15</v>
      </c>
      <c r="G342" s="203"/>
      <c r="H342" s="203"/>
      <c r="I342" s="203"/>
      <c r="J342" s="204">
        <f>IF(E322=0,0,E48+E49)</f>
        <v>1147.6640000000002</v>
      </c>
    </row>
    <row r="343" spans="4:15">
      <c r="D343" s="202" t="s">
        <v>224</v>
      </c>
      <c r="E343" s="182">
        <f>E67</f>
        <v>71.352000000000004</v>
      </c>
      <c r="F343" s="182">
        <f>E70</f>
        <v>37.4985</v>
      </c>
      <c r="G343" s="203"/>
      <c r="H343" s="203"/>
      <c r="I343" s="203"/>
      <c r="J343" s="204">
        <f>(E68+E69)</f>
        <v>2871.2264000000005</v>
      </c>
    </row>
    <row r="344" spans="4:15" hidden="1">
      <c r="D344" s="202" t="s">
        <v>225</v>
      </c>
      <c r="E344" s="182" t="e">
        <f>#REF!*0</f>
        <v>#REF!</v>
      </c>
      <c r="F344" s="182" t="e">
        <f>#REF!</f>
        <v>#REF!</v>
      </c>
      <c r="G344" s="203"/>
      <c r="H344" s="203"/>
      <c r="I344" s="203"/>
      <c r="J344" s="204" t="e">
        <f>(#REF!+#REF!)*0</f>
        <v>#REF!</v>
      </c>
    </row>
    <row r="345" spans="4:15">
      <c r="D345" s="151">
        <v>1</v>
      </c>
      <c r="E345" s="182">
        <f>IF(E325=0,0,E87)</f>
        <v>-4.4999999999999998E-2</v>
      </c>
      <c r="F345" s="182">
        <f>IF(E325=0,0,E90)</f>
        <v>0</v>
      </c>
      <c r="G345" s="203"/>
      <c r="H345" s="203"/>
      <c r="I345" s="203"/>
      <c r="J345" s="204">
        <f>IF(E325=0,0,E88+E89)</f>
        <v>-1.456</v>
      </c>
    </row>
    <row r="346" spans="4:15">
      <c r="D346" s="151">
        <v>2</v>
      </c>
      <c r="E346" s="182">
        <f>IF(E326=0,0,E105)</f>
        <v>0.05</v>
      </c>
      <c r="F346" s="182">
        <f>IF(E326=0,0,E108)</f>
        <v>-0.6160000000000001</v>
      </c>
      <c r="G346" s="203"/>
      <c r="H346" s="203"/>
      <c r="I346" s="203"/>
      <c r="J346" s="204">
        <f>IF(E326=0,0,E106+E107)</f>
        <v>0.15500000000000003</v>
      </c>
    </row>
    <row r="347" spans="4:15">
      <c r="D347" s="151">
        <v>3</v>
      </c>
      <c r="E347" s="182">
        <f>IF(E327=0,0,E125)</f>
        <v>0.05</v>
      </c>
      <c r="F347" s="182">
        <f>IF(E327=0,0,E128)</f>
        <v>-0.6160000000000001</v>
      </c>
      <c r="G347" s="203"/>
      <c r="H347" s="203"/>
      <c r="I347" s="203"/>
      <c r="J347" s="204">
        <f>IF(E327=0,0,E126+E127)</f>
        <v>0.15500000000000003</v>
      </c>
    </row>
    <row r="348" spans="4:15">
      <c r="D348" s="151">
        <v>4</v>
      </c>
      <c r="E348" s="182">
        <f>IF(E328=0,0,E145)</f>
        <v>0.05</v>
      </c>
      <c r="F348" s="182">
        <f>IF(E328=0,0,E148)</f>
        <v>-0.6160000000000001</v>
      </c>
      <c r="G348" s="203"/>
      <c r="H348" s="203"/>
      <c r="I348" s="203"/>
      <c r="J348" s="204">
        <f>IF(E328=0,0,E146+E147)</f>
        <v>0.15500000000000003</v>
      </c>
    </row>
    <row r="349" spans="4:15" ht="15.75" customHeight="1">
      <c r="D349" s="151">
        <v>5</v>
      </c>
      <c r="E349" s="182">
        <f>IF(E329=0,0,E165)</f>
        <v>0.05</v>
      </c>
      <c r="F349" s="182">
        <f>IF(E329=0,0,E168)</f>
        <v>-0.6160000000000001</v>
      </c>
      <c r="G349" s="203"/>
      <c r="H349" s="203"/>
      <c r="I349" s="203"/>
      <c r="J349" s="204">
        <f>IF(E329=0,0,E166+E167)</f>
        <v>0.15500000000000003</v>
      </c>
    </row>
    <row r="350" spans="4:15">
      <c r="D350" s="151">
        <v>6</v>
      </c>
      <c r="E350" s="182">
        <f>IF(E330=0,0,E185)</f>
        <v>0.05</v>
      </c>
      <c r="F350" s="182">
        <f>IF(E330=0,0,E188)</f>
        <v>-0.6160000000000001</v>
      </c>
      <c r="G350" s="203"/>
      <c r="H350" s="203"/>
      <c r="I350" s="203"/>
      <c r="J350" s="204">
        <f>IF(E330=0,0,E186+E187)</f>
        <v>0.15500000000000003</v>
      </c>
    </row>
    <row r="351" spans="4:15">
      <c r="D351" s="151">
        <v>7</v>
      </c>
      <c r="E351" s="182">
        <f>IF(E331=0,0,E205)</f>
        <v>0.05</v>
      </c>
      <c r="F351" s="182">
        <f>IF(E331=0,0,E208)</f>
        <v>-0.6160000000000001</v>
      </c>
      <c r="G351" s="203"/>
      <c r="H351" s="203"/>
      <c r="I351" s="203"/>
      <c r="J351" s="204">
        <f>IF(E331=0,0,E206+E207)</f>
        <v>0.15500000000000003</v>
      </c>
    </row>
    <row r="352" spans="4:15">
      <c r="D352" s="151">
        <v>8</v>
      </c>
      <c r="E352" s="182">
        <f>IF(E332=0,0,E225)</f>
        <v>0.05</v>
      </c>
      <c r="F352" s="182">
        <f>IF(E332=0,0,E228)</f>
        <v>-0.6160000000000001</v>
      </c>
      <c r="G352" s="203"/>
      <c r="H352" s="203"/>
      <c r="I352" s="203"/>
      <c r="J352" s="204">
        <f>IF(E332=0,0,E226+E227)</f>
        <v>0.15500000000000003</v>
      </c>
    </row>
    <row r="353" spans="4:10">
      <c r="D353" s="151">
        <v>9</v>
      </c>
      <c r="E353" s="182">
        <f>IF(E333=0,0,E245)</f>
        <v>0.05</v>
      </c>
      <c r="F353" s="182">
        <f>IF(E333=0,0,E248)</f>
        <v>-0.6160000000000001</v>
      </c>
      <c r="G353" s="203"/>
      <c r="H353" s="203"/>
      <c r="I353" s="203"/>
      <c r="J353" s="204">
        <f>IF(E333=0,0,E246+E247)</f>
        <v>0.15500000000000003</v>
      </c>
    </row>
    <row r="354" spans="4:10">
      <c r="D354" s="151">
        <v>10</v>
      </c>
      <c r="E354" s="182">
        <f>IF(E334=0,0,E265)</f>
        <v>0.05</v>
      </c>
      <c r="F354" s="182">
        <f>IF(E334=0,0,E268)</f>
        <v>-0.6160000000000001</v>
      </c>
      <c r="G354" s="203"/>
      <c r="H354" s="203"/>
      <c r="I354" s="203"/>
      <c r="J354" s="204">
        <f>IF(E334=0,0,E266+E267)</f>
        <v>0.15500000000000003</v>
      </c>
    </row>
    <row r="355" spans="4:10">
      <c r="D355" s="151">
        <v>11</v>
      </c>
      <c r="E355" s="182">
        <f>IF(E335=0,0,E286)</f>
        <v>0.2</v>
      </c>
      <c r="F355" s="182">
        <f>IF(E335=0,0,E289)</f>
        <v>-0.84</v>
      </c>
      <c r="G355" s="203"/>
      <c r="H355" s="203"/>
      <c r="I355" s="203"/>
      <c r="J355" s="204">
        <f>IF(E335=0,0,E287+E288)</f>
        <v>-0.66100000000000014</v>
      </c>
    </row>
    <row r="356" spans="4:10">
      <c r="D356" s="151">
        <v>12</v>
      </c>
      <c r="E356" s="182">
        <f>IF(E336=0,0,E305)</f>
        <v>0.05</v>
      </c>
      <c r="F356" s="182">
        <f>IF(E336=0,0,E308)</f>
        <v>-0.6160000000000001</v>
      </c>
      <c r="G356" s="203"/>
      <c r="H356" s="203"/>
      <c r="I356" s="203"/>
      <c r="J356" s="204">
        <f>IF(E336=0,0,E306+E307)</f>
        <v>0.15500000000000003</v>
      </c>
    </row>
    <row r="357" spans="4:10" ht="15.75" thickBot="1">
      <c r="D357" s="205" t="s">
        <v>3</v>
      </c>
      <c r="E357" s="206" t="e">
        <f>SUM(E342:E356)</f>
        <v>#REF!</v>
      </c>
      <c r="F357" s="206" t="e">
        <f>SUM(F342:F356)</f>
        <v>#REF!</v>
      </c>
      <c r="G357" s="207"/>
      <c r="H357" s="207"/>
      <c r="I357" s="207"/>
      <c r="J357" s="208" t="e">
        <f>SUM(J342:J356)</f>
        <v>#REF!</v>
      </c>
    </row>
    <row r="358" spans="4:10" ht="11.25" customHeight="1" thickBot="1">
      <c r="E358" s="54"/>
      <c r="F358" s="55"/>
      <c r="G358" s="55"/>
      <c r="H358" s="55"/>
      <c r="I358" s="55"/>
    </row>
    <row r="359" spans="4:10">
      <c r="D359" s="855" t="s">
        <v>226</v>
      </c>
      <c r="E359" s="856"/>
      <c r="F359" s="856"/>
      <c r="G359" s="856"/>
      <c r="H359" s="856"/>
      <c r="I359" s="856"/>
      <c r="J359" s="857"/>
    </row>
    <row r="360" spans="4:10">
      <c r="D360" s="209" t="s">
        <v>219</v>
      </c>
      <c r="E360" s="210" t="s">
        <v>227</v>
      </c>
      <c r="F360" s="211" t="s">
        <v>228</v>
      </c>
      <c r="G360" s="212"/>
      <c r="H360" s="212"/>
      <c r="I360" s="212"/>
      <c r="J360" s="213" t="s">
        <v>229</v>
      </c>
    </row>
    <row r="361" spans="4:10">
      <c r="D361" s="202" t="s">
        <v>223</v>
      </c>
      <c r="E361" s="163">
        <f>IF(E322=0,0,P47)</f>
        <v>3.7124999999999999</v>
      </c>
      <c r="F361" s="163">
        <f>IF(E322=0,0,P48)</f>
        <v>214.36800000000002</v>
      </c>
      <c r="G361" s="214"/>
      <c r="H361" s="214"/>
      <c r="I361" s="214"/>
      <c r="J361" s="215">
        <f>IF(E322=0,0,P49)</f>
        <v>295.68</v>
      </c>
    </row>
    <row r="362" spans="4:10">
      <c r="D362" s="202" t="s">
        <v>224</v>
      </c>
      <c r="E362" s="163">
        <f>P67</f>
        <v>9.1124999999999989</v>
      </c>
      <c r="F362" s="163">
        <f>P68</f>
        <v>526.17600000000004</v>
      </c>
      <c r="G362" s="214"/>
      <c r="H362" s="214"/>
      <c r="I362" s="214"/>
      <c r="J362" s="215">
        <f>P69</f>
        <v>725.7600000000001</v>
      </c>
    </row>
    <row r="363" spans="4:10" hidden="1">
      <c r="D363" s="202" t="s">
        <v>225</v>
      </c>
      <c r="E363" s="163" t="e">
        <f>#REF!*0</f>
        <v>#REF!</v>
      </c>
      <c r="F363" s="163" t="e">
        <f>#REF!*0</f>
        <v>#REF!</v>
      </c>
      <c r="G363" s="214"/>
      <c r="H363" s="214"/>
      <c r="I363" s="214"/>
      <c r="J363" s="215" t="e">
        <f>#REF!*0</f>
        <v>#REF!</v>
      </c>
    </row>
    <row r="364" spans="4:10">
      <c r="D364" s="151">
        <v>1</v>
      </c>
      <c r="E364" s="163">
        <f>IF(E325=0,0,P87)</f>
        <v>3.7499999999999999E-2</v>
      </c>
      <c r="F364" s="163">
        <f>IF(E325=0,0,P88)</f>
        <v>2.0160000000000005</v>
      </c>
      <c r="G364" s="214"/>
      <c r="H364" s="214"/>
      <c r="I364" s="214"/>
      <c r="J364" s="215">
        <f>IF(E325=0,0,P89)</f>
        <v>3.3600000000000003</v>
      </c>
    </row>
    <row r="365" spans="4:10">
      <c r="D365" s="151">
        <v>2</v>
      </c>
      <c r="E365" s="163">
        <f>IF(E326=0,0,P105)</f>
        <v>0.11249999999999999</v>
      </c>
      <c r="F365" s="163">
        <f>IF(E326=0,0,P106)</f>
        <v>6.4960000000000004</v>
      </c>
      <c r="G365" s="214"/>
      <c r="H365" s="214"/>
      <c r="I365" s="214"/>
      <c r="J365" s="215">
        <f>IF(E326=0,0,P107)</f>
        <v>8.9600000000000009</v>
      </c>
    </row>
    <row r="366" spans="4:10">
      <c r="D366" s="151">
        <v>3</v>
      </c>
      <c r="E366" s="163">
        <f>IF(E327=0,0,P125)</f>
        <v>0.11249999999999999</v>
      </c>
      <c r="F366" s="163">
        <f>IF(E327=0,0,P126)</f>
        <v>6.4960000000000004</v>
      </c>
      <c r="G366" s="214"/>
      <c r="H366" s="214"/>
      <c r="I366" s="214"/>
      <c r="J366" s="215">
        <f>IF(E327=0,0,P127)</f>
        <v>8.9600000000000009</v>
      </c>
    </row>
    <row r="367" spans="4:10">
      <c r="D367" s="151">
        <v>4</v>
      </c>
      <c r="E367" s="163">
        <f>IF(E328=0,0,P145)</f>
        <v>0.11249999999999999</v>
      </c>
      <c r="F367" s="163">
        <f>IF(E328=0,0,P146)</f>
        <v>6.4960000000000004</v>
      </c>
      <c r="G367" s="214"/>
      <c r="H367" s="214"/>
      <c r="I367" s="214"/>
      <c r="J367" s="215">
        <f>IF(E328=0,0,P147)</f>
        <v>8.9600000000000009</v>
      </c>
    </row>
    <row r="368" spans="4:10">
      <c r="D368" s="151">
        <v>5</v>
      </c>
      <c r="E368" s="163">
        <f>IF(E329=0,0,P165)</f>
        <v>0.11249999999999999</v>
      </c>
      <c r="F368" s="163">
        <f>IF(E329=0,0,P166)</f>
        <v>6.4960000000000004</v>
      </c>
      <c r="G368" s="214"/>
      <c r="H368" s="214"/>
      <c r="I368" s="214"/>
      <c r="J368" s="215">
        <f>IF(E329=0,0,P167)</f>
        <v>8.9600000000000009</v>
      </c>
    </row>
    <row r="369" spans="4:10">
      <c r="D369" s="151">
        <v>6</v>
      </c>
      <c r="E369" s="163">
        <f>IF(E330=0,0,P185)</f>
        <v>0.11249999999999999</v>
      </c>
      <c r="F369" s="163">
        <f>IF(E330=0,0,P186)</f>
        <v>6.4960000000000004</v>
      </c>
      <c r="G369" s="214"/>
      <c r="H369" s="214"/>
      <c r="I369" s="214"/>
      <c r="J369" s="215">
        <f>IF(E330=0,0,P187)</f>
        <v>8.9600000000000009</v>
      </c>
    </row>
    <row r="370" spans="4:10">
      <c r="D370" s="151">
        <v>7</v>
      </c>
      <c r="E370" s="163">
        <f>IF(E331=0,0,P205)</f>
        <v>0.11249999999999999</v>
      </c>
      <c r="F370" s="163">
        <f>IF(E331=0,0,P206)</f>
        <v>6.4960000000000004</v>
      </c>
      <c r="G370" s="214"/>
      <c r="H370" s="214"/>
      <c r="I370" s="214"/>
      <c r="J370" s="215">
        <f>IF(E331=0,0,P207)</f>
        <v>8.9600000000000009</v>
      </c>
    </row>
    <row r="371" spans="4:10">
      <c r="D371" s="151">
        <v>8</v>
      </c>
      <c r="E371" s="163">
        <f>IF(E332=0,0,P225)</f>
        <v>0.11249999999999999</v>
      </c>
      <c r="F371" s="163">
        <f>IF(E332=0,0,P226)</f>
        <v>6.4960000000000004</v>
      </c>
      <c r="G371" s="214"/>
      <c r="H371" s="214"/>
      <c r="I371" s="214"/>
      <c r="J371" s="215">
        <f>IF(E332=0,0,P227)</f>
        <v>8.9600000000000009</v>
      </c>
    </row>
    <row r="372" spans="4:10">
      <c r="D372" s="151">
        <v>9</v>
      </c>
      <c r="E372" s="163">
        <f>IF(E333=0,0,P245)</f>
        <v>0.11249999999999999</v>
      </c>
      <c r="F372" s="163">
        <f>IF(E333=0,0,P246)</f>
        <v>6.4960000000000004</v>
      </c>
      <c r="G372" s="214"/>
      <c r="H372" s="214"/>
      <c r="I372" s="214"/>
      <c r="J372" s="215">
        <f>IF(E333=0,0,P247)</f>
        <v>8.9600000000000009</v>
      </c>
    </row>
    <row r="373" spans="4:10">
      <c r="D373" s="151">
        <v>10</v>
      </c>
      <c r="E373" s="163">
        <f>IF(E334=0,0,P265)</f>
        <v>0.11249999999999999</v>
      </c>
      <c r="F373" s="163">
        <f>IF(E334=0,0,P266)</f>
        <v>6.4960000000000004</v>
      </c>
      <c r="G373" s="214"/>
      <c r="H373" s="214"/>
      <c r="I373" s="214"/>
      <c r="J373" s="215">
        <f>IF(E334=0,0,P267)</f>
        <v>8.9600000000000009</v>
      </c>
    </row>
    <row r="374" spans="4:10">
      <c r="D374" s="151">
        <v>11</v>
      </c>
      <c r="E374" s="163">
        <f>IF(E335=0,0,P286)</f>
        <v>7.4999999999999997E-2</v>
      </c>
      <c r="F374" s="163">
        <f>IF(E335=0,0,P287)</f>
        <v>4.0320000000000009</v>
      </c>
      <c r="G374" s="214"/>
      <c r="H374" s="214"/>
      <c r="I374" s="214"/>
      <c r="J374" s="215">
        <f>IF(E335=0,0,P288)</f>
        <v>6.7200000000000006</v>
      </c>
    </row>
    <row r="375" spans="4:10">
      <c r="D375" s="151">
        <v>12</v>
      </c>
      <c r="E375" s="163">
        <f>IF(E336=0,0,P305)</f>
        <v>0.11249999999999999</v>
      </c>
      <c r="F375" s="163">
        <f>IF(E336=0,0,P306)</f>
        <v>6.4960000000000004</v>
      </c>
      <c r="G375" s="214"/>
      <c r="H375" s="214"/>
      <c r="I375" s="214"/>
      <c r="J375" s="215">
        <f>IF(E336=0,0,P307)</f>
        <v>8.9600000000000009</v>
      </c>
    </row>
    <row r="376" spans="4:10" ht="15.75" thickBot="1">
      <c r="D376" s="205" t="s">
        <v>3</v>
      </c>
      <c r="E376" s="216" t="e">
        <f>SUM(E361:E375)</f>
        <v>#REF!</v>
      </c>
      <c r="F376" s="216" t="e">
        <f>SUM(F361:F375)</f>
        <v>#REF!</v>
      </c>
      <c r="G376" s="217"/>
      <c r="H376" s="217"/>
      <c r="I376" s="217"/>
      <c r="J376" s="218" t="e">
        <f>SUM(J361:J375)</f>
        <v>#REF!</v>
      </c>
    </row>
    <row r="377" spans="4:10" ht="8.25" customHeight="1">
      <c r="E377" s="54"/>
      <c r="F377" s="55"/>
      <c r="G377" s="55"/>
      <c r="H377" s="55"/>
      <c r="I377" s="55"/>
    </row>
    <row r="378" spans="4:10">
      <c r="E378" s="54"/>
      <c r="F378" s="55"/>
      <c r="G378" s="55"/>
      <c r="H378" s="55"/>
      <c r="I378" s="55"/>
    </row>
    <row r="379" spans="4:10" ht="15.75" thickBot="1">
      <c r="E379" s="54"/>
      <c r="F379" s="55"/>
      <c r="G379" s="55"/>
      <c r="H379" s="55"/>
      <c r="I379" s="55"/>
    </row>
    <row r="380" spans="4:10" ht="15.75" thickBot="1">
      <c r="D380" s="847" t="s">
        <v>230</v>
      </c>
      <c r="E380" s="848"/>
      <c r="F380" s="849"/>
      <c r="G380" s="136"/>
      <c r="H380" s="136"/>
      <c r="I380" s="136"/>
    </row>
    <row r="381" spans="4:10">
      <c r="D381" s="219" t="s">
        <v>231</v>
      </c>
      <c r="E381" s="220">
        <v>0.08</v>
      </c>
      <c r="F381" s="201" t="s">
        <v>1</v>
      </c>
      <c r="G381" s="136"/>
      <c r="H381" s="136"/>
      <c r="I381" s="136"/>
    </row>
    <row r="382" spans="4:10">
      <c r="D382" s="143" t="s">
        <v>232</v>
      </c>
      <c r="E382" s="221">
        <v>0.12</v>
      </c>
      <c r="F382" s="145" t="s">
        <v>1</v>
      </c>
      <c r="G382" s="136"/>
      <c r="H382" s="136"/>
      <c r="I382" s="136"/>
    </row>
    <row r="383" spans="4:10">
      <c r="D383" s="143" t="s">
        <v>233</v>
      </c>
      <c r="E383" s="221">
        <v>0.35</v>
      </c>
      <c r="F383" s="145" t="s">
        <v>1</v>
      </c>
      <c r="G383" s="136"/>
      <c r="H383" s="136"/>
      <c r="I383" s="136"/>
    </row>
    <row r="384" spans="4:10">
      <c r="D384" s="222" t="s">
        <v>234</v>
      </c>
      <c r="E384" s="64">
        <f>(E381+E382)/2*E383</f>
        <v>3.4999999999999996E-2</v>
      </c>
      <c r="F384" s="75" t="s">
        <v>100</v>
      </c>
      <c r="G384" s="65"/>
      <c r="H384" s="65"/>
      <c r="I384" s="65"/>
    </row>
    <row r="385" spans="4:12">
      <c r="D385" s="222" t="s">
        <v>235</v>
      </c>
      <c r="E385" s="64">
        <v>2</v>
      </c>
      <c r="F385" s="75" t="s">
        <v>41</v>
      </c>
      <c r="G385" s="65"/>
      <c r="H385" s="65"/>
      <c r="I385" s="65"/>
    </row>
    <row r="386" spans="4:12">
      <c r="D386" s="222" t="s">
        <v>236</v>
      </c>
      <c r="E386" s="64">
        <v>0.2</v>
      </c>
      <c r="F386" s="75" t="s">
        <v>1</v>
      </c>
      <c r="G386" s="65"/>
      <c r="H386" s="65"/>
      <c r="I386" s="65"/>
    </row>
    <row r="387" spans="4:12">
      <c r="D387" s="222" t="s">
        <v>237</v>
      </c>
      <c r="E387" s="64">
        <v>2</v>
      </c>
      <c r="F387" s="75" t="s">
        <v>41</v>
      </c>
      <c r="G387" s="65"/>
      <c r="H387" s="65"/>
      <c r="I387" s="65"/>
    </row>
    <row r="388" spans="4:12">
      <c r="D388" s="222" t="s">
        <v>238</v>
      </c>
      <c r="E388" s="64">
        <v>0.64</v>
      </c>
      <c r="F388" s="75" t="s">
        <v>1</v>
      </c>
      <c r="G388" s="65"/>
      <c r="H388" s="65"/>
      <c r="I388" s="65"/>
    </row>
    <row r="389" spans="4:12">
      <c r="D389" s="223" t="s">
        <v>239</v>
      </c>
      <c r="E389" s="224">
        <f>E384*'MEMORIAS CURVAS'!E9*E385</f>
        <v>0</v>
      </c>
      <c r="F389" s="75" t="s">
        <v>94</v>
      </c>
      <c r="G389" s="65"/>
      <c r="H389" s="65"/>
      <c r="I389" s="65"/>
      <c r="J389" s="225"/>
      <c r="K389" s="225"/>
    </row>
    <row r="390" spans="4:12">
      <c r="D390" s="223" t="s">
        <v>240</v>
      </c>
      <c r="E390" s="224">
        <f>E387*'MEMORIAS CURVAS'!E9*E385*'MEMORIAS CURVAS'!R6</f>
        <v>0</v>
      </c>
      <c r="F390" s="75" t="s">
        <v>2</v>
      </c>
      <c r="G390" s="65"/>
      <c r="H390" s="65"/>
      <c r="I390" s="65"/>
      <c r="J390" s="225"/>
      <c r="K390" s="225"/>
    </row>
    <row r="391" spans="4:12" ht="15.75" thickBot="1">
      <c r="D391" s="226" t="s">
        <v>241</v>
      </c>
      <c r="E391" s="227">
        <f>(ROUNDUP(('MEMORIAS CURVAS'!E9/E386),0)+1)*E388*E385*'MEMORIAS CURVAS'!R6</f>
        <v>0.7168000000000001</v>
      </c>
      <c r="F391" s="79" t="s">
        <v>2</v>
      </c>
      <c r="G391" s="65"/>
      <c r="H391" s="65"/>
      <c r="I391" s="65"/>
      <c r="J391" s="225"/>
      <c r="K391" s="225"/>
    </row>
    <row r="392" spans="4:12" ht="15.75" thickBot="1">
      <c r="D392" s="225"/>
      <c r="E392" s="228"/>
      <c r="F392" s="65"/>
      <c r="G392" s="65"/>
      <c r="H392" s="65"/>
      <c r="I392" s="65"/>
      <c r="J392" s="225"/>
      <c r="K392" s="225"/>
    </row>
    <row r="393" spans="4:12" ht="15.75" thickBot="1">
      <c r="D393" s="860" t="s">
        <v>242</v>
      </c>
      <c r="E393" s="861"/>
      <c r="F393" s="861"/>
      <c r="G393" s="861"/>
      <c r="H393" s="861"/>
      <c r="I393" s="861"/>
      <c r="J393" s="861"/>
      <c r="K393" s="861"/>
      <c r="L393" s="862"/>
    </row>
    <row r="394" spans="4:12" ht="15.75" thickBot="1">
      <c r="D394" s="229"/>
      <c r="E394" s="230" t="s">
        <v>243</v>
      </c>
      <c r="F394" s="230" t="s">
        <v>210</v>
      </c>
      <c r="G394" s="230"/>
      <c r="H394" s="230"/>
      <c r="I394" s="230"/>
      <c r="J394" s="230" t="s">
        <v>212</v>
      </c>
      <c r="K394" s="231" t="s">
        <v>244</v>
      </c>
      <c r="L394" s="232"/>
    </row>
    <row r="395" spans="4:12">
      <c r="D395" s="233" t="s">
        <v>245</v>
      </c>
      <c r="E395" s="234"/>
      <c r="F395" s="235">
        <v>1.1000000000000001</v>
      </c>
      <c r="G395" s="235"/>
      <c r="H395" s="235"/>
      <c r="I395" s="235"/>
      <c r="J395" s="235">
        <v>1.1000000000000001</v>
      </c>
      <c r="K395" s="235">
        <v>0</v>
      </c>
      <c r="L395" s="236" t="s">
        <v>1</v>
      </c>
    </row>
    <row r="396" spans="4:12">
      <c r="D396" s="237" t="s">
        <v>246</v>
      </c>
      <c r="E396" s="238"/>
      <c r="F396" s="238">
        <v>0.15</v>
      </c>
      <c r="G396" s="238"/>
      <c r="H396" s="238"/>
      <c r="I396" s="238"/>
      <c r="J396" s="238">
        <v>0.15</v>
      </c>
      <c r="K396" s="238">
        <v>0.15</v>
      </c>
      <c r="L396" s="239" t="s">
        <v>1</v>
      </c>
    </row>
    <row r="397" spans="4:12">
      <c r="D397" s="237" t="s">
        <v>247</v>
      </c>
      <c r="E397" s="238"/>
      <c r="F397" s="240">
        <v>1</v>
      </c>
      <c r="G397" s="240"/>
      <c r="H397" s="240"/>
      <c r="I397" s="240"/>
      <c r="J397" s="240">
        <v>2</v>
      </c>
      <c r="K397" s="240">
        <v>0</v>
      </c>
      <c r="L397" s="239" t="s">
        <v>41</v>
      </c>
    </row>
    <row r="398" spans="4:12">
      <c r="D398" s="237" t="s">
        <v>248</v>
      </c>
      <c r="E398" s="238"/>
      <c r="F398" s="238">
        <v>0.25</v>
      </c>
      <c r="G398" s="238"/>
      <c r="H398" s="238"/>
      <c r="I398" s="238"/>
      <c r="J398" s="238">
        <v>0.25</v>
      </c>
      <c r="K398" s="238">
        <v>0.25</v>
      </c>
      <c r="L398" s="239" t="s">
        <v>1</v>
      </c>
    </row>
    <row r="399" spans="4:12">
      <c r="D399" s="237" t="s">
        <v>249</v>
      </c>
      <c r="E399" s="238"/>
      <c r="F399" s="238">
        <v>0.15</v>
      </c>
      <c r="G399" s="238"/>
      <c r="H399" s="238"/>
      <c r="I399" s="238"/>
      <c r="J399" s="238">
        <v>0.15</v>
      </c>
      <c r="K399" s="238">
        <v>0.15</v>
      </c>
      <c r="L399" s="239" t="s">
        <v>1</v>
      </c>
    </row>
    <row r="400" spans="4:12" ht="15" customHeight="1">
      <c r="D400" s="223" t="s">
        <v>239</v>
      </c>
      <c r="E400" s="224">
        <f>SUM(F400:K400)</f>
        <v>0</v>
      </c>
      <c r="F400" s="241"/>
      <c r="G400" s="241"/>
      <c r="H400" s="241"/>
      <c r="I400" s="241"/>
      <c r="J400" s="241"/>
      <c r="K400" s="242">
        <f>(K395)*(B46)*K396*K397</f>
        <v>0</v>
      </c>
      <c r="L400" s="75" t="s">
        <v>94</v>
      </c>
    </row>
    <row r="401" spans="4:12">
      <c r="D401" s="223" t="s">
        <v>250</v>
      </c>
      <c r="E401" s="224">
        <f>SUM(F401:K401)</f>
        <v>0</v>
      </c>
      <c r="F401" s="241"/>
      <c r="G401" s="241"/>
      <c r="H401" s="241"/>
      <c r="I401" s="241"/>
      <c r="J401" s="241"/>
      <c r="K401" s="242">
        <f>(ROUNDUP(K395/K398,0))*(B46)*K397*$R$6</f>
        <v>0</v>
      </c>
      <c r="L401" s="75" t="s">
        <v>2</v>
      </c>
    </row>
    <row r="402" spans="4:12" ht="15.75" thickBot="1">
      <c r="D402" s="226" t="s">
        <v>251</v>
      </c>
      <c r="E402" s="224">
        <f>SUM(F402:K402)</f>
        <v>0</v>
      </c>
      <c r="F402" s="243"/>
      <c r="G402" s="243"/>
      <c r="H402" s="243"/>
      <c r="I402" s="243"/>
      <c r="J402" s="243"/>
      <c r="K402" s="244">
        <f>(ROUNDUP((B46)/K399,0)+1)*K395*K397*$R$6</f>
        <v>0</v>
      </c>
      <c r="L402" s="79" t="s">
        <v>2</v>
      </c>
    </row>
    <row r="403" spans="4:12" ht="15.75" thickBot="1">
      <c r="D403" s="847" t="s">
        <v>252</v>
      </c>
      <c r="E403" s="848"/>
      <c r="F403" s="849"/>
      <c r="G403" s="136"/>
      <c r="H403" s="136"/>
      <c r="I403" s="136"/>
      <c r="J403" s="225"/>
      <c r="K403" s="225"/>
    </row>
    <row r="404" spans="4:12">
      <c r="D404" s="245" t="s">
        <v>253</v>
      </c>
      <c r="E404" s="246">
        <f>SUM(E405:E408)</f>
        <v>8</v>
      </c>
      <c r="F404" s="201" t="s">
        <v>41</v>
      </c>
      <c r="G404" s="136"/>
      <c r="H404" s="136"/>
      <c r="I404" s="136"/>
      <c r="J404" s="225"/>
      <c r="K404" s="225"/>
    </row>
    <row r="405" spans="4:12">
      <c r="D405" s="245" t="s">
        <v>254</v>
      </c>
      <c r="E405" s="247">
        <v>4</v>
      </c>
      <c r="F405" s="201" t="s">
        <v>41</v>
      </c>
      <c r="G405" s="136"/>
      <c r="H405" s="136"/>
      <c r="I405" s="136"/>
      <c r="J405" s="225"/>
      <c r="K405" s="225"/>
    </row>
    <row r="406" spans="4:12">
      <c r="D406" s="245" t="s">
        <v>255</v>
      </c>
      <c r="E406" s="247">
        <v>4</v>
      </c>
      <c r="F406" s="201" t="s">
        <v>41</v>
      </c>
      <c r="G406" s="136"/>
      <c r="H406" s="136"/>
      <c r="I406" s="136"/>
      <c r="J406" s="225"/>
      <c r="K406" s="225"/>
    </row>
    <row r="407" spans="4:12">
      <c r="D407" s="245" t="s">
        <v>256</v>
      </c>
      <c r="E407" s="247">
        <v>0</v>
      </c>
      <c r="F407" s="201" t="s">
        <v>41</v>
      </c>
      <c r="G407" s="136"/>
      <c r="H407" s="136"/>
      <c r="I407" s="136"/>
      <c r="J407" s="225"/>
      <c r="K407" s="225"/>
    </row>
    <row r="408" spans="4:12">
      <c r="D408" s="245" t="s">
        <v>257</v>
      </c>
      <c r="E408" s="247">
        <v>0</v>
      </c>
      <c r="F408" s="201" t="s">
        <v>41</v>
      </c>
      <c r="G408" s="136"/>
      <c r="H408" s="136"/>
      <c r="I408" s="136"/>
      <c r="J408" s="225"/>
      <c r="K408" s="225"/>
    </row>
    <row r="409" spans="4:12">
      <c r="D409" s="248" t="s">
        <v>258</v>
      </c>
      <c r="E409" s="249">
        <v>3.7</v>
      </c>
      <c r="F409" s="145" t="s">
        <v>1</v>
      </c>
      <c r="G409" s="136"/>
      <c r="H409" s="136"/>
      <c r="I409" s="136"/>
      <c r="J409" s="225"/>
      <c r="K409" s="225"/>
    </row>
    <row r="410" spans="4:12">
      <c r="D410" s="250" t="s">
        <v>259</v>
      </c>
      <c r="E410" s="150">
        <v>3</v>
      </c>
      <c r="F410" s="145" t="s">
        <v>1</v>
      </c>
      <c r="G410" s="136"/>
      <c r="H410" s="136"/>
      <c r="I410" s="136"/>
      <c r="J410" s="225"/>
      <c r="K410" s="225"/>
    </row>
    <row r="411" spans="4:12">
      <c r="D411" s="863" t="s">
        <v>260</v>
      </c>
      <c r="E411" s="864"/>
      <c r="F411" s="865"/>
      <c r="G411" s="251"/>
      <c r="H411" s="251"/>
      <c r="I411" s="251"/>
      <c r="J411" s="225"/>
      <c r="K411" s="225"/>
    </row>
    <row r="412" spans="4:12">
      <c r="D412" s="250" t="s">
        <v>261</v>
      </c>
      <c r="E412" s="150">
        <f>E404</f>
        <v>8</v>
      </c>
      <c r="F412" s="145" t="s">
        <v>41</v>
      </c>
      <c r="G412" s="136"/>
      <c r="H412" s="136"/>
      <c r="I412" s="136"/>
      <c r="J412" s="225"/>
      <c r="K412" s="225"/>
    </row>
    <row r="413" spans="4:12">
      <c r="D413" s="143" t="s">
        <v>150</v>
      </c>
      <c r="E413" s="150">
        <v>0.2</v>
      </c>
      <c r="F413" s="145" t="s">
        <v>1</v>
      </c>
      <c r="G413" s="136"/>
      <c r="H413" s="136"/>
      <c r="I413" s="136"/>
      <c r="J413" s="225"/>
      <c r="K413" s="225"/>
    </row>
    <row r="414" spans="4:12">
      <c r="D414" s="143" t="s">
        <v>152</v>
      </c>
      <c r="E414" s="150">
        <v>0.3</v>
      </c>
      <c r="F414" s="145" t="s">
        <v>1</v>
      </c>
      <c r="G414" s="136"/>
      <c r="H414" s="136"/>
      <c r="I414" s="136"/>
      <c r="J414" s="225"/>
      <c r="K414" s="225"/>
    </row>
    <row r="415" spans="4:12" ht="14.25" customHeight="1">
      <c r="D415" s="143" t="s">
        <v>262</v>
      </c>
      <c r="E415" s="150">
        <v>0.82</v>
      </c>
      <c r="F415" s="145" t="s">
        <v>1</v>
      </c>
      <c r="G415" s="136"/>
      <c r="H415" s="136"/>
      <c r="I415" s="136"/>
      <c r="J415" s="225"/>
      <c r="K415" s="225"/>
    </row>
    <row r="416" spans="4:12">
      <c r="D416" s="252" t="s">
        <v>263</v>
      </c>
      <c r="E416" s="150">
        <v>0.2</v>
      </c>
      <c r="F416" s="145" t="s">
        <v>1</v>
      </c>
      <c r="G416" s="136"/>
      <c r="H416" s="136"/>
      <c r="I416" s="136"/>
      <c r="J416" s="225"/>
      <c r="K416" s="225"/>
    </row>
    <row r="417" spans="4:11">
      <c r="D417" s="143" t="s">
        <v>264</v>
      </c>
      <c r="E417" s="150">
        <v>4</v>
      </c>
      <c r="F417" s="145" t="s">
        <v>41</v>
      </c>
      <c r="G417" s="136"/>
      <c r="H417" s="136"/>
      <c r="I417" s="136"/>
      <c r="J417" s="225"/>
      <c r="K417" s="225"/>
    </row>
    <row r="418" spans="4:11">
      <c r="D418" s="164" t="s">
        <v>265</v>
      </c>
      <c r="E418" s="165">
        <f>(ROUND((E409/E416),0)+1)*E415*E412*R6</f>
        <v>73.471999999999994</v>
      </c>
      <c r="F418" s="145" t="s">
        <v>266</v>
      </c>
      <c r="G418" s="136"/>
      <c r="H418" s="136"/>
      <c r="I418" s="136"/>
      <c r="J418" s="225"/>
      <c r="K418" s="225"/>
    </row>
    <row r="419" spans="4:11">
      <c r="D419" s="164" t="s">
        <v>267</v>
      </c>
      <c r="E419" s="165">
        <f>E417*E409*R7*E412</f>
        <v>117.6896</v>
      </c>
      <c r="F419" s="145" t="s">
        <v>266</v>
      </c>
      <c r="G419" s="136"/>
      <c r="H419" s="136"/>
      <c r="I419" s="136"/>
      <c r="J419" s="225"/>
      <c r="K419" s="225"/>
    </row>
    <row r="420" spans="4:11">
      <c r="D420" s="164" t="s">
        <v>268</v>
      </c>
      <c r="E420" s="165">
        <f>E413*E414*E412*E409</f>
        <v>1.776</v>
      </c>
      <c r="F420" s="145" t="s">
        <v>94</v>
      </c>
      <c r="G420" s="136"/>
      <c r="H420" s="136"/>
      <c r="I420" s="136"/>
      <c r="J420" s="225"/>
      <c r="K420" s="225"/>
    </row>
    <row r="421" spans="4:11">
      <c r="D421" s="866" t="s">
        <v>269</v>
      </c>
      <c r="E421" s="867"/>
      <c r="F421" s="868"/>
      <c r="G421" s="253"/>
      <c r="H421" s="253"/>
      <c r="I421" s="253"/>
      <c r="J421" s="225"/>
      <c r="K421" s="225"/>
    </row>
    <row r="422" spans="4:11">
      <c r="D422" s="143" t="s">
        <v>270</v>
      </c>
      <c r="E422" s="150">
        <v>3.7</v>
      </c>
      <c r="F422" s="145" t="s">
        <v>1</v>
      </c>
      <c r="G422" s="136"/>
      <c r="H422" s="136"/>
      <c r="I422" s="136"/>
      <c r="J422" s="225"/>
      <c r="K422" s="225"/>
    </row>
    <row r="423" spans="4:11">
      <c r="D423" s="143" t="s">
        <v>271</v>
      </c>
      <c r="E423" s="150">
        <v>0.23400000000000001</v>
      </c>
      <c r="F423" s="145" t="s">
        <v>100</v>
      </c>
      <c r="G423" s="136"/>
      <c r="H423" s="136"/>
      <c r="I423" s="136"/>
      <c r="J423" s="225"/>
      <c r="K423" s="225"/>
    </row>
    <row r="424" spans="4:11">
      <c r="D424" s="143" t="s">
        <v>272</v>
      </c>
      <c r="E424" s="150">
        <v>0.26</v>
      </c>
      <c r="F424" s="145" t="s">
        <v>1</v>
      </c>
      <c r="G424" s="136"/>
      <c r="H424" s="136"/>
      <c r="I424" s="136"/>
      <c r="J424" s="225"/>
      <c r="K424" s="225"/>
    </row>
    <row r="425" spans="4:11">
      <c r="D425" s="143" t="s">
        <v>273</v>
      </c>
      <c r="E425" s="150">
        <v>0.22</v>
      </c>
      <c r="F425" s="145" t="s">
        <v>1</v>
      </c>
      <c r="G425" s="136"/>
      <c r="H425" s="136"/>
      <c r="I425" s="136"/>
      <c r="J425" s="225"/>
      <c r="K425" s="225"/>
    </row>
    <row r="426" spans="4:11">
      <c r="D426" s="143" t="s">
        <v>274</v>
      </c>
      <c r="E426" s="144">
        <v>2.7850000000000001</v>
      </c>
      <c r="F426" s="145" t="s">
        <v>1</v>
      </c>
      <c r="G426" s="136"/>
      <c r="H426" s="136"/>
      <c r="I426" s="136"/>
      <c r="J426" s="225"/>
      <c r="K426" s="225"/>
    </row>
    <row r="427" spans="4:11">
      <c r="D427" s="164" t="s">
        <v>275</v>
      </c>
      <c r="E427" s="165">
        <f>(ROUND(E422/E424,0)+1)*E426*R7*E404</f>
        <v>332.19480000000004</v>
      </c>
      <c r="F427" s="145" t="s">
        <v>2</v>
      </c>
      <c r="G427" s="136"/>
      <c r="H427" s="136"/>
      <c r="I427" s="136"/>
      <c r="J427" s="225"/>
      <c r="K427" s="225"/>
    </row>
    <row r="428" spans="4:11">
      <c r="D428" s="164" t="s">
        <v>276</v>
      </c>
      <c r="E428" s="165">
        <f>(ROUND(E426/E425,0)+1)*E422*R6*E412</f>
        <v>232.06400000000005</v>
      </c>
      <c r="F428" s="145" t="s">
        <v>2</v>
      </c>
      <c r="G428" s="136"/>
      <c r="H428" s="136"/>
      <c r="I428" s="136"/>
      <c r="J428" s="225"/>
      <c r="K428" s="225"/>
    </row>
    <row r="429" spans="4:11">
      <c r="D429" s="164" t="s">
        <v>268</v>
      </c>
      <c r="E429" s="165">
        <f>E423*E422*E412</f>
        <v>6.926400000000001</v>
      </c>
      <c r="F429" s="145" t="s">
        <v>94</v>
      </c>
      <c r="G429" s="136"/>
      <c r="H429" s="136"/>
      <c r="I429" s="136"/>
      <c r="J429" s="225"/>
      <c r="K429" s="225"/>
    </row>
    <row r="430" spans="4:11">
      <c r="D430" s="164" t="s">
        <v>277</v>
      </c>
      <c r="E430" s="165">
        <f>((E414*E410)-E423)*E409*E412</f>
        <v>19.7136</v>
      </c>
      <c r="F430" s="145" t="s">
        <v>94</v>
      </c>
      <c r="G430" s="136"/>
      <c r="H430" s="136"/>
      <c r="I430" s="136"/>
      <c r="J430" s="225"/>
      <c r="K430" s="225"/>
    </row>
    <row r="431" spans="4:11">
      <c r="D431" s="866" t="s">
        <v>278</v>
      </c>
      <c r="E431" s="867"/>
      <c r="F431" s="868"/>
      <c r="G431" s="253"/>
      <c r="H431" s="253"/>
      <c r="I431" s="253"/>
      <c r="J431" s="225"/>
      <c r="K431" s="225"/>
    </row>
    <row r="432" spans="4:11">
      <c r="D432" s="254"/>
      <c r="E432" s="255" t="s">
        <v>3</v>
      </c>
      <c r="F432" s="256" t="s">
        <v>210</v>
      </c>
      <c r="G432" s="256"/>
      <c r="H432" s="256"/>
      <c r="I432" s="256"/>
      <c r="J432" s="256" t="s">
        <v>212</v>
      </c>
      <c r="K432" s="256" t="s">
        <v>214</v>
      </c>
    </row>
    <row r="433" spans="4:13">
      <c r="D433" s="257" t="s">
        <v>245</v>
      </c>
      <c r="E433" s="258"/>
      <c r="F433" s="258">
        <f>+F395</f>
        <v>1.1000000000000001</v>
      </c>
      <c r="G433" s="258"/>
      <c r="H433" s="258"/>
      <c r="I433" s="258"/>
      <c r="J433" s="258">
        <f>+J395</f>
        <v>1.1000000000000001</v>
      </c>
      <c r="K433" s="258">
        <f>+K395</f>
        <v>0</v>
      </c>
      <c r="L433" s="259" t="s">
        <v>1</v>
      </c>
    </row>
    <row r="434" spans="4:13">
      <c r="D434" s="260" t="s">
        <v>246</v>
      </c>
      <c r="E434" s="238"/>
      <c r="F434" s="238">
        <v>0.15</v>
      </c>
      <c r="G434" s="238"/>
      <c r="H434" s="238"/>
      <c r="I434" s="238"/>
      <c r="J434" s="238">
        <v>0.15</v>
      </c>
      <c r="K434" s="238">
        <v>0.15</v>
      </c>
      <c r="L434" s="261" t="s">
        <v>1</v>
      </c>
    </row>
    <row r="435" spans="4:13">
      <c r="D435" s="260" t="s">
        <v>247</v>
      </c>
      <c r="E435" s="238"/>
      <c r="F435" s="238">
        <f>+F397</f>
        <v>1</v>
      </c>
      <c r="G435" s="238"/>
      <c r="H435" s="238"/>
      <c r="I435" s="238"/>
      <c r="J435" s="238">
        <f>+J397</f>
        <v>2</v>
      </c>
      <c r="K435" s="238">
        <f>+K397</f>
        <v>0</v>
      </c>
      <c r="L435" s="261" t="s">
        <v>41</v>
      </c>
    </row>
    <row r="436" spans="4:13">
      <c r="D436" s="260" t="s">
        <v>248</v>
      </c>
      <c r="E436" s="238"/>
      <c r="F436" s="238">
        <v>0.25</v>
      </c>
      <c r="G436" s="238"/>
      <c r="H436" s="238"/>
      <c r="I436" s="238"/>
      <c r="J436" s="238">
        <v>0.25</v>
      </c>
      <c r="K436" s="238">
        <v>0.25</v>
      </c>
      <c r="L436" s="261" t="s">
        <v>1</v>
      </c>
    </row>
    <row r="437" spans="4:13">
      <c r="D437" s="260" t="s">
        <v>249</v>
      </c>
      <c r="E437" s="238"/>
      <c r="F437" s="238">
        <v>0.15</v>
      </c>
      <c r="G437" s="238"/>
      <c r="H437" s="238"/>
      <c r="I437" s="238"/>
      <c r="J437" s="238">
        <v>0.15</v>
      </c>
      <c r="K437" s="238">
        <v>0.15</v>
      </c>
      <c r="L437" s="261" t="s">
        <v>1</v>
      </c>
    </row>
    <row r="438" spans="4:13">
      <c r="D438" s="262" t="s">
        <v>239</v>
      </c>
      <c r="E438" s="263">
        <f>+SUM(F438:K438)</f>
        <v>5.9399999999999995</v>
      </c>
      <c r="F438" s="263">
        <f>(F433)*$E$410*E405*F434*F435</f>
        <v>1.98</v>
      </c>
      <c r="G438" s="263"/>
      <c r="H438" s="263"/>
      <c r="I438" s="263"/>
      <c r="J438" s="263">
        <f>(J433)*$E$410*E406*J434*J435</f>
        <v>3.96</v>
      </c>
      <c r="K438" s="263">
        <f>(K433)*$E$410*E406*K434*K435</f>
        <v>0</v>
      </c>
      <c r="L438" s="75" t="s">
        <v>94</v>
      </c>
    </row>
    <row r="439" spans="4:13">
      <c r="D439" s="262" t="s">
        <v>250</v>
      </c>
      <c r="E439" s="263">
        <f>+SUM(F439:K439)</f>
        <v>100.80000000000001</v>
      </c>
      <c r="F439" s="224">
        <f>(ROUNDUP(F433/F436,0))*E405*$E$410*F435*$R$6</f>
        <v>33.6</v>
      </c>
      <c r="G439" s="224"/>
      <c r="H439" s="224"/>
      <c r="I439" s="224"/>
      <c r="J439" s="224">
        <f>(ROUNDUP(J433/J436,0))*E406*$E$410*J435*$R$6</f>
        <v>67.2</v>
      </c>
      <c r="K439" s="224">
        <f>(ROUNDUP(K433/K436,0))*E407*$E$410*K435*$R$6</f>
        <v>0</v>
      </c>
      <c r="L439" s="75" t="s">
        <v>2</v>
      </c>
    </row>
    <row r="440" spans="4:13" ht="15.75" thickBot="1">
      <c r="D440" s="264" t="s">
        <v>251</v>
      </c>
      <c r="E440" s="263">
        <f>+SUM(F440:K440)</f>
        <v>149.68800000000002</v>
      </c>
      <c r="F440" s="227">
        <f>(ROUNDUP(E405*$E$410/F437,0)+1)*F433*F435*R6</f>
        <v>49.896000000000008</v>
      </c>
      <c r="G440" s="227"/>
      <c r="H440" s="227"/>
      <c r="I440" s="227"/>
      <c r="J440" s="227">
        <f>(ROUNDUP(E406*$E$410/J437,0)+1)*J433*J435*$R$6</f>
        <v>99.792000000000016</v>
      </c>
      <c r="K440" s="227">
        <f>(ROUNDUP(E407*$E$410/K437,0)+1)*K433*K435*$R$6*0</f>
        <v>0</v>
      </c>
      <c r="L440" s="79" t="s">
        <v>2</v>
      </c>
    </row>
    <row r="441" spans="4:13" ht="15.75" thickBot="1">
      <c r="D441" s="869" t="s">
        <v>230</v>
      </c>
      <c r="E441" s="870"/>
      <c r="F441" s="871"/>
      <c r="G441" s="253"/>
      <c r="H441" s="253"/>
      <c r="I441" s="253"/>
      <c r="J441" s="225"/>
      <c r="K441" s="225"/>
    </row>
    <row r="442" spans="4:13">
      <c r="D442" s="219" t="s">
        <v>231</v>
      </c>
      <c r="E442" s="220">
        <v>0.08</v>
      </c>
      <c r="F442" s="201" t="s">
        <v>1</v>
      </c>
      <c r="G442" s="136"/>
      <c r="H442" s="136"/>
      <c r="I442" s="136"/>
      <c r="J442" s="225"/>
      <c r="K442" s="225"/>
    </row>
    <row r="443" spans="4:13">
      <c r="D443" s="143" t="s">
        <v>232</v>
      </c>
      <c r="E443" s="221">
        <v>0.12</v>
      </c>
      <c r="F443" s="145" t="s">
        <v>1</v>
      </c>
      <c r="G443" s="136"/>
      <c r="H443" s="136"/>
      <c r="I443" s="136"/>
      <c r="J443" s="225"/>
      <c r="K443" s="225"/>
    </row>
    <row r="444" spans="4:13">
      <c r="D444" s="143" t="s">
        <v>233</v>
      </c>
      <c r="E444" s="221">
        <v>0.35</v>
      </c>
      <c r="F444" s="145" t="s">
        <v>1</v>
      </c>
      <c r="G444" s="136"/>
      <c r="H444" s="136"/>
      <c r="I444" s="136"/>
      <c r="J444" s="225"/>
      <c r="K444" s="872" t="s">
        <v>279</v>
      </c>
      <c r="L444" s="872"/>
    </row>
    <row r="445" spans="4:13">
      <c r="D445" s="222" t="s">
        <v>234</v>
      </c>
      <c r="E445" s="64">
        <f>(E442+E443)/2*E444</f>
        <v>3.4999999999999996E-2</v>
      </c>
      <c r="F445" s="75" t="s">
        <v>100</v>
      </c>
      <c r="G445" s="65"/>
      <c r="H445" s="65"/>
      <c r="I445" s="65"/>
      <c r="J445" s="225"/>
      <c r="K445" s="225"/>
    </row>
    <row r="446" spans="4:13" ht="15.75">
      <c r="D446" s="222" t="s">
        <v>235</v>
      </c>
      <c r="E446" s="64">
        <v>2</v>
      </c>
      <c r="F446" s="75" t="s">
        <v>41</v>
      </c>
      <c r="G446" s="65"/>
      <c r="H446" s="65"/>
      <c r="I446" s="65"/>
      <c r="J446" s="225"/>
      <c r="K446" s="265" t="s">
        <v>280</v>
      </c>
      <c r="L446" s="266">
        <f>+E30</f>
        <v>1543.6972786666665</v>
      </c>
      <c r="M446" s="267" t="s">
        <v>1</v>
      </c>
    </row>
    <row r="447" spans="4:13" ht="15.75">
      <c r="D447" s="222" t="s">
        <v>236</v>
      </c>
      <c r="E447" s="64">
        <v>0.2</v>
      </c>
      <c r="F447" s="75" t="s">
        <v>1</v>
      </c>
      <c r="G447" s="65"/>
      <c r="H447" s="65"/>
      <c r="I447" s="65"/>
      <c r="J447" s="225"/>
      <c r="K447" s="265" t="s">
        <v>281</v>
      </c>
      <c r="L447" s="268">
        <f>ROUNDUP(L446/3.2,)</f>
        <v>483</v>
      </c>
      <c r="M447" s="267" t="s">
        <v>96</v>
      </c>
    </row>
    <row r="448" spans="4:13" ht="15.75">
      <c r="D448" s="222" t="s">
        <v>237</v>
      </c>
      <c r="E448" s="64">
        <v>2</v>
      </c>
      <c r="F448" s="75" t="s">
        <v>41</v>
      </c>
      <c r="G448" s="65"/>
      <c r="H448" s="65"/>
      <c r="I448" s="65"/>
      <c r="J448" s="225"/>
      <c r="K448" s="265" t="s">
        <v>282</v>
      </c>
      <c r="L448" s="268">
        <f>(L446-(L447*0.2))*4</f>
        <v>5788.3891146666665</v>
      </c>
      <c r="M448" s="267" t="s">
        <v>1</v>
      </c>
    </row>
    <row r="449" spans="4:13" ht="15.75">
      <c r="D449" s="222" t="s">
        <v>238</v>
      </c>
      <c r="E449" s="64">
        <v>0.64</v>
      </c>
      <c r="F449" s="75" t="s">
        <v>1</v>
      </c>
      <c r="G449" s="65"/>
      <c r="H449" s="65"/>
      <c r="I449" s="65"/>
      <c r="J449" s="225"/>
      <c r="K449" s="265" t="s">
        <v>283</v>
      </c>
      <c r="L449" s="268">
        <f>(0.1*0.2*L448)</f>
        <v>115.76778229333335</v>
      </c>
      <c r="M449" s="267" t="s">
        <v>94</v>
      </c>
    </row>
    <row r="450" spans="4:13">
      <c r="D450" s="223" t="s">
        <v>239</v>
      </c>
      <c r="E450" s="224">
        <f>E445*E404*E410*E446</f>
        <v>1.6799999999999997</v>
      </c>
      <c r="F450" s="75" t="s">
        <v>94</v>
      </c>
      <c r="G450" s="65"/>
      <c r="H450" s="65"/>
      <c r="I450" s="65"/>
      <c r="J450" s="225"/>
      <c r="K450" s="225"/>
    </row>
    <row r="451" spans="4:13">
      <c r="D451" s="223" t="s">
        <v>240</v>
      </c>
      <c r="E451" s="224">
        <f>E448*E404*E410*E446*'MEMORIAS CURVAS'!R6</f>
        <v>53.760000000000005</v>
      </c>
      <c r="F451" s="75" t="s">
        <v>2</v>
      </c>
      <c r="G451" s="65"/>
      <c r="H451" s="65"/>
      <c r="I451" s="65"/>
      <c r="J451" s="225"/>
      <c r="K451" s="225"/>
    </row>
    <row r="452" spans="4:13" ht="15.75" thickBot="1">
      <c r="D452" s="226" t="s">
        <v>241</v>
      </c>
      <c r="E452" s="227">
        <f>(ROUNDUP((E404*E410/E447),0)+1)*E449*E446*'MEMORIAS CURVAS'!R6</f>
        <v>86.732800000000012</v>
      </c>
      <c r="F452" s="79" t="s">
        <v>2</v>
      </c>
      <c r="G452" s="65"/>
      <c r="H452" s="65"/>
      <c r="I452" s="65"/>
      <c r="J452" s="225"/>
      <c r="K452" s="225"/>
    </row>
    <row r="453" spans="4:13">
      <c r="D453" s="269"/>
      <c r="E453" s="270"/>
      <c r="F453" s="271"/>
      <c r="G453" s="134"/>
      <c r="H453" s="134"/>
      <c r="I453" s="134"/>
      <c r="J453" s="225"/>
      <c r="K453" s="225"/>
    </row>
    <row r="454" spans="4:13" ht="15.75" thickBot="1">
      <c r="D454" s="272"/>
      <c r="E454" s="273"/>
      <c r="F454" s="68"/>
      <c r="G454" s="136"/>
      <c r="H454" s="136"/>
      <c r="I454" s="136"/>
      <c r="J454" s="225"/>
      <c r="K454" s="225"/>
    </row>
    <row r="455" spans="4:13">
      <c r="D455" s="136"/>
      <c r="E455" s="228"/>
      <c r="F455" s="65"/>
      <c r="G455" s="65"/>
      <c r="H455" s="65"/>
      <c r="I455" s="65"/>
      <c r="J455" s="225"/>
      <c r="K455" s="225"/>
    </row>
    <row r="456" spans="4:13" ht="15.75" thickBot="1">
      <c r="D456" s="225"/>
      <c r="E456" s="228"/>
      <c r="F456" s="65"/>
      <c r="G456" s="65"/>
      <c r="H456" s="65"/>
      <c r="I456" s="65"/>
      <c r="J456" s="225"/>
      <c r="K456" s="225"/>
    </row>
    <row r="457" spans="4:13" ht="15.75" thickBot="1">
      <c r="D457" s="860" t="s">
        <v>284</v>
      </c>
      <c r="E457" s="861"/>
      <c r="F457" s="862"/>
      <c r="G457" s="136"/>
      <c r="H457" s="136"/>
      <c r="I457" s="136"/>
      <c r="J457" s="225"/>
      <c r="K457" s="225"/>
    </row>
    <row r="458" spans="4:13" ht="15.75" thickBot="1">
      <c r="D458" s="274" t="s">
        <v>285</v>
      </c>
      <c r="E458" s="275">
        <v>1106.6500000000001</v>
      </c>
      <c r="F458" s="276" t="s">
        <v>94</v>
      </c>
      <c r="G458" s="65"/>
      <c r="H458" s="65"/>
      <c r="I458" s="65"/>
      <c r="J458" t="s">
        <v>286</v>
      </c>
      <c r="K458" s="225"/>
    </row>
    <row r="459" spans="4:13" ht="15.75" thickBot="1">
      <c r="D459" s="226" t="s">
        <v>287</v>
      </c>
      <c r="E459" s="277">
        <v>266.23</v>
      </c>
      <c r="F459" s="79" t="s">
        <v>94</v>
      </c>
      <c r="G459" s="65"/>
      <c r="H459" s="65"/>
      <c r="I459" s="65"/>
      <c r="J459" s="69" t="s">
        <v>286</v>
      </c>
      <c r="K459" s="225"/>
    </row>
    <row r="460" spans="4:13">
      <c r="D460" s="225"/>
      <c r="E460" s="228"/>
      <c r="F460" s="65"/>
      <c r="G460" s="65"/>
      <c r="H460" s="65"/>
      <c r="I460" s="65"/>
      <c r="J460" s="225"/>
      <c r="K460" s="225"/>
    </row>
    <row r="461" spans="4:13">
      <c r="E461" s="54"/>
      <c r="F461" s="55"/>
      <c r="G461" s="55"/>
      <c r="H461" s="55"/>
      <c r="I461" s="55"/>
    </row>
    <row r="462" spans="4:13">
      <c r="E462" s="54"/>
      <c r="F462" s="55"/>
      <c r="G462" s="55"/>
      <c r="H462" s="55"/>
      <c r="I462" s="55"/>
      <c r="J462" s="225"/>
      <c r="K462" s="225"/>
    </row>
    <row r="463" spans="4:13">
      <c r="D463" s="858" t="s">
        <v>288</v>
      </c>
      <c r="E463" s="858"/>
      <c r="F463" s="858"/>
      <c r="G463" s="858"/>
      <c r="H463" s="858"/>
      <c r="I463" s="858"/>
      <c r="J463" s="858"/>
      <c r="K463" s="858"/>
    </row>
    <row r="464" spans="4:13">
      <c r="D464" s="858" t="s">
        <v>289</v>
      </c>
      <c r="E464" s="858"/>
      <c r="F464" s="859" t="e">
        <f>('MEMORIAS CURVAS'!E338+E430)</f>
        <v>#REF!</v>
      </c>
      <c r="G464" s="859"/>
      <c r="H464" s="859"/>
      <c r="I464" s="859"/>
      <c r="J464" s="859"/>
      <c r="K464" s="64" t="s">
        <v>94</v>
      </c>
      <c r="L464" s="225"/>
      <c r="M464" s="225"/>
    </row>
    <row r="465" spans="4:13">
      <c r="D465" s="858" t="s">
        <v>290</v>
      </c>
      <c r="E465" s="858"/>
      <c r="F465" s="859" t="e">
        <f>'MEMORIAS CURVAS'!E357+'MEMORIAS CURVAS'!E376+'MEMORIAS CURVAS'!E389+'MEMORIAS CURVAS'!E400+E420+E429+E438+E450-L449</f>
        <v>#REF!</v>
      </c>
      <c r="G465" s="859"/>
      <c r="H465" s="859"/>
      <c r="I465" s="859"/>
      <c r="J465" s="859"/>
      <c r="K465" s="64" t="s">
        <v>94</v>
      </c>
      <c r="L465" s="225"/>
      <c r="M465" s="225"/>
    </row>
    <row r="466" spans="4:13">
      <c r="D466" s="858" t="s">
        <v>291</v>
      </c>
      <c r="E466" s="858"/>
      <c r="F466" s="859" t="e">
        <f>'MEMORIAS CURVAS'!F357</f>
        <v>#REF!</v>
      </c>
      <c r="G466" s="859"/>
      <c r="H466" s="859"/>
      <c r="I466" s="859"/>
      <c r="J466" s="859"/>
      <c r="K466" s="64" t="s">
        <v>94</v>
      </c>
      <c r="L466" s="225"/>
      <c r="M466" s="225"/>
    </row>
    <row r="467" spans="4:13">
      <c r="D467" s="858" t="s">
        <v>292</v>
      </c>
      <c r="E467" s="858"/>
      <c r="F467" s="859" t="e">
        <f>'MEMORIAS CURVAS'!J357+'MEMORIAS CURVAS'!F376+'MEMORIAS CURVAS'!J376+'MEMORIAS CURVAS'!E390+'MEMORIAS CURVAS'!E391+'MEMORIAS CURVAS'!E401+'MEMORIAS CURVAS'!E402+'MEMORIAS CURVAS'!E440+E418+E427+E439+E451+E452+E428+E419</f>
        <v>#REF!</v>
      </c>
      <c r="G467" s="859"/>
      <c r="H467" s="859"/>
      <c r="I467" s="859"/>
      <c r="J467" s="859"/>
      <c r="K467" s="64" t="s">
        <v>2</v>
      </c>
      <c r="L467" s="225"/>
      <c r="M467" s="225"/>
    </row>
    <row r="468" spans="4:13">
      <c r="D468" s="858" t="s">
        <v>293</v>
      </c>
      <c r="E468" s="858"/>
      <c r="F468" s="859">
        <f>'MEMORIAS CURVAS'!E458</f>
        <v>1106.6500000000001</v>
      </c>
      <c r="G468" s="859"/>
      <c r="H468" s="859"/>
      <c r="I468" s="859"/>
      <c r="J468" s="859"/>
      <c r="K468" s="64" t="s">
        <v>94</v>
      </c>
      <c r="L468" s="225"/>
      <c r="M468" s="225"/>
    </row>
    <row r="469" spans="4:13">
      <c r="D469" s="858" t="s">
        <v>294</v>
      </c>
      <c r="E469" s="858"/>
      <c r="F469" s="859">
        <f>E459</f>
        <v>266.23</v>
      </c>
      <c r="G469" s="859"/>
      <c r="H469" s="859"/>
      <c r="I469" s="859"/>
      <c r="J469" s="859"/>
      <c r="K469" s="64" t="s">
        <v>94</v>
      </c>
      <c r="L469" s="225"/>
      <c r="M469" s="225"/>
    </row>
    <row r="470" spans="4:13">
      <c r="D470" s="858" t="s">
        <v>295</v>
      </c>
      <c r="E470" s="858"/>
      <c r="F470" s="859" t="e">
        <f>E376*0.4+E420*0.4+E429*0.4</f>
        <v>#REF!</v>
      </c>
      <c r="G470" s="859"/>
      <c r="H470" s="859"/>
      <c r="I470" s="859"/>
      <c r="J470" s="859"/>
      <c r="K470" s="64" t="s">
        <v>94</v>
      </c>
      <c r="L470" s="225"/>
      <c r="M470" s="225"/>
    </row>
    <row r="471" spans="4:13">
      <c r="D471" s="858" t="s">
        <v>296</v>
      </c>
      <c r="E471" s="858"/>
      <c r="F471" s="873">
        <v>0</v>
      </c>
      <c r="G471" s="873"/>
      <c r="H471" s="873"/>
      <c r="I471" s="873"/>
      <c r="J471" s="873"/>
      <c r="K471" s="278" t="s">
        <v>1</v>
      </c>
      <c r="L471" s="279"/>
      <c r="M471" s="225"/>
    </row>
    <row r="472" spans="4:13">
      <c r="D472" s="874" t="s">
        <v>297</v>
      </c>
      <c r="E472" s="875"/>
      <c r="F472" s="876">
        <v>0.2</v>
      </c>
      <c r="G472" s="877"/>
      <c r="H472" s="877"/>
      <c r="I472" s="877"/>
      <c r="J472" s="878"/>
      <c r="K472" s="278" t="s">
        <v>1</v>
      </c>
      <c r="L472" s="225"/>
      <c r="M472" s="225"/>
    </row>
    <row r="473" spans="4:13">
      <c r="D473" s="858" t="s">
        <v>298</v>
      </c>
      <c r="E473" s="858"/>
      <c r="F473" s="859" t="e">
        <f>(F464/E337)*F472</f>
        <v>#REF!</v>
      </c>
      <c r="G473" s="859"/>
      <c r="H473" s="859"/>
      <c r="I473" s="859"/>
      <c r="J473" s="859"/>
      <c r="K473" s="64" t="s">
        <v>94</v>
      </c>
      <c r="L473" s="65"/>
      <c r="M473" s="225"/>
    </row>
    <row r="474" spans="4:13">
      <c r="D474" s="858" t="s">
        <v>299</v>
      </c>
      <c r="E474" s="858"/>
      <c r="F474" s="859">
        <v>0</v>
      </c>
      <c r="G474" s="859"/>
      <c r="H474" s="859"/>
      <c r="I474" s="859"/>
      <c r="J474" s="859"/>
      <c r="K474" s="64" t="s">
        <v>41</v>
      </c>
    </row>
  </sheetData>
  <mergeCells count="49">
    <mergeCell ref="D472:E472"/>
    <mergeCell ref="F472:J472"/>
    <mergeCell ref="D473:E473"/>
    <mergeCell ref="F473:J473"/>
    <mergeCell ref="D474:E474"/>
    <mergeCell ref="F474:J474"/>
    <mergeCell ref="D469:E469"/>
    <mergeCell ref="F469:J469"/>
    <mergeCell ref="D470:E470"/>
    <mergeCell ref="F470:J470"/>
    <mergeCell ref="D471:E471"/>
    <mergeCell ref="F471:J471"/>
    <mergeCell ref="D466:E466"/>
    <mergeCell ref="F466:J466"/>
    <mergeCell ref="D467:E467"/>
    <mergeCell ref="F467:J467"/>
    <mergeCell ref="D468:E468"/>
    <mergeCell ref="F468:J468"/>
    <mergeCell ref="D465:E465"/>
    <mergeCell ref="F465:J465"/>
    <mergeCell ref="D393:L393"/>
    <mergeCell ref="D403:F403"/>
    <mergeCell ref="D411:F411"/>
    <mergeCell ref="D421:F421"/>
    <mergeCell ref="D431:F431"/>
    <mergeCell ref="D441:F441"/>
    <mergeCell ref="K444:L444"/>
    <mergeCell ref="D457:F457"/>
    <mergeCell ref="D463:K463"/>
    <mergeCell ref="D464:E464"/>
    <mergeCell ref="F464:J464"/>
    <mergeCell ref="D380:F380"/>
    <mergeCell ref="O173:Q173"/>
    <mergeCell ref="O193:Q193"/>
    <mergeCell ref="O213:Q213"/>
    <mergeCell ref="O233:Q233"/>
    <mergeCell ref="O253:Q253"/>
    <mergeCell ref="O274:Q274"/>
    <mergeCell ref="O293:Q293"/>
    <mergeCell ref="D320:J320"/>
    <mergeCell ref="L320:O320"/>
    <mergeCell ref="D340:J340"/>
    <mergeCell ref="D359:J359"/>
    <mergeCell ref="O153:Q153"/>
    <mergeCell ref="O53:Q53"/>
    <mergeCell ref="O73:Q73"/>
    <mergeCell ref="O93:Q93"/>
    <mergeCell ref="O113:Q113"/>
    <mergeCell ref="O133:Q133"/>
  </mergeCells>
  <pageMargins left="1.1015625" right="0.7" top="0.75" bottom="0.75" header="0.3" footer="0.3"/>
  <pageSetup scale="26" orientation="landscape" horizontalDpi="300" verticalDpi="300" r:id="rId1"/>
  <rowBreaks count="5" manualBreakCount="5">
    <brk id="111" max="16383" man="1"/>
    <brk id="131" max="16383" man="1"/>
    <brk id="251" max="16383" man="1"/>
    <brk id="378" max="16383" man="1"/>
    <brk id="483" max="13" man="1"/>
  </row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>
    <tabColor rgb="FF00FF00"/>
  </sheetPr>
  <dimension ref="A1:Y107"/>
  <sheetViews>
    <sheetView topLeftCell="A46" zoomScale="75" zoomScaleNormal="75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4.75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32.25" customHeight="1" thickBot="1">
      <c r="A31" s="281" t="s">
        <v>46</v>
      </c>
      <c r="B31" s="504" t="e">
        <f>+#REF!</f>
        <v>#REF!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e">
        <f>+#REF!</f>
        <v>#REF!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 t="s">
        <v>331</v>
      </c>
      <c r="B36" s="924" t="s">
        <v>386</v>
      </c>
      <c r="C36" s="925"/>
      <c r="D36" s="925"/>
      <c r="E36" s="925"/>
      <c r="F36" s="925"/>
      <c r="G36" s="925"/>
      <c r="H36" s="926"/>
      <c r="I36" s="354"/>
      <c r="J36" s="355"/>
      <c r="K36" s="356">
        <v>179791.20120000001</v>
      </c>
      <c r="L36" s="357"/>
      <c r="M36" s="358">
        <v>23</v>
      </c>
      <c r="N36" s="359">
        <f>K36/M36</f>
        <v>7817.0087478260875</v>
      </c>
    </row>
    <row r="37" spans="1:25">
      <c r="A37" s="353" t="s">
        <v>332</v>
      </c>
      <c r="B37" s="924" t="s">
        <v>387</v>
      </c>
      <c r="C37" s="925"/>
      <c r="D37" s="925"/>
      <c r="E37" s="925"/>
      <c r="F37" s="925"/>
      <c r="G37" s="925"/>
      <c r="H37" s="926"/>
      <c r="I37" s="360"/>
      <c r="J37" s="361"/>
      <c r="K37" s="356">
        <v>62.7</v>
      </c>
      <c r="L37" s="362"/>
      <c r="M37" s="358">
        <v>1</v>
      </c>
      <c r="N37" s="359">
        <f>K37/M37</f>
        <v>62.7</v>
      </c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</row>
    <row r="41" spans="1:25">
      <c r="B41" s="927" t="s">
        <v>333</v>
      </c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N75*M41</f>
        <v>#REF!</v>
      </c>
      <c r="P41" t="s">
        <v>410</v>
      </c>
      <c r="Q41" t="s">
        <v>411</v>
      </c>
      <c r="R41" t="s">
        <v>412</v>
      </c>
      <c r="S41" t="s">
        <v>413</v>
      </c>
      <c r="T41" t="s">
        <v>414</v>
      </c>
      <c r="U41" t="s">
        <v>415</v>
      </c>
      <c r="V41" t="s">
        <v>416</v>
      </c>
      <c r="W41" t="s">
        <v>417</v>
      </c>
      <c r="X41" t="s">
        <v>418</v>
      </c>
      <c r="Y41" s="281" t="s">
        <v>419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0" t="e">
        <f>+N75*P43/$N$77</f>
        <v>#REF!</v>
      </c>
      <c r="Q42" s="500" t="e">
        <f>+N75*Q43/$N$77</f>
        <v>#REF!</v>
      </c>
      <c r="R42" s="500" t="e">
        <f>+N53/$N$77</f>
        <v>#REF!</v>
      </c>
      <c r="S42" s="500"/>
      <c r="T42" s="500"/>
      <c r="U42" s="500"/>
      <c r="V42" s="500" t="e">
        <f>+N43/$N$77</f>
        <v>#REF!</v>
      </c>
      <c r="W42" s="280"/>
      <c r="X42" s="500" t="e">
        <f>+N64/$N$77</f>
        <v>#REF!</v>
      </c>
      <c r="Y42" s="502" t="e">
        <f>+SUM(P42:X42)</f>
        <v>#REF!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SUM(N36:N42)</f>
        <v>#REF!</v>
      </c>
      <c r="P43" s="501">
        <v>0.42624279923191805</v>
      </c>
      <c r="Q43" s="501">
        <v>0.5737572007680819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337</v>
      </c>
      <c r="B48" s="393" t="s">
        <v>388</v>
      </c>
      <c r="C48" s="394"/>
      <c r="D48" s="394"/>
      <c r="E48" s="394"/>
      <c r="F48" s="394"/>
      <c r="G48" s="394"/>
      <c r="H48" s="394"/>
      <c r="I48" s="394"/>
      <c r="J48" s="395" t="s">
        <v>1</v>
      </c>
      <c r="K48" s="396">
        <v>0.35</v>
      </c>
      <c r="L48" s="354"/>
      <c r="M48" s="397">
        <v>5430.3245693219123</v>
      </c>
      <c r="N48" s="359">
        <f>K48*M48</f>
        <v>1900.6135992626691</v>
      </c>
    </row>
    <row r="49" spans="1:14">
      <c r="A49" s="392" t="s">
        <v>338</v>
      </c>
      <c r="B49" s="393" t="s">
        <v>389</v>
      </c>
      <c r="C49" s="398"/>
      <c r="D49" s="398"/>
      <c r="E49" s="398"/>
      <c r="F49" s="398"/>
      <c r="G49" s="398"/>
      <c r="H49" s="398"/>
      <c r="I49" s="398"/>
      <c r="J49" s="399" t="s">
        <v>100</v>
      </c>
      <c r="K49" s="400">
        <v>1</v>
      </c>
      <c r="L49" s="360"/>
      <c r="M49" s="397">
        <v>10983.947574969388</v>
      </c>
      <c r="N49" s="359">
        <f>K49*M49</f>
        <v>10983.947574969388</v>
      </c>
    </row>
    <row r="50" spans="1:14">
      <c r="A50" s="392" t="s">
        <v>339</v>
      </c>
      <c r="B50" s="393" t="s">
        <v>390</v>
      </c>
      <c r="C50" s="398"/>
      <c r="D50" s="398"/>
      <c r="E50" s="398"/>
      <c r="F50" s="398"/>
      <c r="G50" s="398"/>
      <c r="H50" s="398"/>
      <c r="I50" s="398"/>
      <c r="J50" s="399" t="s">
        <v>2</v>
      </c>
      <c r="K50" s="400">
        <v>3.8</v>
      </c>
      <c r="L50" s="360"/>
      <c r="M50" s="397">
        <v>3203.2000000000003</v>
      </c>
      <c r="N50" s="359">
        <f>K50*M50</f>
        <v>12172.16</v>
      </c>
    </row>
    <row r="51" spans="1:14">
      <c r="A51" s="392" t="s">
        <v>340</v>
      </c>
      <c r="B51" s="393" t="s">
        <v>391</v>
      </c>
      <c r="C51" s="398"/>
      <c r="D51" s="398"/>
      <c r="E51" s="398"/>
      <c r="F51" s="398"/>
      <c r="G51" s="398"/>
      <c r="H51" s="398"/>
      <c r="I51" s="398"/>
      <c r="J51" s="399" t="s">
        <v>94</v>
      </c>
      <c r="K51" s="400">
        <v>0.18</v>
      </c>
      <c r="L51" s="360"/>
      <c r="M51" s="397">
        <v>410988</v>
      </c>
      <c r="N51" s="359">
        <f>K51*M51</f>
        <v>73977.84</v>
      </c>
    </row>
    <row r="52" spans="1:14" ht="15.75" thickBot="1">
      <c r="B52" s="393"/>
      <c r="C52" s="482"/>
      <c r="D52" s="482"/>
      <c r="E52" s="482"/>
      <c r="F52" s="482"/>
      <c r="G52" s="482"/>
      <c r="H52" s="482"/>
      <c r="I52" s="482"/>
      <c r="J52" s="401"/>
      <c r="K52" s="402"/>
      <c r="L52" s="403"/>
      <c r="M52" s="397"/>
      <c r="N52" s="359"/>
    </row>
    <row r="53" spans="1:14" ht="15.75" thickBot="1">
      <c r="B53" s="898" t="s">
        <v>334</v>
      </c>
      <c r="C53" s="899"/>
      <c r="D53" s="899"/>
      <c r="E53" s="899"/>
      <c r="F53" s="899"/>
      <c r="G53" s="899"/>
      <c r="H53" s="899"/>
      <c r="I53" s="899"/>
      <c r="J53" s="899"/>
      <c r="K53" s="899"/>
      <c r="L53" s="899"/>
      <c r="M53" s="900"/>
      <c r="N53" s="382">
        <f>SUM(N48:N52)</f>
        <v>99034.561174232047</v>
      </c>
    </row>
    <row r="54" spans="1:14">
      <c r="B54" s="404"/>
      <c r="C54" s="384"/>
      <c r="D54" s="384"/>
      <c r="E54" s="384"/>
      <c r="F54" s="384"/>
      <c r="G54" s="384"/>
      <c r="H54" s="384"/>
      <c r="I54" s="384"/>
      <c r="J54" s="384"/>
      <c r="K54" s="384"/>
      <c r="L54" s="384"/>
      <c r="M54" s="384"/>
      <c r="N54" s="385"/>
    </row>
    <row r="55" spans="1:14">
      <c r="B55" s="386" t="s">
        <v>341</v>
      </c>
      <c r="C55" s="387"/>
      <c r="D55" s="387"/>
      <c r="E55" s="387"/>
      <c r="F55" s="387"/>
      <c r="G55" s="387"/>
      <c r="H55" s="387"/>
      <c r="I55" s="387"/>
      <c r="J55" s="387"/>
      <c r="K55" s="387"/>
      <c r="L55" s="387"/>
      <c r="M55" s="387"/>
      <c r="N55" s="388"/>
    </row>
    <row r="56" spans="1:14" ht="15.75" thickBot="1">
      <c r="B56" s="405"/>
      <c r="C56" s="348"/>
      <c r="D56" s="348"/>
      <c r="E56" s="348"/>
      <c r="F56" s="348"/>
      <c r="G56" s="348"/>
      <c r="H56" s="348"/>
      <c r="I56" s="348"/>
      <c r="J56" s="348"/>
      <c r="K56" s="348"/>
      <c r="L56" s="348"/>
      <c r="M56" s="348"/>
      <c r="N56" s="350"/>
    </row>
    <row r="57" spans="1:14" ht="25.5">
      <c r="B57" s="483" t="s">
        <v>342</v>
      </c>
      <c r="C57" s="484"/>
      <c r="D57" s="484"/>
      <c r="E57" s="484"/>
      <c r="F57" s="484"/>
      <c r="G57" s="484"/>
      <c r="H57" s="406" t="s">
        <v>23</v>
      </c>
      <c r="I57" s="407" t="s">
        <v>343</v>
      </c>
      <c r="J57" s="408" t="s">
        <v>344</v>
      </c>
      <c r="K57" s="406" t="s">
        <v>345</v>
      </c>
      <c r="L57" s="909" t="s">
        <v>346</v>
      </c>
      <c r="M57" s="910"/>
      <c r="N57" s="409" t="s">
        <v>330</v>
      </c>
    </row>
    <row r="58" spans="1:14">
      <c r="A58" s="281" t="s">
        <v>347</v>
      </c>
      <c r="B58" s="410" t="s">
        <v>400</v>
      </c>
      <c r="C58" s="411"/>
      <c r="D58" s="411"/>
      <c r="E58" s="411"/>
      <c r="F58" s="411"/>
      <c r="G58" s="411"/>
      <c r="H58" s="412" t="s">
        <v>348</v>
      </c>
      <c r="I58" s="377">
        <v>0.18</v>
      </c>
      <c r="J58" s="413">
        <v>1</v>
      </c>
      <c r="K58" s="377">
        <v>0.18</v>
      </c>
      <c r="L58" s="911">
        <v>1280</v>
      </c>
      <c r="M58" s="912"/>
      <c r="N58" s="414">
        <f>K58*L58</f>
        <v>230.39999999999998</v>
      </c>
    </row>
    <row r="59" spans="1:14">
      <c r="B59" s="410"/>
      <c r="C59" s="415"/>
      <c r="D59" s="415"/>
      <c r="E59" s="415"/>
      <c r="F59" s="415"/>
      <c r="G59" s="415"/>
      <c r="H59" s="412"/>
      <c r="I59" s="377"/>
      <c r="J59" s="413"/>
      <c r="K59" s="377"/>
      <c r="L59" s="911"/>
      <c r="M59" s="912"/>
      <c r="N59" s="414"/>
    </row>
    <row r="60" spans="1:14">
      <c r="B60" s="410"/>
      <c r="C60" s="415"/>
      <c r="D60" s="415"/>
      <c r="E60" s="415"/>
      <c r="F60" s="415"/>
      <c r="G60" s="415"/>
      <c r="H60" s="412"/>
      <c r="I60" s="377"/>
      <c r="J60" s="413"/>
      <c r="K60" s="377"/>
      <c r="L60" s="911"/>
      <c r="M60" s="912"/>
      <c r="N60" s="414"/>
    </row>
    <row r="61" spans="1:14">
      <c r="B61" s="410"/>
      <c r="C61" s="415"/>
      <c r="D61" s="415"/>
      <c r="E61" s="415"/>
      <c r="F61" s="415"/>
      <c r="G61" s="415"/>
      <c r="H61" s="412"/>
      <c r="I61" s="377"/>
      <c r="J61" s="413"/>
      <c r="K61" s="377"/>
      <c r="L61" s="911"/>
      <c r="M61" s="912"/>
      <c r="N61" s="414"/>
    </row>
    <row r="62" spans="1:14">
      <c r="B62" s="410"/>
      <c r="C62" s="415"/>
      <c r="D62" s="415"/>
      <c r="E62" s="415"/>
      <c r="F62" s="415"/>
      <c r="G62" s="415"/>
      <c r="H62" s="416"/>
      <c r="I62" s="377"/>
      <c r="J62" s="377"/>
      <c r="K62" s="377"/>
      <c r="L62" s="417"/>
      <c r="M62" s="418"/>
      <c r="N62" s="419"/>
    </row>
    <row r="63" spans="1:14" ht="15.75" thickBot="1">
      <c r="B63" s="481"/>
      <c r="C63" s="482"/>
      <c r="D63" s="482"/>
      <c r="E63" s="482"/>
      <c r="F63" s="482"/>
      <c r="G63" s="482"/>
      <c r="H63" s="420"/>
      <c r="I63" s="421"/>
      <c r="J63" s="421"/>
      <c r="K63" s="421"/>
      <c r="L63" s="913"/>
      <c r="M63" s="914"/>
      <c r="N63" s="421"/>
    </row>
    <row r="64" spans="1:14" ht="15.75" thickBot="1">
      <c r="B64" s="915" t="s">
        <v>334</v>
      </c>
      <c r="C64" s="907"/>
      <c r="D64" s="907"/>
      <c r="E64" s="907"/>
      <c r="F64" s="907"/>
      <c r="G64" s="907"/>
      <c r="H64" s="907"/>
      <c r="I64" s="907"/>
      <c r="J64" s="907"/>
      <c r="K64" s="907"/>
      <c r="L64" s="907"/>
      <c r="M64" s="908"/>
      <c r="N64" s="422">
        <f>N58+N59+N60+N61+N62</f>
        <v>230.39999999999998</v>
      </c>
    </row>
    <row r="65" spans="1:15">
      <c r="B65" s="404"/>
      <c r="C65" s="384"/>
      <c r="D65" s="384"/>
      <c r="E65" s="384"/>
      <c r="F65" s="384"/>
      <c r="G65" s="384"/>
      <c r="H65" s="384"/>
      <c r="I65" s="384"/>
      <c r="J65" s="384"/>
      <c r="K65" s="384"/>
      <c r="L65" s="384"/>
      <c r="M65" s="384"/>
      <c r="N65" s="385"/>
    </row>
    <row r="66" spans="1:15">
      <c r="B66" s="386" t="s">
        <v>349</v>
      </c>
      <c r="C66" s="387"/>
      <c r="D66" s="387"/>
      <c r="E66" s="387"/>
      <c r="F66" s="387"/>
      <c r="G66" s="387"/>
      <c r="H66" s="387"/>
      <c r="I66" s="387"/>
      <c r="J66" s="387"/>
      <c r="K66" s="387"/>
      <c r="L66" s="387"/>
      <c r="M66" s="387"/>
      <c r="N66" s="388"/>
    </row>
    <row r="67" spans="1:15" ht="15.75" thickBot="1">
      <c r="B67" s="405"/>
      <c r="C67" s="348"/>
      <c r="D67" s="348"/>
      <c r="E67" s="348"/>
      <c r="F67" s="348"/>
      <c r="G67" s="348"/>
      <c r="H67" s="348"/>
      <c r="I67" s="348"/>
      <c r="J67" s="348"/>
      <c r="K67" s="348"/>
      <c r="L67" s="348"/>
      <c r="M67" s="348"/>
      <c r="N67" s="350"/>
    </row>
    <row r="68" spans="1:15" ht="25.5">
      <c r="B68" s="916" t="s">
        <v>350</v>
      </c>
      <c r="C68" s="917"/>
      <c r="D68" s="917"/>
      <c r="E68" s="917"/>
      <c r="F68" s="917"/>
      <c r="G68" s="917"/>
      <c r="H68" s="917"/>
      <c r="I68" s="406" t="s">
        <v>92</v>
      </c>
      <c r="J68" s="408" t="s">
        <v>351</v>
      </c>
      <c r="K68" s="407" t="s">
        <v>93</v>
      </c>
      <c r="L68" s="918" t="s">
        <v>77</v>
      </c>
      <c r="M68" s="919"/>
      <c r="N68" s="423" t="s">
        <v>330</v>
      </c>
    </row>
    <row r="69" spans="1:15">
      <c r="A69" s="424" t="s">
        <v>352</v>
      </c>
      <c r="B69" s="506" t="e">
        <f>+#REF!</f>
        <v>#REF!</v>
      </c>
      <c r="C69" s="415"/>
      <c r="D69" s="415"/>
      <c r="E69" s="415"/>
      <c r="F69" s="415"/>
      <c r="G69" s="415"/>
      <c r="H69" s="415"/>
      <c r="I69" s="426"/>
      <c r="J69" s="427"/>
      <c r="K69" s="428" t="e">
        <f>+#REF!</f>
        <v>#REF!</v>
      </c>
      <c r="L69" s="429"/>
      <c r="M69" s="430">
        <v>0.33619448322704804</v>
      </c>
      <c r="N69" s="431" t="e">
        <f>K69*M69</f>
        <v>#REF!</v>
      </c>
      <c r="O69" s="432"/>
    </row>
    <row r="70" spans="1:15">
      <c r="A70" s="424" t="s">
        <v>353</v>
      </c>
      <c r="B70" s="425"/>
      <c r="C70" s="415"/>
      <c r="D70" s="415"/>
      <c r="E70" s="415"/>
      <c r="F70" s="415"/>
      <c r="G70" s="415"/>
      <c r="H70" s="415"/>
      <c r="I70" s="426"/>
      <c r="J70" s="427"/>
      <c r="K70" s="428"/>
      <c r="L70" s="429"/>
      <c r="M70" s="430"/>
      <c r="N70" s="431"/>
    </row>
    <row r="71" spans="1:15">
      <c r="B71" s="425"/>
      <c r="C71" s="415"/>
      <c r="D71" s="415"/>
      <c r="E71" s="415"/>
      <c r="F71" s="415"/>
      <c r="G71" s="415"/>
      <c r="H71" s="415"/>
      <c r="I71" s="426"/>
      <c r="J71" s="427"/>
      <c r="K71" s="428"/>
      <c r="L71" s="429"/>
      <c r="M71" s="433"/>
      <c r="N71" s="431"/>
    </row>
    <row r="72" spans="1:15">
      <c r="B72" s="425"/>
      <c r="C72" s="415"/>
      <c r="D72" s="415"/>
      <c r="E72" s="415"/>
      <c r="F72" s="415"/>
      <c r="G72" s="415"/>
      <c r="H72" s="415"/>
      <c r="I72" s="377"/>
      <c r="J72" s="434"/>
      <c r="K72" s="435"/>
      <c r="L72" s="436"/>
      <c r="M72" s="437"/>
      <c r="N72" s="438"/>
    </row>
    <row r="73" spans="1:15">
      <c r="B73" s="425"/>
      <c r="C73" s="415"/>
      <c r="D73" s="415"/>
      <c r="E73" s="415"/>
      <c r="F73" s="415"/>
      <c r="G73" s="415"/>
      <c r="H73" s="415"/>
      <c r="I73" s="377"/>
      <c r="J73" s="434"/>
      <c r="K73" s="435"/>
      <c r="L73" s="436"/>
      <c r="M73" s="437"/>
      <c r="N73" s="438"/>
    </row>
    <row r="74" spans="1:15" ht="15.75" thickBot="1">
      <c r="B74" s="920"/>
      <c r="C74" s="921"/>
      <c r="D74" s="921"/>
      <c r="E74" s="921"/>
      <c r="F74" s="921"/>
      <c r="G74" s="921"/>
      <c r="H74" s="921"/>
      <c r="I74" s="421"/>
      <c r="J74" s="421"/>
      <c r="K74" s="421"/>
      <c r="L74" s="922"/>
      <c r="M74" s="923"/>
      <c r="N74" s="421"/>
    </row>
    <row r="75" spans="1:15" ht="15.75" thickBot="1">
      <c r="B75" s="898" t="s">
        <v>334</v>
      </c>
      <c r="C75" s="899"/>
      <c r="D75" s="899"/>
      <c r="E75" s="899"/>
      <c r="F75" s="899"/>
      <c r="G75" s="899"/>
      <c r="H75" s="899"/>
      <c r="I75" s="907"/>
      <c r="J75" s="907"/>
      <c r="K75" s="907"/>
      <c r="L75" s="907"/>
      <c r="M75" s="908"/>
      <c r="N75" s="439" t="e">
        <f>SUM(N69:N74)</f>
        <v>#REF!</v>
      </c>
    </row>
    <row r="76" spans="1:15" ht="15.75" thickBot="1">
      <c r="B76" s="404"/>
      <c r="C76" s="384"/>
      <c r="D76" s="384"/>
      <c r="E76" s="384"/>
      <c r="F76" s="384"/>
      <c r="G76" s="384"/>
      <c r="H76" s="384"/>
      <c r="I76" s="384"/>
      <c r="J76" s="384"/>
      <c r="K76" s="384"/>
      <c r="L76" s="384"/>
      <c r="M76" s="384"/>
      <c r="N76" s="385"/>
    </row>
    <row r="77" spans="1:15" ht="15.75" thickBot="1">
      <c r="B77" s="885" t="s">
        <v>354</v>
      </c>
      <c r="C77" s="886"/>
      <c r="D77" s="886"/>
      <c r="E77" s="886"/>
      <c r="F77" s="886"/>
      <c r="G77" s="886"/>
      <c r="H77" s="886"/>
      <c r="I77" s="886"/>
      <c r="J77" s="886"/>
      <c r="K77" s="886"/>
      <c r="L77" s="886"/>
      <c r="M77" s="887"/>
      <c r="N77" s="440" t="e">
        <f>N43+N53+N64+N75</f>
        <v>#REF!</v>
      </c>
    </row>
    <row r="78" spans="1:15">
      <c r="B78" s="404"/>
      <c r="C78" s="384"/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5"/>
    </row>
    <row r="79" spans="1:15">
      <c r="B79" s="386" t="s">
        <v>355</v>
      </c>
      <c r="C79" s="387"/>
      <c r="D79" s="387"/>
      <c r="E79" s="387"/>
      <c r="F79" s="387"/>
      <c r="G79" s="387"/>
      <c r="H79" s="387"/>
      <c r="I79" s="387"/>
      <c r="J79" s="387"/>
      <c r="K79" s="387"/>
      <c r="L79" s="387"/>
      <c r="M79" s="387"/>
      <c r="N79" s="388"/>
    </row>
    <row r="80" spans="1:15" ht="15.75" thickBot="1">
      <c r="B80" s="405"/>
      <c r="C80" s="348"/>
      <c r="D80" s="348"/>
      <c r="E80" s="348"/>
      <c r="F80" s="348"/>
      <c r="G80" s="348"/>
      <c r="H80" s="348"/>
      <c r="I80" s="348"/>
      <c r="J80" s="348"/>
      <c r="K80" s="348"/>
      <c r="L80" s="348"/>
      <c r="M80" s="348"/>
      <c r="N80" s="350"/>
    </row>
    <row r="81" spans="1:14">
      <c r="B81" s="888" t="s">
        <v>55</v>
      </c>
      <c r="C81" s="889"/>
      <c r="D81" s="889"/>
      <c r="E81" s="889"/>
      <c r="F81" s="889"/>
      <c r="G81" s="889"/>
      <c r="H81" s="889"/>
      <c r="I81" s="479"/>
      <c r="J81" s="480"/>
      <c r="K81" s="441" t="s">
        <v>356</v>
      </c>
      <c r="L81" s="890" t="s">
        <v>357</v>
      </c>
      <c r="M81" s="891"/>
      <c r="N81" s="442"/>
    </row>
    <row r="82" spans="1:14">
      <c r="B82" s="892" t="s">
        <v>358</v>
      </c>
      <c r="C82" s="893"/>
      <c r="D82" s="893"/>
      <c r="E82" s="893"/>
      <c r="F82" s="893"/>
      <c r="G82" s="893"/>
      <c r="H82" s="893"/>
      <c r="I82" s="443"/>
      <c r="J82" s="444"/>
      <c r="K82" s="445">
        <v>0.2</v>
      </c>
      <c r="L82" s="894" t="e">
        <f>N77*K82</f>
        <v>#REF!</v>
      </c>
      <c r="M82" s="895"/>
      <c r="N82" s="446"/>
    </row>
    <row r="83" spans="1:14">
      <c r="B83" s="447" t="s">
        <v>359</v>
      </c>
      <c r="C83" s="448"/>
      <c r="D83" s="448"/>
      <c r="E83" s="448"/>
      <c r="F83" s="448"/>
      <c r="G83" s="448"/>
      <c r="H83" s="448"/>
      <c r="I83" s="443"/>
      <c r="J83" s="444"/>
      <c r="K83" s="445">
        <v>0.05</v>
      </c>
      <c r="L83" s="894" t="e">
        <f>N77*K83</f>
        <v>#REF!</v>
      </c>
      <c r="M83" s="895"/>
      <c r="N83" s="446"/>
    </row>
    <row r="84" spans="1:14" ht="15.75" thickBot="1">
      <c r="B84" s="449" t="s">
        <v>360</v>
      </c>
      <c r="C84" s="450"/>
      <c r="D84" s="450"/>
      <c r="E84" s="450"/>
      <c r="F84" s="450"/>
      <c r="G84" s="450"/>
      <c r="H84" s="450"/>
      <c r="I84" s="451"/>
      <c r="J84" s="452"/>
      <c r="K84" s="453">
        <v>0.05</v>
      </c>
      <c r="L84" s="896" t="e">
        <f>N77*K84</f>
        <v>#REF!</v>
      </c>
      <c r="M84" s="897"/>
      <c r="N84" s="446"/>
    </row>
    <row r="85" spans="1:14" ht="15.75" thickBot="1">
      <c r="B85" s="898" t="s">
        <v>334</v>
      </c>
      <c r="C85" s="899"/>
      <c r="D85" s="899"/>
      <c r="E85" s="899"/>
      <c r="F85" s="899"/>
      <c r="G85" s="899"/>
      <c r="H85" s="899"/>
      <c r="I85" s="899"/>
      <c r="J85" s="899"/>
      <c r="K85" s="899"/>
      <c r="L85" s="899"/>
      <c r="M85" s="900"/>
      <c r="N85" s="454" t="e">
        <f>L82+L83+L84</f>
        <v>#REF!</v>
      </c>
    </row>
    <row r="86" spans="1:14" ht="15.75" thickBot="1">
      <c r="B86" s="404"/>
      <c r="C86" s="384"/>
      <c r="D86" s="384"/>
      <c r="E86" s="384"/>
      <c r="F86" s="384"/>
      <c r="G86" s="384"/>
      <c r="H86" s="384"/>
      <c r="I86" s="384"/>
      <c r="J86" s="384"/>
      <c r="K86" s="384"/>
      <c r="L86" s="384"/>
      <c r="M86" s="384"/>
      <c r="N86" s="385"/>
    </row>
    <row r="87" spans="1:14" ht="15.75" thickBot="1">
      <c r="A87" s="281" t="s">
        <v>361</v>
      </c>
      <c r="B87" s="885" t="s">
        <v>362</v>
      </c>
      <c r="C87" s="886"/>
      <c r="D87" s="886"/>
      <c r="E87" s="886"/>
      <c r="F87" s="886"/>
      <c r="G87" s="886"/>
      <c r="H87" s="886"/>
      <c r="I87" s="886"/>
      <c r="J87" s="886"/>
      <c r="K87" s="886"/>
      <c r="L87" s="886"/>
      <c r="M87" s="887"/>
      <c r="N87" s="455" t="e">
        <f>N77+N85</f>
        <v>#REF!</v>
      </c>
    </row>
    <row r="88" spans="1:14">
      <c r="B88" s="311"/>
      <c r="C88" s="312"/>
      <c r="D88" s="312"/>
      <c r="E88" s="312"/>
      <c r="F88" s="312"/>
      <c r="G88" s="312"/>
      <c r="H88" s="312"/>
      <c r="I88" s="312"/>
      <c r="J88" s="312"/>
      <c r="K88" s="312"/>
      <c r="L88" s="312"/>
      <c r="M88" s="312"/>
      <c r="N88" s="314"/>
    </row>
    <row r="89" spans="1:14">
      <c r="B89" s="315"/>
      <c r="C89" s="313"/>
      <c r="D89" s="313"/>
      <c r="E89" s="313"/>
      <c r="F89" s="313"/>
      <c r="G89" s="313"/>
      <c r="H89" s="313"/>
      <c r="I89" s="313"/>
      <c r="J89" s="313"/>
      <c r="K89" s="313"/>
      <c r="L89" s="313"/>
      <c r="M89" s="313"/>
      <c r="N89" s="316"/>
    </row>
    <row r="90" spans="1:14">
      <c r="B90" s="315"/>
      <c r="C90" s="313"/>
      <c r="D90" s="313"/>
      <c r="E90" s="313"/>
      <c r="F90" s="313"/>
      <c r="G90" s="313"/>
      <c r="H90" s="313"/>
      <c r="I90" s="313"/>
      <c r="J90" s="313"/>
      <c r="K90" s="313"/>
      <c r="L90" s="313"/>
      <c r="M90" s="313"/>
      <c r="N90" s="316"/>
    </row>
    <row r="91" spans="1:14">
      <c r="B91" s="315"/>
      <c r="C91" s="313"/>
      <c r="D91" s="313"/>
      <c r="E91" s="313"/>
      <c r="F91" s="313"/>
      <c r="G91" s="456" t="s">
        <v>363</v>
      </c>
      <c r="H91" s="456"/>
      <c r="I91" s="456"/>
      <c r="J91" s="456"/>
      <c r="K91" s="313"/>
      <c r="L91" s="313"/>
      <c r="M91" s="313"/>
      <c r="N91" s="316"/>
    </row>
    <row r="92" spans="1:14">
      <c r="B92" s="457"/>
      <c r="C92" s="458"/>
      <c r="D92" s="458"/>
      <c r="E92" s="458"/>
      <c r="F92" s="458"/>
      <c r="G92" s="313" t="s">
        <v>364</v>
      </c>
      <c r="H92" s="458"/>
      <c r="I92" s="458"/>
      <c r="J92" s="458"/>
      <c r="K92" s="458"/>
      <c r="L92" s="458"/>
      <c r="M92" s="458"/>
      <c r="N92" s="459"/>
    </row>
    <row r="93" spans="1:14">
      <c r="B93" s="457"/>
      <c r="C93" s="458"/>
      <c r="D93" s="458"/>
      <c r="E93" s="458"/>
      <c r="F93" s="458"/>
      <c r="G93" s="313" t="s">
        <v>365</v>
      </c>
      <c r="H93" s="313"/>
      <c r="I93" s="313"/>
      <c r="J93" s="458"/>
      <c r="K93" s="458"/>
      <c r="L93" s="458"/>
      <c r="M93" s="458"/>
      <c r="N93" s="459"/>
    </row>
    <row r="94" spans="1:14">
      <c r="B94" s="460"/>
      <c r="C94" s="331"/>
      <c r="D94" s="331"/>
      <c r="E94" s="331"/>
      <c r="F94" s="331"/>
      <c r="G94" s="313" t="s">
        <v>366</v>
      </c>
      <c r="H94" s="331"/>
      <c r="I94" s="331"/>
      <c r="J94" s="331"/>
      <c r="K94" s="331"/>
      <c r="L94" s="331"/>
      <c r="M94" s="331"/>
      <c r="N94" s="332"/>
    </row>
    <row r="95" spans="1:14">
      <c r="B95" s="315"/>
      <c r="C95" s="313"/>
      <c r="D95" s="313"/>
      <c r="E95" s="313"/>
      <c r="F95" s="313"/>
      <c r="G95" s="313" t="s">
        <v>367</v>
      </c>
      <c r="H95" s="313"/>
      <c r="I95" s="313"/>
      <c r="J95" s="313"/>
      <c r="K95" s="313"/>
      <c r="L95" s="313"/>
      <c r="M95" s="313"/>
      <c r="N95" s="316"/>
    </row>
    <row r="96" spans="1:14">
      <c r="B96" s="461" t="s">
        <v>368</v>
      </c>
      <c r="C96" s="462"/>
      <c r="D96" s="462"/>
      <c r="E96" s="462"/>
      <c r="F96" s="462"/>
      <c r="G96" s="462"/>
      <c r="H96" s="462"/>
      <c r="I96" s="462"/>
      <c r="J96" s="462"/>
      <c r="K96" s="462"/>
      <c r="L96" s="462"/>
      <c r="M96" s="462"/>
      <c r="N96" s="463"/>
    </row>
    <row r="97" spans="2:14">
      <c r="B97" s="901"/>
      <c r="C97" s="902"/>
      <c r="D97" s="902"/>
      <c r="E97" s="902"/>
      <c r="F97" s="902"/>
      <c r="G97" s="902"/>
      <c r="H97" s="902"/>
      <c r="I97" s="902"/>
      <c r="J97" s="902"/>
      <c r="K97" s="902"/>
      <c r="L97" s="902"/>
      <c r="M97" s="902"/>
      <c r="N97" s="903"/>
    </row>
    <row r="98" spans="2:14">
      <c r="B98" s="904"/>
      <c r="C98" s="905"/>
      <c r="D98" s="905"/>
      <c r="E98" s="905"/>
      <c r="F98" s="905"/>
      <c r="G98" s="905"/>
      <c r="H98" s="905"/>
      <c r="I98" s="905"/>
      <c r="J98" s="905"/>
      <c r="K98" s="905"/>
      <c r="L98" s="905"/>
      <c r="M98" s="905"/>
      <c r="N98" s="906"/>
    </row>
    <row r="99" spans="2:14">
      <c r="B99" s="460"/>
      <c r="C99" s="331"/>
      <c r="D99" s="331"/>
      <c r="E99" s="331"/>
      <c r="F99" s="331"/>
      <c r="G99" s="331"/>
      <c r="H99" s="331"/>
      <c r="I99" s="331"/>
      <c r="J99" s="331"/>
      <c r="K99" s="331"/>
      <c r="L99" s="331"/>
      <c r="M99" s="331"/>
      <c r="N99" s="332"/>
    </row>
    <row r="100" spans="2:14">
      <c r="B100" s="315"/>
      <c r="C100" s="313"/>
      <c r="D100" s="313"/>
      <c r="E100" s="313"/>
      <c r="F100" s="313"/>
      <c r="G100" s="313" t="s">
        <v>363</v>
      </c>
      <c r="H100" s="313"/>
      <c r="I100" s="313"/>
      <c r="J100" s="313"/>
      <c r="K100" s="313"/>
      <c r="L100" s="313"/>
      <c r="M100" s="313"/>
      <c r="N100" s="316"/>
    </row>
    <row r="101" spans="2:14">
      <c r="B101" s="315"/>
      <c r="C101" s="313"/>
      <c r="D101" s="313"/>
      <c r="E101" s="313"/>
      <c r="F101" s="313"/>
      <c r="G101" s="464" t="s">
        <v>364</v>
      </c>
      <c r="H101" s="464"/>
      <c r="I101" s="464"/>
      <c r="J101" s="464"/>
      <c r="K101" s="313"/>
      <c r="L101" s="313"/>
      <c r="M101" s="313"/>
      <c r="N101" s="316"/>
    </row>
    <row r="102" spans="2:14">
      <c r="B102" s="315"/>
      <c r="C102" s="313"/>
      <c r="D102" s="313"/>
      <c r="E102" s="313"/>
      <c r="F102" s="313"/>
      <c r="G102" s="465" t="s">
        <v>369</v>
      </c>
      <c r="H102" s="465"/>
      <c r="I102" s="465"/>
      <c r="J102" s="465"/>
      <c r="K102" s="313"/>
      <c r="L102" s="313"/>
      <c r="M102" s="313"/>
      <c r="N102" s="316"/>
    </row>
    <row r="103" spans="2:14">
      <c r="B103" s="466"/>
      <c r="C103" s="331"/>
      <c r="D103" s="331"/>
      <c r="E103" s="331"/>
      <c r="F103" s="331"/>
      <c r="G103" s="458" t="s">
        <v>366</v>
      </c>
      <c r="H103" s="313"/>
      <c r="I103" s="313"/>
      <c r="J103" s="313"/>
      <c r="K103" s="331"/>
      <c r="L103" s="331"/>
      <c r="M103" s="331"/>
      <c r="N103" s="332"/>
    </row>
    <row r="104" spans="2:14">
      <c r="B104" s="467" t="s">
        <v>370</v>
      </c>
      <c r="C104" s="468"/>
      <c r="D104" s="468"/>
      <c r="E104" s="313"/>
      <c r="F104" s="313"/>
      <c r="G104" s="313"/>
      <c r="H104" s="313"/>
      <c r="I104" s="313"/>
      <c r="J104" s="879"/>
      <c r="K104" s="879"/>
      <c r="L104" s="879"/>
      <c r="M104" s="879"/>
      <c r="N104" s="880"/>
    </row>
    <row r="105" spans="2:14">
      <c r="B105" s="467" t="s">
        <v>371</v>
      </c>
      <c r="C105" s="468"/>
      <c r="D105" s="468"/>
      <c r="E105" s="313"/>
      <c r="F105" s="313"/>
      <c r="G105" s="313"/>
      <c r="H105" s="313"/>
      <c r="I105" s="313"/>
      <c r="J105" s="879"/>
      <c r="K105" s="879"/>
      <c r="L105" s="879"/>
      <c r="M105" s="879"/>
      <c r="N105" s="880"/>
    </row>
    <row r="106" spans="2:14" ht="15.75" thickBot="1">
      <c r="B106" s="883"/>
      <c r="C106" s="884"/>
      <c r="D106" s="884"/>
      <c r="E106" s="469"/>
      <c r="F106" s="469"/>
      <c r="G106" s="469"/>
      <c r="H106" s="469"/>
      <c r="I106" s="469"/>
      <c r="J106" s="881"/>
      <c r="K106" s="881"/>
      <c r="L106" s="881"/>
      <c r="M106" s="881"/>
      <c r="N106" s="882"/>
    </row>
    <row r="107" spans="2:14">
      <c r="B107" s="313"/>
      <c r="C107" s="313"/>
      <c r="D107" s="313"/>
      <c r="E107" s="313"/>
      <c r="F107" s="313"/>
      <c r="G107" s="313"/>
      <c r="H107" s="313"/>
      <c r="I107" s="313"/>
      <c r="J107" s="313"/>
      <c r="K107" s="313"/>
      <c r="L107" s="313"/>
      <c r="M107" s="313"/>
      <c r="N107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3:M53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75:M75"/>
    <mergeCell ref="L57:M57"/>
    <mergeCell ref="L58:M58"/>
    <mergeCell ref="L59:M59"/>
    <mergeCell ref="L60:M60"/>
    <mergeCell ref="L61:M61"/>
    <mergeCell ref="L63:M63"/>
    <mergeCell ref="B64:M64"/>
    <mergeCell ref="B68:H68"/>
    <mergeCell ref="L68:M68"/>
    <mergeCell ref="B74:H74"/>
    <mergeCell ref="L74:M74"/>
    <mergeCell ref="J104:N106"/>
    <mergeCell ref="B106:D106"/>
    <mergeCell ref="B77:M77"/>
    <mergeCell ref="B81:H81"/>
    <mergeCell ref="L81:M81"/>
    <mergeCell ref="B82:H82"/>
    <mergeCell ref="L82:M82"/>
    <mergeCell ref="L83:M83"/>
    <mergeCell ref="L84:M84"/>
    <mergeCell ref="B85:M85"/>
    <mergeCell ref="B87:M87"/>
    <mergeCell ref="B97:N97"/>
    <mergeCell ref="B98:N98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48833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248833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00FF00"/>
  </sheetPr>
  <dimension ref="A1:R31"/>
  <sheetViews>
    <sheetView view="pageBreakPreview" zoomScale="115" zoomScaleSheetLayoutView="115" workbookViewId="0">
      <selection activeCell="L76" sqref="L76:M76"/>
    </sheetView>
  </sheetViews>
  <sheetFormatPr baseColWidth="10" defaultRowHeight="15" customHeight="1"/>
  <cols>
    <col min="1" max="1" width="1.85546875" customWidth="1"/>
    <col min="2" max="2" width="7.140625" customWidth="1"/>
    <col min="3" max="3" width="34.42578125" customWidth="1"/>
    <col min="4" max="4" width="12.42578125" customWidth="1"/>
    <col min="5" max="5" width="19.28515625" customWidth="1"/>
    <col min="6" max="6" width="21.7109375" customWidth="1"/>
    <col min="7" max="7" width="23.7109375" customWidth="1"/>
    <col min="256" max="263" width="11.42578125" customWidth="1"/>
    <col min="512" max="519" width="11.42578125" customWidth="1"/>
    <col min="768" max="775" width="11.42578125" customWidth="1"/>
    <col min="1024" max="1031" width="11.42578125" customWidth="1"/>
    <col min="1280" max="1287" width="11.42578125" customWidth="1"/>
    <col min="1536" max="1543" width="11.42578125" customWidth="1"/>
    <col min="1792" max="1799" width="11.42578125" customWidth="1"/>
    <col min="2048" max="2055" width="11.42578125" customWidth="1"/>
    <col min="2304" max="2311" width="11.42578125" customWidth="1"/>
    <col min="2560" max="2567" width="11.42578125" customWidth="1"/>
    <col min="2816" max="2823" width="11.42578125" customWidth="1"/>
    <col min="3072" max="3079" width="11.42578125" customWidth="1"/>
    <col min="3328" max="3335" width="11.42578125" customWidth="1"/>
    <col min="3584" max="3591" width="11.42578125" customWidth="1"/>
    <col min="3840" max="3847" width="11.42578125" customWidth="1"/>
    <col min="4096" max="4103" width="11.42578125" customWidth="1"/>
    <col min="4352" max="4359" width="11.42578125" customWidth="1"/>
    <col min="4608" max="4615" width="11.42578125" customWidth="1"/>
    <col min="4864" max="4871" width="11.42578125" customWidth="1"/>
    <col min="5120" max="5127" width="11.42578125" customWidth="1"/>
    <col min="5376" max="5383" width="11.42578125" customWidth="1"/>
    <col min="5632" max="5639" width="11.42578125" customWidth="1"/>
    <col min="5888" max="5895" width="11.42578125" customWidth="1"/>
    <col min="6144" max="6151" width="11.42578125" customWidth="1"/>
    <col min="6400" max="6407" width="11.42578125" customWidth="1"/>
    <col min="6656" max="6663" width="11.42578125" customWidth="1"/>
    <col min="6912" max="6919" width="11.42578125" customWidth="1"/>
    <col min="7168" max="7175" width="11.42578125" customWidth="1"/>
    <col min="7424" max="7431" width="11.42578125" customWidth="1"/>
    <col min="7680" max="7687" width="11.42578125" customWidth="1"/>
    <col min="7936" max="7943" width="11.42578125" customWidth="1"/>
    <col min="8192" max="8199" width="11.42578125" customWidth="1"/>
    <col min="8448" max="8455" width="11.42578125" customWidth="1"/>
    <col min="8704" max="8711" width="11.42578125" customWidth="1"/>
    <col min="8960" max="8967" width="11.42578125" customWidth="1"/>
    <col min="9216" max="9223" width="11.42578125" customWidth="1"/>
    <col min="9472" max="9479" width="11.42578125" customWidth="1"/>
    <col min="9728" max="9735" width="11.42578125" customWidth="1"/>
    <col min="9984" max="9991" width="11.42578125" customWidth="1"/>
    <col min="10240" max="10247" width="11.42578125" customWidth="1"/>
    <col min="10496" max="10503" width="11.42578125" customWidth="1"/>
    <col min="10752" max="10759" width="11.42578125" customWidth="1"/>
    <col min="11008" max="11015" width="11.42578125" customWidth="1"/>
    <col min="11264" max="11271" width="11.42578125" customWidth="1"/>
    <col min="11520" max="11527" width="11.42578125" customWidth="1"/>
    <col min="11776" max="11783" width="11.42578125" customWidth="1"/>
    <col min="12032" max="12039" width="11.42578125" customWidth="1"/>
    <col min="12288" max="12295" width="11.42578125" customWidth="1"/>
    <col min="12544" max="12551" width="11.42578125" customWidth="1"/>
    <col min="12800" max="12807" width="11.42578125" customWidth="1"/>
    <col min="13056" max="13063" width="11.42578125" customWidth="1"/>
    <col min="13312" max="13319" width="11.42578125" customWidth="1"/>
    <col min="13568" max="13575" width="11.42578125" customWidth="1"/>
    <col min="13824" max="13831" width="11.42578125" customWidth="1"/>
    <col min="14080" max="14087" width="11.42578125" customWidth="1"/>
    <col min="14336" max="14343" width="11.42578125" customWidth="1"/>
    <col min="14592" max="14599" width="11.42578125" customWidth="1"/>
    <col min="14848" max="14855" width="11.42578125" customWidth="1"/>
    <col min="15104" max="15111" width="11.42578125" customWidth="1"/>
    <col min="15360" max="15367" width="11.42578125" customWidth="1"/>
    <col min="15616" max="15623" width="11.42578125" customWidth="1"/>
    <col min="15872" max="15879" width="11.42578125" customWidth="1"/>
    <col min="16128" max="16135" width="11.42578125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2.75" customHeight="1">
      <c r="A2" s="280"/>
      <c r="B2" s="1002"/>
      <c r="C2" s="1003"/>
      <c r="D2" s="1008" t="e">
        <f>+#REF!</f>
        <v>#REF!</v>
      </c>
      <c r="E2" s="1009"/>
      <c r="F2" s="1010"/>
      <c r="G2" s="1017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2.75" customHeight="1">
      <c r="A3" s="280"/>
      <c r="B3" s="1004"/>
      <c r="C3" s="1005"/>
      <c r="D3" s="1011"/>
      <c r="E3" s="1012"/>
      <c r="F3" s="1013"/>
      <c r="G3" s="101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2.75" customHeight="1">
      <c r="A4" s="280"/>
      <c r="B4" s="1004"/>
      <c r="C4" s="1005"/>
      <c r="D4" s="1011"/>
      <c r="E4" s="1012"/>
      <c r="F4" s="1013"/>
      <c r="G4" s="101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2.75" customHeight="1">
      <c r="A5" s="280"/>
      <c r="B5" s="1004"/>
      <c r="C5" s="1005"/>
      <c r="D5" s="1014"/>
      <c r="E5" s="1015"/>
      <c r="F5" s="1016"/>
      <c r="G5" s="101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2.75" customHeight="1">
      <c r="A6" s="280"/>
      <c r="B6" s="1004"/>
      <c r="C6" s="1005"/>
      <c r="D6" s="1018" t="s">
        <v>87</v>
      </c>
      <c r="E6" s="1019"/>
      <c r="F6" s="1020"/>
      <c r="G6" s="101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17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41.25" customHeight="1">
      <c r="A10" s="280"/>
      <c r="B10" s="42" t="s">
        <v>86</v>
      </c>
      <c r="C10" s="470" t="s">
        <v>378</v>
      </c>
      <c r="D10" s="995" t="e">
        <f>+#REF!</f>
        <v>#REF!</v>
      </c>
      <c r="E10" s="996"/>
      <c r="F10" s="996"/>
      <c r="G10" s="997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>
      <c r="A11" s="280"/>
      <c r="B11" s="52"/>
      <c r="C11" s="53"/>
      <c r="D11" s="998" t="s">
        <v>46</v>
      </c>
      <c r="E11" s="999"/>
      <c r="F11" s="1000"/>
      <c r="G11" s="41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1001"/>
      <c r="C12" s="1001"/>
      <c r="D12" s="1001"/>
      <c r="E12" s="1001"/>
      <c r="F12" s="1001"/>
      <c r="G12" s="497"/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</row>
    <row r="13" spans="1:18">
      <c r="A13" s="280"/>
      <c r="B13" s="989" t="s">
        <v>5</v>
      </c>
      <c r="C13" s="989"/>
      <c r="D13" s="492" t="s">
        <v>23</v>
      </c>
      <c r="E13" s="492" t="s">
        <v>4</v>
      </c>
      <c r="F13" s="494" t="s">
        <v>76</v>
      </c>
      <c r="G13" s="494" t="s">
        <v>25</v>
      </c>
      <c r="H13" s="280"/>
      <c r="I13" t="s">
        <v>410</v>
      </c>
      <c r="J13" t="s">
        <v>411</v>
      </c>
      <c r="K13" t="s">
        <v>412</v>
      </c>
      <c r="L13" t="s">
        <v>413</v>
      </c>
      <c r="M13" t="s">
        <v>414</v>
      </c>
      <c r="N13" t="s">
        <v>415</v>
      </c>
      <c r="O13" t="s">
        <v>416</v>
      </c>
      <c r="P13" t="s">
        <v>417</v>
      </c>
      <c r="Q13" t="s">
        <v>418</v>
      </c>
      <c r="R13" s="281" t="s">
        <v>419</v>
      </c>
    </row>
    <row r="14" spans="1:18">
      <c r="A14" s="280"/>
      <c r="B14" s="4">
        <v>1</v>
      </c>
      <c r="C14" s="1" t="s">
        <v>40</v>
      </c>
      <c r="D14" s="2"/>
      <c r="E14" s="3"/>
      <c r="F14" s="19"/>
      <c r="G14" s="19">
        <f>+ROUND(E14*F14,0)</f>
        <v>0</v>
      </c>
      <c r="H14" s="280"/>
      <c r="I14" s="500" t="e">
        <f>+G30*I15/$G$31</f>
        <v>#REF!</v>
      </c>
      <c r="J14" s="500" t="e">
        <f>+G30*J15/$G$31</f>
        <v>#REF!</v>
      </c>
      <c r="K14" s="500" t="e">
        <f>+G12/$G$31</f>
        <v>#REF!</v>
      </c>
      <c r="L14" s="500"/>
      <c r="M14" s="500"/>
      <c r="N14" s="500"/>
      <c r="O14" s="500" t="e">
        <f>+G20/$G$31</f>
        <v>#REF!</v>
      </c>
      <c r="P14" s="280"/>
      <c r="Q14" s="500" t="e">
        <f>+G25/$G$31</f>
        <v>#REF!</v>
      </c>
      <c r="R14" s="502" t="e">
        <f>+SUM(I14:Q14)</f>
        <v>#REF!</v>
      </c>
    </row>
    <row r="15" spans="1:18">
      <c r="A15" s="280"/>
      <c r="B15" s="990"/>
      <c r="C15" s="991"/>
      <c r="D15" s="991"/>
      <c r="E15" s="992" t="s">
        <v>6</v>
      </c>
      <c r="F15" s="992"/>
      <c r="G15" s="6">
        <f>SUM(G14:G14)</f>
        <v>0</v>
      </c>
      <c r="H15" s="280"/>
      <c r="I15" s="501">
        <v>0.59771421732886554</v>
      </c>
      <c r="J15" s="501">
        <v>0.40228578267113452</v>
      </c>
      <c r="K15" s="281"/>
      <c r="L15" s="281"/>
      <c r="M15" s="281"/>
      <c r="N15" s="281"/>
      <c r="O15" s="281"/>
      <c r="P15" s="281"/>
      <c r="Q15" s="281"/>
      <c r="R15" s="281"/>
    </row>
    <row r="16" spans="1:18">
      <c r="A16" s="280"/>
      <c r="B16" s="988"/>
      <c r="C16" s="988"/>
      <c r="D16" s="988"/>
      <c r="E16" s="988"/>
      <c r="F16" s="988"/>
      <c r="G16" s="988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</row>
    <row r="17" spans="1:18">
      <c r="A17" s="280"/>
      <c r="B17" s="989" t="s">
        <v>7</v>
      </c>
      <c r="C17" s="989"/>
      <c r="D17" s="492" t="s">
        <v>23</v>
      </c>
      <c r="E17" s="494" t="s">
        <v>77</v>
      </c>
      <c r="F17" s="492" t="s">
        <v>24</v>
      </c>
      <c r="G17" s="494" t="s">
        <v>25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4">
        <v>1</v>
      </c>
      <c r="C18" s="20" t="s">
        <v>75</v>
      </c>
      <c r="D18" s="4" t="s">
        <v>54</v>
      </c>
      <c r="E18" s="21">
        <v>0.1</v>
      </c>
      <c r="F18" s="19" t="e">
        <f>+G30*E18</f>
        <v>#REF!</v>
      </c>
      <c r="G18" s="19" t="e">
        <f>+ROUND(F18,0)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2</v>
      </c>
      <c r="C19" s="22" t="e">
        <f>+#REF!</f>
        <v>#REF!</v>
      </c>
      <c r="D19" s="11" t="s">
        <v>38</v>
      </c>
      <c r="E19" s="12">
        <v>0.06</v>
      </c>
      <c r="F19" s="19" t="e">
        <f>+#REF!</f>
        <v>#REF!</v>
      </c>
      <c r="G19" s="19" t="e">
        <f>+ROUND(E19*F19,0)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990"/>
      <c r="C20" s="991"/>
      <c r="D20" s="991"/>
      <c r="E20" s="992" t="s">
        <v>9</v>
      </c>
      <c r="F20" s="992"/>
      <c r="G20" s="6" t="e">
        <f>SUM(G18:G19)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988"/>
      <c r="C21" s="988"/>
      <c r="D21" s="988"/>
      <c r="E21" s="988"/>
      <c r="F21" s="988"/>
      <c r="G21" s="988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989" t="s">
        <v>15</v>
      </c>
      <c r="C22" s="989"/>
      <c r="D22" s="492" t="s">
        <v>78</v>
      </c>
      <c r="E22" s="492" t="s">
        <v>79</v>
      </c>
      <c r="F22" s="494" t="s">
        <v>74</v>
      </c>
      <c r="G22" s="494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4">
        <v>1</v>
      </c>
      <c r="C23" s="23" t="e">
        <f>+#REF!</f>
        <v>#REF!</v>
      </c>
      <c r="D23" s="24">
        <v>1.1000000000000001</v>
      </c>
      <c r="E23" s="12">
        <v>1</v>
      </c>
      <c r="F23" s="19" t="e">
        <f>+#REF!</f>
        <v>#REF!</v>
      </c>
      <c r="G23" s="19" t="e">
        <f>+ROUND(F23*E23*D23,0)</f>
        <v>#REF!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 ht="35.25" customHeight="1">
      <c r="A24" s="280"/>
      <c r="B24" s="4">
        <v>2</v>
      </c>
      <c r="C24" s="23" t="e">
        <f>+#REF!</f>
        <v>#REF!</v>
      </c>
      <c r="D24" s="25">
        <v>1.1000000000000001</v>
      </c>
      <c r="E24" s="12"/>
      <c r="F24" s="19" t="e">
        <f>+#REF!</f>
        <v>#REF!</v>
      </c>
      <c r="G24" s="19" t="e">
        <f>+ROUND(F24*E24*D24,0)</f>
        <v>#REF!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93"/>
      <c r="C25" s="993"/>
      <c r="D25" s="990"/>
      <c r="E25" s="986" t="s">
        <v>16</v>
      </c>
      <c r="F25" s="987"/>
      <c r="G25" s="6" t="e">
        <f>SUM(G23+G24)</f>
        <v>#REF!</v>
      </c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495"/>
      <c r="C26" s="495"/>
      <c r="D26" s="495"/>
      <c r="E26" s="495"/>
      <c r="F26" s="495"/>
      <c r="G26" s="495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989" t="s">
        <v>10</v>
      </c>
      <c r="C27" s="989"/>
      <c r="D27" s="492" t="s">
        <v>23</v>
      </c>
      <c r="E27" s="494" t="s">
        <v>77</v>
      </c>
      <c r="F27" s="492" t="s">
        <v>80</v>
      </c>
      <c r="G27" s="494" t="s">
        <v>25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4">
        <v>1</v>
      </c>
      <c r="C28" s="26" t="e">
        <f>+#REF!</f>
        <v>#REF!</v>
      </c>
      <c r="D28" s="18" t="s">
        <v>38</v>
      </c>
      <c r="E28" s="12">
        <v>0.15</v>
      </c>
      <c r="F28" s="19" t="e">
        <f>+#REF!</f>
        <v>#REF!</v>
      </c>
      <c r="G28" s="19" t="e">
        <f>+ROUND(E28*F28,0)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">
        <v>2</v>
      </c>
      <c r="C29" s="27"/>
      <c r="D29" s="18"/>
      <c r="E29" s="28"/>
      <c r="F29" s="19"/>
      <c r="G29" s="19">
        <f>+ROUND(E29*F29,0)</f>
        <v>0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  <row r="30" spans="1:18">
      <c r="A30" s="280"/>
      <c r="B30" s="994"/>
      <c r="C30" s="994"/>
      <c r="D30" s="994"/>
      <c r="E30" s="986" t="s">
        <v>11</v>
      </c>
      <c r="F30" s="987"/>
      <c r="G30" s="6" t="e">
        <f>ROUND(SUM(G28:G29),0)</f>
        <v>#REF!</v>
      </c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</row>
    <row r="31" spans="1:18">
      <c r="A31" s="280"/>
      <c r="B31" s="495"/>
      <c r="C31" s="495"/>
      <c r="D31" s="495"/>
      <c r="E31" s="986" t="s">
        <v>12</v>
      </c>
      <c r="F31" s="987"/>
      <c r="G31" s="6" t="e">
        <f>+ROUND(G30+G20+G25+G15,0)</f>
        <v>#REF!</v>
      </c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</row>
  </sheetData>
  <mergeCells count="24">
    <mergeCell ref="B2:C7"/>
    <mergeCell ref="D2:F5"/>
    <mergeCell ref="G2:G7"/>
    <mergeCell ref="D6:F7"/>
    <mergeCell ref="B8:C9"/>
    <mergeCell ref="D8:G9"/>
    <mergeCell ref="D10:G10"/>
    <mergeCell ref="D11:F11"/>
    <mergeCell ref="B12:F12"/>
    <mergeCell ref="B13:C13"/>
    <mergeCell ref="B15:D15"/>
    <mergeCell ref="E15:F15"/>
    <mergeCell ref="E31:F31"/>
    <mergeCell ref="B16:G16"/>
    <mergeCell ref="B17:C17"/>
    <mergeCell ref="B20:D20"/>
    <mergeCell ref="E20:F20"/>
    <mergeCell ref="B21:G21"/>
    <mergeCell ref="B22:C22"/>
    <mergeCell ref="B25:D25"/>
    <mergeCell ref="E25:F25"/>
    <mergeCell ref="B27:C27"/>
    <mergeCell ref="B30:D30"/>
    <mergeCell ref="E30:F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5">
    <tabColor rgb="FF00FF00"/>
  </sheetPr>
  <dimension ref="A1:Y109"/>
  <sheetViews>
    <sheetView topLeftCell="I55" zoomScale="75" zoomScaleNormal="75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7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35.25" customHeight="1" thickBot="1">
      <c r="A31" s="281" t="s">
        <v>46</v>
      </c>
      <c r="B31" s="504" t="e">
        <f>+#REF!</f>
        <v>#REF!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e">
        <f>+#REF!</f>
        <v>#REF!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 t="s">
        <v>372</v>
      </c>
      <c r="B36" s="924" t="s">
        <v>90</v>
      </c>
      <c r="C36" s="925"/>
      <c r="D36" s="925"/>
      <c r="E36" s="925"/>
      <c r="F36" s="925"/>
      <c r="G36" s="925"/>
      <c r="H36" s="926"/>
      <c r="I36" s="354"/>
      <c r="J36" s="355"/>
      <c r="K36" s="356">
        <v>174000</v>
      </c>
      <c r="L36" s="357"/>
      <c r="M36" s="358">
        <v>15</v>
      </c>
      <c r="N36" s="359">
        <f>K36/M36</f>
        <v>11600</v>
      </c>
    </row>
    <row r="37" spans="1:25">
      <c r="A37" s="353" t="s">
        <v>373</v>
      </c>
      <c r="B37" s="924" t="s">
        <v>91</v>
      </c>
      <c r="C37" s="925"/>
      <c r="D37" s="925"/>
      <c r="E37" s="925"/>
      <c r="F37" s="925"/>
      <c r="G37" s="925"/>
      <c r="H37" s="926"/>
      <c r="I37" s="360"/>
      <c r="J37" s="361"/>
      <c r="K37" s="356">
        <v>78488.784028555441</v>
      </c>
      <c r="L37" s="362"/>
      <c r="M37" s="358">
        <v>15</v>
      </c>
      <c r="N37" s="359">
        <f>K37/M37</f>
        <v>5232.5856019036964</v>
      </c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</row>
    <row r="41" spans="1:25">
      <c r="B41" s="927" t="s">
        <v>333</v>
      </c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N77*M41</f>
        <v>#REF!</v>
      </c>
      <c r="P41" t="s">
        <v>410</v>
      </c>
      <c r="Q41" t="s">
        <v>411</v>
      </c>
      <c r="R41" t="s">
        <v>412</v>
      </c>
      <c r="S41" t="s">
        <v>413</v>
      </c>
      <c r="T41" t="s">
        <v>414</v>
      </c>
      <c r="U41" t="s">
        <v>415</v>
      </c>
      <c r="V41" t="s">
        <v>416</v>
      </c>
      <c r="W41" t="s">
        <v>417</v>
      </c>
      <c r="X41" t="s">
        <v>418</v>
      </c>
      <c r="Y41" s="281" t="s">
        <v>419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0" t="e">
        <f>+$N77*P43/$N$79</f>
        <v>#REF!</v>
      </c>
      <c r="Q42" s="500" t="e">
        <f>+$N77*Q43/$N$79</f>
        <v>#REF!</v>
      </c>
      <c r="R42" s="500" t="e">
        <f>+N55/$N$79</f>
        <v>#REF!</v>
      </c>
      <c r="S42" s="500"/>
      <c r="T42" s="500"/>
      <c r="U42" s="500"/>
      <c r="V42" s="500" t="e">
        <f>+N43/$N$79</f>
        <v>#REF!</v>
      </c>
      <c r="W42" s="280"/>
      <c r="X42" s="500" t="e">
        <f>+N66/$N$79</f>
        <v>#REF!</v>
      </c>
      <c r="Y42" s="502" t="e">
        <f>+SUM(P42:X42)</f>
        <v>#REF!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SUM(N36:N42)</f>
        <v>#REF!</v>
      </c>
      <c r="P43" s="501">
        <v>0.33122222959082165</v>
      </c>
      <c r="Q43" s="501">
        <v>0.6687777704091783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374</v>
      </c>
      <c r="B48" s="393" t="s">
        <v>401</v>
      </c>
      <c r="C48" s="394"/>
      <c r="D48" s="394"/>
      <c r="E48" s="394"/>
      <c r="F48" s="394"/>
      <c r="G48" s="394"/>
      <c r="H48" s="394"/>
      <c r="I48" s="355"/>
      <c r="J48" s="471" t="s">
        <v>94</v>
      </c>
      <c r="K48" s="396">
        <v>1.05</v>
      </c>
      <c r="L48" s="354"/>
      <c r="M48" s="397">
        <v>18848.266666666666</v>
      </c>
      <c r="N48" s="359">
        <f>K48*M48</f>
        <v>19790.68</v>
      </c>
    </row>
    <row r="49" spans="1:14">
      <c r="A49" s="392" t="s">
        <v>375</v>
      </c>
      <c r="B49" s="393" t="s">
        <v>14</v>
      </c>
      <c r="C49" s="398"/>
      <c r="D49" s="398"/>
      <c r="E49" s="398"/>
      <c r="F49" s="398"/>
      <c r="G49" s="398"/>
      <c r="H49" s="398"/>
      <c r="I49" s="398"/>
      <c r="J49" s="395" t="s">
        <v>101</v>
      </c>
      <c r="K49" s="400">
        <v>30</v>
      </c>
      <c r="L49" s="360"/>
      <c r="M49" s="397">
        <v>46.255122518248598</v>
      </c>
      <c r="N49" s="359">
        <f>K49*M49</f>
        <v>1387.6536755474579</v>
      </c>
    </row>
    <row r="50" spans="1:14">
      <c r="A50" s="392"/>
      <c r="B50" s="393"/>
      <c r="C50" s="398"/>
      <c r="D50" s="398"/>
      <c r="E50" s="398"/>
      <c r="F50" s="398"/>
      <c r="G50" s="398"/>
      <c r="H50" s="398"/>
      <c r="I50" s="398"/>
      <c r="J50" s="395"/>
      <c r="K50" s="400"/>
      <c r="L50" s="360"/>
      <c r="M50" s="397"/>
      <c r="N50" s="359"/>
    </row>
    <row r="51" spans="1:14">
      <c r="A51" s="392"/>
      <c r="B51" s="393"/>
      <c r="C51" s="398"/>
      <c r="D51" s="398"/>
      <c r="E51" s="398"/>
      <c r="F51" s="398"/>
      <c r="G51" s="398"/>
      <c r="H51" s="398"/>
      <c r="I51" s="398"/>
      <c r="J51" s="395"/>
      <c r="K51" s="400"/>
      <c r="L51" s="360"/>
      <c r="M51" s="397"/>
      <c r="N51" s="359"/>
    </row>
    <row r="52" spans="1:14">
      <c r="B52" s="486"/>
      <c r="C52" s="415"/>
      <c r="D52" s="415"/>
      <c r="E52" s="415"/>
      <c r="F52" s="415"/>
      <c r="G52" s="415"/>
      <c r="H52" s="415"/>
      <c r="I52" s="415"/>
      <c r="J52" s="472"/>
      <c r="K52" s="473"/>
      <c r="L52" s="436"/>
      <c r="M52" s="474"/>
      <c r="N52" s="475"/>
    </row>
    <row r="53" spans="1:14">
      <c r="B53" s="476"/>
      <c r="C53" s="411"/>
      <c r="D53" s="411"/>
      <c r="E53" s="411"/>
      <c r="F53" s="411"/>
      <c r="G53" s="411"/>
      <c r="H53" s="411"/>
      <c r="I53" s="411"/>
      <c r="J53" s="395"/>
      <c r="K53" s="421"/>
      <c r="L53" s="436"/>
      <c r="M53" s="474"/>
      <c r="N53" s="475"/>
    </row>
    <row r="54" spans="1:14">
      <c r="B54" s="477"/>
      <c r="C54" s="411"/>
      <c r="D54" s="411"/>
      <c r="E54" s="411"/>
      <c r="F54" s="411"/>
      <c r="G54" s="411"/>
      <c r="H54" s="411"/>
      <c r="I54" s="411"/>
      <c r="J54" s="395"/>
      <c r="K54" s="421"/>
      <c r="L54" s="436"/>
      <c r="M54" s="474"/>
      <c r="N54" s="373"/>
    </row>
    <row r="55" spans="1:14" ht="15.75" thickBot="1">
      <c r="B55" s="915" t="s">
        <v>334</v>
      </c>
      <c r="C55" s="907"/>
      <c r="D55" s="907"/>
      <c r="E55" s="907"/>
      <c r="F55" s="907"/>
      <c r="G55" s="907"/>
      <c r="H55" s="907"/>
      <c r="I55" s="907"/>
      <c r="J55" s="907"/>
      <c r="K55" s="907"/>
      <c r="L55" s="907"/>
      <c r="M55" s="908"/>
      <c r="N55" s="478">
        <f>SUM(N48:N54)</f>
        <v>21178.333675547459</v>
      </c>
    </row>
    <row r="56" spans="1:14">
      <c r="B56" s="404"/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</row>
    <row r="57" spans="1:14">
      <c r="B57" s="386" t="s">
        <v>341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7"/>
      <c r="M57" s="387"/>
      <c r="N57" s="388"/>
    </row>
    <row r="58" spans="1:14" ht="15.75" thickBot="1">
      <c r="B58" s="405"/>
      <c r="C58" s="348"/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50"/>
    </row>
    <row r="59" spans="1:14" ht="25.5">
      <c r="B59" s="483" t="s">
        <v>342</v>
      </c>
      <c r="C59" s="484"/>
      <c r="D59" s="484"/>
      <c r="E59" s="484"/>
      <c r="F59" s="484"/>
      <c r="G59" s="484"/>
      <c r="H59" s="406" t="s">
        <v>23</v>
      </c>
      <c r="I59" s="407" t="s">
        <v>343</v>
      </c>
      <c r="J59" s="408" t="s">
        <v>344</v>
      </c>
      <c r="K59" s="406" t="s">
        <v>345</v>
      </c>
      <c r="L59" s="909" t="s">
        <v>346</v>
      </c>
      <c r="M59" s="910"/>
      <c r="N59" s="409" t="s">
        <v>330</v>
      </c>
    </row>
    <row r="60" spans="1:14">
      <c r="A60" s="281" t="s">
        <v>376</v>
      </c>
      <c r="B60" s="410" t="s">
        <v>402</v>
      </c>
      <c r="C60" s="411"/>
      <c r="D60" s="411"/>
      <c r="E60" s="411"/>
      <c r="F60" s="411"/>
      <c r="G60" s="411"/>
      <c r="H60" s="412" t="s">
        <v>348</v>
      </c>
      <c r="I60" s="377">
        <v>1.05</v>
      </c>
      <c r="J60" s="413">
        <v>1</v>
      </c>
      <c r="K60" s="377">
        <v>1.05</v>
      </c>
      <c r="L60" s="911">
        <v>1250</v>
      </c>
      <c r="M60" s="912"/>
      <c r="N60" s="414">
        <f>K60*L60</f>
        <v>1312.5</v>
      </c>
    </row>
    <row r="61" spans="1:14">
      <c r="B61" s="410"/>
      <c r="C61" s="415"/>
      <c r="D61" s="415"/>
      <c r="E61" s="415"/>
      <c r="F61" s="415"/>
      <c r="G61" s="415"/>
      <c r="H61" s="412"/>
      <c r="I61" s="377"/>
      <c r="J61" s="413"/>
      <c r="K61" s="377"/>
      <c r="L61" s="911"/>
      <c r="M61" s="912"/>
      <c r="N61" s="414"/>
    </row>
    <row r="62" spans="1:14">
      <c r="B62" s="410"/>
      <c r="C62" s="415"/>
      <c r="D62" s="415"/>
      <c r="E62" s="415"/>
      <c r="F62" s="415"/>
      <c r="G62" s="415"/>
      <c r="H62" s="412"/>
      <c r="I62" s="377"/>
      <c r="J62" s="413"/>
      <c r="K62" s="377"/>
      <c r="L62" s="911"/>
      <c r="M62" s="912"/>
      <c r="N62" s="414"/>
    </row>
    <row r="63" spans="1:14">
      <c r="B63" s="410"/>
      <c r="C63" s="415"/>
      <c r="D63" s="415"/>
      <c r="E63" s="415"/>
      <c r="F63" s="415"/>
      <c r="G63" s="415"/>
      <c r="H63" s="412"/>
      <c r="I63" s="377"/>
      <c r="J63" s="413"/>
      <c r="K63" s="377"/>
      <c r="L63" s="911"/>
      <c r="M63" s="912"/>
      <c r="N63" s="414"/>
    </row>
    <row r="64" spans="1:14">
      <c r="B64" s="410"/>
      <c r="C64" s="415"/>
      <c r="D64" s="415"/>
      <c r="E64" s="415"/>
      <c r="F64" s="415"/>
      <c r="G64" s="415"/>
      <c r="H64" s="416"/>
      <c r="I64" s="377"/>
      <c r="J64" s="377"/>
      <c r="K64" s="377"/>
      <c r="L64" s="417"/>
      <c r="M64" s="418"/>
      <c r="N64" s="419"/>
    </row>
    <row r="65" spans="1:15" ht="15.75" thickBot="1">
      <c r="B65" s="481"/>
      <c r="C65" s="482"/>
      <c r="D65" s="482"/>
      <c r="E65" s="482"/>
      <c r="F65" s="482"/>
      <c r="G65" s="482"/>
      <c r="H65" s="420"/>
      <c r="I65" s="421"/>
      <c r="J65" s="421"/>
      <c r="K65" s="421"/>
      <c r="L65" s="913"/>
      <c r="M65" s="914"/>
      <c r="N65" s="421"/>
    </row>
    <row r="66" spans="1:15" ht="15.75" thickBot="1">
      <c r="B66" s="915" t="s">
        <v>334</v>
      </c>
      <c r="C66" s="907"/>
      <c r="D66" s="907"/>
      <c r="E66" s="907"/>
      <c r="F66" s="907"/>
      <c r="G66" s="907"/>
      <c r="H66" s="907"/>
      <c r="I66" s="907"/>
      <c r="J66" s="907"/>
      <c r="K66" s="907"/>
      <c r="L66" s="907"/>
      <c r="M66" s="908"/>
      <c r="N66" s="422">
        <f>N60+N61+N62+N63+N64</f>
        <v>1312.5</v>
      </c>
    </row>
    <row r="67" spans="1:15">
      <c r="B67" s="404"/>
      <c r="C67" s="384"/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</row>
    <row r="68" spans="1:15">
      <c r="B68" s="386" t="s">
        <v>349</v>
      </c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69" spans="1:15" ht="15.75" thickBot="1">
      <c r="B69" s="405"/>
      <c r="C69" s="348"/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50"/>
    </row>
    <row r="70" spans="1:15" ht="25.5">
      <c r="B70" s="916" t="s">
        <v>350</v>
      </c>
      <c r="C70" s="917"/>
      <c r="D70" s="917"/>
      <c r="E70" s="917"/>
      <c r="F70" s="917"/>
      <c r="G70" s="917"/>
      <c r="H70" s="917"/>
      <c r="I70" s="406" t="s">
        <v>92</v>
      </c>
      <c r="J70" s="408" t="s">
        <v>351</v>
      </c>
      <c r="K70" s="407" t="s">
        <v>93</v>
      </c>
      <c r="L70" s="918" t="s">
        <v>77</v>
      </c>
      <c r="M70" s="919"/>
      <c r="N70" s="423" t="s">
        <v>330</v>
      </c>
    </row>
    <row r="71" spans="1:15">
      <c r="A71" s="424" t="s">
        <v>353</v>
      </c>
      <c r="B71" s="506" t="e">
        <f>+#REF!</f>
        <v>#REF!</v>
      </c>
      <c r="C71" s="415"/>
      <c r="D71" s="415"/>
      <c r="E71" s="415"/>
      <c r="F71" s="415"/>
      <c r="G71" s="415"/>
      <c r="H71" s="415"/>
      <c r="I71" s="426"/>
      <c r="J71" s="427"/>
      <c r="K71" s="428" t="e">
        <f>+#REF!</f>
        <v>#REF!</v>
      </c>
      <c r="L71" s="429"/>
      <c r="M71" s="430">
        <f>0.00833333333333333/(0.666666666666667)</f>
        <v>1.2499999999999989E-2</v>
      </c>
      <c r="N71" s="431" t="e">
        <f>K71*M71</f>
        <v>#REF!</v>
      </c>
      <c r="O71" s="432"/>
    </row>
    <row r="72" spans="1:15">
      <c r="A72" s="424" t="s">
        <v>377</v>
      </c>
      <c r="B72" s="425"/>
      <c r="C72" s="415"/>
      <c r="D72" s="415"/>
      <c r="E72" s="415"/>
      <c r="F72" s="415"/>
      <c r="G72" s="415"/>
      <c r="H72" s="415"/>
      <c r="I72" s="426"/>
      <c r="J72" s="427"/>
      <c r="K72" s="428"/>
      <c r="L72" s="429"/>
      <c r="M72" s="430"/>
      <c r="N72" s="431"/>
    </row>
    <row r="73" spans="1:15">
      <c r="B73" s="425"/>
      <c r="C73" s="415"/>
      <c r="D73" s="415"/>
      <c r="E73" s="415"/>
      <c r="F73" s="415"/>
      <c r="G73" s="415"/>
      <c r="H73" s="415"/>
      <c r="I73" s="426"/>
      <c r="J73" s="427"/>
      <c r="K73" s="428"/>
      <c r="L73" s="429"/>
      <c r="M73" s="433"/>
      <c r="N73" s="431"/>
    </row>
    <row r="74" spans="1:15">
      <c r="B74" s="425"/>
      <c r="C74" s="415"/>
      <c r="D74" s="415"/>
      <c r="E74" s="415"/>
      <c r="F74" s="415"/>
      <c r="G74" s="415"/>
      <c r="H74" s="415"/>
      <c r="I74" s="377"/>
      <c r="J74" s="434"/>
      <c r="K74" s="435"/>
      <c r="L74" s="436"/>
      <c r="M74" s="437"/>
      <c r="N74" s="438"/>
    </row>
    <row r="75" spans="1:15">
      <c r="B75" s="425"/>
      <c r="C75" s="415"/>
      <c r="D75" s="415"/>
      <c r="E75" s="415"/>
      <c r="F75" s="415"/>
      <c r="G75" s="415"/>
      <c r="H75" s="415"/>
      <c r="I75" s="377"/>
      <c r="J75" s="434"/>
      <c r="K75" s="435"/>
      <c r="L75" s="436"/>
      <c r="M75" s="437"/>
      <c r="N75" s="438"/>
    </row>
    <row r="76" spans="1:15" ht="15.75" thickBot="1">
      <c r="B76" s="920"/>
      <c r="C76" s="921"/>
      <c r="D76" s="921"/>
      <c r="E76" s="921"/>
      <c r="F76" s="921"/>
      <c r="G76" s="921"/>
      <c r="H76" s="921"/>
      <c r="I76" s="421"/>
      <c r="J76" s="421"/>
      <c r="K76" s="421"/>
      <c r="L76" s="922"/>
      <c r="M76" s="923"/>
      <c r="N76" s="421"/>
    </row>
    <row r="77" spans="1:15" ht="15.75" thickBot="1">
      <c r="B77" s="898" t="s">
        <v>334</v>
      </c>
      <c r="C77" s="899"/>
      <c r="D77" s="899"/>
      <c r="E77" s="899"/>
      <c r="F77" s="899"/>
      <c r="G77" s="899"/>
      <c r="H77" s="899"/>
      <c r="I77" s="907"/>
      <c r="J77" s="907"/>
      <c r="K77" s="907"/>
      <c r="L77" s="907"/>
      <c r="M77" s="908"/>
      <c r="N77" s="439" t="e">
        <f>SUM(N71:N76)</f>
        <v>#REF!</v>
      </c>
    </row>
    <row r="78" spans="1:15" ht="15.75" thickBot="1">
      <c r="B78" s="404"/>
      <c r="C78" s="384"/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5"/>
    </row>
    <row r="79" spans="1:15" ht="15.75" thickBot="1">
      <c r="B79" s="885" t="s">
        <v>354</v>
      </c>
      <c r="C79" s="886"/>
      <c r="D79" s="886"/>
      <c r="E79" s="886"/>
      <c r="F79" s="886"/>
      <c r="G79" s="886"/>
      <c r="H79" s="886"/>
      <c r="I79" s="886"/>
      <c r="J79" s="886"/>
      <c r="K79" s="886"/>
      <c r="L79" s="886"/>
      <c r="M79" s="887"/>
      <c r="N79" s="440" t="e">
        <f>N43+N55+N66+N77</f>
        <v>#REF!</v>
      </c>
    </row>
    <row r="80" spans="1:15">
      <c r="B80" s="404"/>
      <c r="C80" s="384"/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5"/>
    </row>
    <row r="81" spans="1:14">
      <c r="B81" s="386" t="s">
        <v>355</v>
      </c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388"/>
    </row>
    <row r="82" spans="1:14" ht="15.75" thickBot="1">
      <c r="B82" s="405"/>
      <c r="C82" s="348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50"/>
    </row>
    <row r="83" spans="1:14">
      <c r="B83" s="888" t="s">
        <v>55</v>
      </c>
      <c r="C83" s="889"/>
      <c r="D83" s="889"/>
      <c r="E83" s="889"/>
      <c r="F83" s="889"/>
      <c r="G83" s="889"/>
      <c r="H83" s="889"/>
      <c r="I83" s="479"/>
      <c r="J83" s="480"/>
      <c r="K83" s="441" t="s">
        <v>356</v>
      </c>
      <c r="L83" s="890" t="s">
        <v>357</v>
      </c>
      <c r="M83" s="891"/>
      <c r="N83" s="442"/>
    </row>
    <row r="84" spans="1:14">
      <c r="B84" s="892" t="s">
        <v>358</v>
      </c>
      <c r="C84" s="893"/>
      <c r="D84" s="893"/>
      <c r="E84" s="893"/>
      <c r="F84" s="893"/>
      <c r="G84" s="893"/>
      <c r="H84" s="893"/>
      <c r="I84" s="443"/>
      <c r="J84" s="444"/>
      <c r="K84" s="445">
        <v>0.2</v>
      </c>
      <c r="L84" s="894" t="e">
        <f>N79*K84</f>
        <v>#REF!</v>
      </c>
      <c r="M84" s="895"/>
      <c r="N84" s="446"/>
    </row>
    <row r="85" spans="1:14">
      <c r="B85" s="447" t="s">
        <v>359</v>
      </c>
      <c r="C85" s="448"/>
      <c r="D85" s="448"/>
      <c r="E85" s="448"/>
      <c r="F85" s="448"/>
      <c r="G85" s="448"/>
      <c r="H85" s="448"/>
      <c r="I85" s="443"/>
      <c r="J85" s="444"/>
      <c r="K85" s="445">
        <v>0.05</v>
      </c>
      <c r="L85" s="894" t="e">
        <f>N79*K85</f>
        <v>#REF!</v>
      </c>
      <c r="M85" s="895"/>
      <c r="N85" s="446"/>
    </row>
    <row r="86" spans="1:14" ht="15.75" thickBot="1">
      <c r="B86" s="449" t="s">
        <v>360</v>
      </c>
      <c r="C86" s="450"/>
      <c r="D86" s="450"/>
      <c r="E86" s="450"/>
      <c r="F86" s="450"/>
      <c r="G86" s="450"/>
      <c r="H86" s="450"/>
      <c r="I86" s="451"/>
      <c r="J86" s="452"/>
      <c r="K86" s="453">
        <v>0.05</v>
      </c>
      <c r="L86" s="896" t="e">
        <f>N79*K86</f>
        <v>#REF!</v>
      </c>
      <c r="M86" s="897"/>
      <c r="N86" s="446"/>
    </row>
    <row r="87" spans="1:14" ht="15.75" thickBot="1">
      <c r="B87" s="898" t="s">
        <v>334</v>
      </c>
      <c r="C87" s="899"/>
      <c r="D87" s="899"/>
      <c r="E87" s="899"/>
      <c r="F87" s="899"/>
      <c r="G87" s="899"/>
      <c r="H87" s="899"/>
      <c r="I87" s="899"/>
      <c r="J87" s="899"/>
      <c r="K87" s="899"/>
      <c r="L87" s="899"/>
      <c r="M87" s="900"/>
      <c r="N87" s="454" t="e">
        <f>L84+L85+L86</f>
        <v>#REF!</v>
      </c>
    </row>
    <row r="88" spans="1:14" ht="15.75" thickBot="1">
      <c r="B88" s="404"/>
      <c r="C88" s="384"/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5"/>
    </row>
    <row r="89" spans="1:14" ht="15.75" thickBot="1">
      <c r="A89" s="281" t="s">
        <v>361</v>
      </c>
      <c r="B89" s="885" t="s">
        <v>362</v>
      </c>
      <c r="C89" s="886"/>
      <c r="D89" s="886"/>
      <c r="E89" s="886"/>
      <c r="F89" s="886"/>
      <c r="G89" s="886"/>
      <c r="H89" s="886"/>
      <c r="I89" s="886"/>
      <c r="J89" s="886"/>
      <c r="K89" s="886"/>
      <c r="L89" s="886"/>
      <c r="M89" s="887"/>
      <c r="N89" s="455" t="e">
        <f>N79+N87</f>
        <v>#REF!</v>
      </c>
    </row>
    <row r="90" spans="1:14">
      <c r="B90" s="311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4"/>
    </row>
    <row r="91" spans="1:14">
      <c r="B91" s="315"/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6"/>
    </row>
    <row r="92" spans="1:14">
      <c r="B92" s="315"/>
      <c r="C92" s="313"/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6"/>
    </row>
    <row r="93" spans="1:14">
      <c r="B93" s="315"/>
      <c r="C93" s="313"/>
      <c r="D93" s="313"/>
      <c r="E93" s="313"/>
      <c r="F93" s="313"/>
      <c r="G93" s="456" t="s">
        <v>363</v>
      </c>
      <c r="H93" s="456"/>
      <c r="I93" s="456"/>
      <c r="J93" s="456"/>
      <c r="K93" s="313"/>
      <c r="L93" s="313"/>
      <c r="M93" s="313"/>
      <c r="N93" s="316"/>
    </row>
    <row r="94" spans="1:14">
      <c r="B94" s="457"/>
      <c r="C94" s="458"/>
      <c r="D94" s="458"/>
      <c r="E94" s="458"/>
      <c r="F94" s="458"/>
      <c r="G94" s="313" t="s">
        <v>364</v>
      </c>
      <c r="H94" s="458"/>
      <c r="I94" s="458"/>
      <c r="J94" s="458"/>
      <c r="K94" s="458"/>
      <c r="L94" s="458"/>
      <c r="M94" s="458"/>
      <c r="N94" s="459"/>
    </row>
    <row r="95" spans="1:14">
      <c r="B95" s="457"/>
      <c r="C95" s="458"/>
      <c r="D95" s="458"/>
      <c r="E95" s="458"/>
      <c r="F95" s="458"/>
      <c r="G95" s="313" t="s">
        <v>365</v>
      </c>
      <c r="H95" s="313"/>
      <c r="I95" s="313"/>
      <c r="J95" s="458"/>
      <c r="K95" s="458"/>
      <c r="L95" s="458"/>
      <c r="M95" s="458"/>
      <c r="N95" s="459"/>
    </row>
    <row r="96" spans="1:14">
      <c r="B96" s="460"/>
      <c r="C96" s="331"/>
      <c r="D96" s="331"/>
      <c r="E96" s="331"/>
      <c r="F96" s="331"/>
      <c r="G96" s="313" t="s">
        <v>366</v>
      </c>
      <c r="H96" s="331"/>
      <c r="I96" s="331"/>
      <c r="J96" s="331"/>
      <c r="K96" s="331"/>
      <c r="L96" s="331"/>
      <c r="M96" s="331"/>
      <c r="N96" s="332"/>
    </row>
    <row r="97" spans="2:14">
      <c r="B97" s="315"/>
      <c r="C97" s="313"/>
      <c r="D97" s="313"/>
      <c r="E97" s="313"/>
      <c r="F97" s="313"/>
      <c r="G97" s="313" t="s">
        <v>367</v>
      </c>
      <c r="H97" s="313"/>
      <c r="I97" s="313"/>
      <c r="J97" s="313"/>
      <c r="K97" s="313"/>
      <c r="L97" s="313"/>
      <c r="M97" s="313"/>
      <c r="N97" s="316"/>
    </row>
    <row r="98" spans="2:14">
      <c r="B98" s="461" t="s">
        <v>368</v>
      </c>
      <c r="C98" s="462"/>
      <c r="D98" s="462"/>
      <c r="E98" s="462"/>
      <c r="F98" s="462"/>
      <c r="G98" s="462"/>
      <c r="H98" s="462"/>
      <c r="I98" s="462"/>
      <c r="J98" s="462"/>
      <c r="K98" s="462"/>
      <c r="L98" s="462"/>
      <c r="M98" s="462"/>
      <c r="N98" s="463"/>
    </row>
    <row r="99" spans="2:14">
      <c r="B99" s="901"/>
      <c r="C99" s="902"/>
      <c r="D99" s="902"/>
      <c r="E99" s="902"/>
      <c r="F99" s="902"/>
      <c r="G99" s="902"/>
      <c r="H99" s="902"/>
      <c r="I99" s="902"/>
      <c r="J99" s="902"/>
      <c r="K99" s="902"/>
      <c r="L99" s="902"/>
      <c r="M99" s="902"/>
      <c r="N99" s="903"/>
    </row>
    <row r="100" spans="2:14">
      <c r="B100" s="904"/>
      <c r="C100" s="905"/>
      <c r="D100" s="905"/>
      <c r="E100" s="905"/>
      <c r="F100" s="905"/>
      <c r="G100" s="905"/>
      <c r="H100" s="905"/>
      <c r="I100" s="905"/>
      <c r="J100" s="905"/>
      <c r="K100" s="905"/>
      <c r="L100" s="905"/>
      <c r="M100" s="905"/>
      <c r="N100" s="906"/>
    </row>
    <row r="101" spans="2:14">
      <c r="B101" s="460"/>
      <c r="C101" s="331"/>
      <c r="D101" s="331"/>
      <c r="E101" s="331"/>
      <c r="F101" s="331"/>
      <c r="G101" s="331"/>
      <c r="H101" s="331"/>
      <c r="I101" s="331"/>
      <c r="J101" s="331"/>
      <c r="K101" s="331"/>
      <c r="L101" s="331"/>
      <c r="M101" s="331"/>
      <c r="N101" s="332"/>
    </row>
    <row r="102" spans="2:14">
      <c r="B102" s="315"/>
      <c r="C102" s="313"/>
      <c r="D102" s="313"/>
      <c r="E102" s="313"/>
      <c r="F102" s="313"/>
      <c r="G102" s="313" t="s">
        <v>363</v>
      </c>
      <c r="H102" s="313"/>
      <c r="I102" s="313"/>
      <c r="J102" s="313"/>
      <c r="K102" s="313"/>
      <c r="L102" s="313"/>
      <c r="M102" s="313"/>
      <c r="N102" s="316"/>
    </row>
    <row r="103" spans="2:14">
      <c r="B103" s="315"/>
      <c r="C103" s="313"/>
      <c r="D103" s="313"/>
      <c r="E103" s="313"/>
      <c r="F103" s="313"/>
      <c r="G103" s="464" t="s">
        <v>364</v>
      </c>
      <c r="H103" s="464"/>
      <c r="I103" s="464"/>
      <c r="J103" s="464"/>
      <c r="K103" s="313"/>
      <c r="L103" s="313"/>
      <c r="M103" s="313"/>
      <c r="N103" s="316"/>
    </row>
    <row r="104" spans="2:14">
      <c r="B104" s="315"/>
      <c r="C104" s="313"/>
      <c r="D104" s="313"/>
      <c r="E104" s="313"/>
      <c r="F104" s="313"/>
      <c r="G104" s="465" t="s">
        <v>369</v>
      </c>
      <c r="H104" s="465"/>
      <c r="I104" s="465"/>
      <c r="J104" s="465"/>
      <c r="K104" s="313"/>
      <c r="L104" s="313"/>
      <c r="M104" s="313"/>
      <c r="N104" s="316"/>
    </row>
    <row r="105" spans="2:14">
      <c r="B105" s="466"/>
      <c r="C105" s="331"/>
      <c r="D105" s="331"/>
      <c r="E105" s="331"/>
      <c r="F105" s="331"/>
      <c r="G105" s="458" t="s">
        <v>366</v>
      </c>
      <c r="H105" s="313"/>
      <c r="I105" s="313"/>
      <c r="J105" s="313"/>
      <c r="K105" s="331"/>
      <c r="L105" s="331"/>
      <c r="M105" s="331"/>
      <c r="N105" s="332"/>
    </row>
    <row r="106" spans="2:14">
      <c r="B106" s="467" t="s">
        <v>370</v>
      </c>
      <c r="C106" s="468"/>
      <c r="D106" s="468"/>
      <c r="E106" s="313"/>
      <c r="F106" s="313"/>
      <c r="G106" s="313"/>
      <c r="H106" s="313"/>
      <c r="I106" s="313"/>
      <c r="J106" s="879"/>
      <c r="K106" s="879"/>
      <c r="L106" s="879"/>
      <c r="M106" s="879"/>
      <c r="N106" s="880"/>
    </row>
    <row r="107" spans="2:14">
      <c r="B107" s="467" t="s">
        <v>371</v>
      </c>
      <c r="C107" s="468"/>
      <c r="D107" s="468"/>
      <c r="E107" s="313"/>
      <c r="F107" s="313"/>
      <c r="G107" s="313"/>
      <c r="H107" s="313"/>
      <c r="I107" s="313"/>
      <c r="J107" s="879"/>
      <c r="K107" s="879"/>
      <c r="L107" s="879"/>
      <c r="M107" s="879"/>
      <c r="N107" s="880"/>
    </row>
    <row r="108" spans="2:14" ht="15.75" thickBot="1">
      <c r="B108" s="883"/>
      <c r="C108" s="884"/>
      <c r="D108" s="884"/>
      <c r="E108" s="469"/>
      <c r="F108" s="469"/>
      <c r="G108" s="469"/>
      <c r="H108" s="469"/>
      <c r="I108" s="469"/>
      <c r="J108" s="881"/>
      <c r="K108" s="881"/>
      <c r="L108" s="881"/>
      <c r="M108" s="881"/>
      <c r="N108" s="882"/>
    </row>
    <row r="109" spans="2:14">
      <c r="B109" s="313"/>
      <c r="C109" s="313"/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5:M55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77:M77"/>
    <mergeCell ref="L59:M59"/>
    <mergeCell ref="L60:M60"/>
    <mergeCell ref="L61:M61"/>
    <mergeCell ref="L62:M62"/>
    <mergeCell ref="L63:M63"/>
    <mergeCell ref="L65:M65"/>
    <mergeCell ref="B66:M66"/>
    <mergeCell ref="B70:H70"/>
    <mergeCell ref="L70:M70"/>
    <mergeCell ref="B76:H76"/>
    <mergeCell ref="L76:M76"/>
    <mergeCell ref="J106:N108"/>
    <mergeCell ref="B108:D108"/>
    <mergeCell ref="B79:M79"/>
    <mergeCell ref="B83:H83"/>
    <mergeCell ref="L83:M83"/>
    <mergeCell ref="B84:H84"/>
    <mergeCell ref="L84:M84"/>
    <mergeCell ref="L85:M85"/>
    <mergeCell ref="L86:M86"/>
    <mergeCell ref="B87:M87"/>
    <mergeCell ref="B89:M89"/>
    <mergeCell ref="B99:N99"/>
    <mergeCell ref="B100:N100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82625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282625" r:id="rId4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6">
    <tabColor rgb="FF00FF00"/>
  </sheetPr>
  <dimension ref="A1:Y113"/>
  <sheetViews>
    <sheetView topLeftCell="L70" zoomScale="75" zoomScaleNormal="75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4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35.25" customHeight="1" thickBot="1">
      <c r="A31" s="281" t="s">
        <v>46</v>
      </c>
      <c r="B31" s="498" t="s">
        <v>45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s">
        <v>94</v>
      </c>
      <c r="M31" s="339"/>
      <c r="N31" s="499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 t="s">
        <v>379</v>
      </c>
      <c r="B36" s="924" t="s">
        <v>106</v>
      </c>
      <c r="C36" s="925"/>
      <c r="D36" s="925"/>
      <c r="E36" s="925"/>
      <c r="F36" s="925"/>
      <c r="G36" s="925"/>
      <c r="H36" s="926"/>
      <c r="I36" s="354"/>
      <c r="J36" s="355"/>
      <c r="K36" s="356">
        <v>6250</v>
      </c>
      <c r="L36" s="357"/>
      <c r="M36" s="358">
        <v>1</v>
      </c>
      <c r="N36" s="359">
        <f>K36/M36</f>
        <v>6250</v>
      </c>
    </row>
    <row r="37" spans="1:25">
      <c r="A37" s="353"/>
      <c r="B37" s="924"/>
      <c r="C37" s="925"/>
      <c r="D37" s="925"/>
      <c r="E37" s="925"/>
      <c r="F37" s="925"/>
      <c r="G37" s="925"/>
      <c r="H37" s="926"/>
      <c r="I37" s="360"/>
      <c r="J37" s="361"/>
      <c r="K37" s="356"/>
      <c r="L37" s="362"/>
      <c r="M37" s="358"/>
      <c r="N37" s="359"/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</row>
    <row r="41" spans="1:25">
      <c r="B41" s="927" t="s">
        <v>333</v>
      </c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N81*M41</f>
        <v>#REF!</v>
      </c>
      <c r="P41" t="s">
        <v>410</v>
      </c>
      <c r="Q41" t="s">
        <v>411</v>
      </c>
      <c r="R41" t="s">
        <v>412</v>
      </c>
      <c r="S41" t="s">
        <v>413</v>
      </c>
      <c r="T41" t="s">
        <v>414</v>
      </c>
      <c r="U41" t="s">
        <v>415</v>
      </c>
      <c r="V41" t="s">
        <v>416</v>
      </c>
      <c r="W41" t="s">
        <v>417</v>
      </c>
      <c r="X41" t="s">
        <v>418</v>
      </c>
      <c r="Y41" s="281" t="s">
        <v>419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0" t="e">
        <f>+N81*P43/$N$83</f>
        <v>#REF!</v>
      </c>
      <c r="Q42" s="500" t="e">
        <f>+N81*Q43/$N$83</f>
        <v>#REF!</v>
      </c>
      <c r="R42" s="500" t="e">
        <f>+N59/$N$83</f>
        <v>#REF!</v>
      </c>
      <c r="S42" s="500"/>
      <c r="T42" s="500"/>
      <c r="U42" s="500"/>
      <c r="V42" s="500" t="e">
        <f>+N43/$N$83</f>
        <v>#REF!</v>
      </c>
      <c r="W42" s="280"/>
      <c r="X42" s="500" t="e">
        <f>+N70/$N$83</f>
        <v>#REF!</v>
      </c>
      <c r="Y42" s="502" t="e">
        <f>+SUM(P42:X42)</f>
        <v>#REF!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SUM(N36:N42)</f>
        <v>#REF!</v>
      </c>
      <c r="P43" s="501">
        <v>0.15663368510184561</v>
      </c>
      <c r="Q43" s="501">
        <v>0.84336631489815439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380</v>
      </c>
      <c r="B48" s="393" t="s">
        <v>98</v>
      </c>
      <c r="C48" s="394"/>
      <c r="D48" s="394"/>
      <c r="E48" s="394"/>
      <c r="F48" s="394"/>
      <c r="G48" s="394"/>
      <c r="H48" s="394"/>
      <c r="I48" s="394"/>
      <c r="J48" s="395" t="s">
        <v>94</v>
      </c>
      <c r="K48" s="396">
        <v>0.84</v>
      </c>
      <c r="L48" s="354"/>
      <c r="M48" s="397">
        <v>52545.259645973958</v>
      </c>
      <c r="N48" s="359">
        <f>K48*M48</f>
        <v>44138.018102618124</v>
      </c>
    </row>
    <row r="49" spans="1:14">
      <c r="A49" s="392" t="s">
        <v>375</v>
      </c>
      <c r="B49" s="393" t="s">
        <v>14</v>
      </c>
      <c r="C49" s="398"/>
      <c r="D49" s="398"/>
      <c r="E49" s="398"/>
      <c r="F49" s="398"/>
      <c r="G49" s="398"/>
      <c r="H49" s="398"/>
      <c r="I49" s="398"/>
      <c r="J49" s="399" t="s">
        <v>101</v>
      </c>
      <c r="K49" s="400">
        <v>185</v>
      </c>
      <c r="L49" s="360"/>
      <c r="M49" s="397">
        <v>46.255122518248598</v>
      </c>
      <c r="N49" s="359">
        <f>K49*M49</f>
        <v>8557.1976658759904</v>
      </c>
    </row>
    <row r="50" spans="1:14">
      <c r="A50" s="392" t="s">
        <v>381</v>
      </c>
      <c r="B50" s="393" t="s">
        <v>99</v>
      </c>
      <c r="C50" s="398"/>
      <c r="D50" s="398"/>
      <c r="E50" s="398"/>
      <c r="F50" s="398"/>
      <c r="G50" s="398"/>
      <c r="H50" s="398"/>
      <c r="I50" s="398"/>
      <c r="J50" s="399" t="s">
        <v>94</v>
      </c>
      <c r="K50" s="400">
        <v>0.63</v>
      </c>
      <c r="L50" s="360"/>
      <c r="M50" s="397">
        <v>29000</v>
      </c>
      <c r="N50" s="359">
        <f>K50*M50</f>
        <v>18270</v>
      </c>
    </row>
    <row r="51" spans="1:14">
      <c r="A51" s="392" t="s">
        <v>382</v>
      </c>
      <c r="B51" s="393" t="s">
        <v>97</v>
      </c>
      <c r="C51" s="398"/>
      <c r="D51" s="398"/>
      <c r="E51" s="398"/>
      <c r="F51" s="398"/>
      <c r="G51" s="398"/>
      <c r="H51" s="398"/>
      <c r="I51" s="398"/>
      <c r="J51" s="399" t="s">
        <v>2</v>
      </c>
      <c r="K51" s="400">
        <v>260</v>
      </c>
      <c r="L51" s="360"/>
      <c r="M51" s="397">
        <v>580</v>
      </c>
      <c r="N51" s="359">
        <f>K51*M51</f>
        <v>150800</v>
      </c>
    </row>
    <row r="52" spans="1:14">
      <c r="A52" s="392"/>
      <c r="B52" s="393"/>
      <c r="C52" s="398"/>
      <c r="D52" s="398"/>
      <c r="E52" s="398"/>
      <c r="F52" s="398"/>
      <c r="G52" s="398"/>
      <c r="H52" s="398"/>
      <c r="I52" s="398"/>
      <c r="J52" s="395"/>
      <c r="K52" s="400"/>
      <c r="L52" s="360"/>
      <c r="M52" s="397"/>
      <c r="N52" s="359"/>
    </row>
    <row r="53" spans="1:14">
      <c r="A53" s="392"/>
      <c r="B53" s="393"/>
      <c r="C53" s="398"/>
      <c r="D53" s="398"/>
      <c r="E53" s="398"/>
      <c r="F53" s="398"/>
      <c r="G53" s="398"/>
      <c r="H53" s="398"/>
      <c r="I53" s="398"/>
      <c r="J53" s="395"/>
      <c r="K53" s="400"/>
      <c r="L53" s="360"/>
      <c r="M53" s="397"/>
      <c r="N53" s="359"/>
    </row>
    <row r="54" spans="1:14">
      <c r="A54" s="392"/>
      <c r="B54" s="393"/>
      <c r="C54" s="398"/>
      <c r="D54" s="398"/>
      <c r="E54" s="398"/>
      <c r="F54" s="398"/>
      <c r="G54" s="398"/>
      <c r="H54" s="398"/>
      <c r="I54" s="398"/>
      <c r="J54" s="395"/>
      <c r="K54" s="400"/>
      <c r="L54" s="360"/>
      <c r="M54" s="397"/>
      <c r="N54" s="359"/>
    </row>
    <row r="55" spans="1:14">
      <c r="A55" s="392"/>
      <c r="B55" s="393"/>
      <c r="C55" s="398"/>
      <c r="D55" s="398"/>
      <c r="E55" s="398"/>
      <c r="F55" s="398"/>
      <c r="G55" s="398"/>
      <c r="H55" s="398"/>
      <c r="I55" s="398"/>
      <c r="J55" s="395"/>
      <c r="K55" s="400"/>
      <c r="L55" s="360"/>
      <c r="M55" s="397"/>
      <c r="N55" s="359"/>
    </row>
    <row r="56" spans="1:14">
      <c r="A56" s="392"/>
      <c r="B56" s="393"/>
      <c r="C56" s="398"/>
      <c r="D56" s="398"/>
      <c r="E56" s="398"/>
      <c r="F56" s="398"/>
      <c r="G56" s="398"/>
      <c r="H56" s="398"/>
      <c r="I56" s="398"/>
      <c r="J56" s="395"/>
      <c r="K56" s="400"/>
      <c r="L56" s="360"/>
      <c r="M56" s="397"/>
      <c r="N56" s="359"/>
    </row>
    <row r="57" spans="1:14">
      <c r="A57" s="392"/>
      <c r="B57" s="393"/>
      <c r="C57" s="398"/>
      <c r="D57" s="398"/>
      <c r="E57" s="398"/>
      <c r="F57" s="398"/>
      <c r="G57" s="398"/>
      <c r="H57" s="398"/>
      <c r="I57" s="398"/>
      <c r="J57" s="395"/>
      <c r="K57" s="400"/>
      <c r="L57" s="360"/>
      <c r="M57" s="397"/>
      <c r="N57" s="359"/>
    </row>
    <row r="58" spans="1:14" ht="15.75" thickBot="1">
      <c r="B58" s="393"/>
      <c r="C58" s="482"/>
      <c r="D58" s="482"/>
      <c r="E58" s="482"/>
      <c r="F58" s="482"/>
      <c r="G58" s="482"/>
      <c r="H58" s="482"/>
      <c r="I58" s="482"/>
      <c r="J58" s="401"/>
      <c r="K58" s="402"/>
      <c r="L58" s="403"/>
      <c r="M58" s="397"/>
      <c r="N58" s="359"/>
    </row>
    <row r="59" spans="1:14" ht="15.75" thickBot="1">
      <c r="B59" s="898" t="s">
        <v>334</v>
      </c>
      <c r="C59" s="899"/>
      <c r="D59" s="899"/>
      <c r="E59" s="899"/>
      <c r="F59" s="899"/>
      <c r="G59" s="899"/>
      <c r="H59" s="899"/>
      <c r="I59" s="899"/>
      <c r="J59" s="899"/>
      <c r="K59" s="899"/>
      <c r="L59" s="899"/>
      <c r="M59" s="900"/>
      <c r="N59" s="382">
        <f>SUM(N48:N58)</f>
        <v>221765.21576849412</v>
      </c>
    </row>
    <row r="60" spans="1:14">
      <c r="B60" s="404"/>
      <c r="C60" s="384"/>
      <c r="D60" s="384"/>
      <c r="E60" s="384"/>
      <c r="F60" s="384"/>
      <c r="G60" s="384"/>
      <c r="H60" s="384"/>
      <c r="I60" s="384"/>
      <c r="J60" s="384"/>
      <c r="K60" s="384"/>
      <c r="L60" s="384"/>
      <c r="M60" s="384"/>
      <c r="N60" s="385"/>
    </row>
    <row r="61" spans="1:14">
      <c r="B61" s="386" t="s">
        <v>341</v>
      </c>
      <c r="C61" s="387"/>
      <c r="D61" s="387"/>
      <c r="E61" s="387"/>
      <c r="F61" s="387"/>
      <c r="G61" s="387"/>
      <c r="H61" s="387"/>
      <c r="I61" s="387"/>
      <c r="J61" s="387"/>
      <c r="K61" s="387"/>
      <c r="L61" s="387"/>
      <c r="M61" s="387"/>
      <c r="N61" s="388"/>
    </row>
    <row r="62" spans="1:14" ht="15.75" thickBot="1">
      <c r="B62" s="405"/>
      <c r="C62" s="348"/>
      <c r="D62" s="348"/>
      <c r="E62" s="348"/>
      <c r="F62" s="348"/>
      <c r="G62" s="348"/>
      <c r="H62" s="348"/>
      <c r="I62" s="348"/>
      <c r="J62" s="348"/>
      <c r="K62" s="348"/>
      <c r="L62" s="348"/>
      <c r="M62" s="348"/>
      <c r="N62" s="350"/>
    </row>
    <row r="63" spans="1:14" ht="25.5">
      <c r="B63" s="483" t="s">
        <v>342</v>
      </c>
      <c r="C63" s="484"/>
      <c r="D63" s="484"/>
      <c r="E63" s="484"/>
      <c r="F63" s="484"/>
      <c r="G63" s="484"/>
      <c r="H63" s="406" t="s">
        <v>23</v>
      </c>
      <c r="I63" s="407" t="s">
        <v>343</v>
      </c>
      <c r="J63" s="408" t="s">
        <v>344</v>
      </c>
      <c r="K63" s="406" t="s">
        <v>345</v>
      </c>
      <c r="L63" s="909" t="s">
        <v>346</v>
      </c>
      <c r="M63" s="910"/>
      <c r="N63" s="409" t="s">
        <v>330</v>
      </c>
    </row>
    <row r="64" spans="1:14">
      <c r="A64" s="281" t="s">
        <v>383</v>
      </c>
      <c r="B64" s="410" t="s">
        <v>103</v>
      </c>
      <c r="C64" s="411"/>
      <c r="D64" s="411"/>
      <c r="E64" s="411"/>
      <c r="F64" s="411"/>
      <c r="G64" s="411"/>
      <c r="H64" s="412" t="s">
        <v>105</v>
      </c>
      <c r="I64" s="377">
        <v>0.63</v>
      </c>
      <c r="J64" s="413">
        <v>1</v>
      </c>
      <c r="K64" s="377">
        <v>0.63</v>
      </c>
      <c r="L64" s="911">
        <v>1250</v>
      </c>
      <c r="M64" s="912"/>
      <c r="N64" s="414">
        <f>K64*L64</f>
        <v>787.5</v>
      </c>
    </row>
    <row r="65" spans="1:15">
      <c r="A65" s="281" t="s">
        <v>384</v>
      </c>
      <c r="B65" s="410" t="s">
        <v>104</v>
      </c>
      <c r="C65" s="415"/>
      <c r="D65" s="415"/>
      <c r="E65" s="415"/>
      <c r="F65" s="415"/>
      <c r="G65" s="415"/>
      <c r="H65" s="412" t="s">
        <v>105</v>
      </c>
      <c r="I65" s="377">
        <v>0.84</v>
      </c>
      <c r="J65" s="413">
        <v>1</v>
      </c>
      <c r="K65" s="377">
        <v>0.84</v>
      </c>
      <c r="L65" s="911">
        <v>1250</v>
      </c>
      <c r="M65" s="912"/>
      <c r="N65" s="414">
        <f>K65*L65</f>
        <v>1050</v>
      </c>
    </row>
    <row r="66" spans="1:15">
      <c r="B66" s="410"/>
      <c r="C66" s="415"/>
      <c r="D66" s="415"/>
      <c r="E66" s="415"/>
      <c r="F66" s="415"/>
      <c r="G66" s="415"/>
      <c r="H66" s="412"/>
      <c r="I66" s="377"/>
      <c r="J66" s="413"/>
      <c r="K66" s="377"/>
      <c r="L66" s="911"/>
      <c r="M66" s="912"/>
      <c r="N66" s="414"/>
    </row>
    <row r="67" spans="1:15">
      <c r="B67" s="410"/>
      <c r="C67" s="415"/>
      <c r="D67" s="415"/>
      <c r="E67" s="415"/>
      <c r="F67" s="415"/>
      <c r="G67" s="415"/>
      <c r="H67" s="412"/>
      <c r="I67" s="377"/>
      <c r="J67" s="413"/>
      <c r="K67" s="377"/>
      <c r="L67" s="911"/>
      <c r="M67" s="912"/>
      <c r="N67" s="414"/>
    </row>
    <row r="68" spans="1:15">
      <c r="B68" s="410"/>
      <c r="C68" s="415"/>
      <c r="D68" s="415"/>
      <c r="E68" s="415"/>
      <c r="F68" s="415"/>
      <c r="G68" s="415"/>
      <c r="H68" s="416"/>
      <c r="I68" s="377"/>
      <c r="J68" s="377"/>
      <c r="K68" s="377"/>
      <c r="L68" s="417"/>
      <c r="M68" s="418"/>
      <c r="N68" s="419"/>
    </row>
    <row r="69" spans="1:15" ht="15.75" thickBot="1">
      <c r="B69" s="481"/>
      <c r="C69" s="482"/>
      <c r="D69" s="482"/>
      <c r="E69" s="482"/>
      <c r="F69" s="482"/>
      <c r="G69" s="482"/>
      <c r="H69" s="420"/>
      <c r="I69" s="421"/>
      <c r="J69" s="421"/>
      <c r="K69" s="421"/>
      <c r="L69" s="913"/>
      <c r="M69" s="914"/>
      <c r="N69" s="421"/>
    </row>
    <row r="70" spans="1:15" ht="15.75" thickBot="1">
      <c r="B70" s="915" t="s">
        <v>334</v>
      </c>
      <c r="C70" s="907"/>
      <c r="D70" s="907"/>
      <c r="E70" s="907"/>
      <c r="F70" s="907"/>
      <c r="G70" s="907"/>
      <c r="H70" s="907"/>
      <c r="I70" s="907"/>
      <c r="J70" s="907"/>
      <c r="K70" s="907"/>
      <c r="L70" s="907"/>
      <c r="M70" s="908"/>
      <c r="N70" s="422">
        <f>N64+N65+N66+N67+N68</f>
        <v>1837.5</v>
      </c>
    </row>
    <row r="71" spans="1:15">
      <c r="B71" s="404"/>
      <c r="C71" s="384"/>
      <c r="D71" s="384"/>
      <c r="E71" s="384"/>
      <c r="F71" s="384"/>
      <c r="G71" s="384"/>
      <c r="H71" s="384"/>
      <c r="I71" s="384"/>
      <c r="J71" s="384"/>
      <c r="K71" s="384"/>
      <c r="L71" s="384"/>
      <c r="M71" s="384"/>
      <c r="N71" s="385"/>
    </row>
    <row r="72" spans="1:15">
      <c r="B72" s="386" t="s">
        <v>349</v>
      </c>
      <c r="C72" s="387"/>
      <c r="D72" s="387"/>
      <c r="E72" s="387"/>
      <c r="F72" s="387"/>
      <c r="G72" s="387"/>
      <c r="H72" s="387"/>
      <c r="I72" s="387"/>
      <c r="J72" s="387"/>
      <c r="K72" s="387"/>
      <c r="L72" s="387"/>
      <c r="M72" s="387"/>
      <c r="N72" s="388"/>
    </row>
    <row r="73" spans="1:15" ht="15.75" thickBot="1">
      <c r="B73" s="405"/>
      <c r="C73" s="348"/>
      <c r="D73" s="348"/>
      <c r="E73" s="348"/>
      <c r="F73" s="348"/>
      <c r="G73" s="348"/>
      <c r="H73" s="348"/>
      <c r="I73" s="348"/>
      <c r="J73" s="348"/>
      <c r="K73" s="348"/>
      <c r="L73" s="348"/>
      <c r="M73" s="348"/>
      <c r="N73" s="350"/>
    </row>
    <row r="74" spans="1:15" ht="25.5">
      <c r="B74" s="916" t="s">
        <v>350</v>
      </c>
      <c r="C74" s="917"/>
      <c r="D74" s="917"/>
      <c r="E74" s="917"/>
      <c r="F74" s="917"/>
      <c r="G74" s="917"/>
      <c r="H74" s="917"/>
      <c r="I74" s="406" t="s">
        <v>92</v>
      </c>
      <c r="J74" s="408" t="s">
        <v>351</v>
      </c>
      <c r="K74" s="407" t="s">
        <v>93</v>
      </c>
      <c r="L74" s="918" t="s">
        <v>77</v>
      </c>
      <c r="M74" s="1029"/>
      <c r="N74" s="423" t="s">
        <v>330</v>
      </c>
    </row>
    <row r="75" spans="1:15">
      <c r="A75" s="424" t="s">
        <v>385</v>
      </c>
      <c r="B75" s="506" t="e">
        <f>+#REF!</f>
        <v>#REF!</v>
      </c>
      <c r="C75" s="415"/>
      <c r="D75" s="415"/>
      <c r="E75" s="415"/>
      <c r="F75" s="415"/>
      <c r="G75" s="415"/>
      <c r="H75" s="415"/>
      <c r="I75" s="426"/>
      <c r="J75" s="427"/>
      <c r="K75" s="428" t="e">
        <f>+#REF!</f>
        <v>#REF!</v>
      </c>
      <c r="L75" s="429"/>
      <c r="M75" s="430">
        <v>1.1399999999999999</v>
      </c>
      <c r="N75" s="431" t="e">
        <f>K75*M75</f>
        <v>#REF!</v>
      </c>
      <c r="O75" s="432"/>
    </row>
    <row r="76" spans="1:15">
      <c r="A76" s="424" t="s">
        <v>353</v>
      </c>
      <c r="B76" s="425"/>
      <c r="C76" s="415"/>
      <c r="D76" s="415"/>
      <c r="E76" s="415"/>
      <c r="F76" s="415"/>
      <c r="G76" s="415"/>
      <c r="H76" s="415"/>
      <c r="I76" s="426"/>
      <c r="J76" s="427"/>
      <c r="K76" s="428"/>
      <c r="L76" s="429"/>
      <c r="M76" s="430"/>
      <c r="N76" s="431"/>
    </row>
    <row r="77" spans="1:15">
      <c r="B77" s="425"/>
      <c r="C77" s="415"/>
      <c r="D77" s="415"/>
      <c r="E77" s="415"/>
      <c r="F77" s="415"/>
      <c r="G77" s="415"/>
      <c r="H77" s="415"/>
      <c r="I77" s="426"/>
      <c r="J77" s="427"/>
      <c r="K77" s="428"/>
      <c r="L77" s="429"/>
      <c r="M77" s="433"/>
      <c r="N77" s="431"/>
    </row>
    <row r="78" spans="1:15">
      <c r="B78" s="425"/>
      <c r="C78" s="415"/>
      <c r="D78" s="415"/>
      <c r="E78" s="415"/>
      <c r="F78" s="415"/>
      <c r="G78" s="415"/>
      <c r="H78" s="415"/>
      <c r="I78" s="377"/>
      <c r="J78" s="434"/>
      <c r="K78" s="435"/>
      <c r="L78" s="436"/>
      <c r="M78" s="437"/>
      <c r="N78" s="438"/>
    </row>
    <row r="79" spans="1:15">
      <c r="B79" s="425"/>
      <c r="C79" s="415"/>
      <c r="D79" s="415"/>
      <c r="E79" s="415"/>
      <c r="F79" s="415"/>
      <c r="G79" s="415"/>
      <c r="H79" s="415"/>
      <c r="I79" s="377"/>
      <c r="J79" s="434"/>
      <c r="K79" s="435"/>
      <c r="L79" s="436"/>
      <c r="M79" s="437"/>
      <c r="N79" s="438"/>
    </row>
    <row r="80" spans="1:15" ht="15.75" thickBot="1">
      <c r="B80" s="920"/>
      <c r="C80" s="921"/>
      <c r="D80" s="921"/>
      <c r="E80" s="921"/>
      <c r="F80" s="921"/>
      <c r="G80" s="921"/>
      <c r="H80" s="921"/>
      <c r="I80" s="421"/>
      <c r="J80" s="421"/>
      <c r="K80" s="421"/>
      <c r="L80" s="922"/>
      <c r="M80" s="923"/>
      <c r="N80" s="421"/>
    </row>
    <row r="81" spans="1:14" ht="15.75" thickBot="1">
      <c r="B81" s="898" t="s">
        <v>334</v>
      </c>
      <c r="C81" s="899"/>
      <c r="D81" s="899"/>
      <c r="E81" s="899"/>
      <c r="F81" s="899"/>
      <c r="G81" s="899"/>
      <c r="H81" s="899"/>
      <c r="I81" s="907"/>
      <c r="J81" s="907"/>
      <c r="K81" s="907"/>
      <c r="L81" s="907"/>
      <c r="M81" s="908"/>
      <c r="N81" s="439" t="e">
        <f>SUM(N75:N80)</f>
        <v>#REF!</v>
      </c>
    </row>
    <row r="82" spans="1:14" ht="15.75" thickBot="1">
      <c r="B82" s="404"/>
      <c r="C82" s="384"/>
      <c r="D82" s="384"/>
      <c r="E82" s="384"/>
      <c r="F82" s="384"/>
      <c r="G82" s="384"/>
      <c r="H82" s="384"/>
      <c r="I82" s="384"/>
      <c r="J82" s="384"/>
      <c r="K82" s="384"/>
      <c r="L82" s="384"/>
      <c r="M82" s="384"/>
      <c r="N82" s="385"/>
    </row>
    <row r="83" spans="1:14" ht="15.75" thickBot="1">
      <c r="B83" s="885" t="s">
        <v>354</v>
      </c>
      <c r="C83" s="886"/>
      <c r="D83" s="886"/>
      <c r="E83" s="886"/>
      <c r="F83" s="886"/>
      <c r="G83" s="886"/>
      <c r="H83" s="886"/>
      <c r="I83" s="886"/>
      <c r="J83" s="886"/>
      <c r="K83" s="886"/>
      <c r="L83" s="886"/>
      <c r="M83" s="887"/>
      <c r="N83" s="440" t="e">
        <f>N43+N59+N70+N81</f>
        <v>#REF!</v>
      </c>
    </row>
    <row r="84" spans="1:14">
      <c r="B84" s="404"/>
      <c r="C84" s="384"/>
      <c r="D84" s="384"/>
      <c r="E84" s="384"/>
      <c r="F84" s="384"/>
      <c r="G84" s="384"/>
      <c r="H84" s="384"/>
      <c r="I84" s="384"/>
      <c r="J84" s="384"/>
      <c r="K84" s="384"/>
      <c r="L84" s="384"/>
      <c r="M84" s="384"/>
      <c r="N84" s="385"/>
    </row>
    <row r="85" spans="1:14">
      <c r="B85" s="386" t="s">
        <v>355</v>
      </c>
      <c r="C85" s="387"/>
      <c r="D85" s="387"/>
      <c r="E85" s="387"/>
      <c r="F85" s="387"/>
      <c r="G85" s="387"/>
      <c r="H85" s="387"/>
      <c r="I85" s="387"/>
      <c r="J85" s="387"/>
      <c r="K85" s="387"/>
      <c r="L85" s="387"/>
      <c r="M85" s="387"/>
      <c r="N85" s="388"/>
    </row>
    <row r="86" spans="1:14" ht="15.75" thickBot="1">
      <c r="B86" s="405"/>
      <c r="C86" s="348"/>
      <c r="D86" s="348"/>
      <c r="E86" s="348"/>
      <c r="F86" s="348"/>
      <c r="G86" s="348"/>
      <c r="H86" s="348"/>
      <c r="I86" s="348"/>
      <c r="J86" s="348"/>
      <c r="K86" s="348"/>
      <c r="L86" s="348"/>
      <c r="M86" s="348"/>
      <c r="N86" s="350"/>
    </row>
    <row r="87" spans="1:14">
      <c r="B87" s="888" t="s">
        <v>55</v>
      </c>
      <c r="C87" s="889"/>
      <c r="D87" s="889"/>
      <c r="E87" s="889"/>
      <c r="F87" s="889"/>
      <c r="G87" s="889"/>
      <c r="H87" s="889"/>
      <c r="I87" s="479"/>
      <c r="J87" s="480"/>
      <c r="K87" s="441" t="s">
        <v>356</v>
      </c>
      <c r="L87" s="890" t="s">
        <v>357</v>
      </c>
      <c r="M87" s="891"/>
      <c r="N87" s="442"/>
    </row>
    <row r="88" spans="1:14">
      <c r="B88" s="892" t="s">
        <v>358</v>
      </c>
      <c r="C88" s="893"/>
      <c r="D88" s="893"/>
      <c r="E88" s="893"/>
      <c r="F88" s="893"/>
      <c r="G88" s="893"/>
      <c r="H88" s="893"/>
      <c r="I88" s="443"/>
      <c r="J88" s="444"/>
      <c r="K88" s="445">
        <v>0.2</v>
      </c>
      <c r="L88" s="894" t="e">
        <f>N83*K88</f>
        <v>#REF!</v>
      </c>
      <c r="M88" s="895"/>
      <c r="N88" s="446"/>
    </row>
    <row r="89" spans="1:14">
      <c r="B89" s="447" t="s">
        <v>359</v>
      </c>
      <c r="C89" s="448"/>
      <c r="D89" s="448"/>
      <c r="E89" s="448"/>
      <c r="F89" s="448"/>
      <c r="G89" s="448"/>
      <c r="H89" s="448"/>
      <c r="I89" s="443"/>
      <c r="J89" s="444"/>
      <c r="K89" s="445">
        <v>0.05</v>
      </c>
      <c r="L89" s="894" t="e">
        <f>N83*K89</f>
        <v>#REF!</v>
      </c>
      <c r="M89" s="895"/>
      <c r="N89" s="446"/>
    </row>
    <row r="90" spans="1:14" ht="15.75" thickBot="1">
      <c r="B90" s="449" t="s">
        <v>360</v>
      </c>
      <c r="C90" s="450"/>
      <c r="D90" s="450"/>
      <c r="E90" s="450"/>
      <c r="F90" s="450"/>
      <c r="G90" s="450"/>
      <c r="H90" s="450"/>
      <c r="I90" s="451"/>
      <c r="J90" s="452"/>
      <c r="K90" s="453">
        <v>0.05</v>
      </c>
      <c r="L90" s="896" t="e">
        <f>N83*K90</f>
        <v>#REF!</v>
      </c>
      <c r="M90" s="897"/>
      <c r="N90" s="446"/>
    </row>
    <row r="91" spans="1:14" ht="15.75" thickBot="1">
      <c r="B91" s="898" t="s">
        <v>334</v>
      </c>
      <c r="C91" s="899"/>
      <c r="D91" s="899"/>
      <c r="E91" s="899"/>
      <c r="F91" s="899"/>
      <c r="G91" s="899"/>
      <c r="H91" s="899"/>
      <c r="I91" s="899"/>
      <c r="J91" s="899"/>
      <c r="K91" s="899"/>
      <c r="L91" s="899"/>
      <c r="M91" s="900"/>
      <c r="N91" s="454" t="e">
        <f>L88+L89+L90</f>
        <v>#REF!</v>
      </c>
    </row>
    <row r="92" spans="1:14" ht="15.75" thickBot="1">
      <c r="B92" s="404"/>
      <c r="C92" s="384"/>
      <c r="D92" s="384"/>
      <c r="E92" s="384"/>
      <c r="F92" s="384"/>
      <c r="G92" s="384"/>
      <c r="H92" s="384"/>
      <c r="I92" s="384"/>
      <c r="J92" s="384"/>
      <c r="K92" s="384"/>
      <c r="L92" s="384"/>
      <c r="M92" s="384"/>
      <c r="N92" s="385"/>
    </row>
    <row r="93" spans="1:14" ht="15.75" thickBot="1">
      <c r="A93" s="281" t="s">
        <v>361</v>
      </c>
      <c r="B93" s="885" t="s">
        <v>362</v>
      </c>
      <c r="C93" s="886"/>
      <c r="D93" s="886"/>
      <c r="E93" s="886"/>
      <c r="F93" s="886"/>
      <c r="G93" s="886"/>
      <c r="H93" s="886"/>
      <c r="I93" s="886"/>
      <c r="J93" s="886"/>
      <c r="K93" s="886"/>
      <c r="L93" s="886"/>
      <c r="M93" s="887"/>
      <c r="N93" s="455" t="e">
        <f>N83+N91</f>
        <v>#REF!</v>
      </c>
    </row>
    <row r="94" spans="1:14">
      <c r="B94" s="311"/>
      <c r="C94" s="312"/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4"/>
    </row>
    <row r="95" spans="1:14">
      <c r="B95" s="315"/>
      <c r="C95" s="313"/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6"/>
    </row>
    <row r="96" spans="1:14">
      <c r="B96" s="315"/>
      <c r="C96" s="313"/>
      <c r="D96" s="313"/>
      <c r="E96" s="313"/>
      <c r="F96" s="313"/>
      <c r="G96" s="313"/>
      <c r="H96" s="313"/>
      <c r="I96" s="313"/>
      <c r="J96" s="313"/>
      <c r="K96" s="313"/>
      <c r="L96" s="313"/>
      <c r="M96" s="313"/>
      <c r="N96" s="316"/>
    </row>
    <row r="97" spans="2:14">
      <c r="B97" s="315"/>
      <c r="C97" s="313"/>
      <c r="D97" s="313"/>
      <c r="E97" s="313"/>
      <c r="F97" s="313"/>
      <c r="G97" s="456" t="s">
        <v>363</v>
      </c>
      <c r="H97" s="456"/>
      <c r="I97" s="456"/>
      <c r="J97" s="456"/>
      <c r="K97" s="313"/>
      <c r="L97" s="313"/>
      <c r="M97" s="313"/>
      <c r="N97" s="316"/>
    </row>
    <row r="98" spans="2:14">
      <c r="B98" s="457"/>
      <c r="C98" s="458"/>
      <c r="D98" s="458"/>
      <c r="E98" s="458"/>
      <c r="F98" s="458"/>
      <c r="G98" s="313" t="s">
        <v>364</v>
      </c>
      <c r="H98" s="458"/>
      <c r="I98" s="458"/>
      <c r="J98" s="458"/>
      <c r="K98" s="458"/>
      <c r="L98" s="458"/>
      <c r="M98" s="458"/>
      <c r="N98" s="459"/>
    </row>
    <row r="99" spans="2:14">
      <c r="B99" s="457"/>
      <c r="C99" s="458"/>
      <c r="D99" s="458"/>
      <c r="E99" s="458"/>
      <c r="F99" s="458"/>
      <c r="G99" s="313" t="s">
        <v>365</v>
      </c>
      <c r="H99" s="313"/>
      <c r="I99" s="313"/>
      <c r="J99" s="458"/>
      <c r="K99" s="458"/>
      <c r="L99" s="458"/>
      <c r="M99" s="458"/>
      <c r="N99" s="459"/>
    </row>
    <row r="100" spans="2:14">
      <c r="B100" s="460"/>
      <c r="C100" s="331"/>
      <c r="D100" s="331"/>
      <c r="E100" s="331"/>
      <c r="F100" s="331"/>
      <c r="G100" s="313" t="s">
        <v>366</v>
      </c>
      <c r="H100" s="331"/>
      <c r="I100" s="331"/>
      <c r="J100" s="331"/>
      <c r="K100" s="331"/>
      <c r="L100" s="331"/>
      <c r="M100" s="331"/>
      <c r="N100" s="332"/>
    </row>
    <row r="101" spans="2:14">
      <c r="B101" s="315"/>
      <c r="C101" s="313"/>
      <c r="D101" s="313"/>
      <c r="E101" s="313"/>
      <c r="F101" s="313"/>
      <c r="G101" s="313" t="s">
        <v>367</v>
      </c>
      <c r="H101" s="313"/>
      <c r="I101" s="313"/>
      <c r="J101" s="313"/>
      <c r="K101" s="313"/>
      <c r="L101" s="313"/>
      <c r="M101" s="313"/>
      <c r="N101" s="316"/>
    </row>
    <row r="102" spans="2:14">
      <c r="B102" s="461" t="s">
        <v>368</v>
      </c>
      <c r="C102" s="462"/>
      <c r="D102" s="462"/>
      <c r="E102" s="462"/>
      <c r="F102" s="462"/>
      <c r="G102" s="462"/>
      <c r="H102" s="462"/>
      <c r="I102" s="462"/>
      <c r="J102" s="462"/>
      <c r="K102" s="462"/>
      <c r="L102" s="462"/>
      <c r="M102" s="462"/>
      <c r="N102" s="463"/>
    </row>
    <row r="103" spans="2:14">
      <c r="B103" s="901"/>
      <c r="C103" s="902"/>
      <c r="D103" s="902"/>
      <c r="E103" s="902"/>
      <c r="F103" s="902"/>
      <c r="G103" s="902"/>
      <c r="H103" s="902"/>
      <c r="I103" s="902"/>
      <c r="J103" s="902"/>
      <c r="K103" s="902"/>
      <c r="L103" s="902"/>
      <c r="M103" s="902"/>
      <c r="N103" s="903"/>
    </row>
    <row r="104" spans="2:14">
      <c r="B104" s="904"/>
      <c r="C104" s="905"/>
      <c r="D104" s="905"/>
      <c r="E104" s="905"/>
      <c r="F104" s="905"/>
      <c r="G104" s="905"/>
      <c r="H104" s="905"/>
      <c r="I104" s="905"/>
      <c r="J104" s="905"/>
      <c r="K104" s="905"/>
      <c r="L104" s="905"/>
      <c r="M104" s="905"/>
      <c r="N104" s="906"/>
    </row>
    <row r="105" spans="2:14">
      <c r="B105" s="460"/>
      <c r="C105" s="331"/>
      <c r="D105" s="331"/>
      <c r="E105" s="331"/>
      <c r="F105" s="331"/>
      <c r="G105" s="331"/>
      <c r="H105" s="331"/>
      <c r="I105" s="331"/>
      <c r="J105" s="331"/>
      <c r="K105" s="331"/>
      <c r="L105" s="331"/>
      <c r="M105" s="331"/>
      <c r="N105" s="332"/>
    </row>
    <row r="106" spans="2:14">
      <c r="B106" s="315"/>
      <c r="C106" s="313"/>
      <c r="D106" s="313"/>
      <c r="E106" s="313"/>
      <c r="F106" s="313"/>
      <c r="G106" s="313" t="s">
        <v>363</v>
      </c>
      <c r="H106" s="313"/>
      <c r="I106" s="313"/>
      <c r="J106" s="313"/>
      <c r="K106" s="313"/>
      <c r="L106" s="313"/>
      <c r="M106" s="313"/>
      <c r="N106" s="316"/>
    </row>
    <row r="107" spans="2:14">
      <c r="B107" s="315"/>
      <c r="C107" s="313"/>
      <c r="D107" s="313"/>
      <c r="E107" s="313"/>
      <c r="F107" s="313"/>
      <c r="G107" s="464" t="s">
        <v>364</v>
      </c>
      <c r="H107" s="464"/>
      <c r="I107" s="464"/>
      <c r="J107" s="464"/>
      <c r="K107" s="313"/>
      <c r="L107" s="313"/>
      <c r="M107" s="313"/>
      <c r="N107" s="316"/>
    </row>
    <row r="108" spans="2:14">
      <c r="B108" s="315"/>
      <c r="C108" s="313"/>
      <c r="D108" s="313"/>
      <c r="E108" s="313"/>
      <c r="F108" s="313"/>
      <c r="G108" s="465" t="s">
        <v>369</v>
      </c>
      <c r="H108" s="465"/>
      <c r="I108" s="465"/>
      <c r="J108" s="465"/>
      <c r="K108" s="313"/>
      <c r="L108" s="313"/>
      <c r="M108" s="313"/>
      <c r="N108" s="316"/>
    </row>
    <row r="109" spans="2:14">
      <c r="B109" s="466"/>
      <c r="C109" s="331"/>
      <c r="D109" s="331"/>
      <c r="E109" s="331"/>
      <c r="F109" s="331"/>
      <c r="G109" s="458" t="s">
        <v>366</v>
      </c>
      <c r="H109" s="313"/>
      <c r="I109" s="313"/>
      <c r="J109" s="313"/>
      <c r="K109" s="331"/>
      <c r="L109" s="331"/>
      <c r="M109" s="331"/>
      <c r="N109" s="332"/>
    </row>
    <row r="110" spans="2:14">
      <c r="B110" s="467" t="s">
        <v>370</v>
      </c>
      <c r="C110" s="468"/>
      <c r="D110" s="468"/>
      <c r="E110" s="313"/>
      <c r="F110" s="313"/>
      <c r="G110" s="313"/>
      <c r="H110" s="313"/>
      <c r="I110" s="313"/>
      <c r="J110" s="879"/>
      <c r="K110" s="879"/>
      <c r="L110" s="879"/>
      <c r="M110" s="879"/>
      <c r="N110" s="880"/>
    </row>
    <row r="111" spans="2:14">
      <c r="B111" s="467" t="s">
        <v>371</v>
      </c>
      <c r="C111" s="468"/>
      <c r="D111" s="468"/>
      <c r="E111" s="313"/>
      <c r="F111" s="313"/>
      <c r="G111" s="313"/>
      <c r="H111" s="313"/>
      <c r="I111" s="313"/>
      <c r="J111" s="879"/>
      <c r="K111" s="879"/>
      <c r="L111" s="879"/>
      <c r="M111" s="879"/>
      <c r="N111" s="880"/>
    </row>
    <row r="112" spans="2:14" ht="15.75" thickBot="1">
      <c r="B112" s="883"/>
      <c r="C112" s="884"/>
      <c r="D112" s="884"/>
      <c r="E112" s="469"/>
      <c r="F112" s="469"/>
      <c r="G112" s="469"/>
      <c r="H112" s="469"/>
      <c r="I112" s="469"/>
      <c r="J112" s="881"/>
      <c r="K112" s="881"/>
      <c r="L112" s="881"/>
      <c r="M112" s="881"/>
      <c r="N112" s="882"/>
    </row>
    <row r="113" spans="2:14">
      <c r="B113" s="313"/>
      <c r="C113" s="313"/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9:M59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81:M81"/>
    <mergeCell ref="L63:M63"/>
    <mergeCell ref="L64:M64"/>
    <mergeCell ref="L65:M65"/>
    <mergeCell ref="L66:M66"/>
    <mergeCell ref="L67:M67"/>
    <mergeCell ref="L69:M69"/>
    <mergeCell ref="B70:M70"/>
    <mergeCell ref="B74:H74"/>
    <mergeCell ref="L74:M74"/>
    <mergeCell ref="B80:H80"/>
    <mergeCell ref="L80:M80"/>
    <mergeCell ref="J110:N112"/>
    <mergeCell ref="B112:D112"/>
    <mergeCell ref="B83:M83"/>
    <mergeCell ref="B87:H87"/>
    <mergeCell ref="L87:M87"/>
    <mergeCell ref="B88:H88"/>
    <mergeCell ref="L88:M88"/>
    <mergeCell ref="L89:M89"/>
    <mergeCell ref="L90:M90"/>
    <mergeCell ref="B91:M91"/>
    <mergeCell ref="B93:M93"/>
    <mergeCell ref="B103:N103"/>
    <mergeCell ref="B104:N10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83649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283649" r:id="rId4"/>
      </mc:Fallback>
    </mc:AlternateContent>
  </oleObjec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">
    <tabColor rgb="FF00FF00"/>
  </sheetPr>
  <dimension ref="A1:Y113"/>
  <sheetViews>
    <sheetView topLeftCell="K64" zoomScale="75" zoomScaleNormal="75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4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39.75" customHeight="1" thickBot="1">
      <c r="A31" s="281" t="s">
        <v>46</v>
      </c>
      <c r="B31" s="503" t="e">
        <f>+#REF!</f>
        <v>#REF!</v>
      </c>
      <c r="C31" s="1030" t="e">
        <f>+#REF!</f>
        <v>#REF!</v>
      </c>
      <c r="D31" s="1031"/>
      <c r="E31" s="1031"/>
      <c r="F31" s="1031"/>
      <c r="G31" s="1031"/>
      <c r="H31" s="1031"/>
      <c r="I31" s="1031"/>
      <c r="J31" s="1031"/>
      <c r="K31" s="1032"/>
      <c r="L31" s="338" t="e">
        <f>+#REF!</f>
        <v>#REF!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 t="s">
        <v>379</v>
      </c>
      <c r="B36" s="924" t="s">
        <v>106</v>
      </c>
      <c r="C36" s="925"/>
      <c r="D36" s="925"/>
      <c r="E36" s="925"/>
      <c r="F36" s="925"/>
      <c r="G36" s="925"/>
      <c r="H36" s="926"/>
      <c r="I36" s="354"/>
      <c r="J36" s="355"/>
      <c r="K36" s="356">
        <v>6250</v>
      </c>
      <c r="L36" s="357"/>
      <c r="M36" s="358">
        <v>1</v>
      </c>
      <c r="N36" s="359">
        <f>K36/M36</f>
        <v>6250</v>
      </c>
    </row>
    <row r="37" spans="1:25">
      <c r="A37" s="353"/>
      <c r="B37" s="924"/>
      <c r="C37" s="925"/>
      <c r="D37" s="925"/>
      <c r="E37" s="925"/>
      <c r="F37" s="925"/>
      <c r="G37" s="925"/>
      <c r="H37" s="926"/>
      <c r="I37" s="360"/>
      <c r="J37" s="361"/>
      <c r="K37" s="356"/>
      <c r="L37" s="362"/>
      <c r="M37" s="358"/>
      <c r="N37" s="359"/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  <c r="P40" t="s">
        <v>410</v>
      </c>
      <c r="Q40" t="s">
        <v>411</v>
      </c>
      <c r="R40" t="s">
        <v>412</v>
      </c>
      <c r="S40" t="s">
        <v>413</v>
      </c>
      <c r="T40" t="s">
        <v>414</v>
      </c>
      <c r="U40" t="s">
        <v>415</v>
      </c>
      <c r="V40" t="s">
        <v>416</v>
      </c>
      <c r="W40" t="s">
        <v>417</v>
      </c>
      <c r="X40" t="s">
        <v>418</v>
      </c>
      <c r="Y40" s="281" t="s">
        <v>419</v>
      </c>
    </row>
    <row r="41" spans="1:25">
      <c r="B41" s="927" t="s">
        <v>333</v>
      </c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N81*M41</f>
        <v>#REF!</v>
      </c>
      <c r="P41" s="500" t="e">
        <f>+N81*P42/$N$83</f>
        <v>#REF!</v>
      </c>
      <c r="Q41" s="500" t="e">
        <f>+N81*Q42/$N$83</f>
        <v>#REF!</v>
      </c>
      <c r="R41" s="500" t="e">
        <f>+N59/$N$83</f>
        <v>#REF!</v>
      </c>
      <c r="S41" s="500"/>
      <c r="T41" s="500"/>
      <c r="U41" s="500"/>
      <c r="V41" s="500" t="e">
        <f>+N43/$N$83</f>
        <v>#REF!</v>
      </c>
      <c r="W41" s="280"/>
      <c r="X41" s="500" t="e">
        <f>+N70/$N$83</f>
        <v>#REF!</v>
      </c>
      <c r="Y41" s="502" t="e">
        <f>+SUM(P41:X41)</f>
        <v>#REF!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1">
        <v>0.15663368510184561</v>
      </c>
      <c r="Q42" s="501">
        <v>0.84336631489815439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SUM(N36:N42)</f>
        <v>#REF!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380</v>
      </c>
      <c r="B48" s="393" t="s">
        <v>98</v>
      </c>
      <c r="C48" s="394"/>
      <c r="D48" s="394"/>
      <c r="E48" s="394"/>
      <c r="F48" s="394"/>
      <c r="G48" s="394"/>
      <c r="H48" s="394"/>
      <c r="I48" s="394"/>
      <c r="J48" s="395" t="s">
        <v>94</v>
      </c>
      <c r="K48" s="396">
        <v>0.84</v>
      </c>
      <c r="L48" s="354"/>
      <c r="M48" s="397">
        <v>52545.259645973958</v>
      </c>
      <c r="N48" s="359">
        <f>K48*M48</f>
        <v>44138.018102618124</v>
      </c>
    </row>
    <row r="49" spans="1:14">
      <c r="A49" s="392" t="s">
        <v>375</v>
      </c>
      <c r="B49" s="393" t="s">
        <v>14</v>
      </c>
      <c r="C49" s="398"/>
      <c r="D49" s="398"/>
      <c r="E49" s="398"/>
      <c r="F49" s="398"/>
      <c r="G49" s="398"/>
      <c r="H49" s="398"/>
      <c r="I49" s="398"/>
      <c r="J49" s="399" t="s">
        <v>101</v>
      </c>
      <c r="K49" s="400">
        <v>185</v>
      </c>
      <c r="L49" s="360"/>
      <c r="M49" s="397">
        <v>46.255122518248598</v>
      </c>
      <c r="N49" s="359">
        <f>K49*M49</f>
        <v>8557.1976658759904</v>
      </c>
    </row>
    <row r="50" spans="1:14">
      <c r="A50" s="392" t="s">
        <v>381</v>
      </c>
      <c r="B50" s="393" t="s">
        <v>99</v>
      </c>
      <c r="C50" s="398"/>
      <c r="D50" s="398"/>
      <c r="E50" s="398"/>
      <c r="F50" s="398"/>
      <c r="G50" s="398"/>
      <c r="H50" s="398"/>
      <c r="I50" s="398"/>
      <c r="J50" s="399" t="s">
        <v>94</v>
      </c>
      <c r="K50" s="400">
        <v>0.63</v>
      </c>
      <c r="L50" s="360"/>
      <c r="M50" s="397">
        <v>29000</v>
      </c>
      <c r="N50" s="359">
        <f>K50*M50</f>
        <v>18270</v>
      </c>
    </row>
    <row r="51" spans="1:14">
      <c r="A51" s="392" t="s">
        <v>382</v>
      </c>
      <c r="B51" s="393" t="s">
        <v>97</v>
      </c>
      <c r="C51" s="398"/>
      <c r="D51" s="398"/>
      <c r="E51" s="398"/>
      <c r="F51" s="398"/>
      <c r="G51" s="398"/>
      <c r="H51" s="398"/>
      <c r="I51" s="398"/>
      <c r="J51" s="399" t="s">
        <v>2</v>
      </c>
      <c r="K51" s="400">
        <v>260</v>
      </c>
      <c r="L51" s="360"/>
      <c r="M51" s="397">
        <v>580</v>
      </c>
      <c r="N51" s="359">
        <f>K51*M51</f>
        <v>150800</v>
      </c>
    </row>
    <row r="52" spans="1:14">
      <c r="A52" s="392"/>
      <c r="B52" s="393"/>
      <c r="C52" s="398"/>
      <c r="D52" s="398"/>
      <c r="E52" s="398"/>
      <c r="F52" s="398"/>
      <c r="G52" s="398"/>
      <c r="H52" s="398"/>
      <c r="I52" s="398"/>
      <c r="J52" s="395"/>
      <c r="K52" s="400"/>
      <c r="L52" s="360"/>
      <c r="M52" s="397"/>
      <c r="N52" s="359"/>
    </row>
    <row r="53" spans="1:14">
      <c r="A53" s="392"/>
      <c r="B53" s="393"/>
      <c r="C53" s="398"/>
      <c r="D53" s="398"/>
      <c r="E53" s="398"/>
      <c r="F53" s="398"/>
      <c r="G53" s="398"/>
      <c r="H53" s="398"/>
      <c r="I53" s="398"/>
      <c r="J53" s="395"/>
      <c r="K53" s="400"/>
      <c r="L53" s="360"/>
      <c r="M53" s="397"/>
      <c r="N53" s="359"/>
    </row>
    <row r="54" spans="1:14">
      <c r="A54" s="392"/>
      <c r="B54" s="393"/>
      <c r="C54" s="398"/>
      <c r="D54" s="398"/>
      <c r="E54" s="398"/>
      <c r="F54" s="398"/>
      <c r="G54" s="398"/>
      <c r="H54" s="398"/>
      <c r="I54" s="398"/>
      <c r="J54" s="395"/>
      <c r="K54" s="400"/>
      <c r="L54" s="360"/>
      <c r="M54" s="397"/>
      <c r="N54" s="359"/>
    </row>
    <row r="55" spans="1:14">
      <c r="A55" s="392"/>
      <c r="B55" s="393"/>
      <c r="C55" s="398"/>
      <c r="D55" s="398"/>
      <c r="E55" s="398"/>
      <c r="F55" s="398"/>
      <c r="G55" s="398"/>
      <c r="H55" s="398"/>
      <c r="I55" s="398"/>
      <c r="J55" s="395"/>
      <c r="K55" s="400"/>
      <c r="L55" s="360"/>
      <c r="M55" s="397"/>
      <c r="N55" s="359"/>
    </row>
    <row r="56" spans="1:14">
      <c r="A56" s="392"/>
      <c r="B56" s="393"/>
      <c r="C56" s="398"/>
      <c r="D56" s="398"/>
      <c r="E56" s="398"/>
      <c r="F56" s="398"/>
      <c r="G56" s="398"/>
      <c r="H56" s="398"/>
      <c r="I56" s="398"/>
      <c r="J56" s="395"/>
      <c r="K56" s="400"/>
      <c r="L56" s="360"/>
      <c r="M56" s="397"/>
      <c r="N56" s="359"/>
    </row>
    <row r="57" spans="1:14">
      <c r="A57" s="392"/>
      <c r="B57" s="393"/>
      <c r="C57" s="398"/>
      <c r="D57" s="398"/>
      <c r="E57" s="398"/>
      <c r="F57" s="398"/>
      <c r="G57" s="398"/>
      <c r="H57" s="398"/>
      <c r="I57" s="398"/>
      <c r="J57" s="395"/>
      <c r="K57" s="400"/>
      <c r="L57" s="360"/>
      <c r="M57" s="397"/>
      <c r="N57" s="359"/>
    </row>
    <row r="58" spans="1:14" ht="15.75" thickBot="1">
      <c r="B58" s="393"/>
      <c r="C58" s="482"/>
      <c r="D58" s="482"/>
      <c r="E58" s="482"/>
      <c r="F58" s="482"/>
      <c r="G58" s="482"/>
      <c r="H58" s="482"/>
      <c r="I58" s="482"/>
      <c r="J58" s="401"/>
      <c r="K58" s="402"/>
      <c r="L58" s="403"/>
      <c r="M58" s="397"/>
      <c r="N58" s="359"/>
    </row>
    <row r="59" spans="1:14" ht="15.75" thickBot="1">
      <c r="B59" s="898" t="s">
        <v>334</v>
      </c>
      <c r="C59" s="899"/>
      <c r="D59" s="899"/>
      <c r="E59" s="899"/>
      <c r="F59" s="899"/>
      <c r="G59" s="899"/>
      <c r="H59" s="899"/>
      <c r="I59" s="899"/>
      <c r="J59" s="899"/>
      <c r="K59" s="899"/>
      <c r="L59" s="899"/>
      <c r="M59" s="900"/>
      <c r="N59" s="382">
        <f>SUM(N48:N58)</f>
        <v>221765.21576849412</v>
      </c>
    </row>
    <row r="60" spans="1:14">
      <c r="B60" s="404"/>
      <c r="C60" s="384"/>
      <c r="D60" s="384"/>
      <c r="E60" s="384"/>
      <c r="F60" s="384"/>
      <c r="G60" s="384"/>
      <c r="H60" s="384"/>
      <c r="I60" s="384"/>
      <c r="J60" s="384"/>
      <c r="K60" s="384"/>
      <c r="L60" s="384"/>
      <c r="M60" s="384"/>
      <c r="N60" s="385"/>
    </row>
    <row r="61" spans="1:14">
      <c r="B61" s="386" t="s">
        <v>341</v>
      </c>
      <c r="C61" s="387"/>
      <c r="D61" s="387"/>
      <c r="E61" s="387"/>
      <c r="F61" s="387"/>
      <c r="G61" s="387"/>
      <c r="H61" s="387"/>
      <c r="I61" s="387"/>
      <c r="J61" s="387"/>
      <c r="K61" s="387"/>
      <c r="L61" s="387"/>
      <c r="M61" s="387"/>
      <c r="N61" s="388"/>
    </row>
    <row r="62" spans="1:14" ht="15.75" thickBot="1">
      <c r="B62" s="405"/>
      <c r="C62" s="348"/>
      <c r="D62" s="348"/>
      <c r="E62" s="348"/>
      <c r="F62" s="348"/>
      <c r="G62" s="348"/>
      <c r="H62" s="348"/>
      <c r="I62" s="348"/>
      <c r="J62" s="348"/>
      <c r="K62" s="348"/>
      <c r="L62" s="348"/>
      <c r="M62" s="348"/>
      <c r="N62" s="350"/>
    </row>
    <row r="63" spans="1:14" ht="25.5">
      <c r="B63" s="483" t="s">
        <v>342</v>
      </c>
      <c r="C63" s="484"/>
      <c r="D63" s="484"/>
      <c r="E63" s="484"/>
      <c r="F63" s="484"/>
      <c r="G63" s="484"/>
      <c r="H63" s="406" t="s">
        <v>23</v>
      </c>
      <c r="I63" s="407" t="s">
        <v>343</v>
      </c>
      <c r="J63" s="408" t="s">
        <v>344</v>
      </c>
      <c r="K63" s="406" t="s">
        <v>345</v>
      </c>
      <c r="L63" s="909" t="s">
        <v>346</v>
      </c>
      <c r="M63" s="910"/>
      <c r="N63" s="409" t="s">
        <v>330</v>
      </c>
    </row>
    <row r="64" spans="1:14">
      <c r="A64" s="281" t="s">
        <v>383</v>
      </c>
      <c r="B64" s="410" t="s">
        <v>103</v>
      </c>
      <c r="C64" s="411"/>
      <c r="D64" s="411"/>
      <c r="E64" s="411"/>
      <c r="F64" s="411"/>
      <c r="G64" s="411"/>
      <c r="H64" s="412" t="s">
        <v>105</v>
      </c>
      <c r="I64" s="377">
        <v>0.63</v>
      </c>
      <c r="J64" s="413">
        <v>1</v>
      </c>
      <c r="K64" s="377">
        <v>0.63</v>
      </c>
      <c r="L64" s="911">
        <v>1250</v>
      </c>
      <c r="M64" s="912"/>
      <c r="N64" s="414">
        <f>K64*L64</f>
        <v>787.5</v>
      </c>
    </row>
    <row r="65" spans="1:15">
      <c r="A65" s="281" t="s">
        <v>384</v>
      </c>
      <c r="B65" s="410" t="s">
        <v>104</v>
      </c>
      <c r="C65" s="415"/>
      <c r="D65" s="415"/>
      <c r="E65" s="415"/>
      <c r="F65" s="415"/>
      <c r="G65" s="415"/>
      <c r="H65" s="412" t="s">
        <v>105</v>
      </c>
      <c r="I65" s="377">
        <v>0.84</v>
      </c>
      <c r="J65" s="413">
        <v>1</v>
      </c>
      <c r="K65" s="377">
        <v>0.84</v>
      </c>
      <c r="L65" s="911">
        <v>1250</v>
      </c>
      <c r="M65" s="912"/>
      <c r="N65" s="414">
        <f>K65*L65</f>
        <v>1050</v>
      </c>
    </row>
    <row r="66" spans="1:15">
      <c r="B66" s="410"/>
      <c r="C66" s="415"/>
      <c r="D66" s="415"/>
      <c r="E66" s="415"/>
      <c r="F66" s="415"/>
      <c r="G66" s="415"/>
      <c r="H66" s="412"/>
      <c r="I66" s="377"/>
      <c r="J66" s="413"/>
      <c r="K66" s="377"/>
      <c r="L66" s="911"/>
      <c r="M66" s="912"/>
      <c r="N66" s="414"/>
    </row>
    <row r="67" spans="1:15">
      <c r="B67" s="410"/>
      <c r="C67" s="415"/>
      <c r="D67" s="415"/>
      <c r="E67" s="415"/>
      <c r="F67" s="415"/>
      <c r="G67" s="415"/>
      <c r="H67" s="412"/>
      <c r="I67" s="377"/>
      <c r="J67" s="413"/>
      <c r="K67" s="377"/>
      <c r="L67" s="911"/>
      <c r="M67" s="912"/>
      <c r="N67" s="414"/>
    </row>
    <row r="68" spans="1:15">
      <c r="B68" s="410"/>
      <c r="C68" s="415"/>
      <c r="D68" s="415"/>
      <c r="E68" s="415"/>
      <c r="F68" s="415"/>
      <c r="G68" s="415"/>
      <c r="H68" s="416"/>
      <c r="I68" s="377"/>
      <c r="J68" s="377"/>
      <c r="K68" s="377"/>
      <c r="L68" s="417"/>
      <c r="M68" s="418"/>
      <c r="N68" s="419"/>
    </row>
    <row r="69" spans="1:15" ht="15.75" thickBot="1">
      <c r="B69" s="481"/>
      <c r="C69" s="482"/>
      <c r="D69" s="482"/>
      <c r="E69" s="482"/>
      <c r="F69" s="482"/>
      <c r="G69" s="482"/>
      <c r="H69" s="420"/>
      <c r="I69" s="421"/>
      <c r="J69" s="421"/>
      <c r="K69" s="421"/>
      <c r="L69" s="913"/>
      <c r="M69" s="914"/>
      <c r="N69" s="421"/>
    </row>
    <row r="70" spans="1:15" ht="15.75" thickBot="1">
      <c r="B70" s="915" t="s">
        <v>334</v>
      </c>
      <c r="C70" s="907"/>
      <c r="D70" s="907"/>
      <c r="E70" s="907"/>
      <c r="F70" s="907"/>
      <c r="G70" s="907"/>
      <c r="H70" s="907"/>
      <c r="I70" s="907"/>
      <c r="J70" s="907"/>
      <c r="K70" s="907"/>
      <c r="L70" s="907"/>
      <c r="M70" s="908"/>
      <c r="N70" s="422">
        <f>N64+N65+N66+N67+N68</f>
        <v>1837.5</v>
      </c>
    </row>
    <row r="71" spans="1:15">
      <c r="B71" s="404"/>
      <c r="C71" s="384"/>
      <c r="D71" s="384"/>
      <c r="E71" s="384"/>
      <c r="F71" s="384"/>
      <c r="G71" s="384"/>
      <c r="H71" s="384"/>
      <c r="I71" s="384"/>
      <c r="J71" s="384"/>
      <c r="K71" s="384"/>
      <c r="L71" s="384"/>
      <c r="M71" s="384"/>
      <c r="N71" s="385"/>
    </row>
    <row r="72" spans="1:15">
      <c r="B72" s="386" t="s">
        <v>349</v>
      </c>
      <c r="C72" s="387"/>
      <c r="D72" s="387"/>
      <c r="E72" s="387"/>
      <c r="F72" s="387"/>
      <c r="G72" s="387"/>
      <c r="H72" s="387"/>
      <c r="I72" s="387"/>
      <c r="J72" s="387"/>
      <c r="K72" s="387"/>
      <c r="L72" s="387"/>
      <c r="M72" s="387"/>
      <c r="N72" s="388"/>
    </row>
    <row r="73" spans="1:15" ht="15.75" thickBot="1">
      <c r="B73" s="405"/>
      <c r="C73" s="348"/>
      <c r="D73" s="348"/>
      <c r="E73" s="348"/>
      <c r="F73" s="348"/>
      <c r="G73" s="348"/>
      <c r="H73" s="348"/>
      <c r="I73" s="348"/>
      <c r="J73" s="348"/>
      <c r="K73" s="348"/>
      <c r="L73" s="348"/>
      <c r="M73" s="348"/>
      <c r="N73" s="350"/>
    </row>
    <row r="74" spans="1:15" ht="25.5">
      <c r="B74" s="916" t="s">
        <v>350</v>
      </c>
      <c r="C74" s="917"/>
      <c r="D74" s="917"/>
      <c r="E74" s="917"/>
      <c r="F74" s="917"/>
      <c r="G74" s="917"/>
      <c r="H74" s="917"/>
      <c r="I74" s="406" t="s">
        <v>92</v>
      </c>
      <c r="J74" s="408" t="s">
        <v>351</v>
      </c>
      <c r="K74" s="407" t="s">
        <v>93</v>
      </c>
      <c r="L74" s="918" t="s">
        <v>77</v>
      </c>
      <c r="M74" s="1029"/>
      <c r="N74" s="423" t="s">
        <v>330</v>
      </c>
    </row>
    <row r="75" spans="1:15">
      <c r="A75" s="424" t="s">
        <v>385</v>
      </c>
      <c r="B75" s="506" t="e">
        <f>+#REF!</f>
        <v>#REF!</v>
      </c>
      <c r="C75" s="415"/>
      <c r="D75" s="415"/>
      <c r="E75" s="415"/>
      <c r="F75" s="415"/>
      <c r="G75" s="415"/>
      <c r="H75" s="415"/>
      <c r="I75" s="426"/>
      <c r="J75" s="427"/>
      <c r="K75" s="428" t="e">
        <f>+#REF!</f>
        <v>#REF!</v>
      </c>
      <c r="L75" s="429"/>
      <c r="M75" s="430">
        <v>1.1399999999999999</v>
      </c>
      <c r="N75" s="431" t="e">
        <f>K75*M75</f>
        <v>#REF!</v>
      </c>
      <c r="O75" s="432"/>
    </row>
    <row r="76" spans="1:15">
      <c r="A76" s="424" t="s">
        <v>353</v>
      </c>
      <c r="B76" s="425"/>
      <c r="C76" s="415"/>
      <c r="D76" s="415"/>
      <c r="E76" s="415"/>
      <c r="F76" s="415"/>
      <c r="G76" s="415"/>
      <c r="H76" s="415"/>
      <c r="I76" s="426"/>
      <c r="J76" s="427"/>
      <c r="K76" s="428"/>
      <c r="L76" s="429"/>
      <c r="M76" s="430"/>
      <c r="N76" s="431"/>
    </row>
    <row r="77" spans="1:15">
      <c r="B77" s="425"/>
      <c r="C77" s="415"/>
      <c r="D77" s="415"/>
      <c r="E77" s="415"/>
      <c r="F77" s="415"/>
      <c r="G77" s="415"/>
      <c r="H77" s="415"/>
      <c r="I77" s="426"/>
      <c r="J77" s="427"/>
      <c r="K77" s="428"/>
      <c r="L77" s="429"/>
      <c r="M77" s="433"/>
      <c r="N77" s="431"/>
    </row>
    <row r="78" spans="1:15">
      <c r="B78" s="425"/>
      <c r="C78" s="415"/>
      <c r="D78" s="415"/>
      <c r="E78" s="415"/>
      <c r="F78" s="415"/>
      <c r="G78" s="415"/>
      <c r="H78" s="415"/>
      <c r="I78" s="377"/>
      <c r="J78" s="434"/>
      <c r="K78" s="435"/>
      <c r="L78" s="436"/>
      <c r="M78" s="437"/>
      <c r="N78" s="438"/>
    </row>
    <row r="79" spans="1:15">
      <c r="B79" s="425"/>
      <c r="C79" s="415"/>
      <c r="D79" s="415"/>
      <c r="E79" s="415"/>
      <c r="F79" s="415"/>
      <c r="G79" s="415"/>
      <c r="H79" s="415"/>
      <c r="I79" s="377"/>
      <c r="J79" s="434"/>
      <c r="K79" s="435"/>
      <c r="L79" s="436"/>
      <c r="M79" s="437"/>
      <c r="N79" s="438"/>
    </row>
    <row r="80" spans="1:15" ht="15.75" thickBot="1">
      <c r="B80" s="920"/>
      <c r="C80" s="921"/>
      <c r="D80" s="921"/>
      <c r="E80" s="921"/>
      <c r="F80" s="921"/>
      <c r="G80" s="921"/>
      <c r="H80" s="921"/>
      <c r="I80" s="421"/>
      <c r="J80" s="421"/>
      <c r="K80" s="421"/>
      <c r="L80" s="922"/>
      <c r="M80" s="923"/>
      <c r="N80" s="421"/>
    </row>
    <row r="81" spans="1:14" ht="15.75" thickBot="1">
      <c r="B81" s="898" t="s">
        <v>334</v>
      </c>
      <c r="C81" s="899"/>
      <c r="D81" s="899"/>
      <c r="E81" s="899"/>
      <c r="F81" s="899"/>
      <c r="G81" s="899"/>
      <c r="H81" s="899"/>
      <c r="I81" s="907"/>
      <c r="J81" s="907"/>
      <c r="K81" s="907"/>
      <c r="L81" s="907"/>
      <c r="M81" s="908"/>
      <c r="N81" s="439" t="e">
        <f>SUM(N75:N80)</f>
        <v>#REF!</v>
      </c>
    </row>
    <row r="82" spans="1:14" ht="15.75" thickBot="1">
      <c r="B82" s="404"/>
      <c r="C82" s="384"/>
      <c r="D82" s="384"/>
      <c r="E82" s="384"/>
      <c r="F82" s="384"/>
      <c r="G82" s="384"/>
      <c r="H82" s="384"/>
      <c r="I82" s="384"/>
      <c r="J82" s="384"/>
      <c r="K82" s="384"/>
      <c r="L82" s="384"/>
      <c r="M82" s="384"/>
      <c r="N82" s="385"/>
    </row>
    <row r="83" spans="1:14" ht="15.75" thickBot="1">
      <c r="B83" s="885" t="s">
        <v>354</v>
      </c>
      <c r="C83" s="886"/>
      <c r="D83" s="886"/>
      <c r="E83" s="886"/>
      <c r="F83" s="886"/>
      <c r="G83" s="886"/>
      <c r="H83" s="886"/>
      <c r="I83" s="886"/>
      <c r="J83" s="886"/>
      <c r="K83" s="886"/>
      <c r="L83" s="886"/>
      <c r="M83" s="887"/>
      <c r="N83" s="440" t="e">
        <f>N43+N59+N70+N81</f>
        <v>#REF!</v>
      </c>
    </row>
    <row r="84" spans="1:14">
      <c r="B84" s="404"/>
      <c r="C84" s="384"/>
      <c r="D84" s="384"/>
      <c r="E84" s="384"/>
      <c r="F84" s="384"/>
      <c r="G84" s="384"/>
      <c r="H84" s="384"/>
      <c r="I84" s="384"/>
      <c r="J84" s="384"/>
      <c r="K84" s="384"/>
      <c r="L84" s="384"/>
      <c r="M84" s="384"/>
      <c r="N84" s="385"/>
    </row>
    <row r="85" spans="1:14">
      <c r="B85" s="386" t="s">
        <v>355</v>
      </c>
      <c r="C85" s="387"/>
      <c r="D85" s="387"/>
      <c r="E85" s="387"/>
      <c r="F85" s="387"/>
      <c r="G85" s="387"/>
      <c r="H85" s="387"/>
      <c r="I85" s="387"/>
      <c r="J85" s="387"/>
      <c r="K85" s="387"/>
      <c r="L85" s="387"/>
      <c r="M85" s="387"/>
      <c r="N85" s="388"/>
    </row>
    <row r="86" spans="1:14" ht="15.75" thickBot="1">
      <c r="B86" s="405"/>
      <c r="C86" s="348"/>
      <c r="D86" s="348"/>
      <c r="E86" s="348"/>
      <c r="F86" s="348"/>
      <c r="G86" s="348"/>
      <c r="H86" s="348"/>
      <c r="I86" s="348"/>
      <c r="J86" s="348"/>
      <c r="K86" s="348"/>
      <c r="L86" s="348"/>
      <c r="M86" s="348"/>
      <c r="N86" s="350"/>
    </row>
    <row r="87" spans="1:14">
      <c r="B87" s="888" t="s">
        <v>55</v>
      </c>
      <c r="C87" s="889"/>
      <c r="D87" s="889"/>
      <c r="E87" s="889"/>
      <c r="F87" s="889"/>
      <c r="G87" s="889"/>
      <c r="H87" s="889"/>
      <c r="I87" s="479"/>
      <c r="J87" s="480"/>
      <c r="K87" s="441" t="s">
        <v>356</v>
      </c>
      <c r="L87" s="890" t="s">
        <v>357</v>
      </c>
      <c r="M87" s="891"/>
      <c r="N87" s="442"/>
    </row>
    <row r="88" spans="1:14">
      <c r="B88" s="892" t="s">
        <v>358</v>
      </c>
      <c r="C88" s="893"/>
      <c r="D88" s="893"/>
      <c r="E88" s="893"/>
      <c r="F88" s="893"/>
      <c r="G88" s="893"/>
      <c r="H88" s="893"/>
      <c r="I88" s="443"/>
      <c r="J88" s="444"/>
      <c r="K88" s="445">
        <v>0.2</v>
      </c>
      <c r="L88" s="894" t="e">
        <f>N83*K88</f>
        <v>#REF!</v>
      </c>
      <c r="M88" s="895"/>
      <c r="N88" s="446"/>
    </row>
    <row r="89" spans="1:14">
      <c r="B89" s="447" t="s">
        <v>359</v>
      </c>
      <c r="C89" s="448"/>
      <c r="D89" s="448"/>
      <c r="E89" s="448"/>
      <c r="F89" s="448"/>
      <c r="G89" s="448"/>
      <c r="H89" s="448"/>
      <c r="I89" s="443"/>
      <c r="J89" s="444"/>
      <c r="K89" s="445">
        <v>0.05</v>
      </c>
      <c r="L89" s="894" t="e">
        <f>N83*K89</f>
        <v>#REF!</v>
      </c>
      <c r="M89" s="895"/>
      <c r="N89" s="446"/>
    </row>
    <row r="90" spans="1:14" ht="15.75" thickBot="1">
      <c r="B90" s="449" t="s">
        <v>360</v>
      </c>
      <c r="C90" s="450"/>
      <c r="D90" s="450"/>
      <c r="E90" s="450"/>
      <c r="F90" s="450"/>
      <c r="G90" s="450"/>
      <c r="H90" s="450"/>
      <c r="I90" s="451"/>
      <c r="J90" s="452"/>
      <c r="K90" s="453">
        <v>0.05</v>
      </c>
      <c r="L90" s="896" t="e">
        <f>N83*K90</f>
        <v>#REF!</v>
      </c>
      <c r="M90" s="897"/>
      <c r="N90" s="446"/>
    </row>
    <row r="91" spans="1:14" ht="15.75" thickBot="1">
      <c r="B91" s="898" t="s">
        <v>334</v>
      </c>
      <c r="C91" s="899"/>
      <c r="D91" s="899"/>
      <c r="E91" s="899"/>
      <c r="F91" s="899"/>
      <c r="G91" s="899"/>
      <c r="H91" s="899"/>
      <c r="I91" s="899"/>
      <c r="J91" s="899"/>
      <c r="K91" s="899"/>
      <c r="L91" s="899"/>
      <c r="M91" s="900"/>
      <c r="N91" s="454" t="e">
        <f>L88+L89+L90</f>
        <v>#REF!</v>
      </c>
    </row>
    <row r="92" spans="1:14" ht="15.75" thickBot="1">
      <c r="B92" s="404"/>
      <c r="C92" s="384"/>
      <c r="D92" s="384"/>
      <c r="E92" s="384"/>
      <c r="F92" s="384"/>
      <c r="G92" s="384"/>
      <c r="H92" s="384"/>
      <c r="I92" s="384"/>
      <c r="J92" s="384"/>
      <c r="K92" s="384"/>
      <c r="L92" s="384"/>
      <c r="M92" s="384"/>
      <c r="N92" s="385"/>
    </row>
    <row r="93" spans="1:14" ht="15.75" thickBot="1">
      <c r="A93" s="281" t="s">
        <v>361</v>
      </c>
      <c r="B93" s="885" t="s">
        <v>362</v>
      </c>
      <c r="C93" s="886"/>
      <c r="D93" s="886"/>
      <c r="E93" s="886"/>
      <c r="F93" s="886"/>
      <c r="G93" s="886"/>
      <c r="H93" s="886"/>
      <c r="I93" s="886"/>
      <c r="J93" s="886"/>
      <c r="K93" s="886"/>
      <c r="L93" s="886"/>
      <c r="M93" s="887"/>
      <c r="N93" s="455" t="e">
        <f>N83+N91</f>
        <v>#REF!</v>
      </c>
    </row>
    <row r="94" spans="1:14">
      <c r="B94" s="311"/>
      <c r="C94" s="312"/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4"/>
    </row>
    <row r="95" spans="1:14">
      <c r="B95" s="315"/>
      <c r="C95" s="313"/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6"/>
    </row>
    <row r="96" spans="1:14">
      <c r="B96" s="315"/>
      <c r="C96" s="313"/>
      <c r="D96" s="313"/>
      <c r="E96" s="313"/>
      <c r="F96" s="313"/>
      <c r="G96" s="313"/>
      <c r="H96" s="313"/>
      <c r="I96" s="313"/>
      <c r="J96" s="313"/>
      <c r="K96" s="313"/>
      <c r="L96" s="313"/>
      <c r="M96" s="313"/>
      <c r="N96" s="316"/>
    </row>
    <row r="97" spans="2:14">
      <c r="B97" s="315"/>
      <c r="C97" s="313"/>
      <c r="D97" s="313"/>
      <c r="E97" s="313"/>
      <c r="F97" s="313"/>
      <c r="G97" s="456" t="s">
        <v>363</v>
      </c>
      <c r="H97" s="456"/>
      <c r="I97" s="456"/>
      <c r="J97" s="456"/>
      <c r="K97" s="313"/>
      <c r="L97" s="313"/>
      <c r="M97" s="313"/>
      <c r="N97" s="316"/>
    </row>
    <row r="98" spans="2:14">
      <c r="B98" s="457"/>
      <c r="C98" s="458"/>
      <c r="D98" s="458"/>
      <c r="E98" s="458"/>
      <c r="F98" s="458"/>
      <c r="G98" s="313" t="s">
        <v>364</v>
      </c>
      <c r="H98" s="458"/>
      <c r="I98" s="458"/>
      <c r="J98" s="458"/>
      <c r="K98" s="458"/>
      <c r="L98" s="458"/>
      <c r="M98" s="458"/>
      <c r="N98" s="459"/>
    </row>
    <row r="99" spans="2:14">
      <c r="B99" s="457"/>
      <c r="C99" s="458"/>
      <c r="D99" s="458"/>
      <c r="E99" s="458"/>
      <c r="F99" s="458"/>
      <c r="G99" s="313" t="s">
        <v>365</v>
      </c>
      <c r="H99" s="313"/>
      <c r="I99" s="313"/>
      <c r="J99" s="458"/>
      <c r="K99" s="458"/>
      <c r="L99" s="458"/>
      <c r="M99" s="458"/>
      <c r="N99" s="459"/>
    </row>
    <row r="100" spans="2:14">
      <c r="B100" s="460"/>
      <c r="C100" s="331"/>
      <c r="D100" s="331"/>
      <c r="E100" s="331"/>
      <c r="F100" s="331"/>
      <c r="G100" s="313" t="s">
        <v>366</v>
      </c>
      <c r="H100" s="331"/>
      <c r="I100" s="331"/>
      <c r="J100" s="331"/>
      <c r="K100" s="331"/>
      <c r="L100" s="331"/>
      <c r="M100" s="331"/>
      <c r="N100" s="332"/>
    </row>
    <row r="101" spans="2:14">
      <c r="B101" s="315"/>
      <c r="C101" s="313"/>
      <c r="D101" s="313"/>
      <c r="E101" s="313"/>
      <c r="F101" s="313"/>
      <c r="G101" s="313" t="s">
        <v>367</v>
      </c>
      <c r="H101" s="313"/>
      <c r="I101" s="313"/>
      <c r="J101" s="313"/>
      <c r="K101" s="313"/>
      <c r="L101" s="313"/>
      <c r="M101" s="313"/>
      <c r="N101" s="316"/>
    </row>
    <row r="102" spans="2:14">
      <c r="B102" s="461" t="s">
        <v>368</v>
      </c>
      <c r="C102" s="462"/>
      <c r="D102" s="462"/>
      <c r="E102" s="462"/>
      <c r="F102" s="462"/>
      <c r="G102" s="462"/>
      <c r="H102" s="462"/>
      <c r="I102" s="462"/>
      <c r="J102" s="462"/>
      <c r="K102" s="462"/>
      <c r="L102" s="462"/>
      <c r="M102" s="462"/>
      <c r="N102" s="463"/>
    </row>
    <row r="103" spans="2:14">
      <c r="B103" s="901"/>
      <c r="C103" s="902"/>
      <c r="D103" s="902"/>
      <c r="E103" s="902"/>
      <c r="F103" s="902"/>
      <c r="G103" s="902"/>
      <c r="H103" s="902"/>
      <c r="I103" s="902"/>
      <c r="J103" s="902"/>
      <c r="K103" s="902"/>
      <c r="L103" s="902"/>
      <c r="M103" s="902"/>
      <c r="N103" s="903"/>
    </row>
    <row r="104" spans="2:14">
      <c r="B104" s="904"/>
      <c r="C104" s="905"/>
      <c r="D104" s="905"/>
      <c r="E104" s="905"/>
      <c r="F104" s="905"/>
      <c r="G104" s="905"/>
      <c r="H104" s="905"/>
      <c r="I104" s="905"/>
      <c r="J104" s="905"/>
      <c r="K104" s="905"/>
      <c r="L104" s="905"/>
      <c r="M104" s="905"/>
      <c r="N104" s="906"/>
    </row>
    <row r="105" spans="2:14">
      <c r="B105" s="460"/>
      <c r="C105" s="331"/>
      <c r="D105" s="331"/>
      <c r="E105" s="331"/>
      <c r="F105" s="331"/>
      <c r="G105" s="331"/>
      <c r="H105" s="331"/>
      <c r="I105" s="331"/>
      <c r="J105" s="331"/>
      <c r="K105" s="331"/>
      <c r="L105" s="331"/>
      <c r="M105" s="331"/>
      <c r="N105" s="332"/>
    </row>
    <row r="106" spans="2:14">
      <c r="B106" s="315"/>
      <c r="C106" s="313"/>
      <c r="D106" s="313"/>
      <c r="E106" s="313"/>
      <c r="F106" s="313"/>
      <c r="G106" s="313" t="s">
        <v>363</v>
      </c>
      <c r="H106" s="313"/>
      <c r="I106" s="313"/>
      <c r="J106" s="313"/>
      <c r="K106" s="313"/>
      <c r="L106" s="313"/>
      <c r="M106" s="313"/>
      <c r="N106" s="316"/>
    </row>
    <row r="107" spans="2:14">
      <c r="B107" s="315"/>
      <c r="C107" s="313"/>
      <c r="D107" s="313"/>
      <c r="E107" s="313"/>
      <c r="F107" s="313"/>
      <c r="G107" s="464" t="s">
        <v>364</v>
      </c>
      <c r="H107" s="464"/>
      <c r="I107" s="464"/>
      <c r="J107" s="464"/>
      <c r="K107" s="313"/>
      <c r="L107" s="313"/>
      <c r="M107" s="313"/>
      <c r="N107" s="316"/>
    </row>
    <row r="108" spans="2:14">
      <c r="B108" s="315"/>
      <c r="C108" s="313"/>
      <c r="D108" s="313"/>
      <c r="E108" s="313"/>
      <c r="F108" s="313"/>
      <c r="G108" s="465" t="s">
        <v>369</v>
      </c>
      <c r="H108" s="465"/>
      <c r="I108" s="465"/>
      <c r="J108" s="465"/>
      <c r="K108" s="313"/>
      <c r="L108" s="313"/>
      <c r="M108" s="313"/>
      <c r="N108" s="316"/>
    </row>
    <row r="109" spans="2:14">
      <c r="B109" s="466"/>
      <c r="C109" s="331"/>
      <c r="D109" s="331"/>
      <c r="E109" s="331"/>
      <c r="F109" s="331"/>
      <c r="G109" s="458" t="s">
        <v>366</v>
      </c>
      <c r="H109" s="313"/>
      <c r="I109" s="313"/>
      <c r="J109" s="313"/>
      <c r="K109" s="331"/>
      <c r="L109" s="331"/>
      <c r="M109" s="331"/>
      <c r="N109" s="332"/>
    </row>
    <row r="110" spans="2:14">
      <c r="B110" s="467" t="s">
        <v>370</v>
      </c>
      <c r="C110" s="468"/>
      <c r="D110" s="468"/>
      <c r="E110" s="313"/>
      <c r="F110" s="313"/>
      <c r="G110" s="313"/>
      <c r="H110" s="313"/>
      <c r="I110" s="313"/>
      <c r="J110" s="879"/>
      <c r="K110" s="879"/>
      <c r="L110" s="879"/>
      <c r="M110" s="879"/>
      <c r="N110" s="880"/>
    </row>
    <row r="111" spans="2:14">
      <c r="B111" s="467" t="s">
        <v>371</v>
      </c>
      <c r="C111" s="468"/>
      <c r="D111" s="468"/>
      <c r="E111" s="313"/>
      <c r="F111" s="313"/>
      <c r="G111" s="313"/>
      <c r="H111" s="313"/>
      <c r="I111" s="313"/>
      <c r="J111" s="879"/>
      <c r="K111" s="879"/>
      <c r="L111" s="879"/>
      <c r="M111" s="879"/>
      <c r="N111" s="880"/>
    </row>
    <row r="112" spans="2:14" ht="15.75" thickBot="1">
      <c r="B112" s="883"/>
      <c r="C112" s="884"/>
      <c r="D112" s="884"/>
      <c r="E112" s="469"/>
      <c r="F112" s="469"/>
      <c r="G112" s="469"/>
      <c r="H112" s="469"/>
      <c r="I112" s="469"/>
      <c r="J112" s="881"/>
      <c r="K112" s="881"/>
      <c r="L112" s="881"/>
      <c r="M112" s="881"/>
      <c r="N112" s="882"/>
    </row>
    <row r="113" spans="2:14">
      <c r="B113" s="313"/>
      <c r="C113" s="313"/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9:M59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81:M81"/>
    <mergeCell ref="L63:M63"/>
    <mergeCell ref="L64:M64"/>
    <mergeCell ref="L65:M65"/>
    <mergeCell ref="L66:M66"/>
    <mergeCell ref="L67:M67"/>
    <mergeCell ref="L69:M69"/>
    <mergeCell ref="B70:M70"/>
    <mergeCell ref="B74:H74"/>
    <mergeCell ref="L74:M74"/>
    <mergeCell ref="B80:H80"/>
    <mergeCell ref="L80:M80"/>
    <mergeCell ref="J110:N112"/>
    <mergeCell ref="B112:D112"/>
    <mergeCell ref="B83:M83"/>
    <mergeCell ref="B87:H87"/>
    <mergeCell ref="L87:M87"/>
    <mergeCell ref="B88:H88"/>
    <mergeCell ref="L88:M88"/>
    <mergeCell ref="L89:M89"/>
    <mergeCell ref="L90:M90"/>
    <mergeCell ref="B91:M91"/>
    <mergeCell ref="B93:M93"/>
    <mergeCell ref="B103:N103"/>
    <mergeCell ref="B104:N10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84673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284673" r:id="rId4"/>
      </mc:Fallback>
    </mc:AlternateContent>
  </oleObjec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00FF00"/>
  </sheetPr>
  <dimension ref="A1:R31"/>
  <sheetViews>
    <sheetView view="pageBreakPreview" zoomScale="77" zoomScaleSheetLayoutView="77" workbookViewId="0">
      <selection activeCell="L76" sqref="L76:M76"/>
    </sheetView>
  </sheetViews>
  <sheetFormatPr baseColWidth="10" defaultRowHeight="15" customHeight="1"/>
  <cols>
    <col min="1" max="1" width="1.85546875" customWidth="1"/>
    <col min="2" max="2" width="7.140625" customWidth="1"/>
    <col min="3" max="3" width="34.42578125" customWidth="1"/>
    <col min="4" max="4" width="12.42578125" customWidth="1"/>
    <col min="5" max="5" width="19.28515625" customWidth="1"/>
    <col min="6" max="6" width="21.7109375" customWidth="1"/>
    <col min="7" max="7" width="23.7109375" customWidth="1"/>
    <col min="256" max="263" width="11.42578125" customWidth="1"/>
    <col min="512" max="519" width="11.42578125" customWidth="1"/>
    <col min="768" max="775" width="11.42578125" customWidth="1"/>
    <col min="1024" max="1031" width="11.42578125" customWidth="1"/>
    <col min="1280" max="1287" width="11.42578125" customWidth="1"/>
    <col min="1536" max="1543" width="11.42578125" customWidth="1"/>
    <col min="1792" max="1799" width="11.42578125" customWidth="1"/>
    <col min="2048" max="2055" width="11.42578125" customWidth="1"/>
    <col min="2304" max="2311" width="11.42578125" customWidth="1"/>
    <col min="2560" max="2567" width="11.42578125" customWidth="1"/>
    <col min="2816" max="2823" width="11.42578125" customWidth="1"/>
    <col min="3072" max="3079" width="11.42578125" customWidth="1"/>
    <col min="3328" max="3335" width="11.42578125" customWidth="1"/>
    <col min="3584" max="3591" width="11.42578125" customWidth="1"/>
    <col min="3840" max="3847" width="11.42578125" customWidth="1"/>
    <col min="4096" max="4103" width="11.42578125" customWidth="1"/>
    <col min="4352" max="4359" width="11.42578125" customWidth="1"/>
    <col min="4608" max="4615" width="11.42578125" customWidth="1"/>
    <col min="4864" max="4871" width="11.42578125" customWidth="1"/>
    <col min="5120" max="5127" width="11.42578125" customWidth="1"/>
    <col min="5376" max="5383" width="11.42578125" customWidth="1"/>
    <col min="5632" max="5639" width="11.42578125" customWidth="1"/>
    <col min="5888" max="5895" width="11.42578125" customWidth="1"/>
    <col min="6144" max="6151" width="11.42578125" customWidth="1"/>
    <col min="6400" max="6407" width="11.42578125" customWidth="1"/>
    <col min="6656" max="6663" width="11.42578125" customWidth="1"/>
    <col min="6912" max="6919" width="11.42578125" customWidth="1"/>
    <col min="7168" max="7175" width="11.42578125" customWidth="1"/>
    <col min="7424" max="7431" width="11.42578125" customWidth="1"/>
    <col min="7680" max="7687" width="11.42578125" customWidth="1"/>
    <col min="7936" max="7943" width="11.42578125" customWidth="1"/>
    <col min="8192" max="8199" width="11.42578125" customWidth="1"/>
    <col min="8448" max="8455" width="11.42578125" customWidth="1"/>
    <col min="8704" max="8711" width="11.42578125" customWidth="1"/>
    <col min="8960" max="8967" width="11.42578125" customWidth="1"/>
    <col min="9216" max="9223" width="11.42578125" customWidth="1"/>
    <col min="9472" max="9479" width="11.42578125" customWidth="1"/>
    <col min="9728" max="9735" width="11.42578125" customWidth="1"/>
    <col min="9984" max="9991" width="11.42578125" customWidth="1"/>
    <col min="10240" max="10247" width="11.42578125" customWidth="1"/>
    <col min="10496" max="10503" width="11.42578125" customWidth="1"/>
    <col min="10752" max="10759" width="11.42578125" customWidth="1"/>
    <col min="11008" max="11015" width="11.42578125" customWidth="1"/>
    <col min="11264" max="11271" width="11.42578125" customWidth="1"/>
    <col min="11520" max="11527" width="11.42578125" customWidth="1"/>
    <col min="11776" max="11783" width="11.42578125" customWidth="1"/>
    <col min="12032" max="12039" width="11.42578125" customWidth="1"/>
    <col min="12288" max="12295" width="11.42578125" customWidth="1"/>
    <col min="12544" max="12551" width="11.42578125" customWidth="1"/>
    <col min="12800" max="12807" width="11.42578125" customWidth="1"/>
    <col min="13056" max="13063" width="11.42578125" customWidth="1"/>
    <col min="13312" max="13319" width="11.42578125" customWidth="1"/>
    <col min="13568" max="13575" width="11.42578125" customWidth="1"/>
    <col min="13824" max="13831" width="11.42578125" customWidth="1"/>
    <col min="14080" max="14087" width="11.42578125" customWidth="1"/>
    <col min="14336" max="14343" width="11.42578125" customWidth="1"/>
    <col min="14592" max="14599" width="11.42578125" customWidth="1"/>
    <col min="14848" max="14855" width="11.42578125" customWidth="1"/>
    <col min="15104" max="15111" width="11.42578125" customWidth="1"/>
    <col min="15360" max="15367" width="11.42578125" customWidth="1"/>
    <col min="15616" max="15623" width="11.42578125" customWidth="1"/>
    <col min="15872" max="15879" width="11.42578125" customWidth="1"/>
    <col min="16128" max="16135" width="11.42578125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2.75" customHeight="1">
      <c r="A2" s="280"/>
      <c r="B2" s="1002"/>
      <c r="C2" s="1003"/>
      <c r="D2" s="1008" t="e">
        <f>+#REF!</f>
        <v>#REF!</v>
      </c>
      <c r="E2" s="1009"/>
      <c r="F2" s="1010"/>
      <c r="G2" s="1017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2.75" customHeight="1">
      <c r="A3" s="280"/>
      <c r="B3" s="1004"/>
      <c r="C3" s="1005"/>
      <c r="D3" s="1011"/>
      <c r="E3" s="1012"/>
      <c r="F3" s="1013"/>
      <c r="G3" s="101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2.75" customHeight="1">
      <c r="A4" s="280"/>
      <c r="B4" s="1004"/>
      <c r="C4" s="1005"/>
      <c r="D4" s="1011"/>
      <c r="E4" s="1012"/>
      <c r="F4" s="1013"/>
      <c r="G4" s="101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2.75" customHeight="1">
      <c r="A5" s="280"/>
      <c r="B5" s="1004"/>
      <c r="C5" s="1005"/>
      <c r="D5" s="1014"/>
      <c r="E5" s="1015"/>
      <c r="F5" s="1016"/>
      <c r="G5" s="101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2.75" customHeight="1">
      <c r="A6" s="280"/>
      <c r="B6" s="1004"/>
      <c r="C6" s="1005"/>
      <c r="D6" s="1018" t="s">
        <v>87</v>
      </c>
      <c r="E6" s="1019"/>
      <c r="F6" s="1020"/>
      <c r="G6" s="101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17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29.25" customHeight="1">
      <c r="A10" s="280"/>
      <c r="B10" s="42" t="s">
        <v>86</v>
      </c>
      <c r="C10" s="470" t="s">
        <v>302</v>
      </c>
      <c r="D10" s="995" t="e">
        <f>+#REF!</f>
        <v>#REF!</v>
      </c>
      <c r="E10" s="996"/>
      <c r="F10" s="996"/>
      <c r="G10" s="997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>
      <c r="A11" s="280"/>
      <c r="B11" s="52"/>
      <c r="C11" s="53"/>
      <c r="D11" s="998" t="s">
        <v>46</v>
      </c>
      <c r="E11" s="999"/>
      <c r="F11" s="1000"/>
      <c r="G11" s="41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1001"/>
      <c r="C12" s="1001"/>
      <c r="D12" s="1001"/>
      <c r="E12" s="1001"/>
      <c r="F12" s="1001"/>
      <c r="G12" s="497"/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</row>
    <row r="13" spans="1:18">
      <c r="A13" s="280"/>
      <c r="B13" s="989" t="s">
        <v>5</v>
      </c>
      <c r="C13" s="989"/>
      <c r="D13" s="492" t="s">
        <v>23</v>
      </c>
      <c r="E13" s="492" t="s">
        <v>4</v>
      </c>
      <c r="F13" s="494" t="s">
        <v>76</v>
      </c>
      <c r="G13" s="494" t="s">
        <v>25</v>
      </c>
      <c r="H13" s="280"/>
      <c r="I13" s="280"/>
      <c r="J13" s="280"/>
      <c r="K13" s="280"/>
      <c r="L13" s="280"/>
      <c r="M13" s="280"/>
      <c r="N13" s="280"/>
      <c r="O13" s="280"/>
      <c r="P13" s="280"/>
      <c r="Q13" s="280"/>
      <c r="R13" s="280"/>
    </row>
    <row r="14" spans="1:18">
      <c r="A14" s="280"/>
      <c r="B14" s="4">
        <v>1</v>
      </c>
      <c r="C14" s="1" t="s">
        <v>40</v>
      </c>
      <c r="D14" s="2"/>
      <c r="E14" s="3"/>
      <c r="F14" s="19"/>
      <c r="G14" s="19">
        <f>+ROUND(E14*F14,0)</f>
        <v>0</v>
      </c>
      <c r="H14" s="280"/>
      <c r="I14" t="s">
        <v>410</v>
      </c>
      <c r="J14" t="s">
        <v>411</v>
      </c>
      <c r="K14" t="s">
        <v>412</v>
      </c>
      <c r="L14" t="s">
        <v>413</v>
      </c>
      <c r="M14" t="s">
        <v>414</v>
      </c>
      <c r="N14" t="s">
        <v>415</v>
      </c>
      <c r="O14" t="s">
        <v>416</v>
      </c>
      <c r="P14" t="s">
        <v>417</v>
      </c>
      <c r="Q14" t="s">
        <v>418</v>
      </c>
      <c r="R14" s="281" t="s">
        <v>419</v>
      </c>
    </row>
    <row r="15" spans="1:18">
      <c r="A15" s="280"/>
      <c r="B15" s="990"/>
      <c r="C15" s="991"/>
      <c r="D15" s="991"/>
      <c r="E15" s="992" t="s">
        <v>6</v>
      </c>
      <c r="F15" s="992"/>
      <c r="G15" s="6">
        <f>SUM(G14:G14)</f>
        <v>0</v>
      </c>
      <c r="H15" s="280"/>
      <c r="I15" s="500" t="e">
        <f>+$G$30*I16/$G$31</f>
        <v>#REF!</v>
      </c>
      <c r="J15" s="500" t="e">
        <f>+$G$30*J16/$G$31</f>
        <v>#REF!</v>
      </c>
      <c r="K15" s="500" t="e">
        <f>+G15/$G$31</f>
        <v>#REF!</v>
      </c>
      <c r="L15" s="500"/>
      <c r="M15" s="500"/>
      <c r="N15" s="500"/>
      <c r="O15" s="500" t="e">
        <f>+G20/$G$31</f>
        <v>#REF!</v>
      </c>
      <c r="P15" s="280"/>
      <c r="Q15" s="500" t="e">
        <f>+G25/$G$31</f>
        <v>#REF!</v>
      </c>
      <c r="R15" s="502" t="e">
        <f>+SUM(I15:Q15)</f>
        <v>#REF!</v>
      </c>
    </row>
    <row r="16" spans="1:18">
      <c r="A16" s="280"/>
      <c r="B16" s="988"/>
      <c r="C16" s="988"/>
      <c r="D16" s="988"/>
      <c r="E16" s="988"/>
      <c r="F16" s="988"/>
      <c r="G16" s="988"/>
      <c r="H16" s="280"/>
      <c r="I16" s="501">
        <v>0.59771421732886554</v>
      </c>
      <c r="J16" s="501">
        <v>0.40228578267113452</v>
      </c>
      <c r="K16" s="281"/>
      <c r="L16" s="281"/>
      <c r="M16" s="281"/>
      <c r="N16" s="281"/>
      <c r="O16" s="281"/>
      <c r="P16" s="281"/>
      <c r="Q16" s="281"/>
      <c r="R16" s="281"/>
    </row>
    <row r="17" spans="1:18">
      <c r="A17" s="280"/>
      <c r="B17" s="989" t="s">
        <v>7</v>
      </c>
      <c r="C17" s="989"/>
      <c r="D17" s="492" t="s">
        <v>23</v>
      </c>
      <c r="E17" s="494" t="s">
        <v>77</v>
      </c>
      <c r="F17" s="492" t="s">
        <v>24</v>
      </c>
      <c r="G17" s="494" t="s">
        <v>25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4">
        <v>1</v>
      </c>
      <c r="C18" s="20" t="s">
        <v>75</v>
      </c>
      <c r="D18" s="4" t="s">
        <v>54</v>
      </c>
      <c r="E18" s="21">
        <v>0.1</v>
      </c>
      <c r="F18" s="19" t="e">
        <f>+G30*E18</f>
        <v>#REF!</v>
      </c>
      <c r="G18" s="19" t="e">
        <f>+ROUND(F18,0)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2</v>
      </c>
      <c r="C19" s="22" t="e">
        <f>+#REF!</f>
        <v>#REF!</v>
      </c>
      <c r="D19" s="11" t="s">
        <v>38</v>
      </c>
      <c r="E19" s="12">
        <v>0.06</v>
      </c>
      <c r="F19" s="19" t="e">
        <f>+#REF!</f>
        <v>#REF!</v>
      </c>
      <c r="G19" s="19" t="e">
        <f>+ROUND(E19*F19,0)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990"/>
      <c r="C20" s="991"/>
      <c r="D20" s="991"/>
      <c r="E20" s="992" t="s">
        <v>9</v>
      </c>
      <c r="F20" s="992"/>
      <c r="G20" s="6" t="e">
        <f>SUM(G18:G19)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988"/>
      <c r="C21" s="988"/>
      <c r="D21" s="988"/>
      <c r="E21" s="988"/>
      <c r="F21" s="988"/>
      <c r="G21" s="988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989" t="s">
        <v>15</v>
      </c>
      <c r="C22" s="989"/>
      <c r="D22" s="492" t="s">
        <v>78</v>
      </c>
      <c r="E22" s="492" t="s">
        <v>79</v>
      </c>
      <c r="F22" s="494" t="s">
        <v>74</v>
      </c>
      <c r="G22" s="494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4">
        <v>1</v>
      </c>
      <c r="C23" s="23" t="e">
        <f>+#REF!</f>
        <v>#REF!</v>
      </c>
      <c r="D23" s="24">
        <v>1.1000000000000001</v>
      </c>
      <c r="E23" s="12">
        <v>1</v>
      </c>
      <c r="F23" s="19" t="e">
        <f>+#REF!</f>
        <v>#REF!</v>
      </c>
      <c r="G23" s="19" t="e">
        <f>+ROUND(F23*E23*D23,0)</f>
        <v>#REF!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 ht="35.25" customHeight="1">
      <c r="A24" s="280"/>
      <c r="B24" s="4">
        <v>2</v>
      </c>
      <c r="C24" s="23" t="e">
        <f>+#REF!</f>
        <v>#REF!</v>
      </c>
      <c r="D24" s="25">
        <v>1.1000000000000001</v>
      </c>
      <c r="E24" s="12"/>
      <c r="F24" s="19" t="e">
        <f>+#REF!</f>
        <v>#REF!</v>
      </c>
      <c r="G24" s="19" t="e">
        <f>+ROUND(F24*E24*D24,0)</f>
        <v>#REF!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93"/>
      <c r="C25" s="993"/>
      <c r="D25" s="990"/>
      <c r="E25" s="986" t="s">
        <v>16</v>
      </c>
      <c r="F25" s="987"/>
      <c r="G25" s="6" t="e">
        <f>SUM(G23+G24)</f>
        <v>#REF!</v>
      </c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495"/>
      <c r="C26" s="495"/>
      <c r="D26" s="495"/>
      <c r="E26" s="495"/>
      <c r="F26" s="495"/>
      <c r="G26" s="495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989" t="s">
        <v>10</v>
      </c>
      <c r="C27" s="989"/>
      <c r="D27" s="492" t="s">
        <v>23</v>
      </c>
      <c r="E27" s="494" t="s">
        <v>77</v>
      </c>
      <c r="F27" s="492" t="s">
        <v>80</v>
      </c>
      <c r="G27" s="494" t="s">
        <v>25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4">
        <v>1</v>
      </c>
      <c r="C28" s="26" t="e">
        <f>+#REF!</f>
        <v>#REF!</v>
      </c>
      <c r="D28" s="18" t="s">
        <v>38</v>
      </c>
      <c r="E28" s="12">
        <v>0.15</v>
      </c>
      <c r="F28" s="19" t="e">
        <f>+#REF!</f>
        <v>#REF!</v>
      </c>
      <c r="G28" s="19" t="e">
        <f>+ROUND(E28*F28,0)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">
        <v>2</v>
      </c>
      <c r="C29" s="27"/>
      <c r="D29" s="18"/>
      <c r="E29" s="28"/>
      <c r="F29" s="19"/>
      <c r="G29" s="19">
        <f>+ROUND(E29*F29,0)</f>
        <v>0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  <row r="30" spans="1:18">
      <c r="A30" s="280"/>
      <c r="B30" s="994"/>
      <c r="C30" s="994"/>
      <c r="D30" s="994"/>
      <c r="E30" s="986" t="s">
        <v>11</v>
      </c>
      <c r="F30" s="987"/>
      <c r="G30" s="6" t="e">
        <f>ROUND(SUM(G28:G29),0)</f>
        <v>#REF!</v>
      </c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</row>
    <row r="31" spans="1:18">
      <c r="A31" s="280"/>
      <c r="B31" s="495"/>
      <c r="C31" s="495"/>
      <c r="D31" s="495"/>
      <c r="E31" s="986" t="s">
        <v>12</v>
      </c>
      <c r="F31" s="987"/>
      <c r="G31" s="6" t="e">
        <f>+ROUND(G30+G20+G25+G15,0)</f>
        <v>#REF!</v>
      </c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</row>
  </sheetData>
  <mergeCells count="24">
    <mergeCell ref="B2:C7"/>
    <mergeCell ref="D2:F5"/>
    <mergeCell ref="G2:G7"/>
    <mergeCell ref="D6:F7"/>
    <mergeCell ref="B8:C9"/>
    <mergeCell ref="D8:G9"/>
    <mergeCell ref="D10:G10"/>
    <mergeCell ref="D11:F11"/>
    <mergeCell ref="B12:F12"/>
    <mergeCell ref="B13:C13"/>
    <mergeCell ref="B15:D15"/>
    <mergeCell ref="E15:F15"/>
    <mergeCell ref="E31:F31"/>
    <mergeCell ref="B16:G16"/>
    <mergeCell ref="B17:C17"/>
    <mergeCell ref="B20:D20"/>
    <mergeCell ref="E20:F20"/>
    <mergeCell ref="B21:G21"/>
    <mergeCell ref="B22:C22"/>
    <mergeCell ref="B25:D25"/>
    <mergeCell ref="E25:F25"/>
    <mergeCell ref="B27:C27"/>
    <mergeCell ref="B30:D30"/>
    <mergeCell ref="E30:F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0">
    <tabColor rgb="FF00FF00"/>
  </sheetPr>
  <dimension ref="A1:Y113"/>
  <sheetViews>
    <sheetView topLeftCell="I56" zoomScale="75" zoomScaleNormal="75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4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34.5" customHeight="1" thickBot="1">
      <c r="A31" s="281" t="s">
        <v>46</v>
      </c>
      <c r="B31" s="498" t="s">
        <v>303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e">
        <f>+#REF!</f>
        <v>#REF!</v>
      </c>
      <c r="M31" s="339"/>
      <c r="N31" s="499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 t="s">
        <v>379</v>
      </c>
      <c r="B36" s="924" t="s">
        <v>106</v>
      </c>
      <c r="C36" s="925"/>
      <c r="D36" s="925"/>
      <c r="E36" s="925"/>
      <c r="F36" s="925"/>
      <c r="G36" s="925"/>
      <c r="H36" s="926"/>
      <c r="I36" s="354"/>
      <c r="J36" s="355"/>
      <c r="K36" s="356">
        <v>6250</v>
      </c>
      <c r="L36" s="357"/>
      <c r="M36" s="358">
        <v>1</v>
      </c>
      <c r="N36" s="359">
        <f>K36/M36</f>
        <v>6250</v>
      </c>
    </row>
    <row r="37" spans="1:25">
      <c r="A37" s="353"/>
      <c r="B37" s="924"/>
      <c r="C37" s="925"/>
      <c r="D37" s="925"/>
      <c r="E37" s="925"/>
      <c r="F37" s="925"/>
      <c r="G37" s="925"/>
      <c r="H37" s="926"/>
      <c r="I37" s="360"/>
      <c r="J37" s="361"/>
      <c r="K37" s="356"/>
      <c r="L37" s="362"/>
      <c r="M37" s="358"/>
      <c r="N37" s="359"/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</row>
    <row r="41" spans="1:25">
      <c r="B41" s="927" t="s">
        <v>333</v>
      </c>
      <c r="C41" s="1033"/>
      <c r="D41" s="1033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N81*M41</f>
        <v>#REF!</v>
      </c>
      <c r="P41" t="s">
        <v>410</v>
      </c>
      <c r="Q41" t="s">
        <v>411</v>
      </c>
      <c r="R41" t="s">
        <v>412</v>
      </c>
      <c r="S41" t="s">
        <v>413</v>
      </c>
      <c r="T41" t="s">
        <v>414</v>
      </c>
      <c r="U41" t="s">
        <v>415</v>
      </c>
      <c r="V41" t="s">
        <v>416</v>
      </c>
      <c r="W41" t="s">
        <v>417</v>
      </c>
      <c r="X41" t="s">
        <v>418</v>
      </c>
      <c r="Y41" s="281" t="s">
        <v>419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0" t="e">
        <f>+$N$81*P43/$N$83</f>
        <v>#REF!</v>
      </c>
      <c r="Q42" s="500" t="e">
        <f>+$N$81*Q43/$N$83</f>
        <v>#REF!</v>
      </c>
      <c r="R42" s="500" t="e">
        <f>+N59/$N$83</f>
        <v>#REF!</v>
      </c>
      <c r="S42" s="500"/>
      <c r="T42" s="500"/>
      <c r="U42" s="500"/>
      <c r="V42" s="500" t="e">
        <f>+N43/$N$83</f>
        <v>#REF!</v>
      </c>
      <c r="W42" s="280"/>
      <c r="X42" s="500" t="e">
        <f>+N70/$N$83</f>
        <v>#REF!</v>
      </c>
      <c r="Y42" s="502" t="e">
        <f>+SUM(P42:X42)</f>
        <v>#REF!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SUM(N36:N42)</f>
        <v>#REF!</v>
      </c>
      <c r="P43" s="501">
        <v>0.15663368510184561</v>
      </c>
      <c r="Q43" s="501">
        <v>0.84336631489815439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380</v>
      </c>
      <c r="B48" s="393" t="s">
        <v>98</v>
      </c>
      <c r="C48" s="394"/>
      <c r="D48" s="394"/>
      <c r="E48" s="394"/>
      <c r="F48" s="394"/>
      <c r="G48" s="394"/>
      <c r="H48" s="394"/>
      <c r="I48" s="394"/>
      <c r="J48" s="395" t="s">
        <v>94</v>
      </c>
      <c r="K48" s="396">
        <v>0.84</v>
      </c>
      <c r="L48" s="354"/>
      <c r="M48" s="397">
        <v>52545.259645973958</v>
      </c>
      <c r="N48" s="359">
        <f>K48*M48</f>
        <v>44138.018102618124</v>
      </c>
    </row>
    <row r="49" spans="1:14">
      <c r="A49" s="392" t="s">
        <v>375</v>
      </c>
      <c r="B49" s="393" t="s">
        <v>14</v>
      </c>
      <c r="C49" s="398"/>
      <c r="D49" s="398"/>
      <c r="E49" s="398"/>
      <c r="F49" s="398"/>
      <c r="G49" s="398"/>
      <c r="H49" s="398"/>
      <c r="I49" s="398"/>
      <c r="J49" s="399" t="s">
        <v>101</v>
      </c>
      <c r="K49" s="400">
        <v>185</v>
      </c>
      <c r="L49" s="360"/>
      <c r="M49" s="397">
        <v>46.255122518248598</v>
      </c>
      <c r="N49" s="359">
        <f>K49*M49</f>
        <v>8557.1976658759904</v>
      </c>
    </row>
    <row r="50" spans="1:14">
      <c r="A50" s="392" t="s">
        <v>381</v>
      </c>
      <c r="B50" s="393" t="s">
        <v>99</v>
      </c>
      <c r="C50" s="398"/>
      <c r="D50" s="398"/>
      <c r="E50" s="398"/>
      <c r="F50" s="398"/>
      <c r="G50" s="398"/>
      <c r="H50" s="398"/>
      <c r="I50" s="398"/>
      <c r="J50" s="399" t="s">
        <v>94</v>
      </c>
      <c r="K50" s="400">
        <v>0.63</v>
      </c>
      <c r="L50" s="360"/>
      <c r="M50" s="397">
        <v>29000</v>
      </c>
      <c r="N50" s="359">
        <f>K50*M50</f>
        <v>18270</v>
      </c>
    </row>
    <row r="51" spans="1:14">
      <c r="A51" s="392" t="s">
        <v>382</v>
      </c>
      <c r="B51" s="393" t="s">
        <v>97</v>
      </c>
      <c r="C51" s="398"/>
      <c r="D51" s="398"/>
      <c r="E51" s="398"/>
      <c r="F51" s="398"/>
      <c r="G51" s="398"/>
      <c r="H51" s="398"/>
      <c r="I51" s="398"/>
      <c r="J51" s="399" t="s">
        <v>2</v>
      </c>
      <c r="K51" s="400">
        <v>260</v>
      </c>
      <c r="L51" s="360"/>
      <c r="M51" s="397">
        <v>580</v>
      </c>
      <c r="N51" s="359">
        <f>K51*M51</f>
        <v>150800</v>
      </c>
    </row>
    <row r="52" spans="1:14">
      <c r="A52" s="392"/>
      <c r="B52" s="393"/>
      <c r="C52" s="398"/>
      <c r="D52" s="398"/>
      <c r="E52" s="398"/>
      <c r="F52" s="398"/>
      <c r="G52" s="398"/>
      <c r="H52" s="398"/>
      <c r="I52" s="398"/>
      <c r="J52" s="395"/>
      <c r="K52" s="400"/>
      <c r="L52" s="360"/>
      <c r="M52" s="397"/>
      <c r="N52" s="359"/>
    </row>
    <row r="53" spans="1:14">
      <c r="A53" s="392"/>
      <c r="B53" s="393"/>
      <c r="C53" s="398"/>
      <c r="D53" s="398"/>
      <c r="E53" s="398"/>
      <c r="F53" s="398"/>
      <c r="G53" s="398"/>
      <c r="H53" s="398"/>
      <c r="I53" s="398"/>
      <c r="J53" s="395"/>
      <c r="K53" s="400"/>
      <c r="L53" s="360"/>
      <c r="M53" s="397"/>
      <c r="N53" s="359"/>
    </row>
    <row r="54" spans="1:14">
      <c r="A54" s="392"/>
      <c r="B54" s="393"/>
      <c r="C54" s="398"/>
      <c r="D54" s="398"/>
      <c r="E54" s="398"/>
      <c r="F54" s="398"/>
      <c r="G54" s="398"/>
      <c r="H54" s="398"/>
      <c r="I54" s="398"/>
      <c r="J54" s="395"/>
      <c r="K54" s="400"/>
      <c r="L54" s="360"/>
      <c r="M54" s="397"/>
      <c r="N54" s="359"/>
    </row>
    <row r="55" spans="1:14">
      <c r="A55" s="392"/>
      <c r="B55" s="393"/>
      <c r="C55" s="398"/>
      <c r="D55" s="398"/>
      <c r="E55" s="398"/>
      <c r="F55" s="398"/>
      <c r="G55" s="398"/>
      <c r="H55" s="398"/>
      <c r="I55" s="398"/>
      <c r="J55" s="395"/>
      <c r="K55" s="400"/>
      <c r="L55" s="360"/>
      <c r="M55" s="397"/>
      <c r="N55" s="359"/>
    </row>
    <row r="56" spans="1:14">
      <c r="A56" s="392"/>
      <c r="B56" s="393"/>
      <c r="C56" s="398"/>
      <c r="D56" s="398"/>
      <c r="E56" s="398"/>
      <c r="F56" s="398"/>
      <c r="G56" s="398"/>
      <c r="H56" s="398"/>
      <c r="I56" s="398"/>
      <c r="J56" s="395"/>
      <c r="K56" s="400"/>
      <c r="L56" s="360"/>
      <c r="M56" s="397"/>
      <c r="N56" s="359"/>
    </row>
    <row r="57" spans="1:14">
      <c r="A57" s="392"/>
      <c r="B57" s="393"/>
      <c r="C57" s="398"/>
      <c r="D57" s="398"/>
      <c r="E57" s="398"/>
      <c r="F57" s="398"/>
      <c r="G57" s="398"/>
      <c r="H57" s="398"/>
      <c r="I57" s="398"/>
      <c r="J57" s="395"/>
      <c r="K57" s="400"/>
      <c r="L57" s="360"/>
      <c r="M57" s="397"/>
      <c r="N57" s="359"/>
    </row>
    <row r="58" spans="1:14" ht="15.75" thickBot="1">
      <c r="B58" s="393"/>
      <c r="C58" s="482"/>
      <c r="D58" s="482"/>
      <c r="E58" s="482"/>
      <c r="F58" s="482"/>
      <c r="G58" s="482"/>
      <c r="H58" s="482"/>
      <c r="I58" s="482"/>
      <c r="J58" s="401"/>
      <c r="K58" s="402"/>
      <c r="L58" s="403"/>
      <c r="M58" s="397"/>
      <c r="N58" s="359"/>
    </row>
    <row r="59" spans="1:14" ht="15.75" thickBot="1">
      <c r="B59" s="898" t="s">
        <v>334</v>
      </c>
      <c r="C59" s="899"/>
      <c r="D59" s="899"/>
      <c r="E59" s="899"/>
      <c r="F59" s="899"/>
      <c r="G59" s="899"/>
      <c r="H59" s="899"/>
      <c r="I59" s="899"/>
      <c r="J59" s="899"/>
      <c r="K59" s="899"/>
      <c r="L59" s="899"/>
      <c r="M59" s="900"/>
      <c r="N59" s="382">
        <f>SUM(N48:N58)</f>
        <v>221765.21576849412</v>
      </c>
    </row>
    <row r="60" spans="1:14">
      <c r="B60" s="404"/>
      <c r="C60" s="384"/>
      <c r="D60" s="384"/>
      <c r="E60" s="384"/>
      <c r="F60" s="384"/>
      <c r="G60" s="384"/>
      <c r="H60" s="384"/>
      <c r="I60" s="384"/>
      <c r="J60" s="384"/>
      <c r="K60" s="384"/>
      <c r="L60" s="384"/>
      <c r="M60" s="384"/>
      <c r="N60" s="385"/>
    </row>
    <row r="61" spans="1:14">
      <c r="B61" s="386" t="s">
        <v>341</v>
      </c>
      <c r="C61" s="387"/>
      <c r="D61" s="387"/>
      <c r="E61" s="387"/>
      <c r="F61" s="387"/>
      <c r="G61" s="387"/>
      <c r="H61" s="387"/>
      <c r="I61" s="387"/>
      <c r="J61" s="387"/>
      <c r="K61" s="387"/>
      <c r="L61" s="387"/>
      <c r="M61" s="387"/>
      <c r="N61" s="388"/>
    </row>
    <row r="62" spans="1:14" ht="15.75" thickBot="1">
      <c r="B62" s="405"/>
      <c r="C62" s="348"/>
      <c r="D62" s="348"/>
      <c r="E62" s="348"/>
      <c r="F62" s="348"/>
      <c r="G62" s="348"/>
      <c r="H62" s="348"/>
      <c r="I62" s="348"/>
      <c r="J62" s="348"/>
      <c r="K62" s="348"/>
      <c r="L62" s="348"/>
      <c r="M62" s="348"/>
      <c r="N62" s="350"/>
    </row>
    <row r="63" spans="1:14" ht="25.5">
      <c r="B63" s="483" t="s">
        <v>342</v>
      </c>
      <c r="C63" s="484"/>
      <c r="D63" s="484"/>
      <c r="E63" s="484"/>
      <c r="F63" s="484"/>
      <c r="G63" s="484"/>
      <c r="H63" s="406" t="s">
        <v>23</v>
      </c>
      <c r="I63" s="407" t="s">
        <v>343</v>
      </c>
      <c r="J63" s="408" t="s">
        <v>344</v>
      </c>
      <c r="K63" s="406" t="s">
        <v>345</v>
      </c>
      <c r="L63" s="909" t="s">
        <v>346</v>
      </c>
      <c r="M63" s="910"/>
      <c r="N63" s="409" t="s">
        <v>330</v>
      </c>
    </row>
    <row r="64" spans="1:14">
      <c r="A64" s="281" t="s">
        <v>383</v>
      </c>
      <c r="B64" s="410" t="s">
        <v>103</v>
      </c>
      <c r="C64" s="411"/>
      <c r="D64" s="411"/>
      <c r="E64" s="411"/>
      <c r="F64" s="411"/>
      <c r="G64" s="411"/>
      <c r="H64" s="412" t="s">
        <v>105</v>
      </c>
      <c r="I64" s="377">
        <v>0.63</v>
      </c>
      <c r="J64" s="413">
        <v>1</v>
      </c>
      <c r="K64" s="377">
        <v>0.63</v>
      </c>
      <c r="L64" s="911">
        <v>1250</v>
      </c>
      <c r="M64" s="912"/>
      <c r="N64" s="414">
        <f>K64*L64</f>
        <v>787.5</v>
      </c>
    </row>
    <row r="65" spans="1:15">
      <c r="A65" s="281" t="s">
        <v>384</v>
      </c>
      <c r="B65" s="410" t="s">
        <v>104</v>
      </c>
      <c r="C65" s="415"/>
      <c r="D65" s="415"/>
      <c r="E65" s="415"/>
      <c r="F65" s="415"/>
      <c r="G65" s="415"/>
      <c r="H65" s="412" t="s">
        <v>105</v>
      </c>
      <c r="I65" s="377">
        <v>0.84</v>
      </c>
      <c r="J65" s="413">
        <v>1</v>
      </c>
      <c r="K65" s="377">
        <v>0.84</v>
      </c>
      <c r="L65" s="911">
        <v>1250</v>
      </c>
      <c r="M65" s="912"/>
      <c r="N65" s="414">
        <f>K65*L65</f>
        <v>1050</v>
      </c>
    </row>
    <row r="66" spans="1:15">
      <c r="B66" s="410"/>
      <c r="C66" s="415"/>
      <c r="D66" s="415"/>
      <c r="E66" s="415"/>
      <c r="F66" s="415"/>
      <c r="G66" s="415"/>
      <c r="H66" s="412"/>
      <c r="I66" s="377"/>
      <c r="J66" s="413"/>
      <c r="K66" s="377"/>
      <c r="L66" s="911"/>
      <c r="M66" s="912"/>
      <c r="N66" s="414"/>
    </row>
    <row r="67" spans="1:15">
      <c r="B67" s="410"/>
      <c r="C67" s="415"/>
      <c r="D67" s="415"/>
      <c r="E67" s="415"/>
      <c r="F67" s="415"/>
      <c r="G67" s="415"/>
      <c r="H67" s="412"/>
      <c r="I67" s="377"/>
      <c r="J67" s="413"/>
      <c r="K67" s="377"/>
      <c r="L67" s="911"/>
      <c r="M67" s="912"/>
      <c r="N67" s="414"/>
    </row>
    <row r="68" spans="1:15">
      <c r="B68" s="410"/>
      <c r="C68" s="415"/>
      <c r="D68" s="415"/>
      <c r="E68" s="415"/>
      <c r="F68" s="415"/>
      <c r="G68" s="415"/>
      <c r="H68" s="416"/>
      <c r="I68" s="377"/>
      <c r="J68" s="377"/>
      <c r="K68" s="377"/>
      <c r="L68" s="417"/>
      <c r="M68" s="418"/>
      <c r="N68" s="419"/>
    </row>
    <row r="69" spans="1:15" ht="15.75" thickBot="1">
      <c r="B69" s="481"/>
      <c r="C69" s="482"/>
      <c r="D69" s="482"/>
      <c r="E69" s="482"/>
      <c r="F69" s="482"/>
      <c r="G69" s="482"/>
      <c r="H69" s="420"/>
      <c r="I69" s="421"/>
      <c r="J69" s="421"/>
      <c r="K69" s="421"/>
      <c r="L69" s="913"/>
      <c r="M69" s="914"/>
      <c r="N69" s="421"/>
    </row>
    <row r="70" spans="1:15" ht="15.75" thickBot="1">
      <c r="B70" s="915" t="s">
        <v>334</v>
      </c>
      <c r="C70" s="907"/>
      <c r="D70" s="907"/>
      <c r="E70" s="907"/>
      <c r="F70" s="907"/>
      <c r="G70" s="907"/>
      <c r="H70" s="907"/>
      <c r="I70" s="907"/>
      <c r="J70" s="907"/>
      <c r="K70" s="907"/>
      <c r="L70" s="907"/>
      <c r="M70" s="908"/>
      <c r="N70" s="422">
        <f>N64+N65+N66+N67+N68</f>
        <v>1837.5</v>
      </c>
    </row>
    <row r="71" spans="1:15">
      <c r="B71" s="404"/>
      <c r="C71" s="384"/>
      <c r="D71" s="384"/>
      <c r="E71" s="384"/>
      <c r="F71" s="384"/>
      <c r="G71" s="384"/>
      <c r="H71" s="384"/>
      <c r="I71" s="384"/>
      <c r="J71" s="384"/>
      <c r="K71" s="384"/>
      <c r="L71" s="384"/>
      <c r="M71" s="384"/>
      <c r="N71" s="385"/>
    </row>
    <row r="72" spans="1:15">
      <c r="B72" s="386" t="s">
        <v>349</v>
      </c>
      <c r="C72" s="387"/>
      <c r="D72" s="387"/>
      <c r="E72" s="387"/>
      <c r="F72" s="387"/>
      <c r="G72" s="387"/>
      <c r="H72" s="387"/>
      <c r="I72" s="387"/>
      <c r="J72" s="387"/>
      <c r="K72" s="387"/>
      <c r="L72" s="387"/>
      <c r="M72" s="387"/>
      <c r="N72" s="388"/>
    </row>
    <row r="73" spans="1:15" ht="15.75" thickBot="1">
      <c r="B73" s="405"/>
      <c r="C73" s="348"/>
      <c r="D73" s="348"/>
      <c r="E73" s="348"/>
      <c r="F73" s="348"/>
      <c r="G73" s="348"/>
      <c r="H73" s="348"/>
      <c r="I73" s="348"/>
      <c r="J73" s="348"/>
      <c r="K73" s="348"/>
      <c r="L73" s="348"/>
      <c r="M73" s="348"/>
      <c r="N73" s="350"/>
    </row>
    <row r="74" spans="1:15" ht="25.5">
      <c r="B74" s="916" t="s">
        <v>350</v>
      </c>
      <c r="C74" s="917"/>
      <c r="D74" s="917"/>
      <c r="E74" s="917"/>
      <c r="F74" s="917"/>
      <c r="G74" s="917"/>
      <c r="H74" s="917"/>
      <c r="I74" s="406" t="s">
        <v>92</v>
      </c>
      <c r="J74" s="408" t="s">
        <v>351</v>
      </c>
      <c r="K74" s="407" t="s">
        <v>93</v>
      </c>
      <c r="L74" s="918" t="s">
        <v>77</v>
      </c>
      <c r="M74" s="1029"/>
      <c r="N74" s="423" t="s">
        <v>330</v>
      </c>
    </row>
    <row r="75" spans="1:15">
      <c r="A75" s="424" t="s">
        <v>385</v>
      </c>
      <c r="B75" s="506" t="e">
        <f>+#REF!</f>
        <v>#REF!</v>
      </c>
      <c r="C75" s="415"/>
      <c r="D75" s="415"/>
      <c r="E75" s="415"/>
      <c r="F75" s="415"/>
      <c r="G75" s="415"/>
      <c r="H75" s="415"/>
      <c r="I75" s="426"/>
      <c r="J75" s="427"/>
      <c r="K75" s="428" t="e">
        <f>+#REF!</f>
        <v>#REF!</v>
      </c>
      <c r="L75" s="429"/>
      <c r="M75" s="430">
        <v>1.1399999999999999</v>
      </c>
      <c r="N75" s="431" t="e">
        <f>K75*M75</f>
        <v>#REF!</v>
      </c>
      <c r="O75" s="432"/>
    </row>
    <row r="76" spans="1:15">
      <c r="A76" s="424" t="s">
        <v>353</v>
      </c>
      <c r="B76" s="425"/>
      <c r="C76" s="415"/>
      <c r="D76" s="415"/>
      <c r="E76" s="415"/>
      <c r="F76" s="415"/>
      <c r="G76" s="415"/>
      <c r="H76" s="415"/>
      <c r="I76" s="426"/>
      <c r="J76" s="427"/>
      <c r="K76" s="428"/>
      <c r="L76" s="429"/>
      <c r="M76" s="430"/>
      <c r="N76" s="431"/>
    </row>
    <row r="77" spans="1:15">
      <c r="B77" s="425"/>
      <c r="C77" s="415"/>
      <c r="D77" s="415"/>
      <c r="E77" s="415"/>
      <c r="F77" s="415"/>
      <c r="G77" s="415"/>
      <c r="H77" s="415"/>
      <c r="I77" s="426"/>
      <c r="J77" s="427"/>
      <c r="K77" s="428"/>
      <c r="L77" s="429"/>
      <c r="M77" s="433"/>
      <c r="N77" s="431"/>
    </row>
    <row r="78" spans="1:15">
      <c r="B78" s="425"/>
      <c r="C78" s="415"/>
      <c r="D78" s="415"/>
      <c r="E78" s="415"/>
      <c r="F78" s="415"/>
      <c r="G78" s="415"/>
      <c r="H78" s="415"/>
      <c r="I78" s="377"/>
      <c r="J78" s="434"/>
      <c r="K78" s="435"/>
      <c r="L78" s="436"/>
      <c r="M78" s="437"/>
      <c r="N78" s="438"/>
    </row>
    <row r="79" spans="1:15">
      <c r="B79" s="425"/>
      <c r="C79" s="415"/>
      <c r="D79" s="415"/>
      <c r="E79" s="415"/>
      <c r="F79" s="415"/>
      <c r="G79" s="415"/>
      <c r="H79" s="415"/>
      <c r="I79" s="377"/>
      <c r="J79" s="434"/>
      <c r="K79" s="435"/>
      <c r="L79" s="436"/>
      <c r="M79" s="437"/>
      <c r="N79" s="438"/>
    </row>
    <row r="80" spans="1:15" ht="15.75" thickBot="1">
      <c r="B80" s="920"/>
      <c r="C80" s="921"/>
      <c r="D80" s="921"/>
      <c r="E80" s="921"/>
      <c r="F80" s="921"/>
      <c r="G80" s="921"/>
      <c r="H80" s="921"/>
      <c r="I80" s="421"/>
      <c r="J80" s="421"/>
      <c r="K80" s="421"/>
      <c r="L80" s="922"/>
      <c r="M80" s="923"/>
      <c r="N80" s="421"/>
    </row>
    <row r="81" spans="1:14" ht="15.75" thickBot="1">
      <c r="B81" s="898" t="s">
        <v>334</v>
      </c>
      <c r="C81" s="899"/>
      <c r="D81" s="899"/>
      <c r="E81" s="899"/>
      <c r="F81" s="899"/>
      <c r="G81" s="899"/>
      <c r="H81" s="899"/>
      <c r="I81" s="907"/>
      <c r="J81" s="907"/>
      <c r="K81" s="907"/>
      <c r="L81" s="907"/>
      <c r="M81" s="908"/>
      <c r="N81" s="439" t="e">
        <f>SUM(N75:N80)</f>
        <v>#REF!</v>
      </c>
    </row>
    <row r="82" spans="1:14" ht="15.75" thickBot="1">
      <c r="B82" s="404"/>
      <c r="C82" s="384"/>
      <c r="D82" s="384"/>
      <c r="E82" s="384"/>
      <c r="F82" s="384"/>
      <c r="G82" s="384"/>
      <c r="H82" s="384"/>
      <c r="I82" s="384"/>
      <c r="J82" s="384"/>
      <c r="K82" s="384"/>
      <c r="L82" s="384"/>
      <c r="M82" s="384"/>
      <c r="N82" s="385"/>
    </row>
    <row r="83" spans="1:14" ht="15.75" thickBot="1">
      <c r="B83" s="885" t="s">
        <v>354</v>
      </c>
      <c r="C83" s="886"/>
      <c r="D83" s="886"/>
      <c r="E83" s="886"/>
      <c r="F83" s="886"/>
      <c r="G83" s="886"/>
      <c r="H83" s="886"/>
      <c r="I83" s="886"/>
      <c r="J83" s="886"/>
      <c r="K83" s="886"/>
      <c r="L83" s="886"/>
      <c r="M83" s="887"/>
      <c r="N83" s="440" t="e">
        <f>N43+N59+N70+N81</f>
        <v>#REF!</v>
      </c>
    </row>
    <row r="84" spans="1:14">
      <c r="B84" s="404"/>
      <c r="C84" s="384"/>
      <c r="D84" s="384"/>
      <c r="E84" s="384"/>
      <c r="F84" s="384"/>
      <c r="G84" s="384"/>
      <c r="H84" s="384"/>
      <c r="I84" s="384"/>
      <c r="J84" s="384"/>
      <c r="K84" s="384"/>
      <c r="L84" s="384"/>
      <c r="M84" s="384"/>
      <c r="N84" s="385"/>
    </row>
    <row r="85" spans="1:14">
      <c r="B85" s="386" t="s">
        <v>355</v>
      </c>
      <c r="C85" s="387"/>
      <c r="D85" s="387"/>
      <c r="E85" s="387"/>
      <c r="F85" s="387"/>
      <c r="G85" s="387"/>
      <c r="H85" s="387"/>
      <c r="I85" s="387"/>
      <c r="J85" s="387"/>
      <c r="K85" s="387"/>
      <c r="L85" s="387"/>
      <c r="M85" s="387"/>
      <c r="N85" s="388"/>
    </row>
    <row r="86" spans="1:14" ht="15.75" thickBot="1">
      <c r="B86" s="405"/>
      <c r="C86" s="348"/>
      <c r="D86" s="348"/>
      <c r="E86" s="348"/>
      <c r="F86" s="348"/>
      <c r="G86" s="348"/>
      <c r="H86" s="348"/>
      <c r="I86" s="348"/>
      <c r="J86" s="348"/>
      <c r="K86" s="348"/>
      <c r="L86" s="348"/>
      <c r="M86" s="348"/>
      <c r="N86" s="350"/>
    </row>
    <row r="87" spans="1:14">
      <c r="B87" s="888" t="s">
        <v>55</v>
      </c>
      <c r="C87" s="889"/>
      <c r="D87" s="889"/>
      <c r="E87" s="889"/>
      <c r="F87" s="889"/>
      <c r="G87" s="889"/>
      <c r="H87" s="889"/>
      <c r="I87" s="479"/>
      <c r="J87" s="480"/>
      <c r="K87" s="441" t="s">
        <v>356</v>
      </c>
      <c r="L87" s="890" t="s">
        <v>357</v>
      </c>
      <c r="M87" s="891"/>
      <c r="N87" s="442"/>
    </row>
    <row r="88" spans="1:14">
      <c r="B88" s="892" t="s">
        <v>358</v>
      </c>
      <c r="C88" s="893"/>
      <c r="D88" s="893"/>
      <c r="E88" s="893"/>
      <c r="F88" s="893"/>
      <c r="G88" s="893"/>
      <c r="H88" s="893"/>
      <c r="I88" s="443"/>
      <c r="J88" s="444"/>
      <c r="K88" s="445">
        <v>0.2</v>
      </c>
      <c r="L88" s="894" t="e">
        <f>N83*K88</f>
        <v>#REF!</v>
      </c>
      <c r="M88" s="895"/>
      <c r="N88" s="446"/>
    </row>
    <row r="89" spans="1:14">
      <c r="B89" s="447" t="s">
        <v>359</v>
      </c>
      <c r="C89" s="448"/>
      <c r="D89" s="448"/>
      <c r="E89" s="448"/>
      <c r="F89" s="448"/>
      <c r="G89" s="448"/>
      <c r="H89" s="448"/>
      <c r="I89" s="443"/>
      <c r="J89" s="444"/>
      <c r="K89" s="445">
        <v>0.05</v>
      </c>
      <c r="L89" s="894" t="e">
        <f>N83*K89</f>
        <v>#REF!</v>
      </c>
      <c r="M89" s="895"/>
      <c r="N89" s="446"/>
    </row>
    <row r="90" spans="1:14" ht="15.75" thickBot="1">
      <c r="B90" s="449" t="s">
        <v>360</v>
      </c>
      <c r="C90" s="450"/>
      <c r="D90" s="450"/>
      <c r="E90" s="450"/>
      <c r="F90" s="450"/>
      <c r="G90" s="450"/>
      <c r="H90" s="450"/>
      <c r="I90" s="451"/>
      <c r="J90" s="452"/>
      <c r="K90" s="453">
        <v>0.05</v>
      </c>
      <c r="L90" s="896" t="e">
        <f>N83*K90</f>
        <v>#REF!</v>
      </c>
      <c r="M90" s="897"/>
      <c r="N90" s="446"/>
    </row>
    <row r="91" spans="1:14" ht="15.75" thickBot="1">
      <c r="B91" s="898" t="s">
        <v>334</v>
      </c>
      <c r="C91" s="899"/>
      <c r="D91" s="899"/>
      <c r="E91" s="899"/>
      <c r="F91" s="899"/>
      <c r="G91" s="899"/>
      <c r="H91" s="899"/>
      <c r="I91" s="899"/>
      <c r="J91" s="899"/>
      <c r="K91" s="899"/>
      <c r="L91" s="899"/>
      <c r="M91" s="900"/>
      <c r="N91" s="454" t="e">
        <f>L88+L89+L90</f>
        <v>#REF!</v>
      </c>
    </row>
    <row r="92" spans="1:14" ht="15.75" thickBot="1">
      <c r="B92" s="404"/>
      <c r="C92" s="384"/>
      <c r="D92" s="384"/>
      <c r="E92" s="384"/>
      <c r="F92" s="384"/>
      <c r="G92" s="384"/>
      <c r="H92" s="384"/>
      <c r="I92" s="384"/>
      <c r="J92" s="384"/>
      <c r="K92" s="384"/>
      <c r="L92" s="384"/>
      <c r="M92" s="384"/>
      <c r="N92" s="385"/>
    </row>
    <row r="93" spans="1:14" ht="15.75" thickBot="1">
      <c r="A93" s="281" t="s">
        <v>361</v>
      </c>
      <c r="B93" s="885" t="s">
        <v>362</v>
      </c>
      <c r="C93" s="886"/>
      <c r="D93" s="886"/>
      <c r="E93" s="886"/>
      <c r="F93" s="886"/>
      <c r="G93" s="886"/>
      <c r="H93" s="886"/>
      <c r="I93" s="886"/>
      <c r="J93" s="886"/>
      <c r="K93" s="886"/>
      <c r="L93" s="886"/>
      <c r="M93" s="887"/>
      <c r="N93" s="455" t="e">
        <f>N83+N91</f>
        <v>#REF!</v>
      </c>
    </row>
    <row r="94" spans="1:14">
      <c r="B94" s="311"/>
      <c r="C94" s="312"/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4"/>
    </row>
    <row r="95" spans="1:14">
      <c r="B95" s="315"/>
      <c r="C95" s="313"/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6"/>
    </row>
    <row r="96" spans="1:14">
      <c r="B96" s="315"/>
      <c r="C96" s="313"/>
      <c r="D96" s="313"/>
      <c r="E96" s="313"/>
      <c r="F96" s="313"/>
      <c r="G96" s="313"/>
      <c r="H96" s="313"/>
      <c r="I96" s="313"/>
      <c r="J96" s="313"/>
      <c r="K96" s="313"/>
      <c r="L96" s="313"/>
      <c r="M96" s="313"/>
      <c r="N96" s="316"/>
    </row>
    <row r="97" spans="2:14">
      <c r="B97" s="315"/>
      <c r="C97" s="313"/>
      <c r="D97" s="313"/>
      <c r="E97" s="313"/>
      <c r="F97" s="313"/>
      <c r="G97" s="456" t="s">
        <v>363</v>
      </c>
      <c r="H97" s="456"/>
      <c r="I97" s="456"/>
      <c r="J97" s="456"/>
      <c r="K97" s="313"/>
      <c r="L97" s="313"/>
      <c r="M97" s="313"/>
      <c r="N97" s="316"/>
    </row>
    <row r="98" spans="2:14">
      <c r="B98" s="457"/>
      <c r="C98" s="458"/>
      <c r="D98" s="458"/>
      <c r="E98" s="458"/>
      <c r="F98" s="458"/>
      <c r="G98" s="313" t="s">
        <v>364</v>
      </c>
      <c r="H98" s="458"/>
      <c r="I98" s="458"/>
      <c r="J98" s="458"/>
      <c r="K98" s="458"/>
      <c r="L98" s="458"/>
      <c r="M98" s="458"/>
      <c r="N98" s="459"/>
    </row>
    <row r="99" spans="2:14">
      <c r="B99" s="457"/>
      <c r="C99" s="458"/>
      <c r="D99" s="458"/>
      <c r="E99" s="458"/>
      <c r="F99" s="458"/>
      <c r="G99" s="313" t="s">
        <v>365</v>
      </c>
      <c r="H99" s="313"/>
      <c r="I99" s="313"/>
      <c r="J99" s="458"/>
      <c r="K99" s="458"/>
      <c r="L99" s="458"/>
      <c r="M99" s="458"/>
      <c r="N99" s="459"/>
    </row>
    <row r="100" spans="2:14">
      <c r="B100" s="460"/>
      <c r="C100" s="331"/>
      <c r="D100" s="331"/>
      <c r="E100" s="331"/>
      <c r="F100" s="331"/>
      <c r="G100" s="313" t="s">
        <v>366</v>
      </c>
      <c r="H100" s="331"/>
      <c r="I100" s="331"/>
      <c r="J100" s="331"/>
      <c r="K100" s="331"/>
      <c r="L100" s="331"/>
      <c r="M100" s="331"/>
      <c r="N100" s="332"/>
    </row>
    <row r="101" spans="2:14">
      <c r="B101" s="315"/>
      <c r="C101" s="313"/>
      <c r="D101" s="313"/>
      <c r="E101" s="313"/>
      <c r="F101" s="313"/>
      <c r="G101" s="313" t="s">
        <v>367</v>
      </c>
      <c r="H101" s="313"/>
      <c r="I101" s="313"/>
      <c r="J101" s="313"/>
      <c r="K101" s="313"/>
      <c r="L101" s="313"/>
      <c r="M101" s="313"/>
      <c r="N101" s="316"/>
    </row>
    <row r="102" spans="2:14">
      <c r="B102" s="461" t="s">
        <v>368</v>
      </c>
      <c r="C102" s="462"/>
      <c r="D102" s="462"/>
      <c r="E102" s="462"/>
      <c r="F102" s="462"/>
      <c r="G102" s="462"/>
      <c r="H102" s="462"/>
      <c r="I102" s="462"/>
      <c r="J102" s="462"/>
      <c r="K102" s="462"/>
      <c r="L102" s="462"/>
      <c r="M102" s="462"/>
      <c r="N102" s="463"/>
    </row>
    <row r="103" spans="2:14">
      <c r="B103" s="901"/>
      <c r="C103" s="902"/>
      <c r="D103" s="902"/>
      <c r="E103" s="902"/>
      <c r="F103" s="902"/>
      <c r="G103" s="902"/>
      <c r="H103" s="902"/>
      <c r="I103" s="902"/>
      <c r="J103" s="902"/>
      <c r="K103" s="902"/>
      <c r="L103" s="902"/>
      <c r="M103" s="902"/>
      <c r="N103" s="903"/>
    </row>
    <row r="104" spans="2:14">
      <c r="B104" s="904"/>
      <c r="C104" s="905"/>
      <c r="D104" s="905"/>
      <c r="E104" s="905"/>
      <c r="F104" s="905"/>
      <c r="G104" s="905"/>
      <c r="H104" s="905"/>
      <c r="I104" s="905"/>
      <c r="J104" s="905"/>
      <c r="K104" s="905"/>
      <c r="L104" s="905"/>
      <c r="M104" s="905"/>
      <c r="N104" s="906"/>
    </row>
    <row r="105" spans="2:14">
      <c r="B105" s="460"/>
      <c r="C105" s="331"/>
      <c r="D105" s="331"/>
      <c r="E105" s="331"/>
      <c r="F105" s="331"/>
      <c r="G105" s="331"/>
      <c r="H105" s="331"/>
      <c r="I105" s="331"/>
      <c r="J105" s="331"/>
      <c r="K105" s="331"/>
      <c r="L105" s="331"/>
      <c r="M105" s="331"/>
      <c r="N105" s="332"/>
    </row>
    <row r="106" spans="2:14">
      <c r="B106" s="315"/>
      <c r="C106" s="313"/>
      <c r="D106" s="313"/>
      <c r="E106" s="313"/>
      <c r="F106" s="313"/>
      <c r="G106" s="313" t="s">
        <v>363</v>
      </c>
      <c r="H106" s="313"/>
      <c r="I106" s="313"/>
      <c r="J106" s="313"/>
      <c r="K106" s="313"/>
      <c r="L106" s="313"/>
      <c r="M106" s="313"/>
      <c r="N106" s="316"/>
    </row>
    <row r="107" spans="2:14">
      <c r="B107" s="315"/>
      <c r="C107" s="313"/>
      <c r="D107" s="313"/>
      <c r="E107" s="313"/>
      <c r="F107" s="313"/>
      <c r="G107" s="464" t="s">
        <v>364</v>
      </c>
      <c r="H107" s="464"/>
      <c r="I107" s="464"/>
      <c r="J107" s="464"/>
      <c r="K107" s="313"/>
      <c r="L107" s="313"/>
      <c r="M107" s="313"/>
      <c r="N107" s="316"/>
    </row>
    <row r="108" spans="2:14">
      <c r="B108" s="315"/>
      <c r="C108" s="313"/>
      <c r="D108" s="313"/>
      <c r="E108" s="313"/>
      <c r="F108" s="313"/>
      <c r="G108" s="465" t="s">
        <v>369</v>
      </c>
      <c r="H108" s="465"/>
      <c r="I108" s="465"/>
      <c r="J108" s="465"/>
      <c r="K108" s="313"/>
      <c r="L108" s="313"/>
      <c r="M108" s="313"/>
      <c r="N108" s="316"/>
    </row>
    <row r="109" spans="2:14">
      <c r="B109" s="466"/>
      <c r="C109" s="331"/>
      <c r="D109" s="331"/>
      <c r="E109" s="331"/>
      <c r="F109" s="331"/>
      <c r="G109" s="458" t="s">
        <v>366</v>
      </c>
      <c r="H109" s="313"/>
      <c r="I109" s="313"/>
      <c r="J109" s="313"/>
      <c r="K109" s="331"/>
      <c r="L109" s="331"/>
      <c r="M109" s="331"/>
      <c r="N109" s="332"/>
    </row>
    <row r="110" spans="2:14">
      <c r="B110" s="467" t="s">
        <v>370</v>
      </c>
      <c r="C110" s="468"/>
      <c r="D110" s="468"/>
      <c r="E110" s="313"/>
      <c r="F110" s="313"/>
      <c r="G110" s="313"/>
      <c r="H110" s="313"/>
      <c r="I110" s="313"/>
      <c r="J110" s="879"/>
      <c r="K110" s="879"/>
      <c r="L110" s="879"/>
      <c r="M110" s="879"/>
      <c r="N110" s="880"/>
    </row>
    <row r="111" spans="2:14">
      <c r="B111" s="467" t="s">
        <v>371</v>
      </c>
      <c r="C111" s="468"/>
      <c r="D111" s="468"/>
      <c r="E111" s="313"/>
      <c r="F111" s="313"/>
      <c r="G111" s="313"/>
      <c r="H111" s="313"/>
      <c r="I111" s="313"/>
      <c r="J111" s="879"/>
      <c r="K111" s="879"/>
      <c r="L111" s="879"/>
      <c r="M111" s="879"/>
      <c r="N111" s="880"/>
    </row>
    <row r="112" spans="2:14" ht="15.75" thickBot="1">
      <c r="B112" s="883"/>
      <c r="C112" s="884"/>
      <c r="D112" s="884"/>
      <c r="E112" s="469"/>
      <c r="F112" s="469"/>
      <c r="G112" s="469"/>
      <c r="H112" s="469"/>
      <c r="I112" s="469"/>
      <c r="J112" s="881"/>
      <c r="K112" s="881"/>
      <c r="L112" s="881"/>
      <c r="M112" s="881"/>
      <c r="N112" s="882"/>
    </row>
    <row r="113" spans="2:14">
      <c r="B113" s="313"/>
      <c r="C113" s="313"/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9:M59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81:M81"/>
    <mergeCell ref="L63:M63"/>
    <mergeCell ref="L64:M64"/>
    <mergeCell ref="L65:M65"/>
    <mergeCell ref="L66:M66"/>
    <mergeCell ref="L67:M67"/>
    <mergeCell ref="L69:M69"/>
    <mergeCell ref="B70:M70"/>
    <mergeCell ref="B74:H74"/>
    <mergeCell ref="L74:M74"/>
    <mergeCell ref="B80:H80"/>
    <mergeCell ref="L80:M80"/>
    <mergeCell ref="J110:N112"/>
    <mergeCell ref="B112:D112"/>
    <mergeCell ref="B83:M83"/>
    <mergeCell ref="B87:H87"/>
    <mergeCell ref="L87:M87"/>
    <mergeCell ref="B88:H88"/>
    <mergeCell ref="L88:M88"/>
    <mergeCell ref="L89:M89"/>
    <mergeCell ref="L90:M90"/>
    <mergeCell ref="B91:M91"/>
    <mergeCell ref="B93:M93"/>
    <mergeCell ref="B103:N103"/>
    <mergeCell ref="B104:N10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87745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287745" r:id="rId4"/>
      </mc:Fallback>
    </mc:AlternateContent>
  </oleObjec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00FF00"/>
  </sheetPr>
  <dimension ref="A1:R29"/>
  <sheetViews>
    <sheetView view="pageBreakPreview" zoomScale="66" zoomScaleSheetLayoutView="66" workbookViewId="0">
      <selection activeCell="L76" sqref="L76:M76"/>
    </sheetView>
  </sheetViews>
  <sheetFormatPr baseColWidth="10" defaultColWidth="10.85546875" defaultRowHeight="15" customHeight="1"/>
  <cols>
    <col min="1" max="1" width="1.42578125" customWidth="1"/>
    <col min="2" max="2" width="5" customWidth="1"/>
    <col min="3" max="3" width="38.85546875" customWidth="1"/>
    <col min="4" max="4" width="10.28515625" customWidth="1"/>
    <col min="5" max="5" width="19.42578125" customWidth="1"/>
    <col min="6" max="6" width="21.28515625" customWidth="1"/>
    <col min="7" max="7" width="24.7109375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4.25" customHeight="1">
      <c r="A2" s="280"/>
      <c r="B2" s="1002"/>
      <c r="C2" s="1003"/>
      <c r="D2" s="1008" t="e">
        <f>+#REF!</f>
        <v>#REF!</v>
      </c>
      <c r="E2" s="1009"/>
      <c r="F2" s="1010"/>
      <c r="G2" s="1036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4.25" customHeight="1">
      <c r="A3" s="280"/>
      <c r="B3" s="1004"/>
      <c r="C3" s="1005"/>
      <c r="D3" s="1011"/>
      <c r="E3" s="1012"/>
      <c r="F3" s="1013"/>
      <c r="G3" s="103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4.25" customHeight="1">
      <c r="A4" s="280"/>
      <c r="B4" s="1004"/>
      <c r="C4" s="1005"/>
      <c r="D4" s="1011"/>
      <c r="E4" s="1012"/>
      <c r="F4" s="1013"/>
      <c r="G4" s="103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4.25" customHeight="1">
      <c r="A5" s="280"/>
      <c r="B5" s="1004"/>
      <c r="C5" s="1005"/>
      <c r="D5" s="1014"/>
      <c r="E5" s="1015"/>
      <c r="F5" s="1016"/>
      <c r="G5" s="103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4.25" customHeight="1">
      <c r="A6" s="280"/>
      <c r="B6" s="1004"/>
      <c r="C6" s="1005"/>
      <c r="D6" s="1018" t="s">
        <v>87</v>
      </c>
      <c r="E6" s="1019"/>
      <c r="F6" s="1020"/>
      <c r="G6" s="103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38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40.5" customHeight="1">
      <c r="A10" s="280"/>
      <c r="B10" s="42" t="s">
        <v>86</v>
      </c>
      <c r="C10" s="470" t="e">
        <f>+#REF!</f>
        <v>#REF!</v>
      </c>
      <c r="D10" s="995" t="e">
        <f>+#REF!</f>
        <v>#REF!</v>
      </c>
      <c r="E10" s="996"/>
      <c r="F10" s="996"/>
      <c r="G10" s="997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 ht="15" customHeight="1">
      <c r="A11" s="280"/>
      <c r="B11" s="52"/>
      <c r="C11" s="53"/>
      <c r="D11" s="998" t="s">
        <v>46</v>
      </c>
      <c r="E11" s="999"/>
      <c r="F11" s="1000"/>
      <c r="G11" s="496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1034" t="s">
        <v>5</v>
      </c>
      <c r="C12" s="1035"/>
      <c r="D12" s="492" t="s">
        <v>23</v>
      </c>
      <c r="E12" s="492" t="s">
        <v>4</v>
      </c>
      <c r="F12" s="494" t="s">
        <v>24</v>
      </c>
      <c r="G12" s="494" t="s">
        <v>25</v>
      </c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</row>
    <row r="13" spans="1:18" ht="18" customHeight="1">
      <c r="A13" s="280"/>
      <c r="B13" s="4">
        <v>1</v>
      </c>
      <c r="C13" s="43" t="s">
        <v>61</v>
      </c>
      <c r="D13" s="44" t="s">
        <v>41</v>
      </c>
      <c r="E13" s="45">
        <v>0.3</v>
      </c>
      <c r="F13" s="46" t="e">
        <f>+#REF!</f>
        <v>#REF!</v>
      </c>
      <c r="G13" s="19" t="e">
        <f>ROUND(F13*E13,0)</f>
        <v>#REF!</v>
      </c>
      <c r="H13" s="280"/>
      <c r="I13" s="280"/>
      <c r="J13" s="280"/>
      <c r="K13" s="280"/>
      <c r="L13" s="280"/>
      <c r="M13" s="280"/>
      <c r="N13" s="280"/>
      <c r="O13" s="280"/>
      <c r="P13" s="280"/>
      <c r="Q13" s="280"/>
      <c r="R13" s="280"/>
    </row>
    <row r="14" spans="1:18">
      <c r="A14" s="280"/>
      <c r="B14" s="4">
        <v>2</v>
      </c>
      <c r="C14" s="43" t="s">
        <v>60</v>
      </c>
      <c r="D14" s="44" t="str">
        <f>+D13</f>
        <v>un</v>
      </c>
      <c r="E14" s="45">
        <v>6.6312299352665601E-3</v>
      </c>
      <c r="F14" s="46" t="e">
        <f>+#REF!</f>
        <v>#REF!</v>
      </c>
      <c r="G14" s="19" t="e">
        <f>ROUND(F14*E14,0)</f>
        <v>#REF!</v>
      </c>
      <c r="H14" s="280"/>
      <c r="I14" t="s">
        <v>410</v>
      </c>
      <c r="J14" t="s">
        <v>411</v>
      </c>
      <c r="K14" t="s">
        <v>412</v>
      </c>
      <c r="L14" t="s">
        <v>413</v>
      </c>
      <c r="M14" t="s">
        <v>414</v>
      </c>
      <c r="N14" t="s">
        <v>415</v>
      </c>
      <c r="O14" t="s">
        <v>416</v>
      </c>
      <c r="P14" t="s">
        <v>417</v>
      </c>
      <c r="Q14" t="s">
        <v>418</v>
      </c>
      <c r="R14" s="281" t="s">
        <v>419</v>
      </c>
    </row>
    <row r="15" spans="1:18">
      <c r="A15" s="280"/>
      <c r="B15" s="4">
        <v>3</v>
      </c>
      <c r="C15" s="43" t="s">
        <v>398</v>
      </c>
      <c r="D15" s="44" t="s">
        <v>1</v>
      </c>
      <c r="E15" s="45">
        <v>1.04</v>
      </c>
      <c r="F15" s="46">
        <v>12900</v>
      </c>
      <c r="G15" s="19">
        <f>ROUND(F15*E15,0)</f>
        <v>13416</v>
      </c>
      <c r="H15" s="280"/>
      <c r="I15" s="500" t="e">
        <f>+$G$28*I16/$G$29</f>
        <v>#REF!</v>
      </c>
      <c r="J15" s="500" t="e">
        <f>+$G$28*J16/$G$29</f>
        <v>#REF!</v>
      </c>
      <c r="K15" s="500" t="e">
        <f>+G16/$G$29</f>
        <v>#REF!</v>
      </c>
      <c r="L15" s="500"/>
      <c r="M15" s="500"/>
      <c r="N15" s="500"/>
      <c r="O15" s="500" t="e">
        <f>+G20/$G$29</f>
        <v>#REF!</v>
      </c>
      <c r="P15" s="280"/>
      <c r="Q15" s="500" t="e">
        <f>+G24/$G$29</f>
        <v>#REF!</v>
      </c>
      <c r="R15" s="502" t="e">
        <f>+SUM(I15:Q15)</f>
        <v>#REF!</v>
      </c>
    </row>
    <row r="16" spans="1:18">
      <c r="A16" s="280"/>
      <c r="B16" s="990"/>
      <c r="C16" s="991"/>
      <c r="D16" s="991"/>
      <c r="E16" s="992" t="s">
        <v>6</v>
      </c>
      <c r="F16" s="992"/>
      <c r="G16" s="6" t="e">
        <f>+SUM(G13:G15)</f>
        <v>#REF!</v>
      </c>
      <c r="H16" s="280"/>
      <c r="I16" s="501">
        <v>0.59771421732886554</v>
      </c>
      <c r="J16" s="501">
        <v>0.40228578267113452</v>
      </c>
      <c r="K16" s="281"/>
      <c r="L16" s="281"/>
      <c r="M16" s="281"/>
      <c r="N16" s="281"/>
      <c r="O16" s="281"/>
      <c r="P16" s="281"/>
      <c r="Q16" s="281"/>
      <c r="R16" s="281"/>
    </row>
    <row r="17" spans="1:18">
      <c r="A17" s="280"/>
      <c r="B17" s="988"/>
      <c r="C17" s="988"/>
      <c r="D17" s="988"/>
      <c r="E17" s="988"/>
      <c r="F17" s="988"/>
      <c r="G17" s="988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989" t="s">
        <v>7</v>
      </c>
      <c r="C18" s="989"/>
      <c r="D18" s="492" t="s">
        <v>23</v>
      </c>
      <c r="E18" s="494" t="str">
        <f>+E12</f>
        <v>CANTIDAD</v>
      </c>
      <c r="F18" s="494" t="s">
        <v>24</v>
      </c>
      <c r="G18" s="494" t="s">
        <v>25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1</v>
      </c>
      <c r="C19" s="20" t="s">
        <v>75</v>
      </c>
      <c r="D19" s="4" t="s">
        <v>54</v>
      </c>
      <c r="E19" s="34">
        <v>0.1</v>
      </c>
      <c r="F19" s="35" t="e">
        <f>+G28*E19</f>
        <v>#REF!</v>
      </c>
      <c r="G19" s="36" t="e">
        <f>+ROUND(F19,0)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990"/>
      <c r="C20" s="991"/>
      <c r="D20" s="991"/>
      <c r="E20" s="992" t="s">
        <v>9</v>
      </c>
      <c r="F20" s="992"/>
      <c r="G20" s="38" t="e">
        <f>+G19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493"/>
      <c r="C21" s="493"/>
      <c r="D21" s="493"/>
      <c r="E21" s="30"/>
      <c r="F21" s="30"/>
      <c r="G21" s="39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1034" t="s">
        <v>15</v>
      </c>
      <c r="C22" s="1035"/>
      <c r="D22" s="492" t="s">
        <v>72</v>
      </c>
      <c r="E22" s="492" t="s">
        <v>73</v>
      </c>
      <c r="F22" s="492" t="s">
        <v>74</v>
      </c>
      <c r="G22" s="492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4"/>
      <c r="C23" s="23" t="s">
        <v>40</v>
      </c>
      <c r="D23" s="37"/>
      <c r="E23" s="12"/>
      <c r="F23" s="280"/>
      <c r="G23" s="36">
        <f>+ROUND(E23*F23*D23,0)</f>
        <v>0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>
      <c r="A24" s="280"/>
      <c r="B24" s="990"/>
      <c r="C24" s="991"/>
      <c r="D24" s="991"/>
      <c r="E24" s="992" t="s">
        <v>16</v>
      </c>
      <c r="F24" s="992"/>
      <c r="G24" s="33">
        <v>0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88"/>
      <c r="C25" s="988"/>
      <c r="D25" s="988"/>
      <c r="E25" s="988"/>
      <c r="F25" s="988"/>
      <c r="G25" s="988"/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989" t="s">
        <v>10</v>
      </c>
      <c r="C26" s="989"/>
      <c r="D26" s="492" t="str">
        <f>+D22</f>
        <v xml:space="preserve">UNIDAD  </v>
      </c>
      <c r="E26" s="494" t="str">
        <f>+E18</f>
        <v>CANTIDAD</v>
      </c>
      <c r="F26" s="492" t="e">
        <f>+#REF!</f>
        <v>#REF!</v>
      </c>
      <c r="G26" s="494" t="s">
        <v>25</v>
      </c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4">
        <v>1</v>
      </c>
      <c r="C27" s="43" t="e">
        <f>+#REF!</f>
        <v>#REF!</v>
      </c>
      <c r="D27" s="18" t="s">
        <v>38</v>
      </c>
      <c r="E27" s="28">
        <v>0.4</v>
      </c>
      <c r="F27" s="40" t="e">
        <f>+#REF!</f>
        <v>#REF!</v>
      </c>
      <c r="G27" s="19" t="e">
        <f>ROUND(F27*E27,0)</f>
        <v>#REF!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994"/>
      <c r="C28" s="994"/>
      <c r="D28" s="994"/>
      <c r="E28" s="986" t="s">
        <v>11</v>
      </c>
      <c r="F28" s="987"/>
      <c r="G28" s="6" t="e">
        <f>+G27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95"/>
      <c r="C29" s="495"/>
      <c r="D29" s="495"/>
      <c r="E29" s="986" t="s">
        <v>12</v>
      </c>
      <c r="F29" s="987"/>
      <c r="G29" s="6" t="e">
        <f>G16+G20+G28+G24</f>
        <v>#REF!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</sheetData>
  <mergeCells count="23">
    <mergeCell ref="B17:G17"/>
    <mergeCell ref="B2:C7"/>
    <mergeCell ref="D2:F5"/>
    <mergeCell ref="G2:G7"/>
    <mergeCell ref="D6:F7"/>
    <mergeCell ref="B8:C9"/>
    <mergeCell ref="D8:G9"/>
    <mergeCell ref="D10:G10"/>
    <mergeCell ref="D11:F11"/>
    <mergeCell ref="B12:C12"/>
    <mergeCell ref="B16:D16"/>
    <mergeCell ref="E16:F16"/>
    <mergeCell ref="B18:C18"/>
    <mergeCell ref="B20:D20"/>
    <mergeCell ref="E20:F20"/>
    <mergeCell ref="B22:C22"/>
    <mergeCell ref="B24:D24"/>
    <mergeCell ref="E24:F24"/>
    <mergeCell ref="B25:G25"/>
    <mergeCell ref="B26:C26"/>
    <mergeCell ref="B28:D28"/>
    <mergeCell ref="E28:F28"/>
    <mergeCell ref="E29:F2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6">
    <tabColor rgb="FF00FF00"/>
  </sheetPr>
  <dimension ref="A1:Y109"/>
  <sheetViews>
    <sheetView topLeftCell="J61" zoomScale="75" zoomScaleNormal="75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7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16.5" thickBot="1">
      <c r="A31" s="281" t="s">
        <v>46</v>
      </c>
      <c r="B31" s="504" t="e">
        <f>+#REF!</f>
        <v>#REF!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e">
        <f>+#REF!</f>
        <v>#REF!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 t="s">
        <v>372</v>
      </c>
      <c r="B36" s="924" t="s">
        <v>90</v>
      </c>
      <c r="C36" s="925"/>
      <c r="D36" s="925"/>
      <c r="E36" s="925"/>
      <c r="F36" s="925"/>
      <c r="G36" s="925"/>
      <c r="H36" s="926"/>
      <c r="I36" s="354"/>
      <c r="J36" s="355"/>
      <c r="K36" s="356">
        <v>174000</v>
      </c>
      <c r="L36" s="357"/>
      <c r="M36" s="358">
        <v>15</v>
      </c>
      <c r="N36" s="359">
        <f>K36/M36</f>
        <v>11600</v>
      </c>
    </row>
    <row r="37" spans="1:25">
      <c r="A37" s="353" t="s">
        <v>373</v>
      </c>
      <c r="B37" s="924" t="s">
        <v>91</v>
      </c>
      <c r="C37" s="925"/>
      <c r="D37" s="925"/>
      <c r="E37" s="925"/>
      <c r="F37" s="925"/>
      <c r="G37" s="925"/>
      <c r="H37" s="926"/>
      <c r="I37" s="360"/>
      <c r="J37" s="361"/>
      <c r="K37" s="356">
        <v>78488.784028555441</v>
      </c>
      <c r="L37" s="362"/>
      <c r="M37" s="358">
        <v>15</v>
      </c>
      <c r="N37" s="359">
        <f>K37/M37</f>
        <v>5232.5856019036964</v>
      </c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  <c r="P40" t="s">
        <v>410</v>
      </c>
      <c r="Q40" t="s">
        <v>411</v>
      </c>
      <c r="R40" t="s">
        <v>412</v>
      </c>
      <c r="S40" t="s">
        <v>413</v>
      </c>
      <c r="T40" t="s">
        <v>414</v>
      </c>
      <c r="U40" t="s">
        <v>415</v>
      </c>
      <c r="V40" t="s">
        <v>416</v>
      </c>
      <c r="W40" t="s">
        <v>417</v>
      </c>
      <c r="X40" t="s">
        <v>418</v>
      </c>
      <c r="Y40" s="281" t="s">
        <v>419</v>
      </c>
    </row>
    <row r="41" spans="1:25">
      <c r="B41" s="927" t="s">
        <v>333</v>
      </c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N77*M41</f>
        <v>#REF!</v>
      </c>
      <c r="P41" s="500" t="e">
        <f>+$N$77*P42/$N$79</f>
        <v>#REF!</v>
      </c>
      <c r="Q41" s="500" t="e">
        <f>+$N$77*Q42/$N$79</f>
        <v>#REF!</v>
      </c>
      <c r="R41" s="500" t="e">
        <f>+N55/$N$79</f>
        <v>#REF!</v>
      </c>
      <c r="S41" s="500"/>
      <c r="T41" s="500"/>
      <c r="U41" s="500"/>
      <c r="V41" s="500" t="e">
        <f>+N43/$N$79</f>
        <v>#REF!</v>
      </c>
      <c r="W41" s="280"/>
      <c r="X41" s="500" t="e">
        <f>+N66/$N$79</f>
        <v>#REF!</v>
      </c>
      <c r="Y41" s="502" t="e">
        <f>+SUM(P41:X41)</f>
        <v>#REF!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1">
        <v>0.33122222959082165</v>
      </c>
      <c r="Q42" s="501">
        <v>0.6687777704091783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SUM(N36:N42)</f>
        <v>#REF!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374</v>
      </c>
      <c r="B48" s="393" t="s">
        <v>401</v>
      </c>
      <c r="C48" s="394"/>
      <c r="D48" s="394"/>
      <c r="E48" s="394"/>
      <c r="F48" s="394"/>
      <c r="G48" s="394"/>
      <c r="H48" s="394"/>
      <c r="I48" s="355"/>
      <c r="J48" s="471" t="s">
        <v>94</v>
      </c>
      <c r="K48" s="396">
        <v>1.05</v>
      </c>
      <c r="L48" s="354"/>
      <c r="M48" s="397">
        <v>18848.266666666666</v>
      </c>
      <c r="N48" s="359">
        <f>K48*M48</f>
        <v>19790.68</v>
      </c>
    </row>
    <row r="49" spans="1:14">
      <c r="A49" s="392" t="s">
        <v>375</v>
      </c>
      <c r="B49" s="393" t="s">
        <v>14</v>
      </c>
      <c r="C49" s="398"/>
      <c r="D49" s="398"/>
      <c r="E49" s="398"/>
      <c r="F49" s="398"/>
      <c r="G49" s="398"/>
      <c r="H49" s="398"/>
      <c r="I49" s="398"/>
      <c r="J49" s="395" t="s">
        <v>101</v>
      </c>
      <c r="K49" s="400">
        <v>30</v>
      </c>
      <c r="L49" s="360"/>
      <c r="M49" s="397">
        <v>46.255122518248598</v>
      </c>
      <c r="N49" s="359">
        <f>K49*M49</f>
        <v>1387.6536755474579</v>
      </c>
    </row>
    <row r="50" spans="1:14">
      <c r="A50" s="392"/>
      <c r="B50" s="393"/>
      <c r="C50" s="398"/>
      <c r="D50" s="398"/>
      <c r="E50" s="398"/>
      <c r="F50" s="398"/>
      <c r="G50" s="398"/>
      <c r="H50" s="398"/>
      <c r="I50" s="398"/>
      <c r="J50" s="395"/>
      <c r="K50" s="400"/>
      <c r="L50" s="360"/>
      <c r="M50" s="397"/>
      <c r="N50" s="359"/>
    </row>
    <row r="51" spans="1:14">
      <c r="A51" s="392"/>
      <c r="B51" s="393"/>
      <c r="C51" s="398"/>
      <c r="D51" s="398"/>
      <c r="E51" s="398"/>
      <c r="F51" s="398"/>
      <c r="G51" s="398"/>
      <c r="H51" s="398"/>
      <c r="I51" s="398"/>
      <c r="J51" s="395"/>
      <c r="K51" s="400"/>
      <c r="L51" s="360"/>
      <c r="M51" s="397"/>
      <c r="N51" s="359"/>
    </row>
    <row r="52" spans="1:14">
      <c r="B52" s="486"/>
      <c r="C52" s="415"/>
      <c r="D52" s="415"/>
      <c r="E52" s="415"/>
      <c r="F52" s="415"/>
      <c r="G52" s="415"/>
      <c r="H52" s="415"/>
      <c r="I52" s="415"/>
      <c r="J52" s="472"/>
      <c r="K52" s="473"/>
      <c r="L52" s="436"/>
      <c r="M52" s="474"/>
      <c r="N52" s="475"/>
    </row>
    <row r="53" spans="1:14">
      <c r="B53" s="476"/>
      <c r="C53" s="411"/>
      <c r="D53" s="411"/>
      <c r="E53" s="411"/>
      <c r="F53" s="411"/>
      <c r="G53" s="411"/>
      <c r="H53" s="411"/>
      <c r="I53" s="411"/>
      <c r="J53" s="395"/>
      <c r="K53" s="421"/>
      <c r="L53" s="436"/>
      <c r="M53" s="474"/>
      <c r="N53" s="475"/>
    </row>
    <row r="54" spans="1:14">
      <c r="B54" s="477"/>
      <c r="C54" s="411"/>
      <c r="D54" s="411"/>
      <c r="E54" s="411"/>
      <c r="F54" s="411"/>
      <c r="G54" s="411"/>
      <c r="H54" s="411"/>
      <c r="I54" s="411"/>
      <c r="J54" s="395"/>
      <c r="K54" s="421"/>
      <c r="L54" s="436"/>
      <c r="M54" s="474"/>
      <c r="N54" s="373"/>
    </row>
    <row r="55" spans="1:14" ht="15.75" thickBot="1">
      <c r="B55" s="915" t="s">
        <v>334</v>
      </c>
      <c r="C55" s="907"/>
      <c r="D55" s="907"/>
      <c r="E55" s="907"/>
      <c r="F55" s="907"/>
      <c r="G55" s="907"/>
      <c r="H55" s="907"/>
      <c r="I55" s="907"/>
      <c r="J55" s="907"/>
      <c r="K55" s="907"/>
      <c r="L55" s="907"/>
      <c r="M55" s="908"/>
      <c r="N55" s="478">
        <f>SUM(N48:N54)</f>
        <v>21178.333675547459</v>
      </c>
    </row>
    <row r="56" spans="1:14">
      <c r="B56" s="404"/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</row>
    <row r="57" spans="1:14">
      <c r="B57" s="386" t="s">
        <v>341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7"/>
      <c r="M57" s="387"/>
      <c r="N57" s="388"/>
    </row>
    <row r="58" spans="1:14" ht="15.75" thickBot="1">
      <c r="B58" s="405"/>
      <c r="C58" s="348"/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50"/>
    </row>
    <row r="59" spans="1:14" ht="25.5">
      <c r="B59" s="483" t="s">
        <v>342</v>
      </c>
      <c r="C59" s="484"/>
      <c r="D59" s="484"/>
      <c r="E59" s="484"/>
      <c r="F59" s="484"/>
      <c r="G59" s="484"/>
      <c r="H59" s="406" t="s">
        <v>23</v>
      </c>
      <c r="I59" s="407" t="s">
        <v>343</v>
      </c>
      <c r="J59" s="408" t="s">
        <v>344</v>
      </c>
      <c r="K59" s="406" t="s">
        <v>345</v>
      </c>
      <c r="L59" s="909" t="s">
        <v>346</v>
      </c>
      <c r="M59" s="910"/>
      <c r="N59" s="409" t="s">
        <v>330</v>
      </c>
    </row>
    <row r="60" spans="1:14">
      <c r="A60" s="281" t="s">
        <v>376</v>
      </c>
      <c r="B60" s="410" t="s">
        <v>402</v>
      </c>
      <c r="C60" s="411"/>
      <c r="D60" s="411"/>
      <c r="E60" s="411"/>
      <c r="F60" s="411"/>
      <c r="G60" s="411"/>
      <c r="H60" s="412" t="s">
        <v>348</v>
      </c>
      <c r="I60" s="377">
        <v>1.05</v>
      </c>
      <c r="J60" s="413">
        <v>1</v>
      </c>
      <c r="K60" s="377">
        <v>1.05</v>
      </c>
      <c r="L60" s="911">
        <v>1250</v>
      </c>
      <c r="M60" s="912"/>
      <c r="N60" s="414">
        <f>K60*L60</f>
        <v>1312.5</v>
      </c>
    </row>
    <row r="61" spans="1:14">
      <c r="B61" s="410"/>
      <c r="C61" s="415"/>
      <c r="D61" s="415"/>
      <c r="E61" s="415"/>
      <c r="F61" s="415"/>
      <c r="G61" s="415"/>
      <c r="H61" s="412"/>
      <c r="I61" s="377"/>
      <c r="J61" s="413"/>
      <c r="K61" s="377"/>
      <c r="L61" s="911"/>
      <c r="M61" s="912"/>
      <c r="N61" s="414"/>
    </row>
    <row r="62" spans="1:14">
      <c r="B62" s="410"/>
      <c r="C62" s="415"/>
      <c r="D62" s="415"/>
      <c r="E62" s="415"/>
      <c r="F62" s="415"/>
      <c r="G62" s="415"/>
      <c r="H62" s="412"/>
      <c r="I62" s="377"/>
      <c r="J62" s="413"/>
      <c r="K62" s="377"/>
      <c r="L62" s="911"/>
      <c r="M62" s="912"/>
      <c r="N62" s="414"/>
    </row>
    <row r="63" spans="1:14">
      <c r="B63" s="410"/>
      <c r="C63" s="415"/>
      <c r="D63" s="415"/>
      <c r="E63" s="415"/>
      <c r="F63" s="415"/>
      <c r="G63" s="415"/>
      <c r="H63" s="412"/>
      <c r="I63" s="377"/>
      <c r="J63" s="413"/>
      <c r="K63" s="377"/>
      <c r="L63" s="911"/>
      <c r="M63" s="912"/>
      <c r="N63" s="414"/>
    </row>
    <row r="64" spans="1:14">
      <c r="B64" s="410"/>
      <c r="C64" s="415"/>
      <c r="D64" s="415"/>
      <c r="E64" s="415"/>
      <c r="F64" s="415"/>
      <c r="G64" s="415"/>
      <c r="H64" s="416"/>
      <c r="I64" s="377"/>
      <c r="J64" s="377"/>
      <c r="K64" s="377"/>
      <c r="L64" s="417"/>
      <c r="M64" s="418"/>
      <c r="N64" s="419"/>
    </row>
    <row r="65" spans="1:15" ht="15.75" thickBot="1">
      <c r="B65" s="481"/>
      <c r="C65" s="482"/>
      <c r="D65" s="482"/>
      <c r="E65" s="482"/>
      <c r="F65" s="482"/>
      <c r="G65" s="482"/>
      <c r="H65" s="420"/>
      <c r="I65" s="421"/>
      <c r="J65" s="421"/>
      <c r="K65" s="421"/>
      <c r="L65" s="913"/>
      <c r="M65" s="914"/>
      <c r="N65" s="421"/>
    </row>
    <row r="66" spans="1:15" ht="15.75" thickBot="1">
      <c r="B66" s="915" t="s">
        <v>334</v>
      </c>
      <c r="C66" s="907"/>
      <c r="D66" s="907"/>
      <c r="E66" s="907"/>
      <c r="F66" s="907"/>
      <c r="G66" s="907"/>
      <c r="H66" s="907"/>
      <c r="I66" s="907"/>
      <c r="J66" s="907"/>
      <c r="K66" s="907"/>
      <c r="L66" s="907"/>
      <c r="M66" s="908"/>
      <c r="N66" s="422">
        <f>N60+N61+N62+N63+N64</f>
        <v>1312.5</v>
      </c>
    </row>
    <row r="67" spans="1:15">
      <c r="B67" s="404"/>
      <c r="C67" s="384"/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</row>
    <row r="68" spans="1:15">
      <c r="B68" s="386" t="s">
        <v>349</v>
      </c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69" spans="1:15" ht="15.75" thickBot="1">
      <c r="B69" s="405"/>
      <c r="C69" s="348"/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50"/>
    </row>
    <row r="70" spans="1:15" ht="25.5">
      <c r="B70" s="916" t="s">
        <v>350</v>
      </c>
      <c r="C70" s="917"/>
      <c r="D70" s="917"/>
      <c r="E70" s="917"/>
      <c r="F70" s="917"/>
      <c r="G70" s="917"/>
      <c r="H70" s="917"/>
      <c r="I70" s="406" t="s">
        <v>92</v>
      </c>
      <c r="J70" s="408" t="s">
        <v>351</v>
      </c>
      <c r="K70" s="407" t="s">
        <v>93</v>
      </c>
      <c r="L70" s="918" t="s">
        <v>77</v>
      </c>
      <c r="M70" s="919"/>
      <c r="N70" s="423" t="s">
        <v>330</v>
      </c>
    </row>
    <row r="71" spans="1:15">
      <c r="A71" s="424" t="s">
        <v>353</v>
      </c>
      <c r="B71" s="506" t="e">
        <f>+#REF!</f>
        <v>#REF!</v>
      </c>
      <c r="C71" s="415"/>
      <c r="D71" s="415"/>
      <c r="E71" s="415"/>
      <c r="F71" s="415"/>
      <c r="G71" s="415"/>
      <c r="H71" s="415"/>
      <c r="I71" s="426"/>
      <c r="J71" s="427"/>
      <c r="K71" s="428" t="e">
        <f>+#REF!</f>
        <v>#REF!</v>
      </c>
      <c r="L71" s="429"/>
      <c r="M71" s="430">
        <v>3.6057507263876833E-2</v>
      </c>
      <c r="N71" s="431" t="e">
        <f>K71*M71</f>
        <v>#REF!</v>
      </c>
      <c r="O71" s="432"/>
    </row>
    <row r="72" spans="1:15">
      <c r="A72" s="424" t="s">
        <v>377</v>
      </c>
      <c r="B72" s="425"/>
      <c r="C72" s="415"/>
      <c r="D72" s="415"/>
      <c r="E72" s="415"/>
      <c r="F72" s="415"/>
      <c r="G72" s="415"/>
      <c r="H72" s="415"/>
      <c r="I72" s="426"/>
      <c r="J72" s="427"/>
      <c r="K72" s="428"/>
      <c r="L72" s="429"/>
      <c r="M72" s="430"/>
      <c r="N72" s="431"/>
    </row>
    <row r="73" spans="1:15">
      <c r="B73" s="425"/>
      <c r="C73" s="415"/>
      <c r="D73" s="415"/>
      <c r="E73" s="415"/>
      <c r="F73" s="415"/>
      <c r="G73" s="415"/>
      <c r="H73" s="415"/>
      <c r="I73" s="426"/>
      <c r="J73" s="427"/>
      <c r="K73" s="428"/>
      <c r="L73" s="429"/>
      <c r="M73" s="433"/>
      <c r="N73" s="431"/>
    </row>
    <row r="74" spans="1:15">
      <c r="B74" s="425"/>
      <c r="C74" s="415"/>
      <c r="D74" s="415"/>
      <c r="E74" s="415"/>
      <c r="F74" s="415"/>
      <c r="G74" s="415"/>
      <c r="H74" s="415"/>
      <c r="I74" s="377"/>
      <c r="J74" s="434"/>
      <c r="K74" s="435"/>
      <c r="L74" s="436"/>
      <c r="M74" s="437"/>
      <c r="N74" s="438"/>
    </row>
    <row r="75" spans="1:15">
      <c r="B75" s="425"/>
      <c r="C75" s="415"/>
      <c r="D75" s="415"/>
      <c r="E75" s="415"/>
      <c r="F75" s="415"/>
      <c r="G75" s="415"/>
      <c r="H75" s="415"/>
      <c r="I75" s="377"/>
      <c r="J75" s="434"/>
      <c r="K75" s="435"/>
      <c r="L75" s="436"/>
      <c r="M75" s="437"/>
      <c r="N75" s="438"/>
    </row>
    <row r="76" spans="1:15" ht="15.75" thickBot="1">
      <c r="B76" s="920"/>
      <c r="C76" s="921"/>
      <c r="D76" s="921"/>
      <c r="E76" s="921"/>
      <c r="F76" s="921"/>
      <c r="G76" s="921"/>
      <c r="H76" s="921"/>
      <c r="I76" s="421"/>
      <c r="J76" s="421"/>
      <c r="K76" s="421"/>
      <c r="L76" s="922"/>
      <c r="M76" s="923"/>
      <c r="N76" s="421"/>
    </row>
    <row r="77" spans="1:15" ht="15.75" thickBot="1">
      <c r="B77" s="898" t="s">
        <v>334</v>
      </c>
      <c r="C77" s="899"/>
      <c r="D77" s="899"/>
      <c r="E77" s="899"/>
      <c r="F77" s="899"/>
      <c r="G77" s="899"/>
      <c r="H77" s="899"/>
      <c r="I77" s="907"/>
      <c r="J77" s="907"/>
      <c r="K77" s="907"/>
      <c r="L77" s="907"/>
      <c r="M77" s="908"/>
      <c r="N77" s="439" t="e">
        <f>SUM(N71:N76)</f>
        <v>#REF!</v>
      </c>
    </row>
    <row r="78" spans="1:15" ht="15.75" thickBot="1">
      <c r="B78" s="404"/>
      <c r="C78" s="384"/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5"/>
    </row>
    <row r="79" spans="1:15" ht="15.75" thickBot="1">
      <c r="B79" s="885" t="s">
        <v>354</v>
      </c>
      <c r="C79" s="886"/>
      <c r="D79" s="886"/>
      <c r="E79" s="886"/>
      <c r="F79" s="886"/>
      <c r="G79" s="886"/>
      <c r="H79" s="886"/>
      <c r="I79" s="886"/>
      <c r="J79" s="886"/>
      <c r="K79" s="886"/>
      <c r="L79" s="886"/>
      <c r="M79" s="887"/>
      <c r="N79" s="440" t="e">
        <f>N43+N55+N66+N77</f>
        <v>#REF!</v>
      </c>
    </row>
    <row r="80" spans="1:15">
      <c r="B80" s="404"/>
      <c r="C80" s="384"/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5"/>
    </row>
    <row r="81" spans="1:14">
      <c r="B81" s="386" t="s">
        <v>355</v>
      </c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388"/>
    </row>
    <row r="82" spans="1:14" ht="15.75" thickBot="1">
      <c r="B82" s="405"/>
      <c r="C82" s="348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50"/>
    </row>
    <row r="83" spans="1:14">
      <c r="B83" s="888" t="s">
        <v>55</v>
      </c>
      <c r="C83" s="889"/>
      <c r="D83" s="889"/>
      <c r="E83" s="889"/>
      <c r="F83" s="889"/>
      <c r="G83" s="889"/>
      <c r="H83" s="889"/>
      <c r="I83" s="479"/>
      <c r="J83" s="480"/>
      <c r="K83" s="441" t="s">
        <v>356</v>
      </c>
      <c r="L83" s="890" t="s">
        <v>357</v>
      </c>
      <c r="M83" s="891"/>
      <c r="N83" s="442"/>
    </row>
    <row r="84" spans="1:14">
      <c r="B84" s="892" t="s">
        <v>358</v>
      </c>
      <c r="C84" s="893"/>
      <c r="D84" s="893"/>
      <c r="E84" s="893"/>
      <c r="F84" s="893"/>
      <c r="G84" s="893"/>
      <c r="H84" s="893"/>
      <c r="I84" s="443"/>
      <c r="J84" s="444"/>
      <c r="K84" s="445">
        <v>0.2</v>
      </c>
      <c r="L84" s="894" t="e">
        <f>N79*K84</f>
        <v>#REF!</v>
      </c>
      <c r="M84" s="895"/>
      <c r="N84" s="446"/>
    </row>
    <row r="85" spans="1:14">
      <c r="B85" s="447" t="s">
        <v>359</v>
      </c>
      <c r="C85" s="448"/>
      <c r="D85" s="448"/>
      <c r="E85" s="448"/>
      <c r="F85" s="448"/>
      <c r="G85" s="448"/>
      <c r="H85" s="448"/>
      <c r="I85" s="443"/>
      <c r="J85" s="444"/>
      <c r="K85" s="445">
        <v>0.05</v>
      </c>
      <c r="L85" s="894" t="e">
        <f>N79*K85</f>
        <v>#REF!</v>
      </c>
      <c r="M85" s="895"/>
      <c r="N85" s="446"/>
    </row>
    <row r="86" spans="1:14" ht="15.75" thickBot="1">
      <c r="B86" s="449" t="s">
        <v>360</v>
      </c>
      <c r="C86" s="450"/>
      <c r="D86" s="450"/>
      <c r="E86" s="450"/>
      <c r="F86" s="450"/>
      <c r="G86" s="450"/>
      <c r="H86" s="450"/>
      <c r="I86" s="451"/>
      <c r="J86" s="452"/>
      <c r="K86" s="453">
        <v>0.05</v>
      </c>
      <c r="L86" s="896" t="e">
        <f>N79*K86</f>
        <v>#REF!</v>
      </c>
      <c r="M86" s="897"/>
      <c r="N86" s="446"/>
    </row>
    <row r="87" spans="1:14" ht="15.75" thickBot="1">
      <c r="B87" s="898" t="s">
        <v>334</v>
      </c>
      <c r="C87" s="899"/>
      <c r="D87" s="899"/>
      <c r="E87" s="899"/>
      <c r="F87" s="899"/>
      <c r="G87" s="899"/>
      <c r="H87" s="899"/>
      <c r="I87" s="899"/>
      <c r="J87" s="899"/>
      <c r="K87" s="899"/>
      <c r="L87" s="899"/>
      <c r="M87" s="900"/>
      <c r="N87" s="454" t="e">
        <f>L84+L85+L86</f>
        <v>#REF!</v>
      </c>
    </row>
    <row r="88" spans="1:14" ht="15.75" thickBot="1">
      <c r="B88" s="404"/>
      <c r="C88" s="384"/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5"/>
    </row>
    <row r="89" spans="1:14" ht="15.75" thickBot="1">
      <c r="A89" s="281" t="s">
        <v>361</v>
      </c>
      <c r="B89" s="885" t="s">
        <v>362</v>
      </c>
      <c r="C89" s="886"/>
      <c r="D89" s="886"/>
      <c r="E89" s="886"/>
      <c r="F89" s="886"/>
      <c r="G89" s="886"/>
      <c r="H89" s="886"/>
      <c r="I89" s="886"/>
      <c r="J89" s="886"/>
      <c r="K89" s="886"/>
      <c r="L89" s="886"/>
      <c r="M89" s="887"/>
      <c r="N89" s="455" t="e">
        <f>N79+N87</f>
        <v>#REF!</v>
      </c>
    </row>
    <row r="90" spans="1:14">
      <c r="B90" s="311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4"/>
    </row>
    <row r="91" spans="1:14">
      <c r="B91" s="315"/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6"/>
    </row>
    <row r="92" spans="1:14">
      <c r="B92" s="315"/>
      <c r="C92" s="313"/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6"/>
    </row>
    <row r="93" spans="1:14">
      <c r="B93" s="315"/>
      <c r="C93" s="313"/>
      <c r="D93" s="313"/>
      <c r="E93" s="313"/>
      <c r="F93" s="313"/>
      <c r="G93" s="456" t="s">
        <v>363</v>
      </c>
      <c r="H93" s="456"/>
      <c r="I93" s="456"/>
      <c r="J93" s="456"/>
      <c r="K93" s="313"/>
      <c r="L93" s="313"/>
      <c r="M93" s="313"/>
      <c r="N93" s="316"/>
    </row>
    <row r="94" spans="1:14">
      <c r="B94" s="457"/>
      <c r="C94" s="458"/>
      <c r="D94" s="458"/>
      <c r="E94" s="458"/>
      <c r="F94" s="458"/>
      <c r="G94" s="313" t="s">
        <v>364</v>
      </c>
      <c r="H94" s="458"/>
      <c r="I94" s="458"/>
      <c r="J94" s="458"/>
      <c r="K94" s="458"/>
      <c r="L94" s="458"/>
      <c r="M94" s="458"/>
      <c r="N94" s="459"/>
    </row>
    <row r="95" spans="1:14">
      <c r="B95" s="457"/>
      <c r="C95" s="458"/>
      <c r="D95" s="458"/>
      <c r="E95" s="458"/>
      <c r="F95" s="458"/>
      <c r="G95" s="313" t="s">
        <v>365</v>
      </c>
      <c r="H95" s="313"/>
      <c r="I95" s="313"/>
      <c r="J95" s="458"/>
      <c r="K95" s="458"/>
      <c r="L95" s="458"/>
      <c r="M95" s="458"/>
      <c r="N95" s="459"/>
    </row>
    <row r="96" spans="1:14">
      <c r="B96" s="460"/>
      <c r="C96" s="331"/>
      <c r="D96" s="331"/>
      <c r="E96" s="331"/>
      <c r="F96" s="331"/>
      <c r="G96" s="313" t="s">
        <v>366</v>
      </c>
      <c r="H96" s="331"/>
      <c r="I96" s="331"/>
      <c r="J96" s="331"/>
      <c r="K96" s="331"/>
      <c r="L96" s="331"/>
      <c r="M96" s="331"/>
      <c r="N96" s="332"/>
    </row>
    <row r="97" spans="2:14">
      <c r="B97" s="315"/>
      <c r="C97" s="313"/>
      <c r="D97" s="313"/>
      <c r="E97" s="313"/>
      <c r="F97" s="313"/>
      <c r="G97" s="313" t="s">
        <v>367</v>
      </c>
      <c r="H97" s="313"/>
      <c r="I97" s="313"/>
      <c r="J97" s="313"/>
      <c r="K97" s="313"/>
      <c r="L97" s="313"/>
      <c r="M97" s="313"/>
      <c r="N97" s="316"/>
    </row>
    <row r="98" spans="2:14">
      <c r="B98" s="461" t="s">
        <v>368</v>
      </c>
      <c r="C98" s="462"/>
      <c r="D98" s="462"/>
      <c r="E98" s="462"/>
      <c r="F98" s="462"/>
      <c r="G98" s="462"/>
      <c r="H98" s="462"/>
      <c r="I98" s="462"/>
      <c r="J98" s="462"/>
      <c r="K98" s="462"/>
      <c r="L98" s="462"/>
      <c r="M98" s="462"/>
      <c r="N98" s="463"/>
    </row>
    <row r="99" spans="2:14">
      <c r="B99" s="901"/>
      <c r="C99" s="902"/>
      <c r="D99" s="902"/>
      <c r="E99" s="902"/>
      <c r="F99" s="902"/>
      <c r="G99" s="902"/>
      <c r="H99" s="902"/>
      <c r="I99" s="902"/>
      <c r="J99" s="902"/>
      <c r="K99" s="902"/>
      <c r="L99" s="902"/>
      <c r="M99" s="902"/>
      <c r="N99" s="903"/>
    </row>
    <row r="100" spans="2:14">
      <c r="B100" s="904"/>
      <c r="C100" s="905"/>
      <c r="D100" s="905"/>
      <c r="E100" s="905"/>
      <c r="F100" s="905"/>
      <c r="G100" s="905"/>
      <c r="H100" s="905"/>
      <c r="I100" s="905"/>
      <c r="J100" s="905"/>
      <c r="K100" s="905"/>
      <c r="L100" s="905"/>
      <c r="M100" s="905"/>
      <c r="N100" s="906"/>
    </row>
    <row r="101" spans="2:14">
      <c r="B101" s="460"/>
      <c r="C101" s="331"/>
      <c r="D101" s="331"/>
      <c r="E101" s="331"/>
      <c r="F101" s="331"/>
      <c r="G101" s="331"/>
      <c r="H101" s="331"/>
      <c r="I101" s="331"/>
      <c r="J101" s="331"/>
      <c r="K101" s="331"/>
      <c r="L101" s="331"/>
      <c r="M101" s="331"/>
      <c r="N101" s="332"/>
    </row>
    <row r="102" spans="2:14">
      <c r="B102" s="315"/>
      <c r="C102" s="313"/>
      <c r="D102" s="313"/>
      <c r="E102" s="313"/>
      <c r="F102" s="313"/>
      <c r="G102" s="313" t="s">
        <v>363</v>
      </c>
      <c r="H102" s="313"/>
      <c r="I102" s="313"/>
      <c r="J102" s="313"/>
      <c r="K102" s="313"/>
      <c r="L102" s="313"/>
      <c r="M102" s="313"/>
      <c r="N102" s="316"/>
    </row>
    <row r="103" spans="2:14">
      <c r="B103" s="315"/>
      <c r="C103" s="313"/>
      <c r="D103" s="313"/>
      <c r="E103" s="313"/>
      <c r="F103" s="313"/>
      <c r="G103" s="464" t="s">
        <v>364</v>
      </c>
      <c r="H103" s="464"/>
      <c r="I103" s="464"/>
      <c r="J103" s="464"/>
      <c r="K103" s="313"/>
      <c r="L103" s="313"/>
      <c r="M103" s="313"/>
      <c r="N103" s="316"/>
    </row>
    <row r="104" spans="2:14">
      <c r="B104" s="315"/>
      <c r="C104" s="313"/>
      <c r="D104" s="313"/>
      <c r="E104" s="313"/>
      <c r="F104" s="313"/>
      <c r="G104" s="465" t="s">
        <v>369</v>
      </c>
      <c r="H104" s="465"/>
      <c r="I104" s="465"/>
      <c r="J104" s="465"/>
      <c r="K104" s="313"/>
      <c r="L104" s="313"/>
      <c r="M104" s="313"/>
      <c r="N104" s="316"/>
    </row>
    <row r="105" spans="2:14">
      <c r="B105" s="466"/>
      <c r="C105" s="331"/>
      <c r="D105" s="331"/>
      <c r="E105" s="331"/>
      <c r="F105" s="331"/>
      <c r="G105" s="458" t="s">
        <v>366</v>
      </c>
      <c r="H105" s="313"/>
      <c r="I105" s="313"/>
      <c r="J105" s="313"/>
      <c r="K105" s="331"/>
      <c r="L105" s="331"/>
      <c r="M105" s="331"/>
      <c r="N105" s="332"/>
    </row>
    <row r="106" spans="2:14">
      <c r="B106" s="467" t="s">
        <v>370</v>
      </c>
      <c r="C106" s="468"/>
      <c r="D106" s="468"/>
      <c r="E106" s="313"/>
      <c r="F106" s="313"/>
      <c r="G106" s="313"/>
      <c r="H106" s="313"/>
      <c r="I106" s="313"/>
      <c r="J106" s="879"/>
      <c r="K106" s="879"/>
      <c r="L106" s="879"/>
      <c r="M106" s="879"/>
      <c r="N106" s="880"/>
    </row>
    <row r="107" spans="2:14">
      <c r="B107" s="467" t="s">
        <v>371</v>
      </c>
      <c r="C107" s="468"/>
      <c r="D107" s="468"/>
      <c r="E107" s="313"/>
      <c r="F107" s="313"/>
      <c r="G107" s="313"/>
      <c r="H107" s="313"/>
      <c r="I107" s="313"/>
      <c r="J107" s="879"/>
      <c r="K107" s="879"/>
      <c r="L107" s="879"/>
      <c r="M107" s="879"/>
      <c r="N107" s="880"/>
    </row>
    <row r="108" spans="2:14" ht="15.75" thickBot="1">
      <c r="B108" s="883"/>
      <c r="C108" s="884"/>
      <c r="D108" s="884"/>
      <c r="E108" s="469"/>
      <c r="F108" s="469"/>
      <c r="G108" s="469"/>
      <c r="H108" s="469"/>
      <c r="I108" s="469"/>
      <c r="J108" s="881"/>
      <c r="K108" s="881"/>
      <c r="L108" s="881"/>
      <c r="M108" s="881"/>
      <c r="N108" s="882"/>
    </row>
    <row r="109" spans="2:14">
      <c r="B109" s="313"/>
      <c r="C109" s="313"/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5:M55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77:M77"/>
    <mergeCell ref="L59:M59"/>
    <mergeCell ref="L60:M60"/>
    <mergeCell ref="L61:M61"/>
    <mergeCell ref="L62:M62"/>
    <mergeCell ref="L63:M63"/>
    <mergeCell ref="L65:M65"/>
    <mergeCell ref="B66:M66"/>
    <mergeCell ref="B70:H70"/>
    <mergeCell ref="L70:M70"/>
    <mergeCell ref="B76:H76"/>
    <mergeCell ref="L76:M76"/>
    <mergeCell ref="J106:N108"/>
    <mergeCell ref="B108:D108"/>
    <mergeCell ref="B79:M79"/>
    <mergeCell ref="B83:H83"/>
    <mergeCell ref="L83:M83"/>
    <mergeCell ref="B84:H84"/>
    <mergeCell ref="L84:M84"/>
    <mergeCell ref="L85:M85"/>
    <mergeCell ref="L86:M86"/>
    <mergeCell ref="B87:M87"/>
    <mergeCell ref="B89:M89"/>
    <mergeCell ref="B99:N99"/>
    <mergeCell ref="B100:N100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92865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292865" r:id="rId4"/>
      </mc:Fallback>
    </mc:AlternateContent>
  </oleObjec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rgb="FF00FF00"/>
  </sheetPr>
  <dimension ref="A1:R31"/>
  <sheetViews>
    <sheetView view="pageBreakPreview" topLeftCell="D3" zoomScaleSheetLayoutView="100" workbookViewId="0">
      <selection activeCell="L76" sqref="L76:M76"/>
    </sheetView>
  </sheetViews>
  <sheetFormatPr baseColWidth="10" defaultRowHeight="15" customHeight="1"/>
  <cols>
    <col min="1" max="1" width="1.85546875" customWidth="1"/>
    <col min="2" max="2" width="7.140625" customWidth="1"/>
    <col min="3" max="3" width="34.42578125" customWidth="1"/>
    <col min="4" max="4" width="12.42578125" customWidth="1"/>
    <col min="5" max="5" width="19.28515625" customWidth="1"/>
    <col min="6" max="6" width="21.7109375" customWidth="1"/>
    <col min="7" max="7" width="23.7109375" customWidth="1"/>
    <col min="256" max="263" width="11.42578125" customWidth="1"/>
    <col min="512" max="519" width="11.42578125" customWidth="1"/>
    <col min="768" max="775" width="11.42578125" customWidth="1"/>
    <col min="1024" max="1031" width="11.42578125" customWidth="1"/>
    <col min="1280" max="1287" width="11.42578125" customWidth="1"/>
    <col min="1536" max="1543" width="11.42578125" customWidth="1"/>
    <col min="1792" max="1799" width="11.42578125" customWidth="1"/>
    <col min="2048" max="2055" width="11.42578125" customWidth="1"/>
    <col min="2304" max="2311" width="11.42578125" customWidth="1"/>
    <col min="2560" max="2567" width="11.42578125" customWidth="1"/>
    <col min="2816" max="2823" width="11.42578125" customWidth="1"/>
    <col min="3072" max="3079" width="11.42578125" customWidth="1"/>
    <col min="3328" max="3335" width="11.42578125" customWidth="1"/>
    <col min="3584" max="3591" width="11.42578125" customWidth="1"/>
    <col min="3840" max="3847" width="11.42578125" customWidth="1"/>
    <col min="4096" max="4103" width="11.42578125" customWidth="1"/>
    <col min="4352" max="4359" width="11.42578125" customWidth="1"/>
    <col min="4608" max="4615" width="11.42578125" customWidth="1"/>
    <col min="4864" max="4871" width="11.42578125" customWidth="1"/>
    <col min="5120" max="5127" width="11.42578125" customWidth="1"/>
    <col min="5376" max="5383" width="11.42578125" customWidth="1"/>
    <col min="5632" max="5639" width="11.42578125" customWidth="1"/>
    <col min="5888" max="5895" width="11.42578125" customWidth="1"/>
    <col min="6144" max="6151" width="11.42578125" customWidth="1"/>
    <col min="6400" max="6407" width="11.42578125" customWidth="1"/>
    <col min="6656" max="6663" width="11.42578125" customWidth="1"/>
    <col min="6912" max="6919" width="11.42578125" customWidth="1"/>
    <col min="7168" max="7175" width="11.42578125" customWidth="1"/>
    <col min="7424" max="7431" width="11.42578125" customWidth="1"/>
    <col min="7680" max="7687" width="11.42578125" customWidth="1"/>
    <col min="7936" max="7943" width="11.42578125" customWidth="1"/>
    <col min="8192" max="8199" width="11.42578125" customWidth="1"/>
    <col min="8448" max="8455" width="11.42578125" customWidth="1"/>
    <col min="8704" max="8711" width="11.42578125" customWidth="1"/>
    <col min="8960" max="8967" width="11.42578125" customWidth="1"/>
    <col min="9216" max="9223" width="11.42578125" customWidth="1"/>
    <col min="9472" max="9479" width="11.42578125" customWidth="1"/>
    <col min="9728" max="9735" width="11.42578125" customWidth="1"/>
    <col min="9984" max="9991" width="11.42578125" customWidth="1"/>
    <col min="10240" max="10247" width="11.42578125" customWidth="1"/>
    <col min="10496" max="10503" width="11.42578125" customWidth="1"/>
    <col min="10752" max="10759" width="11.42578125" customWidth="1"/>
    <col min="11008" max="11015" width="11.42578125" customWidth="1"/>
    <col min="11264" max="11271" width="11.42578125" customWidth="1"/>
    <col min="11520" max="11527" width="11.42578125" customWidth="1"/>
    <col min="11776" max="11783" width="11.42578125" customWidth="1"/>
    <col min="12032" max="12039" width="11.42578125" customWidth="1"/>
    <col min="12288" max="12295" width="11.42578125" customWidth="1"/>
    <col min="12544" max="12551" width="11.42578125" customWidth="1"/>
    <col min="12800" max="12807" width="11.42578125" customWidth="1"/>
    <col min="13056" max="13063" width="11.42578125" customWidth="1"/>
    <col min="13312" max="13319" width="11.42578125" customWidth="1"/>
    <col min="13568" max="13575" width="11.42578125" customWidth="1"/>
    <col min="13824" max="13831" width="11.42578125" customWidth="1"/>
    <col min="14080" max="14087" width="11.42578125" customWidth="1"/>
    <col min="14336" max="14343" width="11.42578125" customWidth="1"/>
    <col min="14592" max="14599" width="11.42578125" customWidth="1"/>
    <col min="14848" max="14855" width="11.42578125" customWidth="1"/>
    <col min="15104" max="15111" width="11.42578125" customWidth="1"/>
    <col min="15360" max="15367" width="11.42578125" customWidth="1"/>
    <col min="15616" max="15623" width="11.42578125" customWidth="1"/>
    <col min="15872" max="15879" width="11.42578125" customWidth="1"/>
    <col min="16128" max="16135" width="11.42578125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2.75" customHeight="1">
      <c r="A2" s="280"/>
      <c r="B2" s="1002"/>
      <c r="C2" s="1003"/>
      <c r="D2" s="1008" t="e">
        <f>+#REF!</f>
        <v>#REF!</v>
      </c>
      <c r="E2" s="1009"/>
      <c r="F2" s="1010"/>
      <c r="G2" s="1017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2.75" customHeight="1">
      <c r="A3" s="280"/>
      <c r="B3" s="1004"/>
      <c r="C3" s="1005"/>
      <c r="D3" s="1011"/>
      <c r="E3" s="1012"/>
      <c r="F3" s="1013"/>
      <c r="G3" s="101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2.75" customHeight="1">
      <c r="A4" s="280"/>
      <c r="B4" s="1004"/>
      <c r="C4" s="1005"/>
      <c r="D4" s="1011"/>
      <c r="E4" s="1012"/>
      <c r="F4" s="1013"/>
      <c r="G4" s="101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2.75" customHeight="1">
      <c r="A5" s="280"/>
      <c r="B5" s="1004"/>
      <c r="C5" s="1005"/>
      <c r="D5" s="1014"/>
      <c r="E5" s="1015"/>
      <c r="F5" s="1016"/>
      <c r="G5" s="101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2.75" customHeight="1">
      <c r="A6" s="280"/>
      <c r="B6" s="1004"/>
      <c r="C6" s="1005"/>
      <c r="D6" s="1018" t="s">
        <v>87</v>
      </c>
      <c r="E6" s="1019"/>
      <c r="F6" s="1020"/>
      <c r="G6" s="101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17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29.25" customHeight="1">
      <c r="A10" s="280"/>
      <c r="B10" s="42" t="s">
        <v>86</v>
      </c>
      <c r="C10" s="470" t="s">
        <v>304</v>
      </c>
      <c r="D10" s="995" t="e">
        <f>+#REF!</f>
        <v>#REF!</v>
      </c>
      <c r="E10" s="996"/>
      <c r="F10" s="996"/>
      <c r="G10" s="997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>
      <c r="A11" s="280"/>
      <c r="B11" s="52"/>
      <c r="C11" s="53"/>
      <c r="D11" s="998" t="s">
        <v>46</v>
      </c>
      <c r="E11" s="999"/>
      <c r="F11" s="1000"/>
      <c r="G11" s="41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1001"/>
      <c r="C12" s="1001"/>
      <c r="D12" s="1001"/>
      <c r="E12" s="1001"/>
      <c r="F12" s="1001"/>
      <c r="G12" s="497"/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</row>
    <row r="13" spans="1:18">
      <c r="A13" s="280"/>
      <c r="B13" s="989" t="s">
        <v>5</v>
      </c>
      <c r="C13" s="989"/>
      <c r="D13" s="492" t="s">
        <v>23</v>
      </c>
      <c r="E13" s="492" t="s">
        <v>4</v>
      </c>
      <c r="F13" s="494" t="s">
        <v>76</v>
      </c>
      <c r="G13" s="494" t="s">
        <v>25</v>
      </c>
      <c r="H13" s="280"/>
      <c r="I13" t="s">
        <v>410</v>
      </c>
      <c r="J13" t="s">
        <v>411</v>
      </c>
      <c r="K13" t="s">
        <v>412</v>
      </c>
      <c r="L13" t="s">
        <v>413</v>
      </c>
      <c r="M13" t="s">
        <v>414</v>
      </c>
      <c r="N13" t="s">
        <v>415</v>
      </c>
      <c r="O13" t="s">
        <v>416</v>
      </c>
      <c r="P13" t="s">
        <v>417</v>
      </c>
      <c r="Q13" t="s">
        <v>418</v>
      </c>
      <c r="R13" s="281" t="s">
        <v>419</v>
      </c>
    </row>
    <row r="14" spans="1:18">
      <c r="A14" s="280"/>
      <c r="B14" s="4">
        <v>1</v>
      </c>
      <c r="C14" s="1" t="s">
        <v>40</v>
      </c>
      <c r="D14" s="2"/>
      <c r="E14" s="3"/>
      <c r="F14" s="19"/>
      <c r="G14" s="19">
        <f>+ROUND(E14*F14,0)</f>
        <v>0</v>
      </c>
      <c r="H14" s="280"/>
      <c r="I14" s="500" t="e">
        <f>+$G$30*I15/$G$31</f>
        <v>#REF!</v>
      </c>
      <c r="J14" s="500" t="e">
        <f>+$G$30*J15/$G$31</f>
        <v>#REF!</v>
      </c>
      <c r="K14" s="500" t="e">
        <f>+G15/$G$31</f>
        <v>#REF!</v>
      </c>
      <c r="L14" s="500"/>
      <c r="M14" s="500"/>
      <c r="N14" s="500"/>
      <c r="O14" s="500" t="e">
        <f>+G20/$G$31</f>
        <v>#REF!</v>
      </c>
      <c r="P14" s="280"/>
      <c r="Q14" s="500" t="e">
        <f>+G25/$G$31</f>
        <v>#REF!</v>
      </c>
      <c r="R14" s="502" t="e">
        <f>+SUM(I14:Q14)</f>
        <v>#REF!</v>
      </c>
    </row>
    <row r="15" spans="1:18">
      <c r="A15" s="280"/>
      <c r="B15" s="990"/>
      <c r="C15" s="991"/>
      <c r="D15" s="991"/>
      <c r="E15" s="992" t="s">
        <v>6</v>
      </c>
      <c r="F15" s="992"/>
      <c r="G15" s="6">
        <f>SUM(G14:G14)</f>
        <v>0</v>
      </c>
      <c r="H15" s="280"/>
      <c r="I15" s="501">
        <v>0.59771421732886554</v>
      </c>
      <c r="J15" s="501">
        <v>0.40228578267113452</v>
      </c>
      <c r="K15" s="281"/>
      <c r="L15" s="281"/>
      <c r="M15" s="281"/>
      <c r="N15" s="281"/>
      <c r="O15" s="281"/>
      <c r="P15" s="281"/>
      <c r="Q15" s="281"/>
      <c r="R15" s="281"/>
    </row>
    <row r="16" spans="1:18">
      <c r="A16" s="280"/>
      <c r="B16" s="988"/>
      <c r="C16" s="988"/>
      <c r="D16" s="988"/>
      <c r="E16" s="988"/>
      <c r="F16" s="988"/>
      <c r="G16" s="988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</row>
    <row r="17" spans="1:18">
      <c r="A17" s="280"/>
      <c r="B17" s="989" t="s">
        <v>7</v>
      </c>
      <c r="C17" s="989"/>
      <c r="D17" s="492" t="s">
        <v>23</v>
      </c>
      <c r="E17" s="494" t="s">
        <v>77</v>
      </c>
      <c r="F17" s="492" t="s">
        <v>24</v>
      </c>
      <c r="G17" s="494" t="s">
        <v>25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4">
        <v>1</v>
      </c>
      <c r="C18" s="20" t="s">
        <v>75</v>
      </c>
      <c r="D18" s="4" t="s">
        <v>54</v>
      </c>
      <c r="E18" s="21">
        <v>0.1</v>
      </c>
      <c r="F18" s="19" t="e">
        <f>+G30*E18</f>
        <v>#REF!</v>
      </c>
      <c r="G18" s="19" t="e">
        <f>+ROUND(F18,0)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2</v>
      </c>
      <c r="C19" s="22" t="e">
        <f>+#REF!</f>
        <v>#REF!</v>
      </c>
      <c r="D19" s="11" t="s">
        <v>38</v>
      </c>
      <c r="E19" s="12">
        <v>0.06</v>
      </c>
      <c r="F19" s="19" t="e">
        <f>+#REF!</f>
        <v>#REF!</v>
      </c>
      <c r="G19" s="19" t="e">
        <f>+ROUND(E19*F19,0)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990"/>
      <c r="C20" s="991"/>
      <c r="D20" s="991"/>
      <c r="E20" s="992" t="s">
        <v>9</v>
      </c>
      <c r="F20" s="992"/>
      <c r="G20" s="6" t="e">
        <f>SUM(G18:G19)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988"/>
      <c r="C21" s="988"/>
      <c r="D21" s="988"/>
      <c r="E21" s="988"/>
      <c r="F21" s="988"/>
      <c r="G21" s="988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989" t="s">
        <v>15</v>
      </c>
      <c r="C22" s="989"/>
      <c r="D22" s="492" t="s">
        <v>78</v>
      </c>
      <c r="E22" s="492" t="s">
        <v>79</v>
      </c>
      <c r="F22" s="494" t="s">
        <v>74</v>
      </c>
      <c r="G22" s="494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4">
        <v>1</v>
      </c>
      <c r="C23" s="23" t="e">
        <f>+#REF!</f>
        <v>#REF!</v>
      </c>
      <c r="D23" s="24">
        <v>1.1000000000000001</v>
      </c>
      <c r="E23" s="12">
        <v>1</v>
      </c>
      <c r="F23" s="19" t="e">
        <f>+#REF!</f>
        <v>#REF!</v>
      </c>
      <c r="G23" s="19" t="e">
        <f>+ROUND(F23*E23*D23,0)</f>
        <v>#REF!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 ht="35.25" customHeight="1">
      <c r="A24" s="280"/>
      <c r="B24" s="4">
        <v>2</v>
      </c>
      <c r="C24" s="23" t="e">
        <f>+#REF!</f>
        <v>#REF!</v>
      </c>
      <c r="D24" s="25">
        <v>1.1000000000000001</v>
      </c>
      <c r="E24" s="12"/>
      <c r="F24" s="19" t="e">
        <f>+#REF!</f>
        <v>#REF!</v>
      </c>
      <c r="G24" s="19" t="e">
        <f>+ROUND(F24*E24*D24,0)</f>
        <v>#REF!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93"/>
      <c r="C25" s="993"/>
      <c r="D25" s="990"/>
      <c r="E25" s="986" t="s">
        <v>16</v>
      </c>
      <c r="F25" s="987"/>
      <c r="G25" s="6" t="e">
        <f>SUM(G23+G24)</f>
        <v>#REF!</v>
      </c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495"/>
      <c r="C26" s="495"/>
      <c r="D26" s="495"/>
      <c r="E26" s="495"/>
      <c r="F26" s="495"/>
      <c r="G26" s="495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989" t="s">
        <v>10</v>
      </c>
      <c r="C27" s="989"/>
      <c r="D27" s="492" t="s">
        <v>23</v>
      </c>
      <c r="E27" s="494" t="s">
        <v>77</v>
      </c>
      <c r="F27" s="492" t="s">
        <v>80</v>
      </c>
      <c r="G27" s="494" t="s">
        <v>25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4">
        <v>1</v>
      </c>
      <c r="C28" s="26" t="e">
        <f>+#REF!</f>
        <v>#REF!</v>
      </c>
      <c r="D28" s="18" t="s">
        <v>38</v>
      </c>
      <c r="E28" s="12">
        <v>0.15</v>
      </c>
      <c r="F28" s="19" t="e">
        <f>+#REF!</f>
        <v>#REF!</v>
      </c>
      <c r="G28" s="19" t="e">
        <f>+ROUND(E28*F28,0)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">
        <v>2</v>
      </c>
      <c r="C29" s="27"/>
      <c r="D29" s="18"/>
      <c r="E29" s="28"/>
      <c r="F29" s="19"/>
      <c r="G29" s="19">
        <f>+ROUND(E29*F29,0)</f>
        <v>0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  <row r="30" spans="1:18">
      <c r="A30" s="280"/>
      <c r="B30" s="994"/>
      <c r="C30" s="994"/>
      <c r="D30" s="994"/>
      <c r="E30" s="986" t="s">
        <v>11</v>
      </c>
      <c r="F30" s="987"/>
      <c r="G30" s="6" t="e">
        <f>ROUND(SUM(G28:G29),0)</f>
        <v>#REF!</v>
      </c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</row>
    <row r="31" spans="1:18">
      <c r="A31" s="280"/>
      <c r="B31" s="495"/>
      <c r="C31" s="495"/>
      <c r="D31" s="495"/>
      <c r="E31" s="986" t="s">
        <v>12</v>
      </c>
      <c r="F31" s="987"/>
      <c r="G31" s="6" t="e">
        <f>+ROUND(G30+G20+G25+G15,0)</f>
        <v>#REF!</v>
      </c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</row>
  </sheetData>
  <mergeCells count="24">
    <mergeCell ref="B2:C7"/>
    <mergeCell ref="D2:F5"/>
    <mergeCell ref="G2:G7"/>
    <mergeCell ref="D6:F7"/>
    <mergeCell ref="B8:C9"/>
    <mergeCell ref="D8:G9"/>
    <mergeCell ref="D10:G10"/>
    <mergeCell ref="D11:F11"/>
    <mergeCell ref="B12:F12"/>
    <mergeCell ref="B13:C13"/>
    <mergeCell ref="B15:D15"/>
    <mergeCell ref="E15:F15"/>
    <mergeCell ref="E31:F31"/>
    <mergeCell ref="B16:G16"/>
    <mergeCell ref="B17:C17"/>
    <mergeCell ref="B20:D20"/>
    <mergeCell ref="E20:F20"/>
    <mergeCell ref="B21:G21"/>
    <mergeCell ref="B22:C22"/>
    <mergeCell ref="B25:D25"/>
    <mergeCell ref="E25:F25"/>
    <mergeCell ref="B27:C27"/>
    <mergeCell ref="B30:D30"/>
    <mergeCell ref="E30:F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00FF00"/>
  </sheetPr>
  <dimension ref="A1:R29"/>
  <sheetViews>
    <sheetView view="pageBreakPreview" zoomScale="115" zoomScaleSheetLayoutView="115" workbookViewId="0">
      <selection activeCell="L76" sqref="L76:M76"/>
    </sheetView>
  </sheetViews>
  <sheetFormatPr baseColWidth="10" defaultColWidth="10.85546875" defaultRowHeight="15" customHeight="1"/>
  <cols>
    <col min="1" max="1" width="1.42578125" customWidth="1"/>
    <col min="2" max="2" width="6.42578125" customWidth="1"/>
    <col min="3" max="3" width="35.42578125" customWidth="1"/>
    <col min="4" max="4" width="9.42578125" customWidth="1"/>
    <col min="5" max="5" width="18.28515625" customWidth="1"/>
    <col min="6" max="6" width="18.42578125" customWidth="1"/>
    <col min="7" max="7" width="26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2.75" customHeight="1">
      <c r="A2" s="280"/>
      <c r="B2" s="1002"/>
      <c r="C2" s="1003"/>
      <c r="D2" s="1008" t="e">
        <f>+#REF!</f>
        <v>#REF!</v>
      </c>
      <c r="E2" s="1009"/>
      <c r="F2" s="1010"/>
      <c r="G2" s="1017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2.75" customHeight="1">
      <c r="A3" s="280"/>
      <c r="B3" s="1004"/>
      <c r="C3" s="1005"/>
      <c r="D3" s="1011"/>
      <c r="E3" s="1012"/>
      <c r="F3" s="1013"/>
      <c r="G3" s="101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2.75" customHeight="1">
      <c r="A4" s="280"/>
      <c r="B4" s="1004"/>
      <c r="C4" s="1005"/>
      <c r="D4" s="1011"/>
      <c r="E4" s="1012"/>
      <c r="F4" s="1013"/>
      <c r="G4" s="101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2.75" customHeight="1">
      <c r="A5" s="280"/>
      <c r="B5" s="1004"/>
      <c r="C5" s="1005"/>
      <c r="D5" s="1014"/>
      <c r="E5" s="1015"/>
      <c r="F5" s="1016"/>
      <c r="G5" s="101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2.75" customHeight="1">
      <c r="A6" s="280"/>
      <c r="B6" s="1004"/>
      <c r="C6" s="1005"/>
      <c r="D6" s="1018" t="s">
        <v>87</v>
      </c>
      <c r="E6" s="1019"/>
      <c r="F6" s="1020"/>
      <c r="G6" s="101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17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15" customHeight="1">
      <c r="A10" s="280"/>
      <c r="B10" s="42" t="s">
        <v>86</v>
      </c>
      <c r="C10" s="470" t="e">
        <f>+#REF!</f>
        <v>#REF!</v>
      </c>
      <c r="D10" s="1043" t="e">
        <f>+#REF!</f>
        <v>#REF!</v>
      </c>
      <c r="E10" s="1043"/>
      <c r="F10" s="1043"/>
      <c r="G10" s="1043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 ht="15" customHeight="1">
      <c r="A11" s="280"/>
      <c r="B11" s="1024"/>
      <c r="C11" s="1024"/>
      <c r="D11" s="998" t="s">
        <v>46</v>
      </c>
      <c r="E11" s="999"/>
      <c r="F11" s="1000"/>
      <c r="G11" s="496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989" t="s">
        <v>5</v>
      </c>
      <c r="C12" s="989"/>
      <c r="D12" s="492" t="s">
        <v>23</v>
      </c>
      <c r="E12" s="492" t="s">
        <v>4</v>
      </c>
      <c r="F12" s="494" t="s">
        <v>24</v>
      </c>
      <c r="G12" s="494" t="s">
        <v>25</v>
      </c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</row>
    <row r="13" spans="1:18" ht="20.25" customHeight="1">
      <c r="A13" s="280"/>
      <c r="B13" s="4">
        <v>1</v>
      </c>
      <c r="C13" s="31" t="s">
        <v>58</v>
      </c>
      <c r="D13" s="2" t="s">
        <v>57</v>
      </c>
      <c r="E13" s="3">
        <v>10</v>
      </c>
      <c r="F13" s="19" t="e">
        <f>+#REF!</f>
        <v>#REF!</v>
      </c>
      <c r="G13" s="5" t="e">
        <f>+ROUND(E13*F13,0)</f>
        <v>#REF!</v>
      </c>
      <c r="H13" s="280"/>
      <c r="I13" t="s">
        <v>410</v>
      </c>
      <c r="J13" t="s">
        <v>411</v>
      </c>
      <c r="K13" t="s">
        <v>412</v>
      </c>
      <c r="L13" t="s">
        <v>413</v>
      </c>
      <c r="M13" t="s">
        <v>414</v>
      </c>
      <c r="N13" t="s">
        <v>415</v>
      </c>
      <c r="O13" t="s">
        <v>416</v>
      </c>
      <c r="P13" t="s">
        <v>417</v>
      </c>
      <c r="Q13" t="s">
        <v>418</v>
      </c>
      <c r="R13" s="281" t="s">
        <v>419</v>
      </c>
    </row>
    <row r="14" spans="1:18">
      <c r="A14" s="280"/>
      <c r="B14" s="990"/>
      <c r="C14" s="991"/>
      <c r="D14" s="991"/>
      <c r="E14" s="992" t="s">
        <v>6</v>
      </c>
      <c r="F14" s="992"/>
      <c r="G14" s="6" t="e">
        <f>SUM(G13:G13)</f>
        <v>#REF!</v>
      </c>
      <c r="H14" s="280"/>
      <c r="I14" s="500" t="e">
        <f>+$G$28*I15/$G$29</f>
        <v>#REF!</v>
      </c>
      <c r="J14" s="500" t="e">
        <f>+$G$28*J15/$G$29</f>
        <v>#REF!</v>
      </c>
      <c r="K14" s="500" t="e">
        <f>+G14/$G$29</f>
        <v>#REF!</v>
      </c>
      <c r="L14" s="500"/>
      <c r="M14" s="500"/>
      <c r="N14" s="500"/>
      <c r="O14" s="500" t="e">
        <f>+G20/$G$29</f>
        <v>#REF!</v>
      </c>
      <c r="P14" s="280"/>
      <c r="Q14" s="500" t="e">
        <f>+G24/$G$29</f>
        <v>#REF!</v>
      </c>
      <c r="R14" s="502" t="e">
        <f>+SUM(I14:Q14)</f>
        <v>#REF!</v>
      </c>
    </row>
    <row r="15" spans="1:18">
      <c r="A15" s="280"/>
      <c r="B15" s="1044"/>
      <c r="C15" s="1044"/>
      <c r="D15" s="1044"/>
      <c r="E15" s="1044"/>
      <c r="F15" s="1044"/>
      <c r="G15" s="1044"/>
      <c r="H15" s="280"/>
      <c r="I15" s="501">
        <v>0.59771421732886554</v>
      </c>
      <c r="J15" s="501">
        <v>0.40228578267113452</v>
      </c>
      <c r="K15" s="281"/>
      <c r="L15" s="281"/>
      <c r="M15" s="281"/>
      <c r="N15" s="281"/>
      <c r="O15" s="281"/>
      <c r="P15" s="281"/>
      <c r="Q15" s="281"/>
      <c r="R15" s="281"/>
    </row>
    <row r="16" spans="1:18">
      <c r="A16" s="280"/>
      <c r="B16" s="989" t="s">
        <v>7</v>
      </c>
      <c r="C16" s="989"/>
      <c r="D16" s="492" t="str">
        <f>+D12</f>
        <v>UNIDAD</v>
      </c>
      <c r="E16" s="492" t="s">
        <v>4</v>
      </c>
      <c r="F16" s="494" t="str">
        <f>+F12</f>
        <v>VALOR UNITARIO</v>
      </c>
      <c r="G16" s="494" t="str">
        <f>+G12</f>
        <v>VALOR TOTAL</v>
      </c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</row>
    <row r="17" spans="1:18">
      <c r="A17" s="280"/>
      <c r="B17" s="4">
        <v>1</v>
      </c>
      <c r="C17" s="7" t="s">
        <v>75</v>
      </c>
      <c r="D17" s="8" t="s">
        <v>54</v>
      </c>
      <c r="E17" s="9">
        <v>0.1</v>
      </c>
      <c r="F17" s="10" t="e">
        <f>+G28*E17</f>
        <v>#REF!</v>
      </c>
      <c r="G17" s="5" t="e">
        <f>+ROUND(F17,0)</f>
        <v>#REF!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4">
        <v>2</v>
      </c>
      <c r="C18" s="20" t="s">
        <v>39</v>
      </c>
      <c r="D18" s="4" t="s">
        <v>38</v>
      </c>
      <c r="E18" s="32">
        <v>8.9786756453423128E-3</v>
      </c>
      <c r="F18" s="13" t="e">
        <f>+#REF!</f>
        <v>#REF!</v>
      </c>
      <c r="G18" s="5" t="e">
        <f>+ROUND(E18*F18,0)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3</v>
      </c>
      <c r="C19" s="22" t="s">
        <v>13</v>
      </c>
      <c r="D19" s="11" t="s">
        <v>38</v>
      </c>
      <c r="E19" s="32">
        <v>8.9786756453423128E-3</v>
      </c>
      <c r="F19" s="13" t="e">
        <f>+#REF!</f>
        <v>#REF!</v>
      </c>
      <c r="G19" s="5" t="e">
        <f>+ROUND(E19*F19,0)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990"/>
      <c r="C20" s="991"/>
      <c r="D20" s="991"/>
      <c r="E20" s="992" t="s">
        <v>9</v>
      </c>
      <c r="F20" s="992"/>
      <c r="G20" s="6" t="e">
        <f>+SUM(G17:G19)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493"/>
      <c r="C21" s="493"/>
      <c r="D21" s="493"/>
      <c r="E21" s="30"/>
      <c r="F21" s="30"/>
      <c r="G21" s="14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1034" t="s">
        <v>15</v>
      </c>
      <c r="C22" s="1035"/>
      <c r="D22" s="492" t="s">
        <v>72</v>
      </c>
      <c r="E22" s="492" t="s">
        <v>73</v>
      </c>
      <c r="F22" s="492" t="s">
        <v>74</v>
      </c>
      <c r="G22" s="492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8">
        <v>1</v>
      </c>
      <c r="C23" s="7" t="s">
        <v>40</v>
      </c>
      <c r="D23" s="15"/>
      <c r="E23" s="16"/>
      <c r="F23" s="16"/>
      <c r="G23" s="5">
        <f>+ROUND(E23*F23*D23,0)</f>
        <v>0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>
      <c r="A24" s="280"/>
      <c r="B24" s="1039"/>
      <c r="C24" s="1039"/>
      <c r="D24" s="1040"/>
      <c r="E24" s="1041" t="s">
        <v>16</v>
      </c>
      <c r="F24" s="1042"/>
      <c r="G24" s="17">
        <f>SUM(G23)</f>
        <v>0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88"/>
      <c r="C25" s="988"/>
      <c r="D25" s="988"/>
      <c r="E25" s="988"/>
      <c r="F25" s="988"/>
      <c r="G25" s="988"/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989" t="s">
        <v>10</v>
      </c>
      <c r="C26" s="989"/>
      <c r="D26" s="492" t="str">
        <f>+D16</f>
        <v>UNIDAD</v>
      </c>
      <c r="E26" s="492" t="s">
        <v>4</v>
      </c>
      <c r="F26" s="492" t="e">
        <f>+#REF!</f>
        <v>#REF!</v>
      </c>
      <c r="G26" s="494" t="str">
        <f>+G16</f>
        <v>VALOR TOTAL</v>
      </c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4">
        <v>1</v>
      </c>
      <c r="C27" s="49" t="e">
        <f>+#REF!</f>
        <v>#REF!</v>
      </c>
      <c r="D27" s="18" t="s">
        <v>38</v>
      </c>
      <c r="E27" s="28">
        <v>0.05</v>
      </c>
      <c r="F27" s="13" t="e">
        <f>+#REF!</f>
        <v>#REF!</v>
      </c>
      <c r="G27" s="5" t="e">
        <f>+ROUND(E27*F27,0)</f>
        <v>#REF!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994"/>
      <c r="C28" s="994"/>
      <c r="D28" s="994"/>
      <c r="E28" s="986" t="s">
        <v>11</v>
      </c>
      <c r="F28" s="987"/>
      <c r="G28" s="6" t="e">
        <f>G27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95"/>
      <c r="C29" s="495"/>
      <c r="D29" s="495"/>
      <c r="E29" s="986" t="s">
        <v>12</v>
      </c>
      <c r="F29" s="987"/>
      <c r="G29" s="6" t="e">
        <f>ROUND(G14+G20+G28+G24,0)</f>
        <v>#REF!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</sheetData>
  <mergeCells count="24">
    <mergeCell ref="B2:C7"/>
    <mergeCell ref="D2:F5"/>
    <mergeCell ref="G2:G7"/>
    <mergeCell ref="D6:F7"/>
    <mergeCell ref="B8:C9"/>
    <mergeCell ref="D8:G9"/>
    <mergeCell ref="B24:D24"/>
    <mergeCell ref="E24:F24"/>
    <mergeCell ref="D10:G10"/>
    <mergeCell ref="B11:C11"/>
    <mergeCell ref="D11:F11"/>
    <mergeCell ref="B12:C12"/>
    <mergeCell ref="B14:D14"/>
    <mergeCell ref="E14:F14"/>
    <mergeCell ref="B15:G15"/>
    <mergeCell ref="B16:C16"/>
    <mergeCell ref="B20:D20"/>
    <mergeCell ref="E20:F20"/>
    <mergeCell ref="B22:C22"/>
    <mergeCell ref="B25:G25"/>
    <mergeCell ref="B26:C26"/>
    <mergeCell ref="B28:D28"/>
    <mergeCell ref="E28:F28"/>
    <mergeCell ref="E29:F2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fitToHeight="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9">
    <tabColor rgb="FF00FF00"/>
  </sheetPr>
  <dimension ref="A1:Y113"/>
  <sheetViews>
    <sheetView topLeftCell="J63" zoomScale="75" zoomScaleNormal="75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4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27.75" customHeight="1" thickBot="1">
      <c r="A31" s="281" t="s">
        <v>46</v>
      </c>
      <c r="B31" s="498" t="s">
        <v>305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s">
        <v>94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 t="s">
        <v>379</v>
      </c>
      <c r="B36" s="924" t="s">
        <v>106</v>
      </c>
      <c r="C36" s="925"/>
      <c r="D36" s="925"/>
      <c r="E36" s="925"/>
      <c r="F36" s="925"/>
      <c r="G36" s="925"/>
      <c r="H36" s="926"/>
      <c r="I36" s="354"/>
      <c r="J36" s="355"/>
      <c r="K36" s="356">
        <v>6250</v>
      </c>
      <c r="L36" s="357"/>
      <c r="M36" s="358">
        <v>1</v>
      </c>
      <c r="N36" s="359">
        <f>K36/M36</f>
        <v>6250</v>
      </c>
    </row>
    <row r="37" spans="1:25">
      <c r="A37" s="353"/>
      <c r="B37" s="924"/>
      <c r="C37" s="925"/>
      <c r="D37" s="925"/>
      <c r="E37" s="925"/>
      <c r="F37" s="925"/>
      <c r="G37" s="925"/>
      <c r="H37" s="926"/>
      <c r="I37" s="360"/>
      <c r="J37" s="361"/>
      <c r="K37" s="356"/>
      <c r="L37" s="362"/>
      <c r="M37" s="358"/>
      <c r="N37" s="359"/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  <c r="P40" t="s">
        <v>410</v>
      </c>
      <c r="Q40" t="s">
        <v>411</v>
      </c>
      <c r="R40" t="s">
        <v>412</v>
      </c>
      <c r="S40" t="s">
        <v>413</v>
      </c>
      <c r="T40" t="s">
        <v>414</v>
      </c>
      <c r="U40" t="s">
        <v>415</v>
      </c>
      <c r="V40" t="s">
        <v>416</v>
      </c>
      <c r="W40" t="s">
        <v>417</v>
      </c>
      <c r="X40" t="s">
        <v>418</v>
      </c>
      <c r="Y40" s="281" t="s">
        <v>419</v>
      </c>
    </row>
    <row r="41" spans="1:25">
      <c r="B41" s="927" t="s">
        <v>333</v>
      </c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N81*M41</f>
        <v>#REF!</v>
      </c>
      <c r="P41" s="500" t="e">
        <f>+$N$81*P42/$N$83</f>
        <v>#REF!</v>
      </c>
      <c r="Q41" s="500" t="e">
        <f>+$N$81*Q42/$N$83</f>
        <v>#REF!</v>
      </c>
      <c r="R41" s="500" t="e">
        <f>+N59/$N$83</f>
        <v>#REF!</v>
      </c>
      <c r="S41" s="500"/>
      <c r="T41" s="500"/>
      <c r="U41" s="500"/>
      <c r="V41" s="500" t="e">
        <f>+N43/$N$83</f>
        <v>#REF!</v>
      </c>
      <c r="W41" s="280"/>
      <c r="X41" s="500" t="e">
        <f>+N70/$N$83</f>
        <v>#REF!</v>
      </c>
      <c r="Y41" s="502" t="e">
        <f>+SUM(P41:X41)</f>
        <v>#REF!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1">
        <v>0.15663368510184561</v>
      </c>
      <c r="Q42" s="501">
        <v>0.84336631489815439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SUM(N36:N42)</f>
        <v>#REF!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380</v>
      </c>
      <c r="B48" s="393" t="s">
        <v>98</v>
      </c>
      <c r="C48" s="394"/>
      <c r="D48" s="394"/>
      <c r="E48" s="394"/>
      <c r="F48" s="394"/>
      <c r="G48" s="394"/>
      <c r="H48" s="394"/>
      <c r="I48" s="394"/>
      <c r="J48" s="395" t="s">
        <v>94</v>
      </c>
      <c r="K48" s="396">
        <v>0.84</v>
      </c>
      <c r="L48" s="354"/>
      <c r="M48" s="397">
        <v>52545.259645973958</v>
      </c>
      <c r="N48" s="359">
        <f>K48*M48</f>
        <v>44138.018102618124</v>
      </c>
    </row>
    <row r="49" spans="1:14">
      <c r="A49" s="392" t="s">
        <v>375</v>
      </c>
      <c r="B49" s="393" t="s">
        <v>14</v>
      </c>
      <c r="C49" s="398"/>
      <c r="D49" s="398"/>
      <c r="E49" s="398"/>
      <c r="F49" s="398"/>
      <c r="G49" s="398"/>
      <c r="H49" s="398"/>
      <c r="I49" s="398"/>
      <c r="J49" s="399" t="s">
        <v>101</v>
      </c>
      <c r="K49" s="400">
        <v>185</v>
      </c>
      <c r="L49" s="360"/>
      <c r="M49" s="397">
        <v>46.255122518248598</v>
      </c>
      <c r="N49" s="359">
        <f>K49*M49</f>
        <v>8557.1976658759904</v>
      </c>
    </row>
    <row r="50" spans="1:14">
      <c r="A50" s="392" t="s">
        <v>381</v>
      </c>
      <c r="B50" s="393" t="s">
        <v>99</v>
      </c>
      <c r="C50" s="398"/>
      <c r="D50" s="398"/>
      <c r="E50" s="398"/>
      <c r="F50" s="398"/>
      <c r="G50" s="398"/>
      <c r="H50" s="398"/>
      <c r="I50" s="398"/>
      <c r="J50" s="399" t="s">
        <v>94</v>
      </c>
      <c r="K50" s="400">
        <v>0.63</v>
      </c>
      <c r="L50" s="360"/>
      <c r="M50" s="397">
        <v>29000</v>
      </c>
      <c r="N50" s="359">
        <f>K50*M50</f>
        <v>18270</v>
      </c>
    </row>
    <row r="51" spans="1:14">
      <c r="A51" s="392" t="s">
        <v>382</v>
      </c>
      <c r="B51" s="393" t="s">
        <v>97</v>
      </c>
      <c r="C51" s="398"/>
      <c r="D51" s="398"/>
      <c r="E51" s="398"/>
      <c r="F51" s="398"/>
      <c r="G51" s="398"/>
      <c r="H51" s="398"/>
      <c r="I51" s="398"/>
      <c r="J51" s="399" t="s">
        <v>2</v>
      </c>
      <c r="K51" s="400">
        <v>260</v>
      </c>
      <c r="L51" s="360"/>
      <c r="M51" s="397">
        <v>580</v>
      </c>
      <c r="N51" s="359">
        <f>K51*M51</f>
        <v>150800</v>
      </c>
    </row>
    <row r="52" spans="1:14">
      <c r="A52" s="392"/>
      <c r="B52" s="393"/>
      <c r="C52" s="398"/>
      <c r="D52" s="398"/>
      <c r="E52" s="398"/>
      <c r="F52" s="398"/>
      <c r="G52" s="398"/>
      <c r="H52" s="398"/>
      <c r="I52" s="398"/>
      <c r="J52" s="395"/>
      <c r="K52" s="400"/>
      <c r="L52" s="360"/>
      <c r="M52" s="397"/>
      <c r="N52" s="359"/>
    </row>
    <row r="53" spans="1:14">
      <c r="A53" s="392"/>
      <c r="B53" s="393"/>
      <c r="C53" s="398"/>
      <c r="D53" s="398"/>
      <c r="E53" s="398"/>
      <c r="F53" s="398"/>
      <c r="G53" s="398"/>
      <c r="H53" s="398"/>
      <c r="I53" s="398"/>
      <c r="J53" s="395"/>
      <c r="K53" s="400"/>
      <c r="L53" s="360"/>
      <c r="M53" s="397"/>
      <c r="N53" s="359"/>
    </row>
    <row r="54" spans="1:14">
      <c r="A54" s="392"/>
      <c r="B54" s="393"/>
      <c r="C54" s="398"/>
      <c r="D54" s="398"/>
      <c r="E54" s="398"/>
      <c r="F54" s="398"/>
      <c r="G54" s="398"/>
      <c r="H54" s="398"/>
      <c r="I54" s="398"/>
      <c r="J54" s="395"/>
      <c r="K54" s="400"/>
      <c r="L54" s="360"/>
      <c r="M54" s="397"/>
      <c r="N54" s="359"/>
    </row>
    <row r="55" spans="1:14">
      <c r="A55" s="392"/>
      <c r="B55" s="393"/>
      <c r="C55" s="398"/>
      <c r="D55" s="398"/>
      <c r="E55" s="398"/>
      <c r="F55" s="398"/>
      <c r="G55" s="398"/>
      <c r="H55" s="398"/>
      <c r="I55" s="398"/>
      <c r="J55" s="395"/>
      <c r="K55" s="400"/>
      <c r="L55" s="360"/>
      <c r="M55" s="397"/>
      <c r="N55" s="359"/>
    </row>
    <row r="56" spans="1:14">
      <c r="A56" s="392"/>
      <c r="B56" s="393"/>
      <c r="C56" s="398"/>
      <c r="D56" s="398"/>
      <c r="E56" s="398"/>
      <c r="F56" s="398"/>
      <c r="G56" s="398"/>
      <c r="H56" s="398"/>
      <c r="I56" s="398"/>
      <c r="J56" s="395"/>
      <c r="K56" s="400"/>
      <c r="L56" s="360"/>
      <c r="M56" s="397"/>
      <c r="N56" s="359"/>
    </row>
    <row r="57" spans="1:14">
      <c r="A57" s="392"/>
      <c r="B57" s="393"/>
      <c r="C57" s="398"/>
      <c r="D57" s="398"/>
      <c r="E57" s="398"/>
      <c r="F57" s="398"/>
      <c r="G57" s="398"/>
      <c r="H57" s="398"/>
      <c r="I57" s="398"/>
      <c r="J57" s="395"/>
      <c r="K57" s="400"/>
      <c r="L57" s="360"/>
      <c r="M57" s="397"/>
      <c r="N57" s="359"/>
    </row>
    <row r="58" spans="1:14" ht="15.75" thickBot="1">
      <c r="B58" s="393"/>
      <c r="C58" s="482"/>
      <c r="D58" s="482"/>
      <c r="E58" s="482"/>
      <c r="F58" s="482"/>
      <c r="G58" s="482"/>
      <c r="H58" s="482"/>
      <c r="I58" s="482"/>
      <c r="J58" s="401"/>
      <c r="K58" s="402"/>
      <c r="L58" s="403"/>
      <c r="M58" s="397"/>
      <c r="N58" s="359"/>
    </row>
    <row r="59" spans="1:14" ht="15.75" thickBot="1">
      <c r="B59" s="898" t="s">
        <v>334</v>
      </c>
      <c r="C59" s="899"/>
      <c r="D59" s="899"/>
      <c r="E59" s="899"/>
      <c r="F59" s="899"/>
      <c r="G59" s="899"/>
      <c r="H59" s="899"/>
      <c r="I59" s="899"/>
      <c r="J59" s="899"/>
      <c r="K59" s="899"/>
      <c r="L59" s="899"/>
      <c r="M59" s="900"/>
      <c r="N59" s="382">
        <f>SUM(N48:N58)</f>
        <v>221765.21576849412</v>
      </c>
    </row>
    <row r="60" spans="1:14">
      <c r="B60" s="404"/>
      <c r="C60" s="384"/>
      <c r="D60" s="384"/>
      <c r="E60" s="384"/>
      <c r="F60" s="384"/>
      <c r="G60" s="384"/>
      <c r="H60" s="384"/>
      <c r="I60" s="384"/>
      <c r="J60" s="384"/>
      <c r="K60" s="384"/>
      <c r="L60" s="384"/>
      <c r="M60" s="384"/>
      <c r="N60" s="385"/>
    </row>
    <row r="61" spans="1:14">
      <c r="B61" s="386" t="s">
        <v>341</v>
      </c>
      <c r="C61" s="387"/>
      <c r="D61" s="387"/>
      <c r="E61" s="387"/>
      <c r="F61" s="387"/>
      <c r="G61" s="387"/>
      <c r="H61" s="387"/>
      <c r="I61" s="387"/>
      <c r="J61" s="387"/>
      <c r="K61" s="387"/>
      <c r="L61" s="387"/>
      <c r="M61" s="387"/>
      <c r="N61" s="388"/>
    </row>
    <row r="62" spans="1:14" ht="15.75" thickBot="1">
      <c r="B62" s="405"/>
      <c r="C62" s="348"/>
      <c r="D62" s="348"/>
      <c r="E62" s="348"/>
      <c r="F62" s="348"/>
      <c r="G62" s="348"/>
      <c r="H62" s="348"/>
      <c r="I62" s="348"/>
      <c r="J62" s="348"/>
      <c r="K62" s="348"/>
      <c r="L62" s="348"/>
      <c r="M62" s="348"/>
      <c r="N62" s="350"/>
    </row>
    <row r="63" spans="1:14" ht="25.5">
      <c r="B63" s="483" t="s">
        <v>342</v>
      </c>
      <c r="C63" s="484"/>
      <c r="D63" s="484"/>
      <c r="E63" s="484"/>
      <c r="F63" s="484"/>
      <c r="G63" s="484"/>
      <c r="H63" s="406" t="s">
        <v>23</v>
      </c>
      <c r="I63" s="407" t="s">
        <v>343</v>
      </c>
      <c r="J63" s="408" t="s">
        <v>344</v>
      </c>
      <c r="K63" s="406" t="s">
        <v>345</v>
      </c>
      <c r="L63" s="909" t="s">
        <v>346</v>
      </c>
      <c r="M63" s="910"/>
      <c r="N63" s="409" t="s">
        <v>330</v>
      </c>
    </row>
    <row r="64" spans="1:14">
      <c r="A64" s="281" t="s">
        <v>383</v>
      </c>
      <c r="B64" s="410" t="s">
        <v>103</v>
      </c>
      <c r="C64" s="411"/>
      <c r="D64" s="411"/>
      <c r="E64" s="411"/>
      <c r="F64" s="411"/>
      <c r="G64" s="411"/>
      <c r="H64" s="412" t="s">
        <v>105</v>
      </c>
      <c r="I64" s="377">
        <v>0.63</v>
      </c>
      <c r="J64" s="413">
        <v>1</v>
      </c>
      <c r="K64" s="377">
        <v>0.63</v>
      </c>
      <c r="L64" s="911">
        <v>1250</v>
      </c>
      <c r="M64" s="912"/>
      <c r="N64" s="414">
        <f>K64*L64</f>
        <v>787.5</v>
      </c>
    </row>
    <row r="65" spans="1:15">
      <c r="A65" s="281" t="s">
        <v>384</v>
      </c>
      <c r="B65" s="410" t="s">
        <v>104</v>
      </c>
      <c r="C65" s="415"/>
      <c r="D65" s="415"/>
      <c r="E65" s="415"/>
      <c r="F65" s="415"/>
      <c r="G65" s="415"/>
      <c r="H65" s="412" t="s">
        <v>105</v>
      </c>
      <c r="I65" s="377">
        <v>0.84</v>
      </c>
      <c r="J65" s="413">
        <v>1</v>
      </c>
      <c r="K65" s="377">
        <v>0.84</v>
      </c>
      <c r="L65" s="911">
        <v>1250</v>
      </c>
      <c r="M65" s="912"/>
      <c r="N65" s="414">
        <f>K65*L65</f>
        <v>1050</v>
      </c>
    </row>
    <row r="66" spans="1:15">
      <c r="B66" s="410"/>
      <c r="C66" s="415"/>
      <c r="D66" s="415"/>
      <c r="E66" s="415"/>
      <c r="F66" s="415"/>
      <c r="G66" s="415"/>
      <c r="H66" s="412"/>
      <c r="I66" s="377"/>
      <c r="J66" s="413"/>
      <c r="K66" s="377"/>
      <c r="L66" s="911"/>
      <c r="M66" s="912"/>
      <c r="N66" s="414"/>
    </row>
    <row r="67" spans="1:15">
      <c r="B67" s="410"/>
      <c r="C67" s="415"/>
      <c r="D67" s="415"/>
      <c r="E67" s="415"/>
      <c r="F67" s="415"/>
      <c r="G67" s="415"/>
      <c r="H67" s="412"/>
      <c r="I67" s="377"/>
      <c r="J67" s="413"/>
      <c r="K67" s="377"/>
      <c r="L67" s="911"/>
      <c r="M67" s="912"/>
      <c r="N67" s="414"/>
    </row>
    <row r="68" spans="1:15">
      <c r="B68" s="410"/>
      <c r="C68" s="415"/>
      <c r="D68" s="415"/>
      <c r="E68" s="415"/>
      <c r="F68" s="415"/>
      <c r="G68" s="415"/>
      <c r="H68" s="416"/>
      <c r="I68" s="377"/>
      <c r="J68" s="377"/>
      <c r="K68" s="377"/>
      <c r="L68" s="417"/>
      <c r="M68" s="418"/>
      <c r="N68" s="419"/>
    </row>
    <row r="69" spans="1:15" ht="15.75" thickBot="1">
      <c r="B69" s="481"/>
      <c r="C69" s="482"/>
      <c r="D69" s="482"/>
      <c r="E69" s="482"/>
      <c r="F69" s="482"/>
      <c r="G69" s="482"/>
      <c r="H69" s="420"/>
      <c r="I69" s="421"/>
      <c r="J69" s="421"/>
      <c r="K69" s="421"/>
      <c r="L69" s="913"/>
      <c r="M69" s="914"/>
      <c r="N69" s="421"/>
    </row>
    <row r="70" spans="1:15" ht="15.75" thickBot="1">
      <c r="B70" s="915" t="s">
        <v>334</v>
      </c>
      <c r="C70" s="907"/>
      <c r="D70" s="907"/>
      <c r="E70" s="907"/>
      <c r="F70" s="907"/>
      <c r="G70" s="907"/>
      <c r="H70" s="907"/>
      <c r="I70" s="907"/>
      <c r="J70" s="907"/>
      <c r="K70" s="907"/>
      <c r="L70" s="907"/>
      <c r="M70" s="908"/>
      <c r="N70" s="422">
        <f>N64+N65+N66+N67+N68</f>
        <v>1837.5</v>
      </c>
    </row>
    <row r="71" spans="1:15">
      <c r="B71" s="404"/>
      <c r="C71" s="384"/>
      <c r="D71" s="384"/>
      <c r="E71" s="384"/>
      <c r="F71" s="384"/>
      <c r="G71" s="384"/>
      <c r="H71" s="384"/>
      <c r="I71" s="384"/>
      <c r="J71" s="384"/>
      <c r="K71" s="384"/>
      <c r="L71" s="384"/>
      <c r="M71" s="384"/>
      <c r="N71" s="385"/>
    </row>
    <row r="72" spans="1:15">
      <c r="B72" s="386" t="s">
        <v>349</v>
      </c>
      <c r="C72" s="387"/>
      <c r="D72" s="387"/>
      <c r="E72" s="387"/>
      <c r="F72" s="387"/>
      <c r="G72" s="387"/>
      <c r="H72" s="387"/>
      <c r="I72" s="387"/>
      <c r="J72" s="387"/>
      <c r="K72" s="387"/>
      <c r="L72" s="387"/>
      <c r="M72" s="387"/>
      <c r="N72" s="388"/>
    </row>
    <row r="73" spans="1:15" ht="15.75" thickBot="1">
      <c r="B73" s="405"/>
      <c r="C73" s="348"/>
      <c r="D73" s="348"/>
      <c r="E73" s="348"/>
      <c r="F73" s="348"/>
      <c r="G73" s="348"/>
      <c r="H73" s="348"/>
      <c r="I73" s="348"/>
      <c r="J73" s="348"/>
      <c r="K73" s="348"/>
      <c r="L73" s="348"/>
      <c r="M73" s="348"/>
      <c r="N73" s="350"/>
    </row>
    <row r="74" spans="1:15" ht="25.5">
      <c r="B74" s="916" t="s">
        <v>350</v>
      </c>
      <c r="C74" s="917"/>
      <c r="D74" s="917"/>
      <c r="E74" s="917"/>
      <c r="F74" s="917"/>
      <c r="G74" s="917"/>
      <c r="H74" s="917"/>
      <c r="I74" s="406" t="s">
        <v>92</v>
      </c>
      <c r="J74" s="408" t="s">
        <v>351</v>
      </c>
      <c r="K74" s="407" t="s">
        <v>93</v>
      </c>
      <c r="L74" s="918" t="s">
        <v>77</v>
      </c>
      <c r="M74" s="1029"/>
      <c r="N74" s="423" t="s">
        <v>330</v>
      </c>
    </row>
    <row r="75" spans="1:15">
      <c r="A75" s="424" t="s">
        <v>385</v>
      </c>
      <c r="B75" s="506" t="e">
        <f>+#REF!</f>
        <v>#REF!</v>
      </c>
      <c r="C75" s="415"/>
      <c r="D75" s="415"/>
      <c r="E75" s="415"/>
      <c r="F75" s="415"/>
      <c r="G75" s="415"/>
      <c r="H75" s="415"/>
      <c r="I75" s="426"/>
      <c r="J75" s="427"/>
      <c r="K75" s="428" t="e">
        <f>+#REF!</f>
        <v>#REF!</v>
      </c>
      <c r="L75" s="429"/>
      <c r="M75" s="430">
        <v>1.1399999999999999</v>
      </c>
      <c r="N75" s="431" t="e">
        <f>K75*M75</f>
        <v>#REF!</v>
      </c>
      <c r="O75" s="432"/>
    </row>
    <row r="76" spans="1:15">
      <c r="A76" s="424" t="s">
        <v>353</v>
      </c>
      <c r="B76" s="425"/>
      <c r="C76" s="415"/>
      <c r="D76" s="415"/>
      <c r="E76" s="415"/>
      <c r="F76" s="415"/>
      <c r="G76" s="415"/>
      <c r="H76" s="415"/>
      <c r="I76" s="426"/>
      <c r="J76" s="427"/>
      <c r="K76" s="428"/>
      <c r="L76" s="429"/>
      <c r="M76" s="430"/>
      <c r="N76" s="431"/>
    </row>
    <row r="77" spans="1:15">
      <c r="B77" s="425"/>
      <c r="C77" s="415"/>
      <c r="D77" s="415"/>
      <c r="E77" s="415"/>
      <c r="F77" s="415"/>
      <c r="G77" s="415"/>
      <c r="H77" s="415"/>
      <c r="I77" s="426"/>
      <c r="J77" s="427"/>
      <c r="K77" s="428"/>
      <c r="L77" s="429"/>
      <c r="M77" s="433"/>
      <c r="N77" s="431"/>
    </row>
    <row r="78" spans="1:15">
      <c r="B78" s="425"/>
      <c r="C78" s="415"/>
      <c r="D78" s="415"/>
      <c r="E78" s="415"/>
      <c r="F78" s="415"/>
      <c r="G78" s="415"/>
      <c r="H78" s="415"/>
      <c r="I78" s="377"/>
      <c r="J78" s="434"/>
      <c r="K78" s="435"/>
      <c r="L78" s="436"/>
      <c r="M78" s="437"/>
      <c r="N78" s="438"/>
    </row>
    <row r="79" spans="1:15">
      <c r="B79" s="425"/>
      <c r="C79" s="415"/>
      <c r="D79" s="415"/>
      <c r="E79" s="415"/>
      <c r="F79" s="415"/>
      <c r="G79" s="415"/>
      <c r="H79" s="415"/>
      <c r="I79" s="377"/>
      <c r="J79" s="434"/>
      <c r="K79" s="435"/>
      <c r="L79" s="436"/>
      <c r="M79" s="437"/>
      <c r="N79" s="438"/>
    </row>
    <row r="80" spans="1:15" ht="15.75" thickBot="1">
      <c r="B80" s="920"/>
      <c r="C80" s="921"/>
      <c r="D80" s="921"/>
      <c r="E80" s="921"/>
      <c r="F80" s="921"/>
      <c r="G80" s="921"/>
      <c r="H80" s="921"/>
      <c r="I80" s="421"/>
      <c r="J80" s="421"/>
      <c r="K80" s="421"/>
      <c r="L80" s="922"/>
      <c r="M80" s="923"/>
      <c r="N80" s="421"/>
    </row>
    <row r="81" spans="1:14" ht="15.75" thickBot="1">
      <c r="B81" s="898" t="s">
        <v>334</v>
      </c>
      <c r="C81" s="899"/>
      <c r="D81" s="899"/>
      <c r="E81" s="899"/>
      <c r="F81" s="899"/>
      <c r="G81" s="899"/>
      <c r="H81" s="899"/>
      <c r="I81" s="907"/>
      <c r="J81" s="907"/>
      <c r="K81" s="907"/>
      <c r="L81" s="907"/>
      <c r="M81" s="908"/>
      <c r="N81" s="439" t="e">
        <f>SUM(N75:N80)</f>
        <v>#REF!</v>
      </c>
    </row>
    <row r="82" spans="1:14" ht="15.75" thickBot="1">
      <c r="B82" s="404"/>
      <c r="C82" s="384"/>
      <c r="D82" s="384"/>
      <c r="E82" s="384"/>
      <c r="F82" s="384"/>
      <c r="G82" s="384"/>
      <c r="H82" s="384"/>
      <c r="I82" s="384"/>
      <c r="J82" s="384"/>
      <c r="K82" s="384"/>
      <c r="L82" s="384"/>
      <c r="M82" s="384"/>
      <c r="N82" s="385"/>
    </row>
    <row r="83" spans="1:14" ht="15.75" thickBot="1">
      <c r="B83" s="885" t="s">
        <v>354</v>
      </c>
      <c r="C83" s="886"/>
      <c r="D83" s="886"/>
      <c r="E83" s="886"/>
      <c r="F83" s="886"/>
      <c r="G83" s="886"/>
      <c r="H83" s="886"/>
      <c r="I83" s="886"/>
      <c r="J83" s="886"/>
      <c r="K83" s="886"/>
      <c r="L83" s="886"/>
      <c r="M83" s="887"/>
      <c r="N83" s="440" t="e">
        <f>N43+N59+N70+N81</f>
        <v>#REF!</v>
      </c>
    </row>
    <row r="84" spans="1:14">
      <c r="B84" s="404"/>
      <c r="C84" s="384"/>
      <c r="D84" s="384"/>
      <c r="E84" s="384"/>
      <c r="F84" s="384"/>
      <c r="G84" s="384"/>
      <c r="H84" s="384"/>
      <c r="I84" s="384"/>
      <c r="J84" s="384"/>
      <c r="K84" s="384"/>
      <c r="L84" s="384"/>
      <c r="M84" s="384"/>
      <c r="N84" s="385"/>
    </row>
    <row r="85" spans="1:14">
      <c r="B85" s="386" t="s">
        <v>355</v>
      </c>
      <c r="C85" s="387"/>
      <c r="D85" s="387"/>
      <c r="E85" s="387"/>
      <c r="F85" s="387"/>
      <c r="G85" s="387"/>
      <c r="H85" s="387"/>
      <c r="I85" s="387"/>
      <c r="J85" s="387"/>
      <c r="K85" s="387"/>
      <c r="L85" s="387"/>
      <c r="M85" s="387"/>
      <c r="N85" s="388"/>
    </row>
    <row r="86" spans="1:14" ht="15.75" thickBot="1">
      <c r="B86" s="405"/>
      <c r="C86" s="348"/>
      <c r="D86" s="348"/>
      <c r="E86" s="348"/>
      <c r="F86" s="348"/>
      <c r="G86" s="348"/>
      <c r="H86" s="348"/>
      <c r="I86" s="348"/>
      <c r="J86" s="348"/>
      <c r="K86" s="348"/>
      <c r="L86" s="348"/>
      <c r="M86" s="348"/>
      <c r="N86" s="350"/>
    </row>
    <row r="87" spans="1:14">
      <c r="B87" s="888" t="s">
        <v>55</v>
      </c>
      <c r="C87" s="889"/>
      <c r="D87" s="889"/>
      <c r="E87" s="889"/>
      <c r="F87" s="889"/>
      <c r="G87" s="889"/>
      <c r="H87" s="889"/>
      <c r="I87" s="479"/>
      <c r="J87" s="480"/>
      <c r="K87" s="441" t="s">
        <v>356</v>
      </c>
      <c r="L87" s="890" t="s">
        <v>357</v>
      </c>
      <c r="M87" s="891"/>
      <c r="N87" s="442"/>
    </row>
    <row r="88" spans="1:14">
      <c r="B88" s="892" t="s">
        <v>358</v>
      </c>
      <c r="C88" s="893"/>
      <c r="D88" s="893"/>
      <c r="E88" s="893"/>
      <c r="F88" s="893"/>
      <c r="G88" s="893"/>
      <c r="H88" s="893"/>
      <c r="I88" s="443"/>
      <c r="J88" s="444"/>
      <c r="K88" s="445">
        <v>0.2</v>
      </c>
      <c r="L88" s="894" t="e">
        <f>N83*K88</f>
        <v>#REF!</v>
      </c>
      <c r="M88" s="895"/>
      <c r="N88" s="446"/>
    </row>
    <row r="89" spans="1:14">
      <c r="B89" s="447" t="s">
        <v>359</v>
      </c>
      <c r="C89" s="448"/>
      <c r="D89" s="448"/>
      <c r="E89" s="448"/>
      <c r="F89" s="448"/>
      <c r="G89" s="448"/>
      <c r="H89" s="448"/>
      <c r="I89" s="443"/>
      <c r="J89" s="444"/>
      <c r="K89" s="445">
        <v>0.05</v>
      </c>
      <c r="L89" s="894" t="e">
        <f>N83*K89</f>
        <v>#REF!</v>
      </c>
      <c r="M89" s="895"/>
      <c r="N89" s="446"/>
    </row>
    <row r="90" spans="1:14" ht="15.75" thickBot="1">
      <c r="B90" s="449" t="s">
        <v>360</v>
      </c>
      <c r="C90" s="450"/>
      <c r="D90" s="450"/>
      <c r="E90" s="450"/>
      <c r="F90" s="450"/>
      <c r="G90" s="450"/>
      <c r="H90" s="450"/>
      <c r="I90" s="451"/>
      <c r="J90" s="452"/>
      <c r="K90" s="453">
        <v>0.05</v>
      </c>
      <c r="L90" s="896" t="e">
        <f>N83*K90</f>
        <v>#REF!</v>
      </c>
      <c r="M90" s="897"/>
      <c r="N90" s="446"/>
    </row>
    <row r="91" spans="1:14" ht="15.75" thickBot="1">
      <c r="B91" s="898" t="s">
        <v>334</v>
      </c>
      <c r="C91" s="899"/>
      <c r="D91" s="899"/>
      <c r="E91" s="899"/>
      <c r="F91" s="899"/>
      <c r="G91" s="899"/>
      <c r="H91" s="899"/>
      <c r="I91" s="899"/>
      <c r="J91" s="899"/>
      <c r="K91" s="899"/>
      <c r="L91" s="899"/>
      <c r="M91" s="900"/>
      <c r="N91" s="454" t="e">
        <f>L88+L89+L90</f>
        <v>#REF!</v>
      </c>
    </row>
    <row r="92" spans="1:14" ht="15.75" thickBot="1">
      <c r="B92" s="404"/>
      <c r="C92" s="384"/>
      <c r="D92" s="384"/>
      <c r="E92" s="384"/>
      <c r="F92" s="384"/>
      <c r="G92" s="384"/>
      <c r="H92" s="384"/>
      <c r="I92" s="384"/>
      <c r="J92" s="384"/>
      <c r="K92" s="384"/>
      <c r="L92" s="384"/>
      <c r="M92" s="384"/>
      <c r="N92" s="385"/>
    </row>
    <row r="93" spans="1:14" ht="15.75" thickBot="1">
      <c r="A93" s="281" t="s">
        <v>361</v>
      </c>
      <c r="B93" s="885" t="s">
        <v>362</v>
      </c>
      <c r="C93" s="886"/>
      <c r="D93" s="886"/>
      <c r="E93" s="886"/>
      <c r="F93" s="886"/>
      <c r="G93" s="886"/>
      <c r="H93" s="886"/>
      <c r="I93" s="886"/>
      <c r="J93" s="886"/>
      <c r="K93" s="886"/>
      <c r="L93" s="886"/>
      <c r="M93" s="887"/>
      <c r="N93" s="455" t="e">
        <f>N83+N91</f>
        <v>#REF!</v>
      </c>
    </row>
    <row r="94" spans="1:14">
      <c r="B94" s="311"/>
      <c r="C94" s="312"/>
      <c r="D94" s="312"/>
      <c r="E94" s="312"/>
      <c r="F94" s="312"/>
      <c r="G94" s="312"/>
      <c r="H94" s="312"/>
      <c r="I94" s="312"/>
      <c r="J94" s="312"/>
      <c r="K94" s="312"/>
      <c r="L94" s="312"/>
      <c r="M94" s="312"/>
      <c r="N94" s="314"/>
    </row>
    <row r="95" spans="1:14">
      <c r="B95" s="315"/>
      <c r="C95" s="313"/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6"/>
    </row>
    <row r="96" spans="1:14">
      <c r="B96" s="315"/>
      <c r="C96" s="313"/>
      <c r="D96" s="313"/>
      <c r="E96" s="313"/>
      <c r="F96" s="313"/>
      <c r="G96" s="313"/>
      <c r="H96" s="313"/>
      <c r="I96" s="313"/>
      <c r="J96" s="313"/>
      <c r="K96" s="313"/>
      <c r="L96" s="313"/>
      <c r="M96" s="313"/>
      <c r="N96" s="316"/>
    </row>
    <row r="97" spans="2:14">
      <c r="B97" s="315"/>
      <c r="C97" s="313"/>
      <c r="D97" s="313"/>
      <c r="E97" s="313"/>
      <c r="F97" s="313"/>
      <c r="G97" s="456" t="s">
        <v>363</v>
      </c>
      <c r="H97" s="456"/>
      <c r="I97" s="456"/>
      <c r="J97" s="456"/>
      <c r="K97" s="313"/>
      <c r="L97" s="313"/>
      <c r="M97" s="313"/>
      <c r="N97" s="316"/>
    </row>
    <row r="98" spans="2:14">
      <c r="B98" s="457"/>
      <c r="C98" s="458"/>
      <c r="D98" s="458"/>
      <c r="E98" s="458"/>
      <c r="F98" s="458"/>
      <c r="G98" s="313" t="s">
        <v>364</v>
      </c>
      <c r="H98" s="458"/>
      <c r="I98" s="458"/>
      <c r="J98" s="458"/>
      <c r="K98" s="458"/>
      <c r="L98" s="458"/>
      <c r="M98" s="458"/>
      <c r="N98" s="459"/>
    </row>
    <row r="99" spans="2:14">
      <c r="B99" s="457"/>
      <c r="C99" s="458"/>
      <c r="D99" s="458"/>
      <c r="E99" s="458"/>
      <c r="F99" s="458"/>
      <c r="G99" s="313" t="s">
        <v>365</v>
      </c>
      <c r="H99" s="313"/>
      <c r="I99" s="313"/>
      <c r="J99" s="458"/>
      <c r="K99" s="458"/>
      <c r="L99" s="458"/>
      <c r="M99" s="458"/>
      <c r="N99" s="459"/>
    </row>
    <row r="100" spans="2:14">
      <c r="B100" s="460"/>
      <c r="C100" s="331"/>
      <c r="D100" s="331"/>
      <c r="E100" s="331"/>
      <c r="F100" s="331"/>
      <c r="G100" s="313" t="s">
        <v>366</v>
      </c>
      <c r="H100" s="331"/>
      <c r="I100" s="331"/>
      <c r="J100" s="331"/>
      <c r="K100" s="331"/>
      <c r="L100" s="331"/>
      <c r="M100" s="331"/>
      <c r="N100" s="332"/>
    </row>
    <row r="101" spans="2:14">
      <c r="B101" s="315"/>
      <c r="C101" s="313"/>
      <c r="D101" s="313"/>
      <c r="E101" s="313"/>
      <c r="F101" s="313"/>
      <c r="G101" s="313" t="s">
        <v>367</v>
      </c>
      <c r="H101" s="313"/>
      <c r="I101" s="313"/>
      <c r="J101" s="313"/>
      <c r="K101" s="313"/>
      <c r="L101" s="313"/>
      <c r="M101" s="313"/>
      <c r="N101" s="316"/>
    </row>
    <row r="102" spans="2:14">
      <c r="B102" s="461" t="s">
        <v>368</v>
      </c>
      <c r="C102" s="462"/>
      <c r="D102" s="462"/>
      <c r="E102" s="462"/>
      <c r="F102" s="462"/>
      <c r="G102" s="462"/>
      <c r="H102" s="462"/>
      <c r="I102" s="462"/>
      <c r="J102" s="462"/>
      <c r="K102" s="462"/>
      <c r="L102" s="462"/>
      <c r="M102" s="462"/>
      <c r="N102" s="463"/>
    </row>
    <row r="103" spans="2:14">
      <c r="B103" s="901"/>
      <c r="C103" s="902"/>
      <c r="D103" s="902"/>
      <c r="E103" s="902"/>
      <c r="F103" s="902"/>
      <c r="G103" s="902"/>
      <c r="H103" s="902"/>
      <c r="I103" s="902"/>
      <c r="J103" s="902"/>
      <c r="K103" s="902"/>
      <c r="L103" s="902"/>
      <c r="M103" s="902"/>
      <c r="N103" s="903"/>
    </row>
    <row r="104" spans="2:14">
      <c r="B104" s="904"/>
      <c r="C104" s="905"/>
      <c r="D104" s="905"/>
      <c r="E104" s="905"/>
      <c r="F104" s="905"/>
      <c r="G104" s="905"/>
      <c r="H104" s="905"/>
      <c r="I104" s="905"/>
      <c r="J104" s="905"/>
      <c r="K104" s="905"/>
      <c r="L104" s="905"/>
      <c r="M104" s="905"/>
      <c r="N104" s="906"/>
    </row>
    <row r="105" spans="2:14">
      <c r="B105" s="460"/>
      <c r="C105" s="331"/>
      <c r="D105" s="331"/>
      <c r="E105" s="331"/>
      <c r="F105" s="331"/>
      <c r="G105" s="331"/>
      <c r="H105" s="331"/>
      <c r="I105" s="331"/>
      <c r="J105" s="331"/>
      <c r="K105" s="331"/>
      <c r="L105" s="331"/>
      <c r="M105" s="331"/>
      <c r="N105" s="332"/>
    </row>
    <row r="106" spans="2:14">
      <c r="B106" s="315"/>
      <c r="C106" s="313"/>
      <c r="D106" s="313"/>
      <c r="E106" s="313"/>
      <c r="F106" s="313"/>
      <c r="G106" s="313" t="s">
        <v>363</v>
      </c>
      <c r="H106" s="313"/>
      <c r="I106" s="313"/>
      <c r="J106" s="313"/>
      <c r="K106" s="313"/>
      <c r="L106" s="313"/>
      <c r="M106" s="313"/>
      <c r="N106" s="316"/>
    </row>
    <row r="107" spans="2:14">
      <c r="B107" s="315"/>
      <c r="C107" s="313"/>
      <c r="D107" s="313"/>
      <c r="E107" s="313"/>
      <c r="F107" s="313"/>
      <c r="G107" s="464" t="s">
        <v>364</v>
      </c>
      <c r="H107" s="464"/>
      <c r="I107" s="464"/>
      <c r="J107" s="464"/>
      <c r="K107" s="313"/>
      <c r="L107" s="313"/>
      <c r="M107" s="313"/>
      <c r="N107" s="316"/>
    </row>
    <row r="108" spans="2:14">
      <c r="B108" s="315"/>
      <c r="C108" s="313"/>
      <c r="D108" s="313"/>
      <c r="E108" s="313"/>
      <c r="F108" s="313"/>
      <c r="G108" s="465" t="s">
        <v>369</v>
      </c>
      <c r="H108" s="465"/>
      <c r="I108" s="465"/>
      <c r="J108" s="465"/>
      <c r="K108" s="313"/>
      <c r="L108" s="313"/>
      <c r="M108" s="313"/>
      <c r="N108" s="316"/>
    </row>
    <row r="109" spans="2:14">
      <c r="B109" s="466"/>
      <c r="C109" s="331"/>
      <c r="D109" s="331"/>
      <c r="E109" s="331"/>
      <c r="F109" s="331"/>
      <c r="G109" s="458" t="s">
        <v>366</v>
      </c>
      <c r="H109" s="313"/>
      <c r="I109" s="313"/>
      <c r="J109" s="313"/>
      <c r="K109" s="331"/>
      <c r="L109" s="331"/>
      <c r="M109" s="331"/>
      <c r="N109" s="332"/>
    </row>
    <row r="110" spans="2:14">
      <c r="B110" s="467" t="s">
        <v>370</v>
      </c>
      <c r="C110" s="468"/>
      <c r="D110" s="468"/>
      <c r="E110" s="313"/>
      <c r="F110" s="313"/>
      <c r="G110" s="313"/>
      <c r="H110" s="313"/>
      <c r="I110" s="313"/>
      <c r="J110" s="879"/>
      <c r="K110" s="879"/>
      <c r="L110" s="879"/>
      <c r="M110" s="879"/>
      <c r="N110" s="880"/>
    </row>
    <row r="111" spans="2:14">
      <c r="B111" s="467" t="s">
        <v>371</v>
      </c>
      <c r="C111" s="468"/>
      <c r="D111" s="468"/>
      <c r="E111" s="313"/>
      <c r="F111" s="313"/>
      <c r="G111" s="313"/>
      <c r="H111" s="313"/>
      <c r="I111" s="313"/>
      <c r="J111" s="879"/>
      <c r="K111" s="879"/>
      <c r="L111" s="879"/>
      <c r="M111" s="879"/>
      <c r="N111" s="880"/>
    </row>
    <row r="112" spans="2:14" ht="15.75" thickBot="1">
      <c r="B112" s="883"/>
      <c r="C112" s="884"/>
      <c r="D112" s="884"/>
      <c r="E112" s="469"/>
      <c r="F112" s="469"/>
      <c r="G112" s="469"/>
      <c r="H112" s="469"/>
      <c r="I112" s="469"/>
      <c r="J112" s="881"/>
      <c r="K112" s="881"/>
      <c r="L112" s="881"/>
      <c r="M112" s="881"/>
      <c r="N112" s="882"/>
    </row>
    <row r="113" spans="2:14">
      <c r="B113" s="313"/>
      <c r="C113" s="313"/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9:M59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81:M81"/>
    <mergeCell ref="L63:M63"/>
    <mergeCell ref="L64:M64"/>
    <mergeCell ref="L65:M65"/>
    <mergeCell ref="L66:M66"/>
    <mergeCell ref="L67:M67"/>
    <mergeCell ref="L69:M69"/>
    <mergeCell ref="B70:M70"/>
    <mergeCell ref="B74:H74"/>
    <mergeCell ref="L74:M74"/>
    <mergeCell ref="B80:H80"/>
    <mergeCell ref="L80:M80"/>
    <mergeCell ref="J110:N112"/>
    <mergeCell ref="B112:D112"/>
    <mergeCell ref="B83:M83"/>
    <mergeCell ref="B87:H87"/>
    <mergeCell ref="L87:M87"/>
    <mergeCell ref="B88:H88"/>
    <mergeCell ref="L88:M88"/>
    <mergeCell ref="L89:M89"/>
    <mergeCell ref="L90:M90"/>
    <mergeCell ref="B91:M91"/>
    <mergeCell ref="B93:M93"/>
    <mergeCell ref="B103:N103"/>
    <mergeCell ref="B104:N10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95937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295937" r:id="rId4"/>
      </mc:Fallback>
    </mc:AlternateContent>
  </oleObjec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>
    <tabColor rgb="FF00FF00"/>
  </sheetPr>
  <dimension ref="A1:R29"/>
  <sheetViews>
    <sheetView view="pageBreakPreview" zoomScale="90" zoomScaleSheetLayoutView="90" workbookViewId="0">
      <selection activeCell="L76" sqref="L76:M76"/>
    </sheetView>
  </sheetViews>
  <sheetFormatPr baseColWidth="10" defaultColWidth="10.85546875" defaultRowHeight="15" customHeight="1"/>
  <cols>
    <col min="1" max="1" width="1.42578125" customWidth="1"/>
    <col min="2" max="2" width="5.140625" customWidth="1"/>
    <col min="3" max="3" width="35.140625" customWidth="1"/>
    <col min="4" max="4" width="10.140625" customWidth="1"/>
    <col min="5" max="5" width="19.7109375" customWidth="1"/>
    <col min="6" max="6" width="18.42578125" customWidth="1"/>
    <col min="7" max="7" width="25.28515625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4.25" customHeight="1">
      <c r="A2" s="280"/>
      <c r="B2" s="1002"/>
      <c r="C2" s="1003"/>
      <c r="D2" s="1008" t="e">
        <f>+#REF!</f>
        <v>#REF!</v>
      </c>
      <c r="E2" s="1009"/>
      <c r="F2" s="1010"/>
      <c r="G2" s="1036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4.25" customHeight="1">
      <c r="A3" s="280"/>
      <c r="B3" s="1004"/>
      <c r="C3" s="1005"/>
      <c r="D3" s="1011"/>
      <c r="E3" s="1012"/>
      <c r="F3" s="1013"/>
      <c r="G3" s="103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4.25" customHeight="1">
      <c r="A4" s="280"/>
      <c r="B4" s="1004"/>
      <c r="C4" s="1005"/>
      <c r="D4" s="1011"/>
      <c r="E4" s="1012"/>
      <c r="F4" s="1013"/>
      <c r="G4" s="103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4.25" customHeight="1">
      <c r="A5" s="280"/>
      <c r="B5" s="1004"/>
      <c r="C5" s="1005"/>
      <c r="D5" s="1014"/>
      <c r="E5" s="1015"/>
      <c r="F5" s="1016"/>
      <c r="G5" s="103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4.25" customHeight="1">
      <c r="A6" s="280"/>
      <c r="B6" s="1004"/>
      <c r="C6" s="1005"/>
      <c r="D6" s="1018" t="s">
        <v>87</v>
      </c>
      <c r="E6" s="1019"/>
      <c r="F6" s="1020"/>
      <c r="G6" s="103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38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29.25" customHeight="1">
      <c r="A10" s="280"/>
      <c r="B10" s="42" t="s">
        <v>86</v>
      </c>
      <c r="C10" s="470" t="e">
        <f>+#REF!</f>
        <v>#REF!</v>
      </c>
      <c r="D10" s="995" t="e">
        <f>+#REF!</f>
        <v>#REF!</v>
      </c>
      <c r="E10" s="996"/>
      <c r="F10" s="996"/>
      <c r="G10" s="997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 ht="15" customHeight="1">
      <c r="A11" s="280"/>
      <c r="B11" s="52"/>
      <c r="C11" s="53"/>
      <c r="D11" s="998" t="s">
        <v>46</v>
      </c>
      <c r="E11" s="999"/>
      <c r="F11" s="1000"/>
      <c r="G11" s="496" t="e">
        <f>+#REF!</f>
        <v>#REF!</v>
      </c>
      <c r="H11" s="280"/>
      <c r="I11" t="s">
        <v>410</v>
      </c>
      <c r="J11" t="s">
        <v>411</v>
      </c>
      <c r="K11" t="s">
        <v>412</v>
      </c>
      <c r="L11" t="s">
        <v>413</v>
      </c>
      <c r="M11" t="s">
        <v>414</v>
      </c>
      <c r="N11" t="s">
        <v>415</v>
      </c>
      <c r="O11" t="s">
        <v>416</v>
      </c>
      <c r="P11" t="s">
        <v>417</v>
      </c>
      <c r="Q11" t="s">
        <v>418</v>
      </c>
      <c r="R11" s="281" t="s">
        <v>419</v>
      </c>
    </row>
    <row r="12" spans="1:18">
      <c r="A12" s="280"/>
      <c r="B12" s="1034" t="s">
        <v>5</v>
      </c>
      <c r="C12" s="1035"/>
      <c r="D12" s="492" t="s">
        <v>23</v>
      </c>
      <c r="E12" s="492" t="s">
        <v>4</v>
      </c>
      <c r="F12" s="494" t="s">
        <v>24</v>
      </c>
      <c r="G12" s="494" t="s">
        <v>25</v>
      </c>
      <c r="H12" s="280"/>
      <c r="I12" s="500" t="e">
        <f>+$G$28*I13/$G$29</f>
        <v>#REF!</v>
      </c>
      <c r="J12" s="500" t="e">
        <f>+$G$28*J13/$G$29</f>
        <v>#REF!</v>
      </c>
      <c r="K12" s="500" t="e">
        <f>+G15/$G$29</f>
        <v>#REF!</v>
      </c>
      <c r="L12" s="500"/>
      <c r="M12" s="500"/>
      <c r="N12" s="500"/>
      <c r="O12" s="500" t="e">
        <f>+G19/$G$29</f>
        <v>#REF!</v>
      </c>
      <c r="P12" s="280"/>
      <c r="Q12" s="500" t="e">
        <f>+G23/$G$29</f>
        <v>#REF!</v>
      </c>
      <c r="R12" s="502" t="e">
        <f>+SUM(I12:Q12)</f>
        <v>#REF!</v>
      </c>
    </row>
    <row r="13" spans="1:18" ht="18" customHeight="1">
      <c r="A13" s="280"/>
      <c r="B13" s="4">
        <v>1</v>
      </c>
      <c r="C13" s="1" t="s">
        <v>59</v>
      </c>
      <c r="D13" s="2" t="s">
        <v>2</v>
      </c>
      <c r="E13" s="3">
        <v>1.05</v>
      </c>
      <c r="F13" s="19" t="e">
        <f>+#REF!</f>
        <v>#REF!</v>
      </c>
      <c r="G13" s="5" t="e">
        <f>+ROUND(E13*F13,0)</f>
        <v>#REF!</v>
      </c>
      <c r="H13" s="280"/>
      <c r="I13" s="501">
        <v>0.59771421732886554</v>
      </c>
      <c r="J13" s="501">
        <v>0.40228578267113452</v>
      </c>
      <c r="K13" s="281"/>
      <c r="L13" s="281"/>
      <c r="M13" s="281"/>
      <c r="N13" s="281"/>
      <c r="O13" s="281"/>
      <c r="P13" s="281"/>
      <c r="Q13" s="281"/>
      <c r="R13" s="281"/>
    </row>
    <row r="14" spans="1:18" ht="18" customHeight="1">
      <c r="A14" s="280"/>
      <c r="B14" s="4">
        <v>2</v>
      </c>
      <c r="C14" s="47" t="s">
        <v>71</v>
      </c>
      <c r="D14" s="48" t="s">
        <v>2</v>
      </c>
      <c r="E14" s="3">
        <v>0.03</v>
      </c>
      <c r="F14" s="19" t="e">
        <f>+#REF!</f>
        <v>#REF!</v>
      </c>
      <c r="G14" s="5" t="e">
        <f>+ROUND(E14*F14,0)</f>
        <v>#REF!</v>
      </c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</row>
    <row r="15" spans="1:18">
      <c r="A15" s="280"/>
      <c r="B15" s="990"/>
      <c r="C15" s="991"/>
      <c r="D15" s="991"/>
      <c r="E15" s="992" t="s">
        <v>6</v>
      </c>
      <c r="F15" s="992"/>
      <c r="G15" s="6" t="e">
        <f>SUM(G13:G14)</f>
        <v>#REF!</v>
      </c>
      <c r="H15" s="491"/>
      <c r="I15" s="280"/>
      <c r="J15" s="280"/>
      <c r="K15" s="280"/>
      <c r="L15" s="280"/>
      <c r="M15" s="280"/>
      <c r="N15" s="280"/>
      <c r="O15" s="280"/>
      <c r="P15" s="280"/>
      <c r="Q15" s="280"/>
      <c r="R15" s="280"/>
    </row>
    <row r="16" spans="1:18">
      <c r="A16" s="280"/>
      <c r="B16" s="988"/>
      <c r="C16" s="988"/>
      <c r="D16" s="988"/>
      <c r="E16" s="988"/>
      <c r="F16" s="988"/>
      <c r="G16" s="988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</row>
    <row r="17" spans="1:18">
      <c r="A17" s="280"/>
      <c r="B17" s="989" t="s">
        <v>7</v>
      </c>
      <c r="C17" s="989"/>
      <c r="D17" s="492" t="str">
        <f>+D12</f>
        <v>UNIDAD</v>
      </c>
      <c r="E17" s="492" t="s">
        <v>4</v>
      </c>
      <c r="F17" s="494" t="str">
        <f>+F12</f>
        <v>VALOR UNITARIO</v>
      </c>
      <c r="G17" s="494" t="s">
        <v>25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4">
        <v>1</v>
      </c>
      <c r="C18" s="7" t="s">
        <v>75</v>
      </c>
      <c r="D18" s="8" t="s">
        <v>54</v>
      </c>
      <c r="E18" s="9">
        <v>0.1</v>
      </c>
      <c r="F18" s="10" t="e">
        <f>+G28*E18</f>
        <v>#REF!</v>
      </c>
      <c r="G18" s="5" t="e">
        <f>+ROUND(F18,0)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990"/>
      <c r="C19" s="991"/>
      <c r="D19" s="991"/>
      <c r="E19" s="992" t="s">
        <v>9</v>
      </c>
      <c r="F19" s="992"/>
      <c r="G19" s="6" t="e">
        <f>G18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493"/>
      <c r="C20" s="493"/>
      <c r="D20" s="493"/>
      <c r="E20" s="30"/>
      <c r="F20" s="30"/>
      <c r="G20" s="14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1034" t="s">
        <v>15</v>
      </c>
      <c r="C21" s="1035"/>
      <c r="D21" s="492" t="s">
        <v>72</v>
      </c>
      <c r="E21" s="492" t="s">
        <v>73</v>
      </c>
      <c r="F21" s="492" t="s">
        <v>74</v>
      </c>
      <c r="G21" s="492" t="s">
        <v>25</v>
      </c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8">
        <v>1</v>
      </c>
      <c r="C22" s="7" t="s">
        <v>40</v>
      </c>
      <c r="D22" s="15"/>
      <c r="E22" s="16"/>
      <c r="F22" s="16">
        <v>0</v>
      </c>
      <c r="G22" s="5">
        <f>+ROUND(E22*F22*D22,0)</f>
        <v>0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1039"/>
      <c r="C23" s="1039"/>
      <c r="D23" s="1040"/>
      <c r="E23" s="1041" t="s">
        <v>16</v>
      </c>
      <c r="F23" s="1042"/>
      <c r="G23" s="17">
        <f>SUM(G22)</f>
        <v>0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>
      <c r="A24" s="280"/>
      <c r="B24" s="988"/>
      <c r="C24" s="988"/>
      <c r="D24" s="988"/>
      <c r="E24" s="988"/>
      <c r="F24" s="988"/>
      <c r="G24" s="988"/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89" t="s">
        <v>10</v>
      </c>
      <c r="C25" s="989"/>
      <c r="D25" s="492" t="str">
        <f>+D17</f>
        <v>UNIDAD</v>
      </c>
      <c r="E25" s="492" t="s">
        <v>4</v>
      </c>
      <c r="F25" s="492" t="e">
        <f>+#REF!</f>
        <v>#REF!</v>
      </c>
      <c r="G25" s="494" t="s">
        <v>25</v>
      </c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4">
        <v>1</v>
      </c>
      <c r="C26" s="49" t="e">
        <f>+#REF!</f>
        <v>#REF!</v>
      </c>
      <c r="D26" s="18" t="s">
        <v>38</v>
      </c>
      <c r="E26" s="12">
        <v>0.05</v>
      </c>
      <c r="F26" s="13" t="e">
        <f>+#REF!</f>
        <v>#REF!</v>
      </c>
      <c r="G26" s="5" t="e">
        <f>+ROUND(E26*F26,0)</f>
        <v>#REF!</v>
      </c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4"/>
      <c r="C27" s="27"/>
      <c r="D27" s="18"/>
      <c r="E27" s="12"/>
      <c r="F27" s="13"/>
      <c r="G27" s="5">
        <f>+ROUND(E27*F27,0)</f>
        <v>0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994"/>
      <c r="C28" s="994"/>
      <c r="D28" s="994"/>
      <c r="E28" s="986" t="s">
        <v>11</v>
      </c>
      <c r="F28" s="987"/>
      <c r="G28" s="6" t="e">
        <f>G26+G27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95"/>
      <c r="C29" s="495"/>
      <c r="D29" s="495"/>
      <c r="E29" s="986" t="s">
        <v>12</v>
      </c>
      <c r="F29" s="987"/>
      <c r="G29" s="6" t="e">
        <f>ROUND(G15+G19+G28+G23,0)</f>
        <v>#REF!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</sheetData>
  <mergeCells count="23">
    <mergeCell ref="B16:G16"/>
    <mergeCell ref="B2:C7"/>
    <mergeCell ref="D2:F5"/>
    <mergeCell ref="G2:G7"/>
    <mergeCell ref="D6:F7"/>
    <mergeCell ref="B8:C9"/>
    <mergeCell ref="D8:G9"/>
    <mergeCell ref="D10:G10"/>
    <mergeCell ref="D11:F11"/>
    <mergeCell ref="B12:C12"/>
    <mergeCell ref="B15:D15"/>
    <mergeCell ref="E15:F15"/>
    <mergeCell ref="B17:C17"/>
    <mergeCell ref="B19:D19"/>
    <mergeCell ref="E19:F19"/>
    <mergeCell ref="B21:C21"/>
    <mergeCell ref="B23:D23"/>
    <mergeCell ref="E23:F23"/>
    <mergeCell ref="B24:G24"/>
    <mergeCell ref="B25:C25"/>
    <mergeCell ref="B28:D28"/>
    <mergeCell ref="E28:F28"/>
    <mergeCell ref="E29:F2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fitToHeight="0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tabColor rgb="FF00FF00"/>
  </sheetPr>
  <dimension ref="A1:R31"/>
  <sheetViews>
    <sheetView view="pageBreakPreview" zoomScale="90" zoomScaleSheetLayoutView="90" workbookViewId="0">
      <selection activeCell="L76" sqref="L76:M76"/>
    </sheetView>
  </sheetViews>
  <sheetFormatPr baseColWidth="10" defaultColWidth="10.85546875" defaultRowHeight="15" customHeight="1"/>
  <cols>
    <col min="1" max="1" width="1.42578125" customWidth="1"/>
    <col min="2" max="2" width="5.140625" customWidth="1"/>
    <col min="3" max="3" width="35.140625" customWidth="1"/>
    <col min="4" max="4" width="9.42578125" customWidth="1"/>
    <col min="5" max="5" width="18.85546875" customWidth="1"/>
    <col min="6" max="6" width="18.42578125" customWidth="1"/>
    <col min="7" max="7" width="24.140625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4.25" customHeight="1">
      <c r="A2" s="280"/>
      <c r="B2" s="1002"/>
      <c r="C2" s="1003"/>
      <c r="D2" s="1008" t="e">
        <f>+#REF!</f>
        <v>#REF!</v>
      </c>
      <c r="E2" s="1009"/>
      <c r="F2" s="1010"/>
      <c r="G2" s="1036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4.25" customHeight="1">
      <c r="A3" s="280"/>
      <c r="B3" s="1004"/>
      <c r="C3" s="1005"/>
      <c r="D3" s="1011"/>
      <c r="E3" s="1012"/>
      <c r="F3" s="1013"/>
      <c r="G3" s="103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4.25" customHeight="1">
      <c r="A4" s="280"/>
      <c r="B4" s="1004"/>
      <c r="C4" s="1005"/>
      <c r="D4" s="1011"/>
      <c r="E4" s="1012"/>
      <c r="F4" s="1013"/>
      <c r="G4" s="103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4.25" customHeight="1">
      <c r="A5" s="280"/>
      <c r="B5" s="1004"/>
      <c r="C5" s="1005"/>
      <c r="D5" s="1014"/>
      <c r="E5" s="1015"/>
      <c r="F5" s="1016"/>
      <c r="G5" s="103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4.25" customHeight="1">
      <c r="A6" s="280"/>
      <c r="B6" s="1004"/>
      <c r="C6" s="1005"/>
      <c r="D6" s="1018" t="s">
        <v>87</v>
      </c>
      <c r="E6" s="1019"/>
      <c r="F6" s="1020"/>
      <c r="G6" s="103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38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27.75" customHeight="1">
      <c r="A10" s="280"/>
      <c r="B10" s="42" t="s">
        <v>86</v>
      </c>
      <c r="C10" s="470" t="e">
        <f>+#REF!</f>
        <v>#REF!</v>
      </c>
      <c r="D10" s="995" t="e">
        <f>+#REF!</f>
        <v>#REF!</v>
      </c>
      <c r="E10" s="996"/>
      <c r="F10" s="996"/>
      <c r="G10" s="997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 ht="15" customHeight="1">
      <c r="A11" s="280"/>
      <c r="B11" s="52"/>
      <c r="C11" s="53"/>
      <c r="D11" s="1045" t="s">
        <v>46</v>
      </c>
      <c r="E11" s="1046"/>
      <c r="F11" s="1047"/>
      <c r="G11" s="496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1034" t="s">
        <v>5</v>
      </c>
      <c r="C12" s="1035"/>
      <c r="D12" s="492" t="s">
        <v>23</v>
      </c>
      <c r="E12" s="492" t="s">
        <v>4</v>
      </c>
      <c r="F12" s="494" t="s">
        <v>24</v>
      </c>
      <c r="G12" s="494" t="s">
        <v>25</v>
      </c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</row>
    <row r="13" spans="1:18" ht="18" customHeight="1">
      <c r="A13" s="280"/>
      <c r="B13" s="4">
        <v>1</v>
      </c>
      <c r="C13" s="1" t="s">
        <v>88</v>
      </c>
      <c r="D13" s="2" t="s">
        <v>44</v>
      </c>
      <c r="E13" s="3">
        <v>1.05</v>
      </c>
      <c r="F13" s="19" t="e">
        <f>+#REF!</f>
        <v>#REF!</v>
      </c>
      <c r="G13" s="5" t="e">
        <f>+ROUND(E13*F13,0)</f>
        <v>#REF!</v>
      </c>
      <c r="H13" s="280"/>
      <c r="I13" t="s">
        <v>410</v>
      </c>
      <c r="J13" t="s">
        <v>411</v>
      </c>
      <c r="K13" t="s">
        <v>412</v>
      </c>
      <c r="L13" t="s">
        <v>413</v>
      </c>
      <c r="M13" t="s">
        <v>414</v>
      </c>
      <c r="N13" t="s">
        <v>415</v>
      </c>
      <c r="O13" t="s">
        <v>416</v>
      </c>
      <c r="P13" t="s">
        <v>417</v>
      </c>
      <c r="Q13" t="s">
        <v>418</v>
      </c>
      <c r="R13" s="281" t="s">
        <v>419</v>
      </c>
    </row>
    <row r="14" spans="1:18" ht="18" customHeight="1">
      <c r="A14" s="280"/>
      <c r="B14" s="4">
        <v>2</v>
      </c>
      <c r="C14" s="47" t="s">
        <v>81</v>
      </c>
      <c r="D14" s="48" t="s">
        <v>1</v>
      </c>
      <c r="E14" s="51">
        <f>0.15*0.025*5.3</f>
        <v>1.9875E-2</v>
      </c>
      <c r="F14" s="19" t="e">
        <f>+#REF!</f>
        <v>#REF!</v>
      </c>
      <c r="G14" s="5" t="e">
        <f>+ROUND(E14*F14,0)</f>
        <v>#REF!</v>
      </c>
      <c r="H14" s="280"/>
      <c r="I14" s="500" t="e">
        <f>+$G$30*I15/$G$31</f>
        <v>#REF!</v>
      </c>
      <c r="J14" s="500" t="e">
        <f>+$G$30*J15/$G$31</f>
        <v>#REF!</v>
      </c>
      <c r="K14" s="500" t="e">
        <f>+G15/$G$31</f>
        <v>#REF!</v>
      </c>
      <c r="L14" s="500"/>
      <c r="M14" s="500"/>
      <c r="N14" s="500"/>
      <c r="O14" s="500" t="e">
        <f>+G21/$G$31</f>
        <v>#REF!</v>
      </c>
      <c r="P14" s="280"/>
      <c r="Q14" s="500" t="e">
        <f>+G25/$G$31</f>
        <v>#REF!</v>
      </c>
      <c r="R14" s="502" t="e">
        <f>+SUM(I14:Q14)</f>
        <v>#REF!</v>
      </c>
    </row>
    <row r="15" spans="1:18">
      <c r="A15" s="280"/>
      <c r="B15" s="990"/>
      <c r="C15" s="991"/>
      <c r="D15" s="991"/>
      <c r="E15" s="992" t="s">
        <v>6</v>
      </c>
      <c r="F15" s="992"/>
      <c r="G15" s="6" t="e">
        <f>SUM(G13:G14)</f>
        <v>#REF!</v>
      </c>
      <c r="H15" s="280"/>
      <c r="I15" s="501">
        <v>0.59771421732886554</v>
      </c>
      <c r="J15" s="501">
        <v>0.40228578267113452</v>
      </c>
      <c r="K15" s="281"/>
      <c r="L15" s="281"/>
      <c r="M15" s="281"/>
      <c r="N15" s="281"/>
      <c r="O15" s="281"/>
      <c r="P15" s="281"/>
      <c r="Q15" s="281"/>
      <c r="R15" s="281"/>
    </row>
    <row r="16" spans="1:18">
      <c r="A16" s="280"/>
      <c r="B16" s="988"/>
      <c r="C16" s="988"/>
      <c r="D16" s="988"/>
      <c r="E16" s="988"/>
      <c r="F16" s="988"/>
      <c r="G16" s="988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</row>
    <row r="17" spans="1:18">
      <c r="A17" s="280"/>
      <c r="B17" s="989" t="s">
        <v>7</v>
      </c>
      <c r="C17" s="989"/>
      <c r="D17" s="492" t="str">
        <f>+D12</f>
        <v>UNIDAD</v>
      </c>
      <c r="E17" s="492" t="s">
        <v>4</v>
      </c>
      <c r="F17" s="492" t="s">
        <v>8</v>
      </c>
      <c r="G17" s="494" t="s">
        <v>25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4">
        <v>1</v>
      </c>
      <c r="C18" s="7" t="s">
        <v>75</v>
      </c>
      <c r="D18" s="8" t="s">
        <v>54</v>
      </c>
      <c r="E18" s="9">
        <v>0.1</v>
      </c>
      <c r="F18" s="10" t="e">
        <f>+G30*E18</f>
        <v>#REF!</v>
      </c>
      <c r="G18" s="5" t="e">
        <f>+ROUND(F18,0)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2</v>
      </c>
      <c r="C19" s="20" t="e">
        <f>+#REF!</f>
        <v>#REF!</v>
      </c>
      <c r="D19" s="4" t="s">
        <v>1</v>
      </c>
      <c r="E19" s="12">
        <v>4</v>
      </c>
      <c r="F19" s="13" t="e">
        <f>+#REF!</f>
        <v>#REF!</v>
      </c>
      <c r="G19" s="5" t="e">
        <f>+ROUND(E19*F19,0)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4">
        <v>3</v>
      </c>
      <c r="C20" s="22" t="e">
        <f>+#REF!</f>
        <v>#REF!</v>
      </c>
      <c r="D20" s="11" t="s">
        <v>38</v>
      </c>
      <c r="E20" s="12">
        <v>1</v>
      </c>
      <c r="F20" s="13" t="e">
        <f>+#REF!</f>
        <v>#REF!</v>
      </c>
      <c r="G20" s="5" t="e">
        <f>+ROUND(E20*F20,0)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990"/>
      <c r="C21" s="991"/>
      <c r="D21" s="991"/>
      <c r="E21" s="992" t="s">
        <v>9</v>
      </c>
      <c r="F21" s="992"/>
      <c r="G21" s="6" t="e">
        <f>G19+G18+G20</f>
        <v>#REF!</v>
      </c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493"/>
      <c r="C22" s="493"/>
      <c r="D22" s="493"/>
      <c r="E22" s="30"/>
      <c r="F22" s="30"/>
      <c r="G22" s="14"/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1034" t="s">
        <v>15</v>
      </c>
      <c r="C23" s="1035"/>
      <c r="D23" s="492" t="s">
        <v>72</v>
      </c>
      <c r="E23" s="492" t="s">
        <v>73</v>
      </c>
      <c r="F23" s="492" t="s">
        <v>74</v>
      </c>
      <c r="G23" s="492" t="s">
        <v>25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>
      <c r="A24" s="280"/>
      <c r="B24" s="8">
        <v>1</v>
      </c>
      <c r="C24" s="7" t="s">
        <v>40</v>
      </c>
      <c r="D24" s="15"/>
      <c r="E24" s="16"/>
      <c r="F24" s="16"/>
      <c r="G24" s="5">
        <f>+ROUND(E24*F24*D24,0)</f>
        <v>0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1039"/>
      <c r="C25" s="1039"/>
      <c r="D25" s="1040"/>
      <c r="E25" s="1041" t="s">
        <v>16</v>
      </c>
      <c r="F25" s="1042"/>
      <c r="G25" s="17">
        <f>SUM(G24)</f>
        <v>0</v>
      </c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988"/>
      <c r="C26" s="988"/>
      <c r="D26" s="988"/>
      <c r="E26" s="988"/>
      <c r="F26" s="988"/>
      <c r="G26" s="988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989" t="s">
        <v>10</v>
      </c>
      <c r="C27" s="989"/>
      <c r="D27" s="492" t="str">
        <f>+D17</f>
        <v>UNIDAD</v>
      </c>
      <c r="E27" s="492" t="s">
        <v>4</v>
      </c>
      <c r="F27" s="492" t="e">
        <f>+#REF!</f>
        <v>#REF!</v>
      </c>
      <c r="G27" s="494" t="s">
        <v>25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 ht="26.25" customHeight="1">
      <c r="A28" s="280"/>
      <c r="B28" s="4">
        <v>1</v>
      </c>
      <c r="C28" s="31" t="e">
        <f>+#REF!</f>
        <v>#REF!</v>
      </c>
      <c r="D28" s="18" t="s">
        <v>38</v>
      </c>
      <c r="E28" s="12">
        <v>0.5</v>
      </c>
      <c r="F28" s="5" t="e">
        <f>+#REF!</f>
        <v>#REF!</v>
      </c>
      <c r="G28" s="5" t="e">
        <f>+ROUND(E28*F28,0)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"/>
      <c r="C29" s="50"/>
      <c r="D29" s="18"/>
      <c r="E29" s="12"/>
      <c r="F29" s="5"/>
      <c r="G29" s="5">
        <f>+ROUND(E29*F29,0)</f>
        <v>0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  <row r="30" spans="1:18">
      <c r="A30" s="280"/>
      <c r="B30" s="994"/>
      <c r="C30" s="994"/>
      <c r="D30" s="994"/>
      <c r="E30" s="986" t="s">
        <v>11</v>
      </c>
      <c r="F30" s="987"/>
      <c r="G30" s="6" t="e">
        <f>G28+G29</f>
        <v>#REF!</v>
      </c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</row>
    <row r="31" spans="1:18">
      <c r="A31" s="280"/>
      <c r="B31" s="495"/>
      <c r="C31" s="495"/>
      <c r="D31" s="495"/>
      <c r="E31" s="986" t="s">
        <v>12</v>
      </c>
      <c r="F31" s="987"/>
      <c r="G31" s="6" t="e">
        <f>ROUND(G15+G21+G30+G25,0)</f>
        <v>#REF!</v>
      </c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</row>
  </sheetData>
  <mergeCells count="23">
    <mergeCell ref="B16:G16"/>
    <mergeCell ref="B2:C7"/>
    <mergeCell ref="D2:F5"/>
    <mergeCell ref="G2:G7"/>
    <mergeCell ref="D6:F7"/>
    <mergeCell ref="B8:C9"/>
    <mergeCell ref="D8:G9"/>
    <mergeCell ref="D10:G10"/>
    <mergeCell ref="D11:F11"/>
    <mergeCell ref="B12:C12"/>
    <mergeCell ref="B15:D15"/>
    <mergeCell ref="E15:F15"/>
    <mergeCell ref="B17:C17"/>
    <mergeCell ref="B21:D21"/>
    <mergeCell ref="E21:F21"/>
    <mergeCell ref="B23:C23"/>
    <mergeCell ref="B25:D25"/>
    <mergeCell ref="E25:F25"/>
    <mergeCell ref="B26:G26"/>
    <mergeCell ref="B27:C27"/>
    <mergeCell ref="B30:D30"/>
    <mergeCell ref="E30:F30"/>
    <mergeCell ref="E31:F3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fitToHeight="0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2">
    <tabColor rgb="FF00FF00"/>
  </sheetPr>
  <dimension ref="A1:Y109"/>
  <sheetViews>
    <sheetView topLeftCell="J65" zoomScale="75" zoomScaleNormal="75" workbookViewId="0">
      <selection activeCell="L76" sqref="L76:M76"/>
    </sheetView>
  </sheetViews>
  <sheetFormatPr baseColWidth="10" defaultColWidth="11.42578125" defaultRowHeight="15"/>
  <cols>
    <col min="1" max="1" width="9.1406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3.25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16.5" thickBot="1">
      <c r="A31" s="281" t="s">
        <v>46</v>
      </c>
      <c r="B31" s="504" t="e">
        <f>+#REF!</f>
        <v>#REF!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s">
        <v>100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/>
      <c r="B36" s="924"/>
      <c r="C36" s="925"/>
      <c r="D36" s="925"/>
      <c r="E36" s="925"/>
      <c r="F36" s="925"/>
      <c r="G36" s="925"/>
      <c r="H36" s="926"/>
      <c r="I36" s="354"/>
      <c r="J36" s="355"/>
      <c r="K36" s="356"/>
      <c r="L36" s="357"/>
      <c r="M36" s="358"/>
      <c r="N36" s="359"/>
    </row>
    <row r="37" spans="1:25">
      <c r="A37" s="353"/>
      <c r="B37" s="924"/>
      <c r="C37" s="925"/>
      <c r="D37" s="925"/>
      <c r="E37" s="925"/>
      <c r="F37" s="925"/>
      <c r="G37" s="925"/>
      <c r="H37" s="926"/>
      <c r="I37" s="360"/>
      <c r="J37" s="361"/>
      <c r="K37" s="356"/>
      <c r="L37" s="362"/>
      <c r="M37" s="358"/>
      <c r="N37" s="359"/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  <c r="P40" t="s">
        <v>410</v>
      </c>
      <c r="Q40" t="s">
        <v>411</v>
      </c>
      <c r="R40" t="s">
        <v>412</v>
      </c>
      <c r="S40" t="s">
        <v>413</v>
      </c>
      <c r="T40" t="s">
        <v>414</v>
      </c>
      <c r="U40" t="s">
        <v>415</v>
      </c>
      <c r="V40" t="s">
        <v>416</v>
      </c>
      <c r="W40" t="s">
        <v>417</v>
      </c>
      <c r="X40" t="s">
        <v>418</v>
      </c>
      <c r="Y40" s="281" t="s">
        <v>419</v>
      </c>
    </row>
    <row r="41" spans="1:25">
      <c r="B41" s="927"/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/>
      <c r="N41" s="379"/>
      <c r="P41" s="500" t="e">
        <f>+$N$77*P42/$N$79</f>
        <v>#REF!</v>
      </c>
      <c r="Q41" s="500" t="e">
        <f>+$N$77*Q42/$N$79</f>
        <v>#REF!</v>
      </c>
      <c r="R41" s="500" t="e">
        <f>+N55/$N$79</f>
        <v>#REF!</v>
      </c>
      <c r="S41" s="500"/>
      <c r="T41" s="500"/>
      <c r="U41" s="500"/>
      <c r="V41" s="500" t="e">
        <f>+N43/$N$79</f>
        <v>#REF!</v>
      </c>
      <c r="W41" s="280"/>
      <c r="X41" s="500" t="e">
        <f>+N66/$N$79</f>
        <v>#REF!</v>
      </c>
      <c r="Y41" s="502" t="e">
        <f>+SUM(P41:X41)</f>
        <v>#REF!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1">
        <v>0.27084406605026978</v>
      </c>
      <c r="Q42" s="501">
        <v>0.72915593394973022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/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392</v>
      </c>
      <c r="B48" s="393" t="s">
        <v>403</v>
      </c>
      <c r="C48" s="394"/>
      <c r="D48" s="394"/>
      <c r="E48" s="394"/>
      <c r="F48" s="394"/>
      <c r="G48" s="394"/>
      <c r="H48" s="394"/>
      <c r="I48" s="355"/>
      <c r="J48" s="471" t="s">
        <v>404</v>
      </c>
      <c r="K48" s="396">
        <v>1.3</v>
      </c>
      <c r="L48" s="354"/>
      <c r="M48" s="397">
        <v>4453</v>
      </c>
      <c r="N48" s="359">
        <f>K48*M48</f>
        <v>5788.9000000000005</v>
      </c>
    </row>
    <row r="49" spans="1:14">
      <c r="A49" s="392"/>
      <c r="B49" s="393"/>
      <c r="C49" s="398"/>
      <c r="D49" s="398"/>
      <c r="E49" s="398"/>
      <c r="F49" s="398"/>
      <c r="G49" s="398"/>
      <c r="H49" s="398"/>
      <c r="I49" s="398"/>
      <c r="J49" s="395"/>
      <c r="K49" s="400"/>
      <c r="L49" s="360"/>
      <c r="M49" s="397"/>
      <c r="N49" s="359"/>
    </row>
    <row r="50" spans="1:14">
      <c r="A50" s="392"/>
      <c r="B50" s="393"/>
      <c r="C50" s="398"/>
      <c r="D50" s="398"/>
      <c r="E50" s="398"/>
      <c r="F50" s="398"/>
      <c r="G50" s="398"/>
      <c r="H50" s="398"/>
      <c r="I50" s="398"/>
      <c r="J50" s="395"/>
      <c r="K50" s="400"/>
      <c r="L50" s="360"/>
      <c r="M50" s="397"/>
      <c r="N50" s="359"/>
    </row>
    <row r="51" spans="1:14">
      <c r="A51" s="392"/>
      <c r="B51" s="393"/>
      <c r="C51" s="398"/>
      <c r="D51" s="398"/>
      <c r="E51" s="398"/>
      <c r="F51" s="398"/>
      <c r="G51" s="398"/>
      <c r="H51" s="398"/>
      <c r="I51" s="398"/>
      <c r="J51" s="395"/>
      <c r="K51" s="400"/>
      <c r="L51" s="360"/>
      <c r="M51" s="397"/>
      <c r="N51" s="359"/>
    </row>
    <row r="52" spans="1:14">
      <c r="B52" s="486"/>
      <c r="C52" s="415"/>
      <c r="D52" s="415"/>
      <c r="E52" s="415"/>
      <c r="F52" s="415"/>
      <c r="G52" s="415"/>
      <c r="H52" s="415"/>
      <c r="I52" s="415"/>
      <c r="J52" s="472"/>
      <c r="K52" s="473"/>
      <c r="L52" s="436"/>
      <c r="M52" s="474"/>
      <c r="N52" s="475"/>
    </row>
    <row r="53" spans="1:14">
      <c r="B53" s="476"/>
      <c r="C53" s="411"/>
      <c r="D53" s="411"/>
      <c r="E53" s="411"/>
      <c r="F53" s="411"/>
      <c r="G53" s="411"/>
      <c r="H53" s="411"/>
      <c r="I53" s="411"/>
      <c r="J53" s="395"/>
      <c r="K53" s="421"/>
      <c r="L53" s="436"/>
      <c r="M53" s="474"/>
      <c r="N53" s="475"/>
    </row>
    <row r="54" spans="1:14">
      <c r="B54" s="486"/>
      <c r="C54" s="411"/>
      <c r="D54" s="411"/>
      <c r="E54" s="411"/>
      <c r="F54" s="411"/>
      <c r="G54" s="411"/>
      <c r="H54" s="411"/>
      <c r="I54" s="411"/>
      <c r="J54" s="395"/>
      <c r="K54" s="421"/>
      <c r="L54" s="436"/>
      <c r="M54" s="474"/>
      <c r="N54" s="373"/>
    </row>
    <row r="55" spans="1:14" ht="15.75" thickBot="1">
      <c r="B55" s="915" t="s">
        <v>334</v>
      </c>
      <c r="C55" s="907"/>
      <c r="D55" s="907"/>
      <c r="E55" s="907"/>
      <c r="F55" s="907"/>
      <c r="G55" s="907"/>
      <c r="H55" s="907"/>
      <c r="I55" s="907"/>
      <c r="J55" s="907"/>
      <c r="K55" s="907"/>
      <c r="L55" s="907"/>
      <c r="M55" s="908"/>
      <c r="N55" s="478">
        <f>SUM(N48:N54)</f>
        <v>5788.9000000000005</v>
      </c>
    </row>
    <row r="56" spans="1:14">
      <c r="B56" s="404"/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</row>
    <row r="57" spans="1:14">
      <c r="B57" s="386" t="s">
        <v>341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7"/>
      <c r="M57" s="387"/>
      <c r="N57" s="388"/>
    </row>
    <row r="58" spans="1:14" ht="15.75" thickBot="1">
      <c r="B58" s="405"/>
      <c r="C58" s="348"/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50"/>
    </row>
    <row r="59" spans="1:14" ht="25.5">
      <c r="B59" s="483" t="s">
        <v>342</v>
      </c>
      <c r="C59" s="484"/>
      <c r="D59" s="484"/>
      <c r="E59" s="484"/>
      <c r="F59" s="484"/>
      <c r="G59" s="484"/>
      <c r="H59" s="406" t="s">
        <v>23</v>
      </c>
      <c r="I59" s="407" t="s">
        <v>343</v>
      </c>
      <c r="J59" s="408" t="s">
        <v>344</v>
      </c>
      <c r="K59" s="406" t="s">
        <v>345</v>
      </c>
      <c r="L59" s="909" t="s">
        <v>346</v>
      </c>
      <c r="M59" s="910"/>
      <c r="N59" s="409" t="s">
        <v>330</v>
      </c>
    </row>
    <row r="60" spans="1:14">
      <c r="B60" s="410"/>
      <c r="C60" s="411"/>
      <c r="D60" s="411"/>
      <c r="E60" s="411"/>
      <c r="F60" s="411"/>
      <c r="G60" s="411"/>
      <c r="H60" s="412"/>
      <c r="I60" s="377"/>
      <c r="J60" s="413"/>
      <c r="K60" s="377"/>
      <c r="L60" s="911"/>
      <c r="M60" s="912"/>
      <c r="N60" s="414"/>
    </row>
    <row r="61" spans="1:14">
      <c r="B61" s="410"/>
      <c r="C61" s="415"/>
      <c r="D61" s="415"/>
      <c r="E61" s="415"/>
      <c r="F61" s="415"/>
      <c r="G61" s="415"/>
      <c r="H61" s="412"/>
      <c r="I61" s="377"/>
      <c r="J61" s="413"/>
      <c r="K61" s="377"/>
      <c r="L61" s="911"/>
      <c r="M61" s="912"/>
      <c r="N61" s="414"/>
    </row>
    <row r="62" spans="1:14">
      <c r="B62" s="410"/>
      <c r="C62" s="415"/>
      <c r="D62" s="415"/>
      <c r="E62" s="415"/>
      <c r="F62" s="415"/>
      <c r="G62" s="415"/>
      <c r="H62" s="412"/>
      <c r="I62" s="377"/>
      <c r="J62" s="413"/>
      <c r="K62" s="377"/>
      <c r="L62" s="911"/>
      <c r="M62" s="912"/>
      <c r="N62" s="414"/>
    </row>
    <row r="63" spans="1:14">
      <c r="B63" s="410"/>
      <c r="C63" s="415"/>
      <c r="D63" s="415"/>
      <c r="E63" s="415"/>
      <c r="F63" s="415"/>
      <c r="G63" s="415"/>
      <c r="H63" s="412"/>
      <c r="I63" s="377"/>
      <c r="J63" s="413"/>
      <c r="K63" s="377"/>
      <c r="L63" s="911"/>
      <c r="M63" s="912"/>
      <c r="N63" s="414"/>
    </row>
    <row r="64" spans="1:14">
      <c r="B64" s="410"/>
      <c r="C64" s="415"/>
      <c r="D64" s="415"/>
      <c r="E64" s="415"/>
      <c r="F64" s="415"/>
      <c r="G64" s="415"/>
      <c r="H64" s="416"/>
      <c r="I64" s="377"/>
      <c r="J64" s="377"/>
      <c r="K64" s="377"/>
      <c r="L64" s="417"/>
      <c r="M64" s="418"/>
      <c r="N64" s="419"/>
    </row>
    <row r="65" spans="1:15" ht="15.75" thickBot="1">
      <c r="B65" s="481"/>
      <c r="C65" s="482"/>
      <c r="D65" s="482"/>
      <c r="E65" s="482"/>
      <c r="F65" s="482"/>
      <c r="G65" s="482"/>
      <c r="H65" s="420"/>
      <c r="I65" s="421"/>
      <c r="J65" s="421"/>
      <c r="K65" s="421"/>
      <c r="L65" s="913"/>
      <c r="M65" s="914"/>
      <c r="N65" s="421"/>
    </row>
    <row r="66" spans="1:15" ht="15.75" thickBot="1">
      <c r="B66" s="915" t="s">
        <v>334</v>
      </c>
      <c r="C66" s="907"/>
      <c r="D66" s="907"/>
      <c r="E66" s="907"/>
      <c r="F66" s="907"/>
      <c r="G66" s="907"/>
      <c r="H66" s="907"/>
      <c r="I66" s="907"/>
      <c r="J66" s="907"/>
      <c r="K66" s="907"/>
      <c r="L66" s="907"/>
      <c r="M66" s="908"/>
      <c r="N66" s="422"/>
    </row>
    <row r="67" spans="1:15">
      <c r="B67" s="404"/>
      <c r="C67" s="384"/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</row>
    <row r="68" spans="1:15">
      <c r="B68" s="386" t="s">
        <v>349</v>
      </c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69" spans="1:15" ht="15.75" thickBot="1">
      <c r="B69" s="405"/>
      <c r="C69" s="348"/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50"/>
    </row>
    <row r="70" spans="1:15" ht="25.5">
      <c r="B70" s="916" t="s">
        <v>350</v>
      </c>
      <c r="C70" s="917"/>
      <c r="D70" s="917"/>
      <c r="E70" s="917"/>
      <c r="F70" s="917"/>
      <c r="G70" s="917"/>
      <c r="H70" s="917"/>
      <c r="I70" s="406" t="s">
        <v>92</v>
      </c>
      <c r="J70" s="408" t="s">
        <v>351</v>
      </c>
      <c r="K70" s="407" t="s">
        <v>93</v>
      </c>
      <c r="L70" s="918" t="s">
        <v>77</v>
      </c>
      <c r="M70" s="919"/>
      <c r="N70" s="423" t="s">
        <v>330</v>
      </c>
    </row>
    <row r="71" spans="1:15">
      <c r="A71" s="424" t="s">
        <v>393</v>
      </c>
      <c r="B71" s="506" t="e">
        <f>+#REF!</f>
        <v>#REF!</v>
      </c>
      <c r="C71" s="415"/>
      <c r="D71" s="415"/>
      <c r="E71" s="415"/>
      <c r="F71" s="415"/>
      <c r="G71" s="415"/>
      <c r="H71" s="415"/>
      <c r="I71" s="426"/>
      <c r="J71" s="427"/>
      <c r="K71" s="428" t="e">
        <f>+#REF!</f>
        <v>#REF!</v>
      </c>
      <c r="L71" s="429"/>
      <c r="M71" s="430">
        <f>0.005/0.185</f>
        <v>2.7027027027027029E-2</v>
      </c>
      <c r="N71" s="431" t="e">
        <f>K71*M71</f>
        <v>#REF!</v>
      </c>
      <c r="O71" s="432"/>
    </row>
    <row r="72" spans="1:15">
      <c r="A72" s="424" t="s">
        <v>353</v>
      </c>
      <c r="B72" s="425"/>
      <c r="C72" s="415"/>
      <c r="D72" s="415"/>
      <c r="E72" s="415"/>
      <c r="F72" s="415"/>
      <c r="G72" s="415"/>
      <c r="H72" s="415"/>
      <c r="I72" s="426"/>
      <c r="J72" s="427"/>
      <c r="K72" s="428"/>
      <c r="L72" s="429"/>
      <c r="M72" s="430"/>
      <c r="N72" s="431"/>
    </row>
    <row r="73" spans="1:15">
      <c r="B73" s="425"/>
      <c r="C73" s="415"/>
      <c r="D73" s="415"/>
      <c r="E73" s="415"/>
      <c r="F73" s="415"/>
      <c r="G73" s="415"/>
      <c r="H73" s="415"/>
      <c r="I73" s="426"/>
      <c r="J73" s="427"/>
      <c r="K73" s="428"/>
      <c r="L73" s="429"/>
      <c r="M73" s="433"/>
      <c r="N73" s="431"/>
    </row>
    <row r="74" spans="1:15">
      <c r="B74" s="425"/>
      <c r="C74" s="415"/>
      <c r="D74" s="415"/>
      <c r="E74" s="415"/>
      <c r="F74" s="415"/>
      <c r="G74" s="415"/>
      <c r="H74" s="415"/>
      <c r="I74" s="377"/>
      <c r="J74" s="434"/>
      <c r="K74" s="435"/>
      <c r="L74" s="436"/>
      <c r="M74" s="437"/>
      <c r="N74" s="438"/>
    </row>
    <row r="75" spans="1:15">
      <c r="B75" s="425"/>
      <c r="C75" s="415"/>
      <c r="D75" s="415"/>
      <c r="E75" s="415"/>
      <c r="F75" s="415"/>
      <c r="G75" s="415"/>
      <c r="H75" s="415"/>
      <c r="I75" s="377"/>
      <c r="J75" s="434"/>
      <c r="K75" s="435"/>
      <c r="L75" s="436"/>
      <c r="M75" s="437"/>
      <c r="N75" s="438"/>
    </row>
    <row r="76" spans="1:15" ht="15.75" thickBot="1">
      <c r="B76" s="920"/>
      <c r="C76" s="921"/>
      <c r="D76" s="921"/>
      <c r="E76" s="921"/>
      <c r="F76" s="921"/>
      <c r="G76" s="921"/>
      <c r="H76" s="921"/>
      <c r="I76" s="421"/>
      <c r="J76" s="421"/>
      <c r="K76" s="421"/>
      <c r="L76" s="922"/>
      <c r="M76" s="923"/>
      <c r="N76" s="421"/>
    </row>
    <row r="77" spans="1:15" ht="15.75" thickBot="1">
      <c r="B77" s="898" t="s">
        <v>334</v>
      </c>
      <c r="C77" s="899"/>
      <c r="D77" s="899"/>
      <c r="E77" s="899"/>
      <c r="F77" s="899"/>
      <c r="G77" s="899"/>
      <c r="H77" s="899"/>
      <c r="I77" s="907"/>
      <c r="J77" s="907"/>
      <c r="K77" s="907"/>
      <c r="L77" s="907"/>
      <c r="M77" s="908"/>
      <c r="N77" s="439" t="e">
        <f>SUM(N71:N76)</f>
        <v>#REF!</v>
      </c>
    </row>
    <row r="78" spans="1:15" ht="15.75" thickBot="1">
      <c r="B78" s="404"/>
      <c r="C78" s="384"/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5"/>
    </row>
    <row r="79" spans="1:15" ht="15.75" thickBot="1">
      <c r="B79" s="885" t="s">
        <v>354</v>
      </c>
      <c r="C79" s="886"/>
      <c r="D79" s="886"/>
      <c r="E79" s="886"/>
      <c r="F79" s="886"/>
      <c r="G79" s="886"/>
      <c r="H79" s="886"/>
      <c r="I79" s="886"/>
      <c r="J79" s="886"/>
      <c r="K79" s="886"/>
      <c r="L79" s="886"/>
      <c r="M79" s="887"/>
      <c r="N79" s="440" t="e">
        <f>N43+N55+N66+N77</f>
        <v>#REF!</v>
      </c>
    </row>
    <row r="80" spans="1:15">
      <c r="B80" s="404"/>
      <c r="C80" s="384"/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5"/>
    </row>
    <row r="81" spans="1:14">
      <c r="B81" s="386" t="s">
        <v>355</v>
      </c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388"/>
    </row>
    <row r="82" spans="1:14" ht="15.75" thickBot="1">
      <c r="B82" s="405"/>
      <c r="C82" s="348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50"/>
    </row>
    <row r="83" spans="1:14">
      <c r="B83" s="888" t="s">
        <v>55</v>
      </c>
      <c r="C83" s="889"/>
      <c r="D83" s="889"/>
      <c r="E83" s="889"/>
      <c r="F83" s="889"/>
      <c r="G83" s="889"/>
      <c r="H83" s="889"/>
      <c r="I83" s="479"/>
      <c r="J83" s="480"/>
      <c r="K83" s="441" t="s">
        <v>356</v>
      </c>
      <c r="L83" s="890" t="s">
        <v>357</v>
      </c>
      <c r="M83" s="891"/>
      <c r="N83" s="442"/>
    </row>
    <row r="84" spans="1:14">
      <c r="B84" s="892" t="s">
        <v>358</v>
      </c>
      <c r="C84" s="893"/>
      <c r="D84" s="893"/>
      <c r="E84" s="893"/>
      <c r="F84" s="893"/>
      <c r="G84" s="893"/>
      <c r="H84" s="893"/>
      <c r="I84" s="443"/>
      <c r="J84" s="444"/>
      <c r="K84" s="445">
        <v>0.2</v>
      </c>
      <c r="L84" s="894" t="e">
        <f>N79*K84</f>
        <v>#REF!</v>
      </c>
      <c r="M84" s="895"/>
      <c r="N84" s="446"/>
    </row>
    <row r="85" spans="1:14">
      <c r="B85" s="447" t="s">
        <v>359</v>
      </c>
      <c r="C85" s="448"/>
      <c r="D85" s="448"/>
      <c r="E85" s="448"/>
      <c r="F85" s="448"/>
      <c r="G85" s="448"/>
      <c r="H85" s="448"/>
      <c r="I85" s="443"/>
      <c r="J85" s="444"/>
      <c r="K85" s="445">
        <v>0.05</v>
      </c>
      <c r="L85" s="894" t="e">
        <f>N79*K85</f>
        <v>#REF!</v>
      </c>
      <c r="M85" s="895"/>
      <c r="N85" s="446"/>
    </row>
    <row r="86" spans="1:14" ht="15.75" thickBot="1">
      <c r="B86" s="449" t="s">
        <v>360</v>
      </c>
      <c r="C86" s="450"/>
      <c r="D86" s="450"/>
      <c r="E86" s="450"/>
      <c r="F86" s="450"/>
      <c r="G86" s="450"/>
      <c r="H86" s="450"/>
      <c r="I86" s="451"/>
      <c r="J86" s="452"/>
      <c r="K86" s="453">
        <v>0.05</v>
      </c>
      <c r="L86" s="896" t="e">
        <f>N79*K86</f>
        <v>#REF!</v>
      </c>
      <c r="M86" s="897"/>
      <c r="N86" s="446"/>
    </row>
    <row r="87" spans="1:14" ht="15.75" thickBot="1">
      <c r="B87" s="898" t="s">
        <v>334</v>
      </c>
      <c r="C87" s="899"/>
      <c r="D87" s="899"/>
      <c r="E87" s="899"/>
      <c r="F87" s="899"/>
      <c r="G87" s="899"/>
      <c r="H87" s="899"/>
      <c r="I87" s="899"/>
      <c r="J87" s="899"/>
      <c r="K87" s="899"/>
      <c r="L87" s="899"/>
      <c r="M87" s="900"/>
      <c r="N87" s="454" t="e">
        <f>L84+L85+L86</f>
        <v>#REF!</v>
      </c>
    </row>
    <row r="88" spans="1:14" ht="15.75" thickBot="1">
      <c r="B88" s="404"/>
      <c r="C88" s="384"/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5"/>
    </row>
    <row r="89" spans="1:14" ht="15.75" thickBot="1">
      <c r="A89" s="281" t="s">
        <v>361</v>
      </c>
      <c r="B89" s="885" t="s">
        <v>362</v>
      </c>
      <c r="C89" s="886"/>
      <c r="D89" s="886"/>
      <c r="E89" s="886"/>
      <c r="F89" s="886"/>
      <c r="G89" s="886"/>
      <c r="H89" s="886"/>
      <c r="I89" s="886"/>
      <c r="J89" s="886"/>
      <c r="K89" s="886"/>
      <c r="L89" s="886"/>
      <c r="M89" s="887"/>
      <c r="N89" s="455" t="e">
        <f>N79+N87</f>
        <v>#REF!</v>
      </c>
    </row>
    <row r="90" spans="1:14">
      <c r="B90" s="311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4"/>
    </row>
    <row r="91" spans="1:14">
      <c r="B91" s="315"/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6"/>
    </row>
    <row r="92" spans="1:14">
      <c r="B92" s="315"/>
      <c r="C92" s="313"/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6"/>
    </row>
    <row r="93" spans="1:14">
      <c r="B93" s="315"/>
      <c r="C93" s="313"/>
      <c r="D93" s="313"/>
      <c r="E93" s="313"/>
      <c r="F93" s="313"/>
      <c r="G93" s="456" t="s">
        <v>363</v>
      </c>
      <c r="H93" s="456"/>
      <c r="I93" s="456"/>
      <c r="J93" s="456"/>
      <c r="K93" s="313"/>
      <c r="L93" s="313"/>
      <c r="M93" s="313"/>
      <c r="N93" s="316"/>
    </row>
    <row r="94" spans="1:14">
      <c r="B94" s="457"/>
      <c r="C94" s="458"/>
      <c r="D94" s="458"/>
      <c r="E94" s="458"/>
      <c r="F94" s="458"/>
      <c r="G94" s="313" t="s">
        <v>364</v>
      </c>
      <c r="H94" s="458"/>
      <c r="I94" s="458"/>
      <c r="J94" s="458"/>
      <c r="K94" s="458"/>
      <c r="L94" s="458"/>
      <c r="M94" s="458"/>
      <c r="N94" s="459"/>
    </row>
    <row r="95" spans="1:14">
      <c r="B95" s="457"/>
      <c r="C95" s="458"/>
      <c r="D95" s="458"/>
      <c r="E95" s="458"/>
      <c r="F95" s="458"/>
      <c r="G95" s="313" t="s">
        <v>365</v>
      </c>
      <c r="H95" s="313"/>
      <c r="I95" s="313"/>
      <c r="J95" s="458"/>
      <c r="K95" s="458"/>
      <c r="L95" s="458"/>
      <c r="M95" s="458"/>
      <c r="N95" s="459"/>
    </row>
    <row r="96" spans="1:14">
      <c r="B96" s="460"/>
      <c r="C96" s="331"/>
      <c r="D96" s="331"/>
      <c r="E96" s="331"/>
      <c r="F96" s="331"/>
      <c r="G96" s="313" t="s">
        <v>366</v>
      </c>
      <c r="H96" s="331"/>
      <c r="I96" s="331"/>
      <c r="J96" s="331"/>
      <c r="K96" s="331"/>
      <c r="L96" s="331"/>
      <c r="M96" s="331"/>
      <c r="N96" s="332"/>
    </row>
    <row r="97" spans="2:14">
      <c r="B97" s="315"/>
      <c r="C97" s="313"/>
      <c r="D97" s="313"/>
      <c r="E97" s="313"/>
      <c r="F97" s="313"/>
      <c r="G97" s="313" t="s">
        <v>367</v>
      </c>
      <c r="H97" s="313"/>
      <c r="I97" s="313"/>
      <c r="J97" s="313"/>
      <c r="K97" s="313"/>
      <c r="L97" s="313"/>
      <c r="M97" s="313"/>
      <c r="N97" s="316"/>
    </row>
    <row r="98" spans="2:14">
      <c r="B98" s="461" t="s">
        <v>368</v>
      </c>
      <c r="C98" s="462"/>
      <c r="D98" s="462"/>
      <c r="E98" s="462"/>
      <c r="F98" s="462"/>
      <c r="G98" s="462"/>
      <c r="H98" s="462"/>
      <c r="I98" s="462"/>
      <c r="J98" s="462"/>
      <c r="K98" s="462"/>
      <c r="L98" s="462"/>
      <c r="M98" s="462"/>
      <c r="N98" s="463"/>
    </row>
    <row r="99" spans="2:14">
      <c r="B99" s="901"/>
      <c r="C99" s="902"/>
      <c r="D99" s="902"/>
      <c r="E99" s="902"/>
      <c r="F99" s="902"/>
      <c r="G99" s="902"/>
      <c r="H99" s="902"/>
      <c r="I99" s="902"/>
      <c r="J99" s="902"/>
      <c r="K99" s="902"/>
      <c r="L99" s="902"/>
      <c r="M99" s="902"/>
      <c r="N99" s="903"/>
    </row>
    <row r="100" spans="2:14">
      <c r="B100" s="904"/>
      <c r="C100" s="905"/>
      <c r="D100" s="905"/>
      <c r="E100" s="905"/>
      <c r="F100" s="905"/>
      <c r="G100" s="905"/>
      <c r="H100" s="905"/>
      <c r="I100" s="905"/>
      <c r="J100" s="905"/>
      <c r="K100" s="905"/>
      <c r="L100" s="905"/>
      <c r="M100" s="905"/>
      <c r="N100" s="906"/>
    </row>
    <row r="101" spans="2:14">
      <c r="B101" s="460"/>
      <c r="C101" s="331"/>
      <c r="D101" s="331"/>
      <c r="E101" s="331"/>
      <c r="F101" s="331"/>
      <c r="G101" s="331"/>
      <c r="H101" s="331"/>
      <c r="I101" s="331"/>
      <c r="J101" s="331"/>
      <c r="K101" s="331"/>
      <c r="L101" s="331"/>
      <c r="M101" s="331"/>
      <c r="N101" s="332"/>
    </row>
    <row r="102" spans="2:14">
      <c r="B102" s="315"/>
      <c r="C102" s="313"/>
      <c r="D102" s="313"/>
      <c r="E102" s="313"/>
      <c r="F102" s="313"/>
      <c r="G102" s="313" t="s">
        <v>363</v>
      </c>
      <c r="H102" s="313"/>
      <c r="I102" s="313"/>
      <c r="J102" s="313"/>
      <c r="K102" s="313"/>
      <c r="L102" s="313"/>
      <c r="M102" s="313"/>
      <c r="N102" s="316"/>
    </row>
    <row r="103" spans="2:14">
      <c r="B103" s="315"/>
      <c r="C103" s="313"/>
      <c r="D103" s="313"/>
      <c r="E103" s="313"/>
      <c r="F103" s="313"/>
      <c r="G103" s="464" t="s">
        <v>364</v>
      </c>
      <c r="H103" s="464"/>
      <c r="I103" s="464"/>
      <c r="J103" s="464"/>
      <c r="K103" s="313"/>
      <c r="L103" s="313"/>
      <c r="M103" s="313"/>
      <c r="N103" s="316"/>
    </row>
    <row r="104" spans="2:14">
      <c r="B104" s="315"/>
      <c r="C104" s="313"/>
      <c r="D104" s="313"/>
      <c r="E104" s="313"/>
      <c r="F104" s="313"/>
      <c r="G104" s="465" t="s">
        <v>369</v>
      </c>
      <c r="H104" s="465"/>
      <c r="I104" s="465"/>
      <c r="J104" s="465"/>
      <c r="K104" s="313"/>
      <c r="L104" s="313"/>
      <c r="M104" s="313"/>
      <c r="N104" s="316"/>
    </row>
    <row r="105" spans="2:14">
      <c r="B105" s="466"/>
      <c r="C105" s="331"/>
      <c r="D105" s="331"/>
      <c r="E105" s="331"/>
      <c r="F105" s="331"/>
      <c r="G105" s="458" t="s">
        <v>366</v>
      </c>
      <c r="H105" s="313"/>
      <c r="I105" s="313"/>
      <c r="J105" s="313"/>
      <c r="K105" s="331"/>
      <c r="L105" s="331"/>
      <c r="M105" s="331"/>
      <c r="N105" s="332"/>
    </row>
    <row r="106" spans="2:14">
      <c r="B106" s="467" t="s">
        <v>370</v>
      </c>
      <c r="C106" s="468"/>
      <c r="D106" s="468"/>
      <c r="E106" s="313"/>
      <c r="F106" s="313"/>
      <c r="G106" s="313"/>
      <c r="H106" s="313"/>
      <c r="I106" s="313"/>
      <c r="J106" s="879"/>
      <c r="K106" s="879"/>
      <c r="L106" s="879"/>
      <c r="M106" s="879"/>
      <c r="N106" s="880"/>
    </row>
    <row r="107" spans="2:14">
      <c r="B107" s="467" t="s">
        <v>371</v>
      </c>
      <c r="C107" s="468"/>
      <c r="D107" s="468"/>
      <c r="E107" s="313"/>
      <c r="F107" s="313"/>
      <c r="G107" s="313"/>
      <c r="H107" s="313"/>
      <c r="I107" s="313"/>
      <c r="J107" s="879"/>
      <c r="K107" s="879"/>
      <c r="L107" s="879"/>
      <c r="M107" s="879"/>
      <c r="N107" s="880"/>
    </row>
    <row r="108" spans="2:14" ht="15.75" thickBot="1">
      <c r="B108" s="883"/>
      <c r="C108" s="884"/>
      <c r="D108" s="884"/>
      <c r="E108" s="469"/>
      <c r="F108" s="469"/>
      <c r="G108" s="469"/>
      <c r="H108" s="469"/>
      <c r="I108" s="469"/>
      <c r="J108" s="881"/>
      <c r="K108" s="881"/>
      <c r="L108" s="881"/>
      <c r="M108" s="881"/>
      <c r="N108" s="882"/>
    </row>
    <row r="109" spans="2:14">
      <c r="B109" s="313"/>
      <c r="C109" s="313"/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5:M55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77:M77"/>
    <mergeCell ref="L59:M59"/>
    <mergeCell ref="L60:M60"/>
    <mergeCell ref="L61:M61"/>
    <mergeCell ref="L62:M62"/>
    <mergeCell ref="L63:M63"/>
    <mergeCell ref="L65:M65"/>
    <mergeCell ref="B66:M66"/>
    <mergeCell ref="B70:H70"/>
    <mergeCell ref="L70:M70"/>
    <mergeCell ref="B76:H76"/>
    <mergeCell ref="L76:M76"/>
    <mergeCell ref="J106:N108"/>
    <mergeCell ref="B108:D108"/>
    <mergeCell ref="B79:M79"/>
    <mergeCell ref="B83:H83"/>
    <mergeCell ref="L83:M83"/>
    <mergeCell ref="B84:H84"/>
    <mergeCell ref="L84:M84"/>
    <mergeCell ref="L85:M85"/>
    <mergeCell ref="L86:M86"/>
    <mergeCell ref="B87:M87"/>
    <mergeCell ref="B89:M89"/>
    <mergeCell ref="B99:N99"/>
    <mergeCell ref="B100:N100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99009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299009" r:id="rId4"/>
      </mc:Fallback>
    </mc:AlternateContent>
  </oleObjec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>
    <tabColor rgb="FF00FF00"/>
  </sheetPr>
  <dimension ref="A1:R29"/>
  <sheetViews>
    <sheetView view="pageBreakPreview" zoomScale="77" zoomScaleSheetLayoutView="77" workbookViewId="0">
      <selection activeCell="L76" sqref="L76:M76"/>
    </sheetView>
  </sheetViews>
  <sheetFormatPr baseColWidth="10" defaultColWidth="10.85546875" defaultRowHeight="15" customHeight="1"/>
  <cols>
    <col min="1" max="1" width="1.42578125" customWidth="1"/>
    <col min="2" max="2" width="5" customWidth="1"/>
    <col min="3" max="3" width="38.85546875" customWidth="1"/>
    <col min="4" max="4" width="10.28515625" customWidth="1"/>
    <col min="5" max="5" width="19.42578125" customWidth="1"/>
    <col min="6" max="6" width="21.28515625" customWidth="1"/>
    <col min="7" max="7" width="24.7109375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4.25" customHeight="1">
      <c r="A2" s="280"/>
      <c r="B2" s="1002"/>
      <c r="C2" s="1003"/>
      <c r="D2" s="1008" t="e">
        <f>+#REF!</f>
        <v>#REF!</v>
      </c>
      <c r="E2" s="1009"/>
      <c r="F2" s="1010"/>
      <c r="G2" s="1036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4.25" customHeight="1">
      <c r="A3" s="280"/>
      <c r="B3" s="1004"/>
      <c r="C3" s="1005"/>
      <c r="D3" s="1011"/>
      <c r="E3" s="1012"/>
      <c r="F3" s="1013"/>
      <c r="G3" s="103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4.25" customHeight="1">
      <c r="A4" s="280"/>
      <c r="B4" s="1004"/>
      <c r="C4" s="1005"/>
      <c r="D4" s="1011"/>
      <c r="E4" s="1012"/>
      <c r="F4" s="1013"/>
      <c r="G4" s="103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4.25" customHeight="1">
      <c r="A5" s="280"/>
      <c r="B5" s="1004"/>
      <c r="C5" s="1005"/>
      <c r="D5" s="1014"/>
      <c r="E5" s="1015"/>
      <c r="F5" s="1016"/>
      <c r="G5" s="103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4.25" customHeight="1">
      <c r="A6" s="280"/>
      <c r="B6" s="1004"/>
      <c r="C6" s="1005"/>
      <c r="D6" s="1018" t="s">
        <v>87</v>
      </c>
      <c r="E6" s="1019"/>
      <c r="F6" s="1020"/>
      <c r="G6" s="103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38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48" t="s">
        <v>42</v>
      </c>
      <c r="C8" s="1049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50"/>
      <c r="C9" s="1051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23.25" customHeight="1">
      <c r="A10" s="280"/>
      <c r="B10" s="42" t="s">
        <v>86</v>
      </c>
      <c r="C10" s="470" t="e">
        <f>+#REF!</f>
        <v>#REF!</v>
      </c>
      <c r="D10" s="995" t="e">
        <f>+#REF!</f>
        <v>#REF!</v>
      </c>
      <c r="E10" s="996"/>
      <c r="F10" s="996"/>
      <c r="G10" s="997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 ht="15" customHeight="1">
      <c r="A11" s="280"/>
      <c r="B11" s="52"/>
      <c r="C11" s="53"/>
      <c r="D11" s="998" t="s">
        <v>46</v>
      </c>
      <c r="E11" s="999"/>
      <c r="F11" s="1000"/>
      <c r="G11" s="496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1034" t="s">
        <v>5</v>
      </c>
      <c r="C12" s="1035"/>
      <c r="D12" s="492" t="s">
        <v>23</v>
      </c>
      <c r="E12" s="492" t="s">
        <v>4</v>
      </c>
      <c r="F12" s="494" t="s">
        <v>24</v>
      </c>
      <c r="G12" s="494" t="s">
        <v>25</v>
      </c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</row>
    <row r="13" spans="1:18" ht="18" customHeight="1">
      <c r="A13" s="280"/>
      <c r="B13" s="4">
        <v>1</v>
      </c>
      <c r="C13" s="43" t="s">
        <v>61</v>
      </c>
      <c r="D13" s="44" t="s">
        <v>41</v>
      </c>
      <c r="E13" s="45">
        <v>0.3</v>
      </c>
      <c r="F13" s="46" t="e">
        <f>+#REF!</f>
        <v>#REF!</v>
      </c>
      <c r="G13" s="19" t="e">
        <f>ROUND(F13*E13,0)</f>
        <v>#REF!</v>
      </c>
      <c r="H13" s="280"/>
      <c r="I13" t="s">
        <v>410</v>
      </c>
      <c r="J13" t="s">
        <v>411</v>
      </c>
      <c r="K13" t="s">
        <v>412</v>
      </c>
      <c r="L13" t="s">
        <v>413</v>
      </c>
      <c r="M13" t="s">
        <v>414</v>
      </c>
      <c r="N13" t="s">
        <v>415</v>
      </c>
      <c r="O13" t="s">
        <v>416</v>
      </c>
      <c r="P13" t="s">
        <v>417</v>
      </c>
      <c r="Q13" t="s">
        <v>418</v>
      </c>
      <c r="R13" s="281" t="s">
        <v>419</v>
      </c>
    </row>
    <row r="14" spans="1:18">
      <c r="A14" s="280"/>
      <c r="B14" s="4">
        <v>2</v>
      </c>
      <c r="C14" s="43" t="s">
        <v>60</v>
      </c>
      <c r="D14" s="44" t="str">
        <f>+D13</f>
        <v>un</v>
      </c>
      <c r="E14" s="45">
        <v>6.6312299352665601E-3</v>
      </c>
      <c r="F14" s="46" t="e">
        <f>+#REF!</f>
        <v>#REF!</v>
      </c>
      <c r="G14" s="19" t="e">
        <f>ROUND(F14*E14,0)</f>
        <v>#REF!</v>
      </c>
      <c r="H14" s="280"/>
      <c r="I14" s="500" t="e">
        <f>+$G$28*I15/$G$29</f>
        <v>#REF!</v>
      </c>
      <c r="J14" s="500" t="e">
        <f>+$G$28*J15/$G$29</f>
        <v>#REF!</v>
      </c>
      <c r="K14" s="500" t="e">
        <f>+G16/$G$29</f>
        <v>#REF!</v>
      </c>
      <c r="L14" s="500"/>
      <c r="M14" s="500"/>
      <c r="N14" s="500"/>
      <c r="O14" s="500" t="e">
        <f>+G20/$G$29</f>
        <v>#REF!</v>
      </c>
      <c r="P14" s="280"/>
      <c r="Q14" s="500" t="e">
        <f>+G24/$G$29</f>
        <v>#REF!</v>
      </c>
      <c r="R14" s="502" t="e">
        <f>+SUM(I14:Q14)</f>
        <v>#REF!</v>
      </c>
    </row>
    <row r="15" spans="1:18">
      <c r="A15" s="280"/>
      <c r="B15" s="4">
        <v>3</v>
      </c>
      <c r="C15" s="43" t="s">
        <v>398</v>
      </c>
      <c r="D15" s="44" t="s">
        <v>1</v>
      </c>
      <c r="E15" s="45">
        <v>1.04</v>
      </c>
      <c r="F15" s="46">
        <v>12900</v>
      </c>
      <c r="G15" s="19">
        <f>ROUND(F15*E15,0)</f>
        <v>13416</v>
      </c>
      <c r="H15" s="280"/>
      <c r="I15" s="501">
        <v>0.59771421732886554</v>
      </c>
      <c r="J15" s="501">
        <v>0.40228578267113452</v>
      </c>
      <c r="K15" s="281"/>
      <c r="L15" s="281"/>
      <c r="M15" s="281"/>
      <c r="N15" s="281"/>
      <c r="O15" s="281"/>
      <c r="P15" s="281"/>
      <c r="Q15" s="281"/>
      <c r="R15" s="281"/>
    </row>
    <row r="16" spans="1:18">
      <c r="A16" s="280"/>
      <c r="B16" s="990"/>
      <c r="C16" s="991"/>
      <c r="D16" s="991"/>
      <c r="E16" s="992" t="s">
        <v>6</v>
      </c>
      <c r="F16" s="992"/>
      <c r="G16" s="6" t="e">
        <f>+SUM(G13:G15)</f>
        <v>#REF!</v>
      </c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</row>
    <row r="17" spans="1:18">
      <c r="A17" s="280"/>
      <c r="B17" s="988"/>
      <c r="C17" s="988"/>
      <c r="D17" s="988"/>
      <c r="E17" s="988"/>
      <c r="F17" s="988"/>
      <c r="G17" s="988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989" t="s">
        <v>7</v>
      </c>
      <c r="C18" s="989"/>
      <c r="D18" s="492" t="s">
        <v>23</v>
      </c>
      <c r="E18" s="494" t="str">
        <f>+E12</f>
        <v>CANTIDAD</v>
      </c>
      <c r="F18" s="494" t="s">
        <v>24</v>
      </c>
      <c r="G18" s="494" t="s">
        <v>25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1</v>
      </c>
      <c r="C19" s="20" t="s">
        <v>75</v>
      </c>
      <c r="D19" s="4" t="s">
        <v>54</v>
      </c>
      <c r="E19" s="34">
        <v>0.1</v>
      </c>
      <c r="F19" s="35" t="e">
        <f>+G28*E19</f>
        <v>#REF!</v>
      </c>
      <c r="G19" s="36" t="e">
        <f>+ROUND(F19,0)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990"/>
      <c r="C20" s="991"/>
      <c r="D20" s="991"/>
      <c r="E20" s="992" t="s">
        <v>9</v>
      </c>
      <c r="F20" s="992"/>
      <c r="G20" s="38" t="e">
        <f>+G19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493"/>
      <c r="C21" s="493"/>
      <c r="D21" s="493"/>
      <c r="E21" s="30"/>
      <c r="F21" s="30"/>
      <c r="G21" s="39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1034" t="s">
        <v>15</v>
      </c>
      <c r="C22" s="1035"/>
      <c r="D22" s="492" t="s">
        <v>72</v>
      </c>
      <c r="E22" s="492" t="s">
        <v>73</v>
      </c>
      <c r="F22" s="492" t="s">
        <v>74</v>
      </c>
      <c r="G22" s="492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4"/>
      <c r="C23" s="23" t="s">
        <v>40</v>
      </c>
      <c r="D23" s="37"/>
      <c r="E23" s="12"/>
      <c r="F23" s="280"/>
      <c r="G23" s="36">
        <f>+ROUND(E23*F23*D23,0)</f>
        <v>0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>
      <c r="A24" s="280"/>
      <c r="B24" s="990"/>
      <c r="C24" s="991"/>
      <c r="D24" s="991"/>
      <c r="E24" s="992" t="s">
        <v>16</v>
      </c>
      <c r="F24" s="992"/>
      <c r="G24" s="33">
        <v>0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88"/>
      <c r="C25" s="988"/>
      <c r="D25" s="988"/>
      <c r="E25" s="988"/>
      <c r="F25" s="988"/>
      <c r="G25" s="988"/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989" t="s">
        <v>10</v>
      </c>
      <c r="C26" s="989"/>
      <c r="D26" s="492" t="str">
        <f>+D22</f>
        <v xml:space="preserve">UNIDAD  </v>
      </c>
      <c r="E26" s="494" t="str">
        <f>+E18</f>
        <v>CANTIDAD</v>
      </c>
      <c r="F26" s="492" t="e">
        <f>+#REF!</f>
        <v>#REF!</v>
      </c>
      <c r="G26" s="494" t="s">
        <v>25</v>
      </c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4">
        <v>1</v>
      </c>
      <c r="C27" s="43" t="e">
        <f>+#REF!</f>
        <v>#REF!</v>
      </c>
      <c r="D27" s="18" t="s">
        <v>38</v>
      </c>
      <c r="E27" s="28">
        <v>0.4</v>
      </c>
      <c r="F27" s="40" t="e">
        <f>+#REF!</f>
        <v>#REF!</v>
      </c>
      <c r="G27" s="19" t="e">
        <f>ROUND(F27*E27,0)</f>
        <v>#REF!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994"/>
      <c r="C28" s="994"/>
      <c r="D28" s="994"/>
      <c r="E28" s="986" t="s">
        <v>11</v>
      </c>
      <c r="F28" s="987"/>
      <c r="G28" s="6" t="e">
        <f>+G27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95"/>
      <c r="C29" s="495"/>
      <c r="D29" s="495"/>
      <c r="E29" s="986" t="s">
        <v>12</v>
      </c>
      <c r="F29" s="987"/>
      <c r="G29" s="6" t="e">
        <f>G16+G20+G28+G24</f>
        <v>#REF!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</sheetData>
  <mergeCells count="23">
    <mergeCell ref="B17:G17"/>
    <mergeCell ref="B2:C7"/>
    <mergeCell ref="D2:F5"/>
    <mergeCell ref="G2:G7"/>
    <mergeCell ref="D6:F7"/>
    <mergeCell ref="B8:C9"/>
    <mergeCell ref="D8:G9"/>
    <mergeCell ref="D10:G10"/>
    <mergeCell ref="D11:F11"/>
    <mergeCell ref="B12:C12"/>
    <mergeCell ref="B16:D16"/>
    <mergeCell ref="E16:F16"/>
    <mergeCell ref="B18:C18"/>
    <mergeCell ref="B20:D20"/>
    <mergeCell ref="E20:F20"/>
    <mergeCell ref="B22:C22"/>
    <mergeCell ref="B24:D24"/>
    <mergeCell ref="E24:F24"/>
    <mergeCell ref="B25:G25"/>
    <mergeCell ref="B26:C26"/>
    <mergeCell ref="B28:D28"/>
    <mergeCell ref="E28:F28"/>
    <mergeCell ref="E29:F2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fitToHeight="0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9">
    <tabColor rgb="FF00FF00"/>
  </sheetPr>
  <dimension ref="A1:Y109"/>
  <sheetViews>
    <sheetView topLeftCell="I56" zoomScale="75" zoomScaleNormal="75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7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16.5" thickBot="1">
      <c r="A31" s="281" t="s">
        <v>46</v>
      </c>
      <c r="B31" s="504" t="e">
        <f>+#REF!</f>
        <v>#REF!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s">
        <v>94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 t="s">
        <v>372</v>
      </c>
      <c r="B36" s="924" t="s">
        <v>90</v>
      </c>
      <c r="C36" s="925"/>
      <c r="D36" s="925"/>
      <c r="E36" s="925"/>
      <c r="F36" s="925"/>
      <c r="G36" s="925"/>
      <c r="H36" s="926"/>
      <c r="I36" s="354"/>
      <c r="J36" s="355"/>
      <c r="K36" s="356">
        <v>174000</v>
      </c>
      <c r="L36" s="357"/>
      <c r="M36" s="358">
        <v>15</v>
      </c>
      <c r="N36" s="359">
        <f>K36/M36</f>
        <v>11600</v>
      </c>
    </row>
    <row r="37" spans="1:25">
      <c r="A37" s="353" t="s">
        <v>373</v>
      </c>
      <c r="B37" s="924" t="s">
        <v>91</v>
      </c>
      <c r="C37" s="925"/>
      <c r="D37" s="925"/>
      <c r="E37" s="925"/>
      <c r="F37" s="925"/>
      <c r="G37" s="925"/>
      <c r="H37" s="926"/>
      <c r="I37" s="360"/>
      <c r="J37" s="361"/>
      <c r="K37" s="356">
        <v>78488.784028555441</v>
      </c>
      <c r="L37" s="362"/>
      <c r="M37" s="358">
        <v>15</v>
      </c>
      <c r="N37" s="359">
        <f>K37/M37</f>
        <v>5232.5856019036964</v>
      </c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  <c r="P40" t="s">
        <v>410</v>
      </c>
      <c r="Q40" t="s">
        <v>411</v>
      </c>
      <c r="R40" t="s">
        <v>412</v>
      </c>
      <c r="S40" t="s">
        <v>413</v>
      </c>
      <c r="T40" t="s">
        <v>414</v>
      </c>
      <c r="U40" t="s">
        <v>415</v>
      </c>
      <c r="V40" t="s">
        <v>416</v>
      </c>
      <c r="W40" t="s">
        <v>417</v>
      </c>
      <c r="X40" t="s">
        <v>418</v>
      </c>
      <c r="Y40" s="281" t="s">
        <v>419</v>
      </c>
    </row>
    <row r="41" spans="1:25">
      <c r="B41" s="927" t="s">
        <v>333</v>
      </c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N77*M41</f>
        <v>#REF!</v>
      </c>
      <c r="P41" s="500" t="e">
        <f>+$N$77*P42/$N$79</f>
        <v>#REF!</v>
      </c>
      <c r="Q41" s="500" t="e">
        <f>+$N$77*Q42/$N$79</f>
        <v>#REF!</v>
      </c>
      <c r="R41" s="500" t="e">
        <f>+N55/$N$79</f>
        <v>#REF!</v>
      </c>
      <c r="S41" s="500"/>
      <c r="T41" s="500"/>
      <c r="U41" s="500"/>
      <c r="V41" s="500" t="e">
        <f>+N43/$N$79</f>
        <v>#REF!</v>
      </c>
      <c r="W41" s="280"/>
      <c r="X41" s="500" t="e">
        <f>+N66/$N$79</f>
        <v>#REF!</v>
      </c>
      <c r="Y41" s="502" t="e">
        <f>+SUM(P41:X41)</f>
        <v>#REF!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1">
        <v>0.33122222959082165</v>
      </c>
      <c r="Q42" s="501">
        <v>0.6687777704091783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SUM(N36:N42)</f>
        <v>#REF!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374</v>
      </c>
      <c r="B48" s="393" t="s">
        <v>401</v>
      </c>
      <c r="C48" s="394"/>
      <c r="D48" s="394"/>
      <c r="E48" s="394"/>
      <c r="F48" s="394"/>
      <c r="G48" s="394"/>
      <c r="H48" s="394"/>
      <c r="I48" s="355"/>
      <c r="J48" s="471" t="s">
        <v>94</v>
      </c>
      <c r="K48" s="396">
        <v>1.05</v>
      </c>
      <c r="L48" s="354"/>
      <c r="M48" s="397">
        <v>18848.266666666666</v>
      </c>
      <c r="N48" s="359">
        <f>K48*M48</f>
        <v>19790.68</v>
      </c>
    </row>
    <row r="49" spans="1:14">
      <c r="A49" s="392" t="s">
        <v>375</v>
      </c>
      <c r="B49" s="393" t="s">
        <v>14</v>
      </c>
      <c r="C49" s="398"/>
      <c r="D49" s="398"/>
      <c r="E49" s="398"/>
      <c r="F49" s="398"/>
      <c r="G49" s="398"/>
      <c r="H49" s="398"/>
      <c r="I49" s="398"/>
      <c r="J49" s="395" t="s">
        <v>101</v>
      </c>
      <c r="K49" s="400">
        <v>30</v>
      </c>
      <c r="L49" s="360"/>
      <c r="M49" s="397">
        <v>46.255122518248598</v>
      </c>
      <c r="N49" s="359">
        <f>K49*M49</f>
        <v>1387.6536755474579</v>
      </c>
    </row>
    <row r="50" spans="1:14">
      <c r="A50" s="392"/>
      <c r="B50" s="393"/>
      <c r="C50" s="398"/>
      <c r="D50" s="398"/>
      <c r="E50" s="398"/>
      <c r="F50" s="398"/>
      <c r="G50" s="398"/>
      <c r="H50" s="398"/>
      <c r="I50" s="398"/>
      <c r="J50" s="395"/>
      <c r="K50" s="400"/>
      <c r="L50" s="360"/>
      <c r="M50" s="397"/>
      <c r="N50" s="359"/>
    </row>
    <row r="51" spans="1:14">
      <c r="A51" s="392"/>
      <c r="B51" s="393"/>
      <c r="C51" s="398"/>
      <c r="D51" s="398"/>
      <c r="E51" s="398"/>
      <c r="F51" s="398"/>
      <c r="G51" s="398"/>
      <c r="H51" s="398"/>
      <c r="I51" s="398"/>
      <c r="J51" s="395"/>
      <c r="K51" s="400"/>
      <c r="L51" s="360"/>
      <c r="M51" s="397"/>
      <c r="N51" s="359"/>
    </row>
    <row r="52" spans="1:14">
      <c r="B52" s="486"/>
      <c r="C52" s="415"/>
      <c r="D52" s="415"/>
      <c r="E52" s="415"/>
      <c r="F52" s="415"/>
      <c r="G52" s="415"/>
      <c r="H52" s="415"/>
      <c r="I52" s="415"/>
      <c r="J52" s="472"/>
      <c r="K52" s="473"/>
      <c r="L52" s="436"/>
      <c r="M52" s="474"/>
      <c r="N52" s="475"/>
    </row>
    <row r="53" spans="1:14">
      <c r="B53" s="476"/>
      <c r="C53" s="411"/>
      <c r="D53" s="411"/>
      <c r="E53" s="411"/>
      <c r="F53" s="411"/>
      <c r="G53" s="411"/>
      <c r="H53" s="411"/>
      <c r="I53" s="411"/>
      <c r="J53" s="395"/>
      <c r="K53" s="421"/>
      <c r="L53" s="436"/>
      <c r="M53" s="474"/>
      <c r="N53" s="475"/>
    </row>
    <row r="54" spans="1:14">
      <c r="B54" s="477"/>
      <c r="C54" s="411"/>
      <c r="D54" s="411"/>
      <c r="E54" s="411"/>
      <c r="F54" s="411"/>
      <c r="G54" s="411"/>
      <c r="H54" s="411"/>
      <c r="I54" s="411"/>
      <c r="J54" s="395"/>
      <c r="K54" s="421"/>
      <c r="L54" s="436"/>
      <c r="M54" s="474"/>
      <c r="N54" s="373"/>
    </row>
    <row r="55" spans="1:14" ht="15.75" thickBot="1">
      <c r="B55" s="915" t="s">
        <v>334</v>
      </c>
      <c r="C55" s="907"/>
      <c r="D55" s="907"/>
      <c r="E55" s="907"/>
      <c r="F55" s="907"/>
      <c r="G55" s="907"/>
      <c r="H55" s="907"/>
      <c r="I55" s="907"/>
      <c r="J55" s="907"/>
      <c r="K55" s="907"/>
      <c r="L55" s="907"/>
      <c r="M55" s="908"/>
      <c r="N55" s="478">
        <f>SUM(N48:N54)</f>
        <v>21178.333675547459</v>
      </c>
    </row>
    <row r="56" spans="1:14">
      <c r="B56" s="404"/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</row>
    <row r="57" spans="1:14">
      <c r="B57" s="386" t="s">
        <v>341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7"/>
      <c r="M57" s="387"/>
      <c r="N57" s="388"/>
    </row>
    <row r="58" spans="1:14" ht="15.75" thickBot="1">
      <c r="B58" s="405"/>
      <c r="C58" s="348"/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50"/>
    </row>
    <row r="59" spans="1:14" ht="25.5">
      <c r="B59" s="483" t="s">
        <v>342</v>
      </c>
      <c r="C59" s="484"/>
      <c r="D59" s="484"/>
      <c r="E59" s="484"/>
      <c r="F59" s="484"/>
      <c r="G59" s="484"/>
      <c r="H59" s="406" t="s">
        <v>23</v>
      </c>
      <c r="I59" s="407" t="s">
        <v>343</v>
      </c>
      <c r="J59" s="408" t="s">
        <v>344</v>
      </c>
      <c r="K59" s="406" t="s">
        <v>345</v>
      </c>
      <c r="L59" s="909" t="s">
        <v>346</v>
      </c>
      <c r="M59" s="910"/>
      <c r="N59" s="409" t="s">
        <v>330</v>
      </c>
    </row>
    <row r="60" spans="1:14">
      <c r="A60" s="281" t="s">
        <v>376</v>
      </c>
      <c r="B60" s="410" t="s">
        <v>402</v>
      </c>
      <c r="C60" s="411"/>
      <c r="D60" s="411"/>
      <c r="E60" s="411"/>
      <c r="F60" s="411"/>
      <c r="G60" s="411"/>
      <c r="H60" s="412" t="s">
        <v>348</v>
      </c>
      <c r="I60" s="377">
        <v>1.05</v>
      </c>
      <c r="J60" s="413">
        <v>1</v>
      </c>
      <c r="K60" s="377">
        <v>1.05</v>
      </c>
      <c r="L60" s="911">
        <v>1250</v>
      </c>
      <c r="M60" s="912"/>
      <c r="N60" s="414">
        <f>K60*L60</f>
        <v>1312.5</v>
      </c>
    </row>
    <row r="61" spans="1:14">
      <c r="B61" s="410"/>
      <c r="C61" s="415"/>
      <c r="D61" s="415"/>
      <c r="E61" s="415"/>
      <c r="F61" s="415"/>
      <c r="G61" s="415"/>
      <c r="H61" s="412"/>
      <c r="I61" s="377"/>
      <c r="J61" s="413"/>
      <c r="K61" s="377"/>
      <c r="L61" s="911"/>
      <c r="M61" s="912"/>
      <c r="N61" s="414"/>
    </row>
    <row r="62" spans="1:14">
      <c r="B62" s="410"/>
      <c r="C62" s="415"/>
      <c r="D62" s="415"/>
      <c r="E62" s="415"/>
      <c r="F62" s="415"/>
      <c r="G62" s="415"/>
      <c r="H62" s="412"/>
      <c r="I62" s="377"/>
      <c r="J62" s="413"/>
      <c r="K62" s="377"/>
      <c r="L62" s="911"/>
      <c r="M62" s="912"/>
      <c r="N62" s="414"/>
    </row>
    <row r="63" spans="1:14">
      <c r="B63" s="410"/>
      <c r="C63" s="415"/>
      <c r="D63" s="415"/>
      <c r="E63" s="415"/>
      <c r="F63" s="415"/>
      <c r="G63" s="415"/>
      <c r="H63" s="412"/>
      <c r="I63" s="377"/>
      <c r="J63" s="413"/>
      <c r="K63" s="377"/>
      <c r="L63" s="911"/>
      <c r="M63" s="912"/>
      <c r="N63" s="414"/>
    </row>
    <row r="64" spans="1:14">
      <c r="B64" s="410"/>
      <c r="C64" s="415"/>
      <c r="D64" s="415"/>
      <c r="E64" s="415"/>
      <c r="F64" s="415"/>
      <c r="G64" s="415"/>
      <c r="H64" s="416"/>
      <c r="I64" s="377"/>
      <c r="J64" s="377"/>
      <c r="K64" s="377"/>
      <c r="L64" s="417"/>
      <c r="M64" s="418"/>
      <c r="N64" s="419"/>
    </row>
    <row r="65" spans="1:15" ht="15.75" thickBot="1">
      <c r="B65" s="481"/>
      <c r="C65" s="482"/>
      <c r="D65" s="482"/>
      <c r="E65" s="482"/>
      <c r="F65" s="482"/>
      <c r="G65" s="482"/>
      <c r="H65" s="420"/>
      <c r="I65" s="421"/>
      <c r="J65" s="421"/>
      <c r="K65" s="421"/>
      <c r="L65" s="913"/>
      <c r="M65" s="914"/>
      <c r="N65" s="421"/>
    </row>
    <row r="66" spans="1:15" ht="15.75" thickBot="1">
      <c r="B66" s="915" t="s">
        <v>334</v>
      </c>
      <c r="C66" s="907"/>
      <c r="D66" s="907"/>
      <c r="E66" s="907"/>
      <c r="F66" s="907"/>
      <c r="G66" s="907"/>
      <c r="H66" s="907"/>
      <c r="I66" s="907"/>
      <c r="J66" s="907"/>
      <c r="K66" s="907"/>
      <c r="L66" s="907"/>
      <c r="M66" s="908"/>
      <c r="N66" s="422">
        <f>N60+N61+N62+N63+N64</f>
        <v>1312.5</v>
      </c>
    </row>
    <row r="67" spans="1:15">
      <c r="B67" s="404"/>
      <c r="C67" s="384"/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</row>
    <row r="68" spans="1:15">
      <c r="B68" s="386" t="s">
        <v>349</v>
      </c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69" spans="1:15" ht="15.75" thickBot="1">
      <c r="B69" s="405"/>
      <c r="C69" s="348"/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50"/>
    </row>
    <row r="70" spans="1:15" ht="25.5">
      <c r="B70" s="916" t="s">
        <v>350</v>
      </c>
      <c r="C70" s="917"/>
      <c r="D70" s="917"/>
      <c r="E70" s="917"/>
      <c r="F70" s="917"/>
      <c r="G70" s="917"/>
      <c r="H70" s="917"/>
      <c r="I70" s="406" t="s">
        <v>92</v>
      </c>
      <c r="J70" s="408" t="s">
        <v>351</v>
      </c>
      <c r="K70" s="407" t="s">
        <v>93</v>
      </c>
      <c r="L70" s="918" t="s">
        <v>77</v>
      </c>
      <c r="M70" s="919"/>
      <c r="N70" s="423" t="s">
        <v>330</v>
      </c>
    </row>
    <row r="71" spans="1:15">
      <c r="A71" s="424" t="s">
        <v>353</v>
      </c>
      <c r="B71" s="506" t="e">
        <f>+#REF!</f>
        <v>#REF!</v>
      </c>
      <c r="C71" s="415"/>
      <c r="D71" s="415"/>
      <c r="E71" s="415"/>
      <c r="F71" s="415"/>
      <c r="G71" s="415"/>
      <c r="H71" s="415"/>
      <c r="I71" s="426"/>
      <c r="J71" s="427"/>
      <c r="K71" s="428" t="e">
        <f>+#REF!</f>
        <v>#REF!</v>
      </c>
      <c r="L71" s="429"/>
      <c r="M71" s="430">
        <v>3.6080000000000001E-2</v>
      </c>
      <c r="N71" s="431" t="e">
        <f>K71*M71</f>
        <v>#REF!</v>
      </c>
      <c r="O71" s="432"/>
    </row>
    <row r="72" spans="1:15">
      <c r="A72" s="424" t="s">
        <v>377</v>
      </c>
      <c r="B72" s="425"/>
      <c r="C72" s="415"/>
      <c r="D72" s="415"/>
      <c r="E72" s="415"/>
      <c r="F72" s="415"/>
      <c r="G72" s="415"/>
      <c r="H72" s="415"/>
      <c r="I72" s="426"/>
      <c r="J72" s="427"/>
      <c r="K72" s="428"/>
      <c r="L72" s="429"/>
      <c r="M72" s="430"/>
      <c r="N72" s="431"/>
    </row>
    <row r="73" spans="1:15">
      <c r="B73" s="425"/>
      <c r="C73" s="415"/>
      <c r="D73" s="415"/>
      <c r="E73" s="415"/>
      <c r="F73" s="415"/>
      <c r="G73" s="415"/>
      <c r="H73" s="415"/>
      <c r="I73" s="426"/>
      <c r="J73" s="427"/>
      <c r="K73" s="428"/>
      <c r="L73" s="429"/>
      <c r="M73" s="433"/>
      <c r="N73" s="431"/>
    </row>
    <row r="74" spans="1:15">
      <c r="B74" s="425"/>
      <c r="C74" s="415"/>
      <c r="D74" s="415"/>
      <c r="E74" s="415"/>
      <c r="F74" s="415"/>
      <c r="G74" s="415"/>
      <c r="H74" s="415"/>
      <c r="I74" s="377"/>
      <c r="J74" s="434"/>
      <c r="K74" s="435"/>
      <c r="L74" s="436"/>
      <c r="M74" s="437"/>
      <c r="N74" s="438"/>
    </row>
    <row r="75" spans="1:15">
      <c r="B75" s="425"/>
      <c r="C75" s="415"/>
      <c r="D75" s="415"/>
      <c r="E75" s="415"/>
      <c r="F75" s="415"/>
      <c r="G75" s="415"/>
      <c r="H75" s="415"/>
      <c r="I75" s="377"/>
      <c r="J75" s="434"/>
      <c r="K75" s="435"/>
      <c r="L75" s="436"/>
      <c r="M75" s="437"/>
      <c r="N75" s="438"/>
    </row>
    <row r="76" spans="1:15" ht="15.75" thickBot="1">
      <c r="B76" s="920"/>
      <c r="C76" s="921"/>
      <c r="D76" s="921"/>
      <c r="E76" s="921"/>
      <c r="F76" s="921"/>
      <c r="G76" s="921"/>
      <c r="H76" s="921"/>
      <c r="I76" s="421"/>
      <c r="J76" s="421"/>
      <c r="K76" s="421"/>
      <c r="L76" s="922"/>
      <c r="M76" s="923"/>
      <c r="N76" s="421"/>
    </row>
    <row r="77" spans="1:15" ht="15.75" thickBot="1">
      <c r="B77" s="898" t="s">
        <v>334</v>
      </c>
      <c r="C77" s="899"/>
      <c r="D77" s="899"/>
      <c r="E77" s="899"/>
      <c r="F77" s="899"/>
      <c r="G77" s="899"/>
      <c r="H77" s="899"/>
      <c r="I77" s="907"/>
      <c r="J77" s="907"/>
      <c r="K77" s="907"/>
      <c r="L77" s="907"/>
      <c r="M77" s="908"/>
      <c r="N77" s="439" t="e">
        <f>SUM(N71:N76)</f>
        <v>#REF!</v>
      </c>
    </row>
    <row r="78" spans="1:15" ht="15.75" thickBot="1">
      <c r="B78" s="404"/>
      <c r="C78" s="384"/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5"/>
    </row>
    <row r="79" spans="1:15" ht="15.75" thickBot="1">
      <c r="B79" s="885" t="s">
        <v>354</v>
      </c>
      <c r="C79" s="886"/>
      <c r="D79" s="886"/>
      <c r="E79" s="886"/>
      <c r="F79" s="886"/>
      <c r="G79" s="886"/>
      <c r="H79" s="886"/>
      <c r="I79" s="886"/>
      <c r="J79" s="886"/>
      <c r="K79" s="886"/>
      <c r="L79" s="886"/>
      <c r="M79" s="887"/>
      <c r="N79" s="440" t="e">
        <f>N43+N55+N66+N77</f>
        <v>#REF!</v>
      </c>
    </row>
    <row r="80" spans="1:15">
      <c r="B80" s="404"/>
      <c r="C80" s="384"/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5"/>
    </row>
    <row r="81" spans="1:14">
      <c r="B81" s="386" t="s">
        <v>355</v>
      </c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388"/>
    </row>
    <row r="82" spans="1:14" ht="15.75" thickBot="1">
      <c r="B82" s="405"/>
      <c r="C82" s="348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50"/>
    </row>
    <row r="83" spans="1:14">
      <c r="B83" s="888" t="s">
        <v>55</v>
      </c>
      <c r="C83" s="889"/>
      <c r="D83" s="889"/>
      <c r="E83" s="889"/>
      <c r="F83" s="889"/>
      <c r="G83" s="889"/>
      <c r="H83" s="889"/>
      <c r="I83" s="479"/>
      <c r="J83" s="480"/>
      <c r="K83" s="441" t="s">
        <v>356</v>
      </c>
      <c r="L83" s="890" t="s">
        <v>357</v>
      </c>
      <c r="M83" s="891"/>
      <c r="N83" s="442"/>
    </row>
    <row r="84" spans="1:14">
      <c r="B84" s="892" t="s">
        <v>358</v>
      </c>
      <c r="C84" s="893"/>
      <c r="D84" s="893"/>
      <c r="E84" s="893"/>
      <c r="F84" s="893"/>
      <c r="G84" s="893"/>
      <c r="H84" s="893"/>
      <c r="I84" s="443"/>
      <c r="J84" s="444"/>
      <c r="K84" s="445">
        <v>0.2</v>
      </c>
      <c r="L84" s="894" t="e">
        <f>N79*K84</f>
        <v>#REF!</v>
      </c>
      <c r="M84" s="895"/>
      <c r="N84" s="446"/>
    </row>
    <row r="85" spans="1:14">
      <c r="B85" s="447" t="s">
        <v>359</v>
      </c>
      <c r="C85" s="448"/>
      <c r="D85" s="448"/>
      <c r="E85" s="448"/>
      <c r="F85" s="448"/>
      <c r="G85" s="448"/>
      <c r="H85" s="448"/>
      <c r="I85" s="443"/>
      <c r="J85" s="444"/>
      <c r="K85" s="445">
        <v>0.05</v>
      </c>
      <c r="L85" s="894" t="e">
        <f>N79*K85</f>
        <v>#REF!</v>
      </c>
      <c r="M85" s="895"/>
      <c r="N85" s="446"/>
    </row>
    <row r="86" spans="1:14" ht="15.75" thickBot="1">
      <c r="B86" s="449" t="s">
        <v>360</v>
      </c>
      <c r="C86" s="450"/>
      <c r="D86" s="450"/>
      <c r="E86" s="450"/>
      <c r="F86" s="450"/>
      <c r="G86" s="450"/>
      <c r="H86" s="450"/>
      <c r="I86" s="451"/>
      <c r="J86" s="452"/>
      <c r="K86" s="453">
        <v>0.05</v>
      </c>
      <c r="L86" s="896" t="e">
        <f>N79*K86</f>
        <v>#REF!</v>
      </c>
      <c r="M86" s="897"/>
      <c r="N86" s="446"/>
    </row>
    <row r="87" spans="1:14" ht="15.75" thickBot="1">
      <c r="B87" s="898" t="s">
        <v>334</v>
      </c>
      <c r="C87" s="899"/>
      <c r="D87" s="899"/>
      <c r="E87" s="899"/>
      <c r="F87" s="899"/>
      <c r="G87" s="899"/>
      <c r="H87" s="899"/>
      <c r="I87" s="899"/>
      <c r="J87" s="899"/>
      <c r="K87" s="899"/>
      <c r="L87" s="899"/>
      <c r="M87" s="900"/>
      <c r="N87" s="454" t="e">
        <f>L84+L85+L86</f>
        <v>#REF!</v>
      </c>
    </row>
    <row r="88" spans="1:14" ht="15.75" thickBot="1">
      <c r="B88" s="404"/>
      <c r="C88" s="384"/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5"/>
    </row>
    <row r="89" spans="1:14" ht="15.75" thickBot="1">
      <c r="A89" s="281" t="s">
        <v>361</v>
      </c>
      <c r="B89" s="885" t="s">
        <v>362</v>
      </c>
      <c r="C89" s="886"/>
      <c r="D89" s="886"/>
      <c r="E89" s="886"/>
      <c r="F89" s="886"/>
      <c r="G89" s="886"/>
      <c r="H89" s="886"/>
      <c r="I89" s="886"/>
      <c r="J89" s="886"/>
      <c r="K89" s="886"/>
      <c r="L89" s="886"/>
      <c r="M89" s="887"/>
      <c r="N89" s="455" t="e">
        <f>N79+N87</f>
        <v>#REF!</v>
      </c>
    </row>
    <row r="90" spans="1:14">
      <c r="B90" s="311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4"/>
    </row>
    <row r="91" spans="1:14">
      <c r="B91" s="315"/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6"/>
    </row>
    <row r="92" spans="1:14">
      <c r="B92" s="315"/>
      <c r="C92" s="313"/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6"/>
    </row>
    <row r="93" spans="1:14">
      <c r="B93" s="315"/>
      <c r="C93" s="313"/>
      <c r="D93" s="313"/>
      <c r="E93" s="313"/>
      <c r="F93" s="313"/>
      <c r="G93" s="456" t="s">
        <v>363</v>
      </c>
      <c r="H93" s="456"/>
      <c r="I93" s="456"/>
      <c r="J93" s="456"/>
      <c r="K93" s="313"/>
      <c r="L93" s="313"/>
      <c r="M93" s="313"/>
      <c r="N93" s="316"/>
    </row>
    <row r="94" spans="1:14">
      <c r="B94" s="457"/>
      <c r="C94" s="458"/>
      <c r="D94" s="458"/>
      <c r="E94" s="458"/>
      <c r="F94" s="458"/>
      <c r="G94" s="313" t="s">
        <v>364</v>
      </c>
      <c r="H94" s="458"/>
      <c r="I94" s="458"/>
      <c r="J94" s="458"/>
      <c r="K94" s="458"/>
      <c r="L94" s="458"/>
      <c r="M94" s="458"/>
      <c r="N94" s="459"/>
    </row>
    <row r="95" spans="1:14">
      <c r="B95" s="457"/>
      <c r="C95" s="458"/>
      <c r="D95" s="458"/>
      <c r="E95" s="458"/>
      <c r="F95" s="458"/>
      <c r="G95" s="313" t="s">
        <v>365</v>
      </c>
      <c r="H95" s="313"/>
      <c r="I95" s="313"/>
      <c r="J95" s="458"/>
      <c r="K95" s="458"/>
      <c r="L95" s="458"/>
      <c r="M95" s="458"/>
      <c r="N95" s="459"/>
    </row>
    <row r="96" spans="1:14">
      <c r="B96" s="460"/>
      <c r="C96" s="331"/>
      <c r="D96" s="331"/>
      <c r="E96" s="331"/>
      <c r="F96" s="331"/>
      <c r="G96" s="313" t="s">
        <v>366</v>
      </c>
      <c r="H96" s="331"/>
      <c r="I96" s="331"/>
      <c r="J96" s="331"/>
      <c r="K96" s="331"/>
      <c r="L96" s="331"/>
      <c r="M96" s="331"/>
      <c r="N96" s="332"/>
    </row>
    <row r="97" spans="2:14">
      <c r="B97" s="315"/>
      <c r="C97" s="313"/>
      <c r="D97" s="313"/>
      <c r="E97" s="313"/>
      <c r="F97" s="313"/>
      <c r="G97" s="313" t="s">
        <v>367</v>
      </c>
      <c r="H97" s="313"/>
      <c r="I97" s="313"/>
      <c r="J97" s="313"/>
      <c r="K97" s="313"/>
      <c r="L97" s="313"/>
      <c r="M97" s="313"/>
      <c r="N97" s="316"/>
    </row>
    <row r="98" spans="2:14">
      <c r="B98" s="461" t="s">
        <v>368</v>
      </c>
      <c r="C98" s="462"/>
      <c r="D98" s="462"/>
      <c r="E98" s="462"/>
      <c r="F98" s="462"/>
      <c r="G98" s="462"/>
      <c r="H98" s="462"/>
      <c r="I98" s="462"/>
      <c r="J98" s="462"/>
      <c r="K98" s="462"/>
      <c r="L98" s="462"/>
      <c r="M98" s="462"/>
      <c r="N98" s="463"/>
    </row>
    <row r="99" spans="2:14">
      <c r="B99" s="901"/>
      <c r="C99" s="902"/>
      <c r="D99" s="902"/>
      <c r="E99" s="902"/>
      <c r="F99" s="902"/>
      <c r="G99" s="902"/>
      <c r="H99" s="902"/>
      <c r="I99" s="902"/>
      <c r="J99" s="902"/>
      <c r="K99" s="902"/>
      <c r="L99" s="902"/>
      <c r="M99" s="902"/>
      <c r="N99" s="903"/>
    </row>
    <row r="100" spans="2:14">
      <c r="B100" s="904"/>
      <c r="C100" s="905"/>
      <c r="D100" s="905"/>
      <c r="E100" s="905"/>
      <c r="F100" s="905"/>
      <c r="G100" s="905"/>
      <c r="H100" s="905"/>
      <c r="I100" s="905"/>
      <c r="J100" s="905"/>
      <c r="K100" s="905"/>
      <c r="L100" s="905"/>
      <c r="M100" s="905"/>
      <c r="N100" s="906"/>
    </row>
    <row r="101" spans="2:14">
      <c r="B101" s="460"/>
      <c r="C101" s="331"/>
      <c r="D101" s="331"/>
      <c r="E101" s="331"/>
      <c r="F101" s="331"/>
      <c r="G101" s="331"/>
      <c r="H101" s="331"/>
      <c r="I101" s="331"/>
      <c r="J101" s="331"/>
      <c r="K101" s="331"/>
      <c r="L101" s="331"/>
      <c r="M101" s="331"/>
      <c r="N101" s="332"/>
    </row>
    <row r="102" spans="2:14">
      <c r="B102" s="315"/>
      <c r="C102" s="313"/>
      <c r="D102" s="313"/>
      <c r="E102" s="313"/>
      <c r="F102" s="313"/>
      <c r="G102" s="313" t="s">
        <v>363</v>
      </c>
      <c r="H102" s="313"/>
      <c r="I102" s="313"/>
      <c r="J102" s="313"/>
      <c r="K102" s="313"/>
      <c r="L102" s="313"/>
      <c r="M102" s="313"/>
      <c r="N102" s="316"/>
    </row>
    <row r="103" spans="2:14">
      <c r="B103" s="315"/>
      <c r="C103" s="313"/>
      <c r="D103" s="313"/>
      <c r="E103" s="313"/>
      <c r="F103" s="313"/>
      <c r="G103" s="464" t="s">
        <v>364</v>
      </c>
      <c r="H103" s="464"/>
      <c r="I103" s="464"/>
      <c r="J103" s="464"/>
      <c r="K103" s="313"/>
      <c r="L103" s="313"/>
      <c r="M103" s="313"/>
      <c r="N103" s="316"/>
    </row>
    <row r="104" spans="2:14">
      <c r="B104" s="315"/>
      <c r="C104" s="313"/>
      <c r="D104" s="313"/>
      <c r="E104" s="313"/>
      <c r="F104" s="313"/>
      <c r="G104" s="465" t="s">
        <v>369</v>
      </c>
      <c r="H104" s="465"/>
      <c r="I104" s="465"/>
      <c r="J104" s="465"/>
      <c r="K104" s="313"/>
      <c r="L104" s="313"/>
      <c r="M104" s="313"/>
      <c r="N104" s="316"/>
    </row>
    <row r="105" spans="2:14">
      <c r="B105" s="466"/>
      <c r="C105" s="331"/>
      <c r="D105" s="331"/>
      <c r="E105" s="331"/>
      <c r="F105" s="331"/>
      <c r="G105" s="458" t="s">
        <v>366</v>
      </c>
      <c r="H105" s="313"/>
      <c r="I105" s="313"/>
      <c r="J105" s="313"/>
      <c r="K105" s="331"/>
      <c r="L105" s="331"/>
      <c r="M105" s="331"/>
      <c r="N105" s="332"/>
    </row>
    <row r="106" spans="2:14">
      <c r="B106" s="467" t="s">
        <v>370</v>
      </c>
      <c r="C106" s="468"/>
      <c r="D106" s="468"/>
      <c r="E106" s="313"/>
      <c r="F106" s="313"/>
      <c r="G106" s="313"/>
      <c r="H106" s="313"/>
      <c r="I106" s="313"/>
      <c r="J106" s="879"/>
      <c r="K106" s="879"/>
      <c r="L106" s="879"/>
      <c r="M106" s="879"/>
      <c r="N106" s="880"/>
    </row>
    <row r="107" spans="2:14">
      <c r="B107" s="467" t="s">
        <v>371</v>
      </c>
      <c r="C107" s="468"/>
      <c r="D107" s="468"/>
      <c r="E107" s="313"/>
      <c r="F107" s="313"/>
      <c r="G107" s="313"/>
      <c r="H107" s="313"/>
      <c r="I107" s="313"/>
      <c r="J107" s="879"/>
      <c r="K107" s="879"/>
      <c r="L107" s="879"/>
      <c r="M107" s="879"/>
      <c r="N107" s="880"/>
    </row>
    <row r="108" spans="2:14" ht="15.75" thickBot="1">
      <c r="B108" s="883"/>
      <c r="C108" s="884"/>
      <c r="D108" s="884"/>
      <c r="E108" s="469"/>
      <c r="F108" s="469"/>
      <c r="G108" s="469"/>
      <c r="H108" s="469"/>
      <c r="I108" s="469"/>
      <c r="J108" s="881"/>
      <c r="K108" s="881"/>
      <c r="L108" s="881"/>
      <c r="M108" s="881"/>
      <c r="N108" s="882"/>
    </row>
    <row r="109" spans="2:14">
      <c r="B109" s="313"/>
      <c r="C109" s="313"/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5:M55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77:M77"/>
    <mergeCell ref="L59:M59"/>
    <mergeCell ref="L60:M60"/>
    <mergeCell ref="L61:M61"/>
    <mergeCell ref="L62:M62"/>
    <mergeCell ref="L63:M63"/>
    <mergeCell ref="L65:M65"/>
    <mergeCell ref="B66:M66"/>
    <mergeCell ref="B70:H70"/>
    <mergeCell ref="L70:M70"/>
    <mergeCell ref="B76:H76"/>
    <mergeCell ref="L76:M76"/>
    <mergeCell ref="J106:N108"/>
    <mergeCell ref="B108:D108"/>
    <mergeCell ref="B79:M79"/>
    <mergeCell ref="B83:H83"/>
    <mergeCell ref="L83:M83"/>
    <mergeCell ref="B84:H84"/>
    <mergeCell ref="L84:M84"/>
    <mergeCell ref="L85:M85"/>
    <mergeCell ref="L86:M86"/>
    <mergeCell ref="B87:M87"/>
    <mergeCell ref="B89:M89"/>
    <mergeCell ref="B99:N99"/>
    <mergeCell ref="B100:N100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301057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301057" r:id="rId4"/>
      </mc:Fallback>
    </mc:AlternateContent>
  </oleObject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0">
    <tabColor rgb="FF00FF00"/>
  </sheetPr>
  <dimension ref="A1:Y109"/>
  <sheetViews>
    <sheetView topLeftCell="I55" zoomScale="75" zoomScaleNormal="75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7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16.5" thickBot="1">
      <c r="A31" s="281" t="s">
        <v>46</v>
      </c>
      <c r="B31" s="504" t="e">
        <f>+#REF!</f>
        <v>#REF!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s">
        <v>94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 t="s">
        <v>372</v>
      </c>
      <c r="B36" s="924" t="s">
        <v>90</v>
      </c>
      <c r="C36" s="925"/>
      <c r="D36" s="925"/>
      <c r="E36" s="925"/>
      <c r="F36" s="925"/>
      <c r="G36" s="925"/>
      <c r="H36" s="926"/>
      <c r="I36" s="354"/>
      <c r="J36" s="355"/>
      <c r="K36" s="356">
        <v>174000</v>
      </c>
      <c r="L36" s="357"/>
      <c r="M36" s="358">
        <v>15</v>
      </c>
      <c r="N36" s="359">
        <f>K36/M36</f>
        <v>11600</v>
      </c>
    </row>
    <row r="37" spans="1:25">
      <c r="A37" s="353" t="s">
        <v>373</v>
      </c>
      <c r="B37" s="924" t="s">
        <v>91</v>
      </c>
      <c r="C37" s="925"/>
      <c r="D37" s="925"/>
      <c r="E37" s="925"/>
      <c r="F37" s="925"/>
      <c r="G37" s="925"/>
      <c r="H37" s="926"/>
      <c r="I37" s="360"/>
      <c r="J37" s="361"/>
      <c r="K37" s="356">
        <v>78488.784028555441</v>
      </c>
      <c r="L37" s="362"/>
      <c r="M37" s="358">
        <v>15</v>
      </c>
      <c r="N37" s="359">
        <f>K37/M37</f>
        <v>5232.5856019036964</v>
      </c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  <c r="P40" t="s">
        <v>410</v>
      </c>
      <c r="Q40" t="s">
        <v>411</v>
      </c>
      <c r="R40" t="s">
        <v>412</v>
      </c>
      <c r="S40" t="s">
        <v>413</v>
      </c>
      <c r="T40" t="s">
        <v>414</v>
      </c>
      <c r="U40" t="s">
        <v>415</v>
      </c>
      <c r="V40" t="s">
        <v>416</v>
      </c>
      <c r="W40" t="s">
        <v>417</v>
      </c>
      <c r="X40" t="s">
        <v>418</v>
      </c>
      <c r="Y40" s="281" t="s">
        <v>419</v>
      </c>
    </row>
    <row r="41" spans="1:25">
      <c r="B41" s="927" t="s">
        <v>333</v>
      </c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N77*M41</f>
        <v>#REF!</v>
      </c>
      <c r="P41" s="500" t="e">
        <f>+$N$77*P42/$N$79</f>
        <v>#REF!</v>
      </c>
      <c r="Q41" s="500" t="e">
        <f>+$N$77*Q42/$N$79</f>
        <v>#REF!</v>
      </c>
      <c r="R41" s="500" t="e">
        <f>+N55/$N$79</f>
        <v>#REF!</v>
      </c>
      <c r="S41" s="500"/>
      <c r="T41" s="500"/>
      <c r="U41" s="500"/>
      <c r="V41" s="500" t="e">
        <f>+N43/$N$79</f>
        <v>#REF!</v>
      </c>
      <c r="W41" s="280"/>
      <c r="X41" s="500" t="e">
        <f>+N66/$N$79</f>
        <v>#REF!</v>
      </c>
      <c r="Y41" s="502" t="e">
        <f>+SUM(P41:X41)</f>
        <v>#REF!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1">
        <v>0.33122222959082165</v>
      </c>
      <c r="Q42" s="501">
        <v>0.6687777704091783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SUM(N36:N42)</f>
        <v>#REF!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374</v>
      </c>
      <c r="B48" s="393" t="s">
        <v>401</v>
      </c>
      <c r="C48" s="394"/>
      <c r="D48" s="394"/>
      <c r="E48" s="394"/>
      <c r="F48" s="394"/>
      <c r="G48" s="394"/>
      <c r="H48" s="394"/>
      <c r="I48" s="355"/>
      <c r="J48" s="471" t="s">
        <v>94</v>
      </c>
      <c r="K48" s="396">
        <v>1.05</v>
      </c>
      <c r="L48" s="354"/>
      <c r="M48" s="397">
        <v>18848.266666666666</v>
      </c>
      <c r="N48" s="359">
        <f>K48*M48</f>
        <v>19790.68</v>
      </c>
    </row>
    <row r="49" spans="1:14">
      <c r="A49" s="392" t="s">
        <v>375</v>
      </c>
      <c r="B49" s="393" t="s">
        <v>14</v>
      </c>
      <c r="C49" s="398"/>
      <c r="D49" s="398"/>
      <c r="E49" s="398"/>
      <c r="F49" s="398"/>
      <c r="G49" s="398"/>
      <c r="H49" s="398"/>
      <c r="I49" s="398"/>
      <c r="J49" s="395" t="s">
        <v>101</v>
      </c>
      <c r="K49" s="400">
        <v>30</v>
      </c>
      <c r="L49" s="360"/>
      <c r="M49" s="397">
        <v>46.255122518248598</v>
      </c>
      <c r="N49" s="359">
        <f>K49*M49</f>
        <v>1387.6536755474579</v>
      </c>
    </row>
    <row r="50" spans="1:14">
      <c r="A50" s="392"/>
      <c r="B50" s="393"/>
      <c r="C50" s="398"/>
      <c r="D50" s="398"/>
      <c r="E50" s="398"/>
      <c r="F50" s="398"/>
      <c r="G50" s="398"/>
      <c r="H50" s="398"/>
      <c r="I50" s="398"/>
      <c r="J50" s="395"/>
      <c r="K50" s="400"/>
      <c r="L50" s="360"/>
      <c r="M50" s="397"/>
      <c r="N50" s="359"/>
    </row>
    <row r="51" spans="1:14">
      <c r="A51" s="392"/>
      <c r="B51" s="393"/>
      <c r="C51" s="398"/>
      <c r="D51" s="398"/>
      <c r="E51" s="398"/>
      <c r="F51" s="398"/>
      <c r="G51" s="398"/>
      <c r="H51" s="398"/>
      <c r="I51" s="398"/>
      <c r="J51" s="395"/>
      <c r="K51" s="400"/>
      <c r="L51" s="360"/>
      <c r="M51" s="397"/>
      <c r="N51" s="359"/>
    </row>
    <row r="52" spans="1:14">
      <c r="B52" s="486"/>
      <c r="C52" s="415"/>
      <c r="D52" s="415"/>
      <c r="E52" s="415"/>
      <c r="F52" s="415"/>
      <c r="G52" s="415"/>
      <c r="H52" s="415"/>
      <c r="I52" s="415"/>
      <c r="J52" s="472"/>
      <c r="K52" s="473"/>
      <c r="L52" s="436"/>
      <c r="M52" s="474"/>
      <c r="N52" s="475"/>
    </row>
    <row r="53" spans="1:14">
      <c r="B53" s="476"/>
      <c r="C53" s="411"/>
      <c r="D53" s="411"/>
      <c r="E53" s="411"/>
      <c r="F53" s="411"/>
      <c r="G53" s="411"/>
      <c r="H53" s="411"/>
      <c r="I53" s="411"/>
      <c r="J53" s="395"/>
      <c r="K53" s="421"/>
      <c r="L53" s="436"/>
      <c r="M53" s="474"/>
      <c r="N53" s="475"/>
    </row>
    <row r="54" spans="1:14">
      <c r="B54" s="477"/>
      <c r="C54" s="411"/>
      <c r="D54" s="411"/>
      <c r="E54" s="411"/>
      <c r="F54" s="411"/>
      <c r="G54" s="411"/>
      <c r="H54" s="411"/>
      <c r="I54" s="411"/>
      <c r="J54" s="395"/>
      <c r="K54" s="421"/>
      <c r="L54" s="436"/>
      <c r="M54" s="474"/>
      <c r="N54" s="373"/>
    </row>
    <row r="55" spans="1:14" ht="15.75" thickBot="1">
      <c r="B55" s="915" t="s">
        <v>334</v>
      </c>
      <c r="C55" s="907"/>
      <c r="D55" s="907"/>
      <c r="E55" s="907"/>
      <c r="F55" s="907"/>
      <c r="G55" s="907"/>
      <c r="H55" s="907"/>
      <c r="I55" s="907"/>
      <c r="J55" s="907"/>
      <c r="K55" s="907"/>
      <c r="L55" s="907"/>
      <c r="M55" s="908"/>
      <c r="N55" s="478">
        <f>SUM(N48:N54)</f>
        <v>21178.333675547459</v>
      </c>
    </row>
    <row r="56" spans="1:14">
      <c r="B56" s="404"/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</row>
    <row r="57" spans="1:14">
      <c r="B57" s="386" t="s">
        <v>341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7"/>
      <c r="M57" s="387"/>
      <c r="N57" s="388"/>
    </row>
    <row r="58" spans="1:14" ht="15.75" thickBot="1">
      <c r="B58" s="405"/>
      <c r="C58" s="348"/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50"/>
    </row>
    <row r="59" spans="1:14" ht="25.5">
      <c r="B59" s="483" t="s">
        <v>342</v>
      </c>
      <c r="C59" s="484"/>
      <c r="D59" s="484"/>
      <c r="E59" s="484"/>
      <c r="F59" s="484"/>
      <c r="G59" s="484"/>
      <c r="H59" s="406" t="s">
        <v>23</v>
      </c>
      <c r="I59" s="407" t="s">
        <v>343</v>
      </c>
      <c r="J59" s="408" t="s">
        <v>344</v>
      </c>
      <c r="K59" s="406" t="s">
        <v>345</v>
      </c>
      <c r="L59" s="909" t="s">
        <v>346</v>
      </c>
      <c r="M59" s="910"/>
      <c r="N59" s="409" t="s">
        <v>330</v>
      </c>
    </row>
    <row r="60" spans="1:14">
      <c r="A60" s="281" t="s">
        <v>376</v>
      </c>
      <c r="B60" s="410" t="s">
        <v>402</v>
      </c>
      <c r="C60" s="411"/>
      <c r="D60" s="411"/>
      <c r="E60" s="411"/>
      <c r="F60" s="411"/>
      <c r="G60" s="411"/>
      <c r="H60" s="412" t="s">
        <v>348</v>
      </c>
      <c r="I60" s="377">
        <v>1.05</v>
      </c>
      <c r="J60" s="413">
        <v>1</v>
      </c>
      <c r="K60" s="377">
        <v>1.05</v>
      </c>
      <c r="L60" s="911">
        <v>1250</v>
      </c>
      <c r="M60" s="912"/>
      <c r="N60" s="414">
        <f>K60*L60</f>
        <v>1312.5</v>
      </c>
    </row>
    <row r="61" spans="1:14">
      <c r="B61" s="410"/>
      <c r="C61" s="415"/>
      <c r="D61" s="415"/>
      <c r="E61" s="415"/>
      <c r="F61" s="415"/>
      <c r="G61" s="415"/>
      <c r="H61" s="412"/>
      <c r="I61" s="377"/>
      <c r="J61" s="413"/>
      <c r="K61" s="377"/>
      <c r="L61" s="911"/>
      <c r="M61" s="912"/>
      <c r="N61" s="414"/>
    </row>
    <row r="62" spans="1:14">
      <c r="B62" s="410"/>
      <c r="C62" s="415"/>
      <c r="D62" s="415"/>
      <c r="E62" s="415"/>
      <c r="F62" s="415"/>
      <c r="G62" s="415"/>
      <c r="H62" s="412"/>
      <c r="I62" s="377"/>
      <c r="J62" s="413"/>
      <c r="K62" s="377"/>
      <c r="L62" s="911"/>
      <c r="M62" s="912"/>
      <c r="N62" s="414"/>
    </row>
    <row r="63" spans="1:14">
      <c r="B63" s="410"/>
      <c r="C63" s="415"/>
      <c r="D63" s="415"/>
      <c r="E63" s="415"/>
      <c r="F63" s="415"/>
      <c r="G63" s="415"/>
      <c r="H63" s="412"/>
      <c r="I63" s="377"/>
      <c r="J63" s="413"/>
      <c r="K63" s="377"/>
      <c r="L63" s="911"/>
      <c r="M63" s="912"/>
      <c r="N63" s="414"/>
    </row>
    <row r="64" spans="1:14">
      <c r="B64" s="410"/>
      <c r="C64" s="415"/>
      <c r="D64" s="415"/>
      <c r="E64" s="415"/>
      <c r="F64" s="415"/>
      <c r="G64" s="415"/>
      <c r="H64" s="416"/>
      <c r="I64" s="377"/>
      <c r="J64" s="377"/>
      <c r="K64" s="377"/>
      <c r="L64" s="417"/>
      <c r="M64" s="418"/>
      <c r="N64" s="419"/>
    </row>
    <row r="65" spans="1:15" ht="15.75" thickBot="1">
      <c r="B65" s="481"/>
      <c r="C65" s="482"/>
      <c r="D65" s="482"/>
      <c r="E65" s="482"/>
      <c r="F65" s="482"/>
      <c r="G65" s="482"/>
      <c r="H65" s="420"/>
      <c r="I65" s="421"/>
      <c r="J65" s="421"/>
      <c r="K65" s="421"/>
      <c r="L65" s="913"/>
      <c r="M65" s="914"/>
      <c r="N65" s="421"/>
    </row>
    <row r="66" spans="1:15" ht="15.75" thickBot="1">
      <c r="B66" s="915" t="s">
        <v>334</v>
      </c>
      <c r="C66" s="907"/>
      <c r="D66" s="907"/>
      <c r="E66" s="907"/>
      <c r="F66" s="907"/>
      <c r="G66" s="907"/>
      <c r="H66" s="907"/>
      <c r="I66" s="907"/>
      <c r="J66" s="907"/>
      <c r="K66" s="907"/>
      <c r="L66" s="907"/>
      <c r="M66" s="908"/>
      <c r="N66" s="422">
        <f>N60+N61+N62+N63+N64</f>
        <v>1312.5</v>
      </c>
    </row>
    <row r="67" spans="1:15">
      <c r="B67" s="404"/>
      <c r="C67" s="384"/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</row>
    <row r="68" spans="1:15">
      <c r="B68" s="386" t="s">
        <v>349</v>
      </c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69" spans="1:15" ht="15.75" thickBot="1">
      <c r="B69" s="405"/>
      <c r="C69" s="348"/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50"/>
    </row>
    <row r="70" spans="1:15" ht="25.5">
      <c r="B70" s="916" t="s">
        <v>350</v>
      </c>
      <c r="C70" s="917"/>
      <c r="D70" s="917"/>
      <c r="E70" s="917"/>
      <c r="F70" s="917"/>
      <c r="G70" s="917"/>
      <c r="H70" s="917"/>
      <c r="I70" s="406" t="s">
        <v>92</v>
      </c>
      <c r="J70" s="408" t="s">
        <v>351</v>
      </c>
      <c r="K70" s="407" t="s">
        <v>93</v>
      </c>
      <c r="L70" s="918" t="s">
        <v>77</v>
      </c>
      <c r="M70" s="919"/>
      <c r="N70" s="423" t="s">
        <v>330</v>
      </c>
    </row>
    <row r="71" spans="1:15">
      <c r="A71" s="424" t="s">
        <v>353</v>
      </c>
      <c r="B71" s="506" t="e">
        <f>+#REF!</f>
        <v>#REF!</v>
      </c>
      <c r="C71" s="415"/>
      <c r="D71" s="415"/>
      <c r="E71" s="415"/>
      <c r="F71" s="415"/>
      <c r="G71" s="415"/>
      <c r="H71" s="415"/>
      <c r="I71" s="426"/>
      <c r="J71" s="427"/>
      <c r="K71" s="428" t="e">
        <f>+#REF!</f>
        <v>#REF!</v>
      </c>
      <c r="L71" s="429"/>
      <c r="M71" s="430">
        <v>3.6080000000000001E-2</v>
      </c>
      <c r="N71" s="431" t="e">
        <f>K71*M71</f>
        <v>#REF!</v>
      </c>
      <c r="O71" s="432"/>
    </row>
    <row r="72" spans="1:15">
      <c r="A72" s="424" t="s">
        <v>377</v>
      </c>
      <c r="B72" s="425"/>
      <c r="C72" s="415"/>
      <c r="D72" s="415"/>
      <c r="E72" s="415"/>
      <c r="F72" s="415"/>
      <c r="G72" s="415"/>
      <c r="H72" s="415"/>
      <c r="I72" s="426"/>
      <c r="J72" s="427"/>
      <c r="K72" s="428"/>
      <c r="L72" s="429"/>
      <c r="M72" s="430"/>
      <c r="N72" s="431"/>
    </row>
    <row r="73" spans="1:15">
      <c r="B73" s="425"/>
      <c r="C73" s="415"/>
      <c r="D73" s="415"/>
      <c r="E73" s="415"/>
      <c r="F73" s="415"/>
      <c r="G73" s="415"/>
      <c r="H73" s="415"/>
      <c r="I73" s="426"/>
      <c r="J73" s="427"/>
      <c r="K73" s="428"/>
      <c r="L73" s="429"/>
      <c r="M73" s="433"/>
      <c r="N73" s="431"/>
    </row>
    <row r="74" spans="1:15">
      <c r="B74" s="425"/>
      <c r="C74" s="415"/>
      <c r="D74" s="415"/>
      <c r="E74" s="415"/>
      <c r="F74" s="415"/>
      <c r="G74" s="415"/>
      <c r="H74" s="415"/>
      <c r="I74" s="377"/>
      <c r="J74" s="434"/>
      <c r="K74" s="435"/>
      <c r="L74" s="436"/>
      <c r="M74" s="437"/>
      <c r="N74" s="438"/>
    </row>
    <row r="75" spans="1:15">
      <c r="B75" s="425"/>
      <c r="C75" s="415"/>
      <c r="D75" s="415"/>
      <c r="E75" s="415"/>
      <c r="F75" s="415"/>
      <c r="G75" s="415"/>
      <c r="H75" s="415"/>
      <c r="I75" s="377"/>
      <c r="J75" s="434"/>
      <c r="K75" s="435"/>
      <c r="L75" s="436"/>
      <c r="M75" s="437"/>
      <c r="N75" s="438"/>
    </row>
    <row r="76" spans="1:15" ht="15.75" thickBot="1">
      <c r="B76" s="920"/>
      <c r="C76" s="921"/>
      <c r="D76" s="921"/>
      <c r="E76" s="921"/>
      <c r="F76" s="921"/>
      <c r="G76" s="921"/>
      <c r="H76" s="921"/>
      <c r="I76" s="421"/>
      <c r="J76" s="421"/>
      <c r="K76" s="421"/>
      <c r="L76" s="922"/>
      <c r="M76" s="923"/>
      <c r="N76" s="421"/>
    </row>
    <row r="77" spans="1:15" ht="15.75" thickBot="1">
      <c r="B77" s="898" t="s">
        <v>334</v>
      </c>
      <c r="C77" s="899"/>
      <c r="D77" s="899"/>
      <c r="E77" s="899"/>
      <c r="F77" s="899"/>
      <c r="G77" s="899"/>
      <c r="H77" s="899"/>
      <c r="I77" s="907"/>
      <c r="J77" s="907"/>
      <c r="K77" s="907"/>
      <c r="L77" s="907"/>
      <c r="M77" s="908"/>
      <c r="N77" s="439" t="e">
        <f>SUM(N71:N76)</f>
        <v>#REF!</v>
      </c>
    </row>
    <row r="78" spans="1:15" ht="15.75" thickBot="1">
      <c r="B78" s="404"/>
      <c r="C78" s="384"/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5"/>
    </row>
    <row r="79" spans="1:15" ht="15.75" thickBot="1">
      <c r="B79" s="885" t="s">
        <v>354</v>
      </c>
      <c r="C79" s="886"/>
      <c r="D79" s="886"/>
      <c r="E79" s="886"/>
      <c r="F79" s="886"/>
      <c r="G79" s="886"/>
      <c r="H79" s="886"/>
      <c r="I79" s="886"/>
      <c r="J79" s="886"/>
      <c r="K79" s="886"/>
      <c r="L79" s="886"/>
      <c r="M79" s="887"/>
      <c r="N79" s="440" t="e">
        <f>N43+N55+N66+N77</f>
        <v>#REF!</v>
      </c>
    </row>
    <row r="80" spans="1:15">
      <c r="B80" s="404"/>
      <c r="C80" s="384"/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5"/>
    </row>
    <row r="81" spans="1:14">
      <c r="B81" s="386" t="s">
        <v>355</v>
      </c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388"/>
    </row>
    <row r="82" spans="1:14" ht="15.75" thickBot="1">
      <c r="B82" s="405"/>
      <c r="C82" s="348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50"/>
    </row>
    <row r="83" spans="1:14">
      <c r="B83" s="888" t="s">
        <v>55</v>
      </c>
      <c r="C83" s="889"/>
      <c r="D83" s="889"/>
      <c r="E83" s="889"/>
      <c r="F83" s="889"/>
      <c r="G83" s="889"/>
      <c r="H83" s="889"/>
      <c r="I83" s="479"/>
      <c r="J83" s="480"/>
      <c r="K83" s="441" t="s">
        <v>356</v>
      </c>
      <c r="L83" s="890" t="s">
        <v>357</v>
      </c>
      <c r="M83" s="891"/>
      <c r="N83" s="442"/>
    </row>
    <row r="84" spans="1:14">
      <c r="B84" s="892" t="s">
        <v>358</v>
      </c>
      <c r="C84" s="893"/>
      <c r="D84" s="893"/>
      <c r="E84" s="893"/>
      <c r="F84" s="893"/>
      <c r="G84" s="893"/>
      <c r="H84" s="893"/>
      <c r="I84" s="443"/>
      <c r="J84" s="444"/>
      <c r="K84" s="445">
        <v>0.2</v>
      </c>
      <c r="L84" s="894" t="e">
        <f>N79*K84</f>
        <v>#REF!</v>
      </c>
      <c r="M84" s="895"/>
      <c r="N84" s="446"/>
    </row>
    <row r="85" spans="1:14">
      <c r="B85" s="447" t="s">
        <v>359</v>
      </c>
      <c r="C85" s="448"/>
      <c r="D85" s="448"/>
      <c r="E85" s="448"/>
      <c r="F85" s="448"/>
      <c r="G85" s="448"/>
      <c r="H85" s="448"/>
      <c r="I85" s="443"/>
      <c r="J85" s="444"/>
      <c r="K85" s="445">
        <v>0.05</v>
      </c>
      <c r="L85" s="894" t="e">
        <f>N79*K85</f>
        <v>#REF!</v>
      </c>
      <c r="M85" s="895"/>
      <c r="N85" s="446"/>
    </row>
    <row r="86" spans="1:14" ht="15.75" thickBot="1">
      <c r="B86" s="449" t="s">
        <v>360</v>
      </c>
      <c r="C86" s="450"/>
      <c r="D86" s="450"/>
      <c r="E86" s="450"/>
      <c r="F86" s="450"/>
      <c r="G86" s="450"/>
      <c r="H86" s="450"/>
      <c r="I86" s="451"/>
      <c r="J86" s="452"/>
      <c r="K86" s="453">
        <v>0.05</v>
      </c>
      <c r="L86" s="896" t="e">
        <f>N79*K86</f>
        <v>#REF!</v>
      </c>
      <c r="M86" s="897"/>
      <c r="N86" s="446"/>
    </row>
    <row r="87" spans="1:14" ht="15.75" thickBot="1">
      <c r="B87" s="898" t="s">
        <v>334</v>
      </c>
      <c r="C87" s="899"/>
      <c r="D87" s="899"/>
      <c r="E87" s="899"/>
      <c r="F87" s="899"/>
      <c r="G87" s="899"/>
      <c r="H87" s="899"/>
      <c r="I87" s="899"/>
      <c r="J87" s="899"/>
      <c r="K87" s="899"/>
      <c r="L87" s="899"/>
      <c r="M87" s="900"/>
      <c r="N87" s="454" t="e">
        <f>L84+L85+L86</f>
        <v>#REF!</v>
      </c>
    </row>
    <row r="88" spans="1:14" ht="15.75" thickBot="1">
      <c r="B88" s="404"/>
      <c r="C88" s="384"/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5"/>
    </row>
    <row r="89" spans="1:14" ht="15.75" thickBot="1">
      <c r="A89" s="281" t="s">
        <v>361</v>
      </c>
      <c r="B89" s="885" t="s">
        <v>362</v>
      </c>
      <c r="C89" s="886"/>
      <c r="D89" s="886"/>
      <c r="E89" s="886"/>
      <c r="F89" s="886"/>
      <c r="G89" s="886"/>
      <c r="H89" s="886"/>
      <c r="I89" s="886"/>
      <c r="J89" s="886"/>
      <c r="K89" s="886"/>
      <c r="L89" s="886"/>
      <c r="M89" s="887"/>
      <c r="N89" s="455" t="e">
        <f>N79+N87</f>
        <v>#REF!</v>
      </c>
    </row>
    <row r="90" spans="1:14">
      <c r="B90" s="311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4"/>
    </row>
    <row r="91" spans="1:14">
      <c r="B91" s="315"/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6"/>
    </row>
    <row r="92" spans="1:14">
      <c r="B92" s="315"/>
      <c r="C92" s="313"/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6"/>
    </row>
    <row r="93" spans="1:14">
      <c r="B93" s="315"/>
      <c r="C93" s="313"/>
      <c r="D93" s="313"/>
      <c r="E93" s="313"/>
      <c r="F93" s="313"/>
      <c r="G93" s="456" t="s">
        <v>363</v>
      </c>
      <c r="H93" s="456"/>
      <c r="I93" s="456"/>
      <c r="J93" s="456"/>
      <c r="K93" s="313"/>
      <c r="L93" s="313"/>
      <c r="M93" s="313"/>
      <c r="N93" s="316"/>
    </row>
    <row r="94" spans="1:14">
      <c r="B94" s="457"/>
      <c r="C94" s="458"/>
      <c r="D94" s="458"/>
      <c r="E94" s="458"/>
      <c r="F94" s="458"/>
      <c r="G94" s="313" t="s">
        <v>364</v>
      </c>
      <c r="H94" s="458"/>
      <c r="I94" s="458"/>
      <c r="J94" s="458"/>
      <c r="K94" s="458"/>
      <c r="L94" s="458"/>
      <c r="M94" s="458"/>
      <c r="N94" s="459"/>
    </row>
    <row r="95" spans="1:14">
      <c r="B95" s="457"/>
      <c r="C95" s="458"/>
      <c r="D95" s="458"/>
      <c r="E95" s="458"/>
      <c r="F95" s="458"/>
      <c r="G95" s="313" t="s">
        <v>365</v>
      </c>
      <c r="H95" s="313"/>
      <c r="I95" s="313"/>
      <c r="J95" s="458"/>
      <c r="K95" s="458"/>
      <c r="L95" s="458"/>
      <c r="M95" s="458"/>
      <c r="N95" s="459"/>
    </row>
    <row r="96" spans="1:14">
      <c r="B96" s="460"/>
      <c r="C96" s="331"/>
      <c r="D96" s="331"/>
      <c r="E96" s="331"/>
      <c r="F96" s="331"/>
      <c r="G96" s="313" t="s">
        <v>366</v>
      </c>
      <c r="H96" s="331"/>
      <c r="I96" s="331"/>
      <c r="J96" s="331"/>
      <c r="K96" s="331"/>
      <c r="L96" s="331"/>
      <c r="M96" s="331"/>
      <c r="N96" s="332"/>
    </row>
    <row r="97" spans="2:14">
      <c r="B97" s="315"/>
      <c r="C97" s="313"/>
      <c r="D97" s="313"/>
      <c r="E97" s="313"/>
      <c r="F97" s="313"/>
      <c r="G97" s="313" t="s">
        <v>367</v>
      </c>
      <c r="H97" s="313"/>
      <c r="I97" s="313"/>
      <c r="J97" s="313"/>
      <c r="K97" s="313"/>
      <c r="L97" s="313"/>
      <c r="M97" s="313"/>
      <c r="N97" s="316"/>
    </row>
    <row r="98" spans="2:14">
      <c r="B98" s="461" t="s">
        <v>368</v>
      </c>
      <c r="C98" s="462"/>
      <c r="D98" s="462"/>
      <c r="E98" s="462"/>
      <c r="F98" s="462"/>
      <c r="G98" s="462"/>
      <c r="H98" s="462"/>
      <c r="I98" s="462"/>
      <c r="J98" s="462"/>
      <c r="K98" s="462"/>
      <c r="L98" s="462"/>
      <c r="M98" s="462"/>
      <c r="N98" s="463"/>
    </row>
    <row r="99" spans="2:14">
      <c r="B99" s="901"/>
      <c r="C99" s="902"/>
      <c r="D99" s="902"/>
      <c r="E99" s="902"/>
      <c r="F99" s="902"/>
      <c r="G99" s="902"/>
      <c r="H99" s="902"/>
      <c r="I99" s="902"/>
      <c r="J99" s="902"/>
      <c r="K99" s="902"/>
      <c r="L99" s="902"/>
      <c r="M99" s="902"/>
      <c r="N99" s="903"/>
    </row>
    <row r="100" spans="2:14">
      <c r="B100" s="904"/>
      <c r="C100" s="905"/>
      <c r="D100" s="905"/>
      <c r="E100" s="905"/>
      <c r="F100" s="905"/>
      <c r="G100" s="905"/>
      <c r="H100" s="905"/>
      <c r="I100" s="905"/>
      <c r="J100" s="905"/>
      <c r="K100" s="905"/>
      <c r="L100" s="905"/>
      <c r="M100" s="905"/>
      <c r="N100" s="906"/>
    </row>
    <row r="101" spans="2:14">
      <c r="B101" s="460"/>
      <c r="C101" s="331"/>
      <c r="D101" s="331"/>
      <c r="E101" s="331"/>
      <c r="F101" s="331"/>
      <c r="G101" s="331"/>
      <c r="H101" s="331"/>
      <c r="I101" s="331"/>
      <c r="J101" s="331"/>
      <c r="K101" s="331"/>
      <c r="L101" s="331"/>
      <c r="M101" s="331"/>
      <c r="N101" s="332"/>
    </row>
    <row r="102" spans="2:14">
      <c r="B102" s="315"/>
      <c r="C102" s="313"/>
      <c r="D102" s="313"/>
      <c r="E102" s="313"/>
      <c r="F102" s="313"/>
      <c r="G102" s="313" t="s">
        <v>363</v>
      </c>
      <c r="H102" s="313"/>
      <c r="I102" s="313"/>
      <c r="J102" s="313"/>
      <c r="K102" s="313"/>
      <c r="L102" s="313"/>
      <c r="M102" s="313"/>
      <c r="N102" s="316"/>
    </row>
    <row r="103" spans="2:14">
      <c r="B103" s="315"/>
      <c r="C103" s="313"/>
      <c r="D103" s="313"/>
      <c r="E103" s="313"/>
      <c r="F103" s="313"/>
      <c r="G103" s="464" t="s">
        <v>364</v>
      </c>
      <c r="H103" s="464"/>
      <c r="I103" s="464"/>
      <c r="J103" s="464"/>
      <c r="K103" s="313"/>
      <c r="L103" s="313"/>
      <c r="M103" s="313"/>
      <c r="N103" s="316"/>
    </row>
    <row r="104" spans="2:14">
      <c r="B104" s="315"/>
      <c r="C104" s="313"/>
      <c r="D104" s="313"/>
      <c r="E104" s="313"/>
      <c r="F104" s="313"/>
      <c r="G104" s="465" t="s">
        <v>369</v>
      </c>
      <c r="H104" s="465"/>
      <c r="I104" s="465"/>
      <c r="J104" s="465"/>
      <c r="K104" s="313"/>
      <c r="L104" s="313"/>
      <c r="M104" s="313"/>
      <c r="N104" s="316"/>
    </row>
    <row r="105" spans="2:14">
      <c r="B105" s="466"/>
      <c r="C105" s="331"/>
      <c r="D105" s="331"/>
      <c r="E105" s="331"/>
      <c r="F105" s="331"/>
      <c r="G105" s="458" t="s">
        <v>366</v>
      </c>
      <c r="H105" s="313"/>
      <c r="I105" s="313"/>
      <c r="J105" s="313"/>
      <c r="K105" s="331"/>
      <c r="L105" s="331"/>
      <c r="M105" s="331"/>
      <c r="N105" s="332"/>
    </row>
    <row r="106" spans="2:14">
      <c r="B106" s="467" t="s">
        <v>370</v>
      </c>
      <c r="C106" s="468"/>
      <c r="D106" s="468"/>
      <c r="E106" s="313"/>
      <c r="F106" s="313"/>
      <c r="G106" s="313"/>
      <c r="H106" s="313"/>
      <c r="I106" s="313"/>
      <c r="J106" s="879"/>
      <c r="K106" s="879"/>
      <c r="L106" s="879"/>
      <c r="M106" s="879"/>
      <c r="N106" s="880"/>
    </row>
    <row r="107" spans="2:14">
      <c r="B107" s="467" t="s">
        <v>371</v>
      </c>
      <c r="C107" s="468"/>
      <c r="D107" s="468"/>
      <c r="E107" s="313"/>
      <c r="F107" s="313"/>
      <c r="G107" s="313"/>
      <c r="H107" s="313"/>
      <c r="I107" s="313"/>
      <c r="J107" s="879"/>
      <c r="K107" s="879"/>
      <c r="L107" s="879"/>
      <c r="M107" s="879"/>
      <c r="N107" s="880"/>
    </row>
    <row r="108" spans="2:14" ht="15.75" thickBot="1">
      <c r="B108" s="883"/>
      <c r="C108" s="884"/>
      <c r="D108" s="884"/>
      <c r="E108" s="469"/>
      <c r="F108" s="469"/>
      <c r="G108" s="469"/>
      <c r="H108" s="469"/>
      <c r="I108" s="469"/>
      <c r="J108" s="881"/>
      <c r="K108" s="881"/>
      <c r="L108" s="881"/>
      <c r="M108" s="881"/>
      <c r="N108" s="882"/>
    </row>
    <row r="109" spans="2:14">
      <c r="B109" s="313"/>
      <c r="C109" s="313"/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5:M55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77:M77"/>
    <mergeCell ref="L59:M59"/>
    <mergeCell ref="L60:M60"/>
    <mergeCell ref="L61:M61"/>
    <mergeCell ref="L62:M62"/>
    <mergeCell ref="L63:M63"/>
    <mergeCell ref="L65:M65"/>
    <mergeCell ref="B66:M66"/>
    <mergeCell ref="B70:H70"/>
    <mergeCell ref="L70:M70"/>
    <mergeCell ref="B76:H76"/>
    <mergeCell ref="L76:M76"/>
    <mergeCell ref="J106:N108"/>
    <mergeCell ref="B108:D108"/>
    <mergeCell ref="B79:M79"/>
    <mergeCell ref="B83:H83"/>
    <mergeCell ref="L83:M83"/>
    <mergeCell ref="B84:H84"/>
    <mergeCell ref="L84:M84"/>
    <mergeCell ref="L85:M85"/>
    <mergeCell ref="L86:M86"/>
    <mergeCell ref="B87:M87"/>
    <mergeCell ref="B89:M89"/>
    <mergeCell ref="B99:N99"/>
    <mergeCell ref="B100:N100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302081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302081" r:id="rId4"/>
      </mc:Fallback>
    </mc:AlternateContent>
  </oleObjec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1">
    <tabColor rgb="FF00FF00"/>
  </sheetPr>
  <dimension ref="A1:Q31"/>
  <sheetViews>
    <sheetView view="pageBreakPreview" zoomScale="80" zoomScaleSheetLayoutView="80" workbookViewId="0">
      <selection activeCell="L76" sqref="L76:M76"/>
    </sheetView>
  </sheetViews>
  <sheetFormatPr baseColWidth="10" defaultRowHeight="15" customHeight="1"/>
  <cols>
    <col min="1" max="1" width="1.85546875" customWidth="1"/>
    <col min="2" max="2" width="7.140625" customWidth="1"/>
    <col min="3" max="3" width="34.42578125" customWidth="1"/>
    <col min="4" max="4" width="12.42578125" customWidth="1"/>
    <col min="5" max="5" width="19.28515625" customWidth="1"/>
    <col min="6" max="6" width="21.7109375" customWidth="1"/>
    <col min="7" max="7" width="23.7109375" customWidth="1"/>
    <col min="256" max="263" width="11.42578125" customWidth="1"/>
    <col min="512" max="519" width="11.42578125" customWidth="1"/>
    <col min="768" max="775" width="11.42578125" customWidth="1"/>
    <col min="1024" max="1031" width="11.42578125" customWidth="1"/>
    <col min="1280" max="1287" width="11.42578125" customWidth="1"/>
    <col min="1536" max="1543" width="11.42578125" customWidth="1"/>
    <col min="1792" max="1799" width="11.42578125" customWidth="1"/>
    <col min="2048" max="2055" width="11.42578125" customWidth="1"/>
    <col min="2304" max="2311" width="11.42578125" customWidth="1"/>
    <col min="2560" max="2567" width="11.42578125" customWidth="1"/>
    <col min="2816" max="2823" width="11.42578125" customWidth="1"/>
    <col min="3072" max="3079" width="11.42578125" customWidth="1"/>
    <col min="3328" max="3335" width="11.42578125" customWidth="1"/>
    <col min="3584" max="3591" width="11.42578125" customWidth="1"/>
    <col min="3840" max="3847" width="11.42578125" customWidth="1"/>
    <col min="4096" max="4103" width="11.42578125" customWidth="1"/>
    <col min="4352" max="4359" width="11.42578125" customWidth="1"/>
    <col min="4608" max="4615" width="11.42578125" customWidth="1"/>
    <col min="4864" max="4871" width="11.42578125" customWidth="1"/>
    <col min="5120" max="5127" width="11.42578125" customWidth="1"/>
    <col min="5376" max="5383" width="11.42578125" customWidth="1"/>
    <col min="5632" max="5639" width="11.42578125" customWidth="1"/>
    <col min="5888" max="5895" width="11.42578125" customWidth="1"/>
    <col min="6144" max="6151" width="11.42578125" customWidth="1"/>
    <col min="6400" max="6407" width="11.42578125" customWidth="1"/>
    <col min="6656" max="6663" width="11.42578125" customWidth="1"/>
    <col min="6912" max="6919" width="11.42578125" customWidth="1"/>
    <col min="7168" max="7175" width="11.42578125" customWidth="1"/>
    <col min="7424" max="7431" width="11.42578125" customWidth="1"/>
    <col min="7680" max="7687" width="11.42578125" customWidth="1"/>
    <col min="7936" max="7943" width="11.42578125" customWidth="1"/>
    <col min="8192" max="8199" width="11.42578125" customWidth="1"/>
    <col min="8448" max="8455" width="11.42578125" customWidth="1"/>
    <col min="8704" max="8711" width="11.42578125" customWidth="1"/>
    <col min="8960" max="8967" width="11.42578125" customWidth="1"/>
    <col min="9216" max="9223" width="11.42578125" customWidth="1"/>
    <col min="9472" max="9479" width="11.42578125" customWidth="1"/>
    <col min="9728" max="9735" width="11.42578125" customWidth="1"/>
    <col min="9984" max="9991" width="11.42578125" customWidth="1"/>
    <col min="10240" max="10247" width="11.42578125" customWidth="1"/>
    <col min="10496" max="10503" width="11.42578125" customWidth="1"/>
    <col min="10752" max="10759" width="11.42578125" customWidth="1"/>
    <col min="11008" max="11015" width="11.42578125" customWidth="1"/>
    <col min="11264" max="11271" width="11.42578125" customWidth="1"/>
    <col min="11520" max="11527" width="11.42578125" customWidth="1"/>
    <col min="11776" max="11783" width="11.42578125" customWidth="1"/>
    <col min="12032" max="12039" width="11.42578125" customWidth="1"/>
    <col min="12288" max="12295" width="11.42578125" customWidth="1"/>
    <col min="12544" max="12551" width="11.42578125" customWidth="1"/>
    <col min="12800" max="12807" width="11.42578125" customWidth="1"/>
    <col min="13056" max="13063" width="11.42578125" customWidth="1"/>
    <col min="13312" max="13319" width="11.42578125" customWidth="1"/>
    <col min="13568" max="13575" width="11.42578125" customWidth="1"/>
    <col min="13824" max="13831" width="11.42578125" customWidth="1"/>
    <col min="14080" max="14087" width="11.42578125" customWidth="1"/>
    <col min="14336" max="14343" width="11.42578125" customWidth="1"/>
    <col min="14592" max="14599" width="11.42578125" customWidth="1"/>
    <col min="14848" max="14855" width="11.42578125" customWidth="1"/>
    <col min="15104" max="15111" width="11.42578125" customWidth="1"/>
    <col min="15360" max="15367" width="11.42578125" customWidth="1"/>
    <col min="15616" max="15623" width="11.42578125" customWidth="1"/>
    <col min="15872" max="15879" width="11.42578125" customWidth="1"/>
    <col min="16128" max="16135" width="11.42578125" customWidth="1"/>
  </cols>
  <sheetData>
    <row r="1" spans="1:17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</row>
    <row r="2" spans="1:17" ht="12.75" customHeight="1">
      <c r="A2" s="280"/>
      <c r="B2" s="1002"/>
      <c r="C2" s="1003"/>
      <c r="D2" s="1008" t="e">
        <f>+#REF!</f>
        <v>#REF!</v>
      </c>
      <c r="E2" s="1009"/>
      <c r="F2" s="1010"/>
      <c r="G2" s="1017"/>
      <c r="H2" s="280"/>
      <c r="I2" s="280"/>
      <c r="J2" s="280"/>
      <c r="K2" s="280"/>
      <c r="L2" s="280"/>
      <c r="M2" s="280"/>
      <c r="N2" s="280"/>
      <c r="O2" s="280"/>
      <c r="P2" s="280"/>
      <c r="Q2" s="280"/>
    </row>
    <row r="3" spans="1:17" ht="12.75" customHeight="1">
      <c r="A3" s="280"/>
      <c r="B3" s="1004"/>
      <c r="C3" s="1005"/>
      <c r="D3" s="1011"/>
      <c r="E3" s="1012"/>
      <c r="F3" s="1013"/>
      <c r="G3" s="1017"/>
      <c r="H3" s="280"/>
      <c r="I3" s="280"/>
      <c r="J3" s="280"/>
      <c r="K3" s="280"/>
      <c r="L3" s="280"/>
      <c r="M3" s="280"/>
      <c r="N3" s="280"/>
      <c r="O3" s="280"/>
      <c r="P3" s="280"/>
      <c r="Q3" s="280"/>
    </row>
    <row r="4" spans="1:17" ht="12.75" customHeight="1">
      <c r="A4" s="280"/>
      <c r="B4" s="1004"/>
      <c r="C4" s="1005"/>
      <c r="D4" s="1011"/>
      <c r="E4" s="1012"/>
      <c r="F4" s="1013"/>
      <c r="G4" s="1017"/>
      <c r="H4" s="280"/>
      <c r="I4" s="280"/>
      <c r="J4" s="280"/>
      <c r="K4" s="280"/>
      <c r="L4" s="280"/>
      <c r="M4" s="280"/>
      <c r="N4" s="280"/>
      <c r="O4" s="280"/>
      <c r="P4" s="280"/>
      <c r="Q4" s="280"/>
    </row>
    <row r="5" spans="1:17" ht="12.75" customHeight="1">
      <c r="A5" s="280"/>
      <c r="B5" s="1004"/>
      <c r="C5" s="1005"/>
      <c r="D5" s="1014"/>
      <c r="E5" s="1015"/>
      <c r="F5" s="1016"/>
      <c r="G5" s="1017"/>
      <c r="H5" s="280"/>
      <c r="I5" s="280"/>
      <c r="J5" s="280"/>
      <c r="K5" s="280"/>
      <c r="L5" s="280"/>
      <c r="M5" s="280"/>
      <c r="N5" s="280"/>
      <c r="O5" s="280"/>
      <c r="P5" s="280"/>
      <c r="Q5" s="280"/>
    </row>
    <row r="6" spans="1:17" ht="12.75" customHeight="1">
      <c r="A6" s="280"/>
      <c r="B6" s="1004"/>
      <c r="C6" s="1005"/>
      <c r="D6" s="1018" t="s">
        <v>87</v>
      </c>
      <c r="E6" s="1019"/>
      <c r="F6" s="1020"/>
      <c r="G6" s="1017"/>
      <c r="H6" s="280"/>
      <c r="I6" s="280"/>
      <c r="J6" s="280"/>
      <c r="K6" s="280"/>
      <c r="L6" s="280"/>
      <c r="M6" s="280"/>
      <c r="N6" s="280"/>
      <c r="O6" s="280"/>
      <c r="P6" s="280"/>
      <c r="Q6" s="280"/>
    </row>
    <row r="7" spans="1:17" ht="8.25" customHeight="1">
      <c r="A7" s="280"/>
      <c r="B7" s="1006"/>
      <c r="C7" s="1007"/>
      <c r="D7" s="1021"/>
      <c r="E7" s="1022"/>
      <c r="F7" s="1023"/>
      <c r="G7" s="1017"/>
      <c r="H7" s="280"/>
      <c r="I7" s="280"/>
      <c r="J7" s="280"/>
      <c r="K7" s="280"/>
      <c r="L7" s="280"/>
      <c r="M7" s="280"/>
      <c r="N7" s="280"/>
      <c r="O7" s="280"/>
      <c r="P7" s="280"/>
      <c r="Q7" s="280"/>
    </row>
    <row r="8" spans="1:17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</row>
    <row r="9" spans="1:17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</row>
    <row r="10" spans="1:17" ht="29.25" customHeight="1">
      <c r="A10" s="280"/>
      <c r="B10" s="42" t="s">
        <v>86</v>
      </c>
      <c r="C10" s="470" t="s">
        <v>306</v>
      </c>
      <c r="D10" s="995" t="e">
        <f>+#REF!</f>
        <v>#REF!</v>
      </c>
      <c r="E10" s="996"/>
      <c r="F10" s="996"/>
      <c r="G10" s="997"/>
      <c r="H10" s="280"/>
      <c r="I10" s="280"/>
      <c r="J10" s="280"/>
      <c r="K10" s="280"/>
      <c r="L10" s="280"/>
      <c r="M10" s="280"/>
      <c r="N10" s="280"/>
      <c r="O10" s="280"/>
      <c r="P10" s="280"/>
      <c r="Q10" s="280"/>
    </row>
    <row r="11" spans="1:17">
      <c r="A11" s="280"/>
      <c r="B11" s="52"/>
      <c r="C11" s="53"/>
      <c r="D11" s="998" t="s">
        <v>46</v>
      </c>
      <c r="E11" s="999"/>
      <c r="F11" s="1000"/>
      <c r="G11" s="41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</row>
    <row r="12" spans="1:17">
      <c r="A12" s="280"/>
      <c r="B12" s="1001"/>
      <c r="C12" s="1001"/>
      <c r="D12" s="1001"/>
      <c r="E12" s="1001"/>
      <c r="F12" s="1001"/>
      <c r="G12" s="497"/>
      <c r="H12" s="280"/>
      <c r="I12" s="280"/>
      <c r="J12" s="280"/>
      <c r="K12" s="280"/>
      <c r="L12" s="280"/>
      <c r="M12" s="280"/>
      <c r="N12" s="280"/>
      <c r="O12" s="280"/>
      <c r="P12" s="280"/>
      <c r="Q12" s="280"/>
    </row>
    <row r="13" spans="1:17">
      <c r="A13" s="280"/>
      <c r="B13" s="989" t="s">
        <v>5</v>
      </c>
      <c r="C13" s="989"/>
      <c r="D13" s="492" t="s">
        <v>23</v>
      </c>
      <c r="E13" s="492" t="s">
        <v>4</v>
      </c>
      <c r="F13" s="494" t="s">
        <v>76</v>
      </c>
      <c r="G13" s="494" t="s">
        <v>25</v>
      </c>
      <c r="H13" s="280"/>
      <c r="I13" s="280"/>
      <c r="J13" s="280"/>
      <c r="K13" s="280"/>
      <c r="L13" s="280"/>
      <c r="M13" s="280"/>
      <c r="N13" s="280"/>
      <c r="O13" s="280"/>
      <c r="P13" s="280"/>
      <c r="Q13" s="280"/>
    </row>
    <row r="14" spans="1:17">
      <c r="A14" s="280"/>
      <c r="B14" s="4">
        <v>1</v>
      </c>
      <c r="C14" s="1" t="s">
        <v>40</v>
      </c>
      <c r="D14" s="2"/>
      <c r="E14" s="3"/>
      <c r="F14" s="19"/>
      <c r="G14" s="19">
        <f>+ROUND(E14*F14,0)</f>
        <v>0</v>
      </c>
      <c r="H14" t="s">
        <v>410</v>
      </c>
      <c r="I14" t="s">
        <v>411</v>
      </c>
      <c r="J14" t="s">
        <v>412</v>
      </c>
      <c r="K14" t="s">
        <v>413</v>
      </c>
      <c r="L14" t="s">
        <v>414</v>
      </c>
      <c r="M14" t="s">
        <v>415</v>
      </c>
      <c r="N14" t="s">
        <v>416</v>
      </c>
      <c r="O14" t="s">
        <v>417</v>
      </c>
      <c r="P14" t="s">
        <v>418</v>
      </c>
      <c r="Q14" s="281" t="s">
        <v>419</v>
      </c>
    </row>
    <row r="15" spans="1:17">
      <c r="A15" s="280"/>
      <c r="B15" s="990"/>
      <c r="C15" s="991"/>
      <c r="D15" s="991"/>
      <c r="E15" s="992" t="s">
        <v>6</v>
      </c>
      <c r="F15" s="992"/>
      <c r="G15" s="6">
        <f>SUM(G14:G14)</f>
        <v>0</v>
      </c>
      <c r="H15" s="500" t="e">
        <f>+$G$30*H16/$G$31</f>
        <v>#REF!</v>
      </c>
      <c r="I15" s="500" t="e">
        <f>+$G$30*I16/$G$31</f>
        <v>#REF!</v>
      </c>
      <c r="J15" s="500" t="e">
        <f>+G15/$G$31</f>
        <v>#REF!</v>
      </c>
      <c r="K15" s="500"/>
      <c r="L15" s="500"/>
      <c r="M15" s="500"/>
      <c r="N15" s="500" t="e">
        <f>+G20/$G$31</f>
        <v>#REF!</v>
      </c>
      <c r="O15" s="280"/>
      <c r="P15" s="500" t="e">
        <f>+G25/$G$31</f>
        <v>#REF!</v>
      </c>
      <c r="Q15" s="502" t="e">
        <f>+SUM(H15:P15)</f>
        <v>#REF!</v>
      </c>
    </row>
    <row r="16" spans="1:17">
      <c r="A16" s="280"/>
      <c r="B16" s="988"/>
      <c r="C16" s="988"/>
      <c r="D16" s="988"/>
      <c r="E16" s="988"/>
      <c r="F16" s="988"/>
      <c r="G16" s="988"/>
      <c r="H16" s="501">
        <v>0.59771421732886554</v>
      </c>
      <c r="I16" s="501">
        <v>0.40228578267113452</v>
      </c>
      <c r="J16" s="281"/>
      <c r="K16" s="281"/>
      <c r="L16" s="281"/>
      <c r="M16" s="281"/>
      <c r="N16" s="281"/>
      <c r="O16" s="281"/>
      <c r="P16" s="281"/>
      <c r="Q16" s="281"/>
    </row>
    <row r="17" spans="1:17">
      <c r="A17" s="280"/>
      <c r="B17" s="989" t="s">
        <v>7</v>
      </c>
      <c r="C17" s="989"/>
      <c r="D17" s="492" t="s">
        <v>23</v>
      </c>
      <c r="E17" s="494" t="s">
        <v>77</v>
      </c>
      <c r="F17" s="492" t="s">
        <v>24</v>
      </c>
      <c r="G17" s="494" t="s">
        <v>25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</row>
    <row r="18" spans="1:17">
      <c r="A18" s="280"/>
      <c r="B18" s="4">
        <v>1</v>
      </c>
      <c r="C18" s="20" t="s">
        <v>75</v>
      </c>
      <c r="D18" s="4" t="s">
        <v>54</v>
      </c>
      <c r="E18" s="21">
        <v>0.1</v>
      </c>
      <c r="F18" s="19" t="e">
        <f>+G30*E18</f>
        <v>#REF!</v>
      </c>
      <c r="G18" s="19" t="e">
        <f>+ROUND(F18,0)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</row>
    <row r="19" spans="1:17">
      <c r="A19" s="280"/>
      <c r="B19" s="4">
        <v>2</v>
      </c>
      <c r="C19" s="22" t="e">
        <f>+#REF!</f>
        <v>#REF!</v>
      </c>
      <c r="D19" s="11" t="s">
        <v>38</v>
      </c>
      <c r="E19" s="12">
        <v>0.06</v>
      </c>
      <c r="F19" s="19" t="e">
        <f>+#REF!</f>
        <v>#REF!</v>
      </c>
      <c r="G19" s="19" t="e">
        <f>+ROUND(E19*F19,0)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</row>
    <row r="20" spans="1:17">
      <c r="A20" s="280"/>
      <c r="B20" s="990"/>
      <c r="C20" s="991"/>
      <c r="D20" s="991"/>
      <c r="E20" s="992" t="s">
        <v>9</v>
      </c>
      <c r="F20" s="992"/>
      <c r="G20" s="6" t="e">
        <f>SUM(G18:G19)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</row>
    <row r="21" spans="1:17">
      <c r="A21" s="280"/>
      <c r="B21" s="988"/>
      <c r="C21" s="988"/>
      <c r="D21" s="988"/>
      <c r="E21" s="988"/>
      <c r="F21" s="988"/>
      <c r="G21" s="988"/>
      <c r="H21" s="280"/>
      <c r="I21" s="280"/>
      <c r="J21" s="280"/>
      <c r="K21" s="280"/>
      <c r="L21" s="280"/>
      <c r="M21" s="280"/>
      <c r="N21" s="280"/>
      <c r="O21" s="280"/>
      <c r="P21" s="280"/>
      <c r="Q21" s="280"/>
    </row>
    <row r="22" spans="1:17">
      <c r="A22" s="280"/>
      <c r="B22" s="989" t="s">
        <v>15</v>
      </c>
      <c r="C22" s="989"/>
      <c r="D22" s="492" t="s">
        <v>78</v>
      </c>
      <c r="E22" s="492" t="s">
        <v>79</v>
      </c>
      <c r="F22" s="494" t="s">
        <v>74</v>
      </c>
      <c r="G22" s="494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</row>
    <row r="23" spans="1:17">
      <c r="A23" s="280"/>
      <c r="B23" s="4">
        <v>1</v>
      </c>
      <c r="C23" s="23" t="e">
        <f>+#REF!</f>
        <v>#REF!</v>
      </c>
      <c r="D23" s="24">
        <v>1.1000000000000001</v>
      </c>
      <c r="E23" s="12">
        <v>1</v>
      </c>
      <c r="F23" s="19" t="e">
        <f>+#REF!</f>
        <v>#REF!</v>
      </c>
      <c r="G23" s="19" t="e">
        <f>+ROUND(F23*E23*D23,0)</f>
        <v>#REF!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</row>
    <row r="24" spans="1:17" ht="35.25" customHeight="1">
      <c r="A24" s="280"/>
      <c r="B24" s="4">
        <v>2</v>
      </c>
      <c r="C24" s="23" t="e">
        <f>+#REF!</f>
        <v>#REF!</v>
      </c>
      <c r="D24" s="25">
        <v>1.1000000000000001</v>
      </c>
      <c r="E24" s="12"/>
      <c r="F24" s="19" t="e">
        <f>+#REF!</f>
        <v>#REF!</v>
      </c>
      <c r="G24" s="19" t="e">
        <f>+ROUND(F24*E24*D24,0)</f>
        <v>#REF!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</row>
    <row r="25" spans="1:17">
      <c r="A25" s="280"/>
      <c r="B25" s="993"/>
      <c r="C25" s="993"/>
      <c r="D25" s="990"/>
      <c r="E25" s="986" t="s">
        <v>16</v>
      </c>
      <c r="F25" s="987"/>
      <c r="G25" s="6" t="e">
        <f>SUM(G23+G24)</f>
        <v>#REF!</v>
      </c>
      <c r="H25" s="280"/>
      <c r="I25" s="280"/>
      <c r="J25" s="280"/>
      <c r="K25" s="280"/>
      <c r="L25" s="280"/>
      <c r="M25" s="280"/>
      <c r="N25" s="280"/>
      <c r="O25" s="280"/>
      <c r="P25" s="280"/>
      <c r="Q25" s="280"/>
    </row>
    <row r="26" spans="1:17">
      <c r="A26" s="280"/>
      <c r="B26" s="495"/>
      <c r="C26" s="495"/>
      <c r="D26" s="495"/>
      <c r="E26" s="495"/>
      <c r="F26" s="495"/>
      <c r="G26" s="495"/>
      <c r="H26" s="280"/>
      <c r="I26" s="280"/>
      <c r="J26" s="280"/>
      <c r="K26" s="280"/>
      <c r="L26" s="280"/>
      <c r="M26" s="280"/>
      <c r="N26" s="280"/>
      <c r="O26" s="280"/>
      <c r="P26" s="280"/>
      <c r="Q26" s="280"/>
    </row>
    <row r="27" spans="1:17">
      <c r="A27" s="280"/>
      <c r="B27" s="989" t="s">
        <v>10</v>
      </c>
      <c r="C27" s="989"/>
      <c r="D27" s="492" t="s">
        <v>23</v>
      </c>
      <c r="E27" s="494" t="s">
        <v>77</v>
      </c>
      <c r="F27" s="492" t="s">
        <v>80</v>
      </c>
      <c r="G27" s="494" t="s">
        <v>25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</row>
    <row r="28" spans="1:17">
      <c r="A28" s="280"/>
      <c r="B28" s="4">
        <v>1</v>
      </c>
      <c r="C28" s="26" t="e">
        <f>+#REF!</f>
        <v>#REF!</v>
      </c>
      <c r="D28" s="18" t="s">
        <v>38</v>
      </c>
      <c r="E28" s="12">
        <v>0.15</v>
      </c>
      <c r="F28" s="19" t="e">
        <f>+#REF!</f>
        <v>#REF!</v>
      </c>
      <c r="G28" s="19" t="e">
        <f>+ROUND(E28*F28,0)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</row>
    <row r="29" spans="1:17">
      <c r="A29" s="280"/>
      <c r="B29" s="4">
        <v>2</v>
      </c>
      <c r="C29" s="27"/>
      <c r="D29" s="18"/>
      <c r="E29" s="28"/>
      <c r="F29" s="19"/>
      <c r="G29" s="19">
        <f>+ROUND(E29*F29,0)</f>
        <v>0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</row>
    <row r="30" spans="1:17">
      <c r="A30" s="280"/>
      <c r="B30" s="994"/>
      <c r="C30" s="994"/>
      <c r="D30" s="994"/>
      <c r="E30" s="986" t="s">
        <v>11</v>
      </c>
      <c r="F30" s="987"/>
      <c r="G30" s="6" t="e">
        <f>ROUND(SUM(G28:G29),0)</f>
        <v>#REF!</v>
      </c>
      <c r="H30" s="280"/>
      <c r="I30" s="280"/>
      <c r="J30" s="280"/>
      <c r="K30" s="280"/>
      <c r="L30" s="280"/>
      <c r="M30" s="280"/>
      <c r="N30" s="280"/>
      <c r="O30" s="280"/>
      <c r="P30" s="280"/>
      <c r="Q30" s="280"/>
    </row>
    <row r="31" spans="1:17">
      <c r="A31" s="280"/>
      <c r="B31" s="495"/>
      <c r="C31" s="495"/>
      <c r="D31" s="495"/>
      <c r="E31" s="986" t="s">
        <v>12</v>
      </c>
      <c r="F31" s="987"/>
      <c r="G31" s="6" t="e">
        <f>+ROUND(G30+G20+G25+G15,0)</f>
        <v>#REF!</v>
      </c>
      <c r="H31" s="280"/>
      <c r="I31" s="280"/>
      <c r="J31" s="280"/>
      <c r="K31" s="280"/>
      <c r="L31" s="280"/>
      <c r="M31" s="280"/>
      <c r="N31" s="280"/>
      <c r="O31" s="280"/>
      <c r="P31" s="280"/>
      <c r="Q31" s="280"/>
    </row>
  </sheetData>
  <mergeCells count="24">
    <mergeCell ref="B2:C7"/>
    <mergeCell ref="D2:F5"/>
    <mergeCell ref="G2:G7"/>
    <mergeCell ref="D6:F7"/>
    <mergeCell ref="B8:C9"/>
    <mergeCell ref="D8:G9"/>
    <mergeCell ref="D10:G10"/>
    <mergeCell ref="D11:F11"/>
    <mergeCell ref="B12:F12"/>
    <mergeCell ref="B13:C13"/>
    <mergeCell ref="B15:D15"/>
    <mergeCell ref="E15:F15"/>
    <mergeCell ref="E31:F31"/>
    <mergeCell ref="B16:G16"/>
    <mergeCell ref="B17:C17"/>
    <mergeCell ref="B20:D20"/>
    <mergeCell ref="E20:F20"/>
    <mergeCell ref="B21:G21"/>
    <mergeCell ref="B22:C22"/>
    <mergeCell ref="B25:D25"/>
    <mergeCell ref="E25:F25"/>
    <mergeCell ref="B27:C27"/>
    <mergeCell ref="B30:D30"/>
    <mergeCell ref="E30:F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2">
    <tabColor rgb="FF00FF00"/>
  </sheetPr>
  <dimension ref="A1:R29"/>
  <sheetViews>
    <sheetView view="pageBreakPreview" topLeftCell="A13" zoomScale="90" zoomScaleSheetLayoutView="90" workbookViewId="0">
      <selection activeCell="L76" sqref="L76:M76"/>
    </sheetView>
  </sheetViews>
  <sheetFormatPr baseColWidth="10" defaultColWidth="10.85546875" defaultRowHeight="15" customHeight="1"/>
  <cols>
    <col min="1" max="1" width="1.42578125" customWidth="1"/>
    <col min="2" max="2" width="6.42578125" customWidth="1"/>
    <col min="3" max="3" width="35.42578125" customWidth="1"/>
    <col min="4" max="4" width="9.42578125" customWidth="1"/>
    <col min="5" max="5" width="18.28515625" customWidth="1"/>
    <col min="6" max="6" width="18.42578125" customWidth="1"/>
    <col min="7" max="7" width="26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2.75" customHeight="1">
      <c r="A2" s="280"/>
      <c r="B2" s="1002"/>
      <c r="C2" s="1003"/>
      <c r="D2" s="1008" t="e">
        <f>+#REF!</f>
        <v>#REF!</v>
      </c>
      <c r="E2" s="1009"/>
      <c r="F2" s="1010"/>
      <c r="G2" s="1017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2.75" customHeight="1">
      <c r="A3" s="280"/>
      <c r="B3" s="1004"/>
      <c r="C3" s="1005"/>
      <c r="D3" s="1011"/>
      <c r="E3" s="1012"/>
      <c r="F3" s="1013"/>
      <c r="G3" s="101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2.75" customHeight="1">
      <c r="A4" s="280"/>
      <c r="B4" s="1004"/>
      <c r="C4" s="1005"/>
      <c r="D4" s="1011"/>
      <c r="E4" s="1012"/>
      <c r="F4" s="1013"/>
      <c r="G4" s="101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2.75" customHeight="1">
      <c r="A5" s="280"/>
      <c r="B5" s="1004"/>
      <c r="C5" s="1005"/>
      <c r="D5" s="1014"/>
      <c r="E5" s="1015"/>
      <c r="F5" s="1016"/>
      <c r="G5" s="101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2.75" customHeight="1">
      <c r="A6" s="280"/>
      <c r="B6" s="1004"/>
      <c r="C6" s="1005"/>
      <c r="D6" s="1018" t="s">
        <v>87</v>
      </c>
      <c r="E6" s="1019"/>
      <c r="F6" s="1020"/>
      <c r="G6" s="101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17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15" customHeight="1">
      <c r="A10" s="280"/>
      <c r="B10" s="42" t="s">
        <v>86</v>
      </c>
      <c r="C10" s="470" t="e">
        <f>+#REF!</f>
        <v>#REF!</v>
      </c>
      <c r="D10" s="1043" t="e">
        <f>+#REF!</f>
        <v>#REF!</v>
      </c>
      <c r="E10" s="1043"/>
      <c r="F10" s="1043"/>
      <c r="G10" s="1043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 ht="15" customHeight="1">
      <c r="A11" s="280"/>
      <c r="B11" s="1024"/>
      <c r="C11" s="1024"/>
      <c r="D11" s="998" t="s">
        <v>46</v>
      </c>
      <c r="E11" s="999"/>
      <c r="F11" s="1000"/>
      <c r="G11" s="496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989" t="s">
        <v>5</v>
      </c>
      <c r="C12" s="989"/>
      <c r="D12" s="492" t="s">
        <v>23</v>
      </c>
      <c r="E12" s="492" t="s">
        <v>4</v>
      </c>
      <c r="F12" s="494" t="s">
        <v>24</v>
      </c>
      <c r="G12" s="494" t="s">
        <v>25</v>
      </c>
      <c r="H12" s="280"/>
      <c r="I12" t="s">
        <v>410</v>
      </c>
      <c r="J12" t="s">
        <v>411</v>
      </c>
      <c r="K12" t="s">
        <v>412</v>
      </c>
      <c r="L12" t="s">
        <v>413</v>
      </c>
      <c r="M12" t="s">
        <v>414</v>
      </c>
      <c r="N12" t="s">
        <v>415</v>
      </c>
      <c r="O12" t="s">
        <v>416</v>
      </c>
      <c r="P12" t="s">
        <v>417</v>
      </c>
      <c r="Q12" t="s">
        <v>418</v>
      </c>
      <c r="R12" s="281" t="s">
        <v>419</v>
      </c>
    </row>
    <row r="13" spans="1:18" ht="20.25" customHeight="1">
      <c r="A13" s="280"/>
      <c r="B13" s="4">
        <v>1</v>
      </c>
      <c r="C13" s="31" t="s">
        <v>58</v>
      </c>
      <c r="D13" s="2" t="s">
        <v>57</v>
      </c>
      <c r="E13" s="3">
        <v>10</v>
      </c>
      <c r="F13" s="19" t="e">
        <f>+#REF!</f>
        <v>#REF!</v>
      </c>
      <c r="G13" s="5" t="e">
        <f>+ROUND(E13*F13,0)</f>
        <v>#REF!</v>
      </c>
      <c r="H13" s="280"/>
      <c r="I13" s="500" t="e">
        <f>+$G$28*I14/$G$29</f>
        <v>#REF!</v>
      </c>
      <c r="J13" s="500" t="e">
        <f>+$G$28*J14/$G$29</f>
        <v>#REF!</v>
      </c>
      <c r="K13" s="500" t="e">
        <f>+G14/$G$29</f>
        <v>#REF!</v>
      </c>
      <c r="L13" s="500"/>
      <c r="M13" s="500"/>
      <c r="N13" s="500"/>
      <c r="O13" s="500" t="e">
        <f>+G20/$G$29</f>
        <v>#REF!</v>
      </c>
      <c r="P13" s="280"/>
      <c r="Q13" s="500" t="e">
        <f>+G24/$G$29</f>
        <v>#REF!</v>
      </c>
      <c r="R13" s="502" t="e">
        <f>+SUM(I13:Q13)</f>
        <v>#REF!</v>
      </c>
    </row>
    <row r="14" spans="1:18">
      <c r="A14" s="280"/>
      <c r="B14" s="990"/>
      <c r="C14" s="991"/>
      <c r="D14" s="991"/>
      <c r="E14" s="992" t="s">
        <v>6</v>
      </c>
      <c r="F14" s="992"/>
      <c r="G14" s="6" t="e">
        <f>SUM(G13:G13)</f>
        <v>#REF!</v>
      </c>
      <c r="H14" s="280"/>
      <c r="I14" s="501">
        <v>0.59771421732886554</v>
      </c>
      <c r="J14" s="501">
        <v>0.40228578267113452</v>
      </c>
      <c r="K14" s="281"/>
      <c r="L14" s="281"/>
      <c r="M14" s="281"/>
      <c r="N14" s="281"/>
      <c r="O14" s="281"/>
      <c r="P14" s="281"/>
      <c r="Q14" s="281"/>
      <c r="R14" s="281"/>
    </row>
    <row r="15" spans="1:18">
      <c r="A15" s="280"/>
      <c r="B15" s="1044"/>
      <c r="C15" s="1044"/>
      <c r="D15" s="1044"/>
      <c r="E15" s="1044"/>
      <c r="F15" s="1044"/>
      <c r="G15" s="1044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</row>
    <row r="16" spans="1:18">
      <c r="A16" s="280"/>
      <c r="B16" s="989" t="s">
        <v>7</v>
      </c>
      <c r="C16" s="989"/>
      <c r="D16" s="492" t="str">
        <f>+D12</f>
        <v>UNIDAD</v>
      </c>
      <c r="E16" s="492" t="s">
        <v>4</v>
      </c>
      <c r="F16" s="494" t="str">
        <f>+F12</f>
        <v>VALOR UNITARIO</v>
      </c>
      <c r="G16" s="494" t="str">
        <f>+G12</f>
        <v>VALOR TOTAL</v>
      </c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</row>
    <row r="17" spans="1:18">
      <c r="A17" s="280"/>
      <c r="B17" s="4">
        <v>1</v>
      </c>
      <c r="C17" s="7" t="s">
        <v>75</v>
      </c>
      <c r="D17" s="8" t="s">
        <v>54</v>
      </c>
      <c r="E17" s="9">
        <v>0.1</v>
      </c>
      <c r="F17" s="10" t="e">
        <f>+G28*E17</f>
        <v>#REF!</v>
      </c>
      <c r="G17" s="5" t="e">
        <f>+ROUND(F17,0)</f>
        <v>#REF!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4">
        <v>2</v>
      </c>
      <c r="C18" s="20" t="s">
        <v>39</v>
      </c>
      <c r="D18" s="4" t="s">
        <v>38</v>
      </c>
      <c r="E18" s="32">
        <v>8.9786756453423128E-3</v>
      </c>
      <c r="F18" s="13" t="e">
        <f>+#REF!</f>
        <v>#REF!</v>
      </c>
      <c r="G18" s="5" t="e">
        <f>+ROUND(E18*F18,0)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3</v>
      </c>
      <c r="C19" s="22" t="s">
        <v>13</v>
      </c>
      <c r="D19" s="11" t="s">
        <v>38</v>
      </c>
      <c r="E19" s="32">
        <v>8.9786756453423128E-3</v>
      </c>
      <c r="F19" s="13" t="e">
        <f>+#REF!</f>
        <v>#REF!</v>
      </c>
      <c r="G19" s="5" t="e">
        <f>+ROUND(E19*F19,0)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990"/>
      <c r="C20" s="991"/>
      <c r="D20" s="991"/>
      <c r="E20" s="992" t="s">
        <v>9</v>
      </c>
      <c r="F20" s="992"/>
      <c r="G20" s="6" t="e">
        <f>+SUM(G17:G19)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493"/>
      <c r="C21" s="493"/>
      <c r="D21" s="493"/>
      <c r="E21" s="30"/>
      <c r="F21" s="30"/>
      <c r="G21" s="14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1034" t="s">
        <v>15</v>
      </c>
      <c r="C22" s="1035"/>
      <c r="D22" s="492" t="s">
        <v>72</v>
      </c>
      <c r="E22" s="492" t="s">
        <v>73</v>
      </c>
      <c r="F22" s="492" t="s">
        <v>74</v>
      </c>
      <c r="G22" s="492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8">
        <v>1</v>
      </c>
      <c r="C23" s="7" t="s">
        <v>40</v>
      </c>
      <c r="D23" s="15"/>
      <c r="E23" s="16"/>
      <c r="F23" s="16"/>
      <c r="G23" s="5">
        <f>+ROUND(E23*F23*D23,0)</f>
        <v>0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>
      <c r="A24" s="280"/>
      <c r="B24" s="1039"/>
      <c r="C24" s="1039"/>
      <c r="D24" s="1040"/>
      <c r="E24" s="1041" t="s">
        <v>16</v>
      </c>
      <c r="F24" s="1042"/>
      <c r="G24" s="17">
        <f>SUM(G23)</f>
        <v>0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88"/>
      <c r="C25" s="988"/>
      <c r="D25" s="988"/>
      <c r="E25" s="988"/>
      <c r="F25" s="988"/>
      <c r="G25" s="988"/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989" t="s">
        <v>10</v>
      </c>
      <c r="C26" s="989"/>
      <c r="D26" s="492" t="str">
        <f>+D16</f>
        <v>UNIDAD</v>
      </c>
      <c r="E26" s="492" t="s">
        <v>4</v>
      </c>
      <c r="F26" s="492" t="e">
        <f>+#REF!</f>
        <v>#REF!</v>
      </c>
      <c r="G26" s="494" t="str">
        <f>+G16</f>
        <v>VALOR TOTAL</v>
      </c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4">
        <v>1</v>
      </c>
      <c r="C27" s="49" t="e">
        <f>+#REF!</f>
        <v>#REF!</v>
      </c>
      <c r="D27" s="18" t="s">
        <v>38</v>
      </c>
      <c r="E27" s="28">
        <v>0.05</v>
      </c>
      <c r="F27" s="13" t="e">
        <f>+#REF!</f>
        <v>#REF!</v>
      </c>
      <c r="G27" s="5" t="e">
        <f>+ROUND(E27*F27,0)</f>
        <v>#REF!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994"/>
      <c r="C28" s="994"/>
      <c r="D28" s="994"/>
      <c r="E28" s="986" t="s">
        <v>11</v>
      </c>
      <c r="F28" s="987"/>
      <c r="G28" s="6" t="e">
        <f>G27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95"/>
      <c r="C29" s="495"/>
      <c r="D29" s="495"/>
      <c r="E29" s="986" t="s">
        <v>12</v>
      </c>
      <c r="F29" s="987"/>
      <c r="G29" s="6" t="e">
        <f>ROUND(G14+G20+G28+G24,0)</f>
        <v>#REF!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</sheetData>
  <mergeCells count="24">
    <mergeCell ref="B2:C7"/>
    <mergeCell ref="D2:F5"/>
    <mergeCell ref="G2:G7"/>
    <mergeCell ref="D6:F7"/>
    <mergeCell ref="B8:C9"/>
    <mergeCell ref="D8:G9"/>
    <mergeCell ref="B24:D24"/>
    <mergeCell ref="E24:F24"/>
    <mergeCell ref="D10:G10"/>
    <mergeCell ref="B11:C11"/>
    <mergeCell ref="D11:F11"/>
    <mergeCell ref="B12:C12"/>
    <mergeCell ref="B14:D14"/>
    <mergeCell ref="E14:F14"/>
    <mergeCell ref="B15:G15"/>
    <mergeCell ref="B16:C16"/>
    <mergeCell ref="B20:D20"/>
    <mergeCell ref="E20:F20"/>
    <mergeCell ref="B22:C22"/>
    <mergeCell ref="B25:G25"/>
    <mergeCell ref="B26:C26"/>
    <mergeCell ref="B28:D28"/>
    <mergeCell ref="E28:F28"/>
    <mergeCell ref="E29:F2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3">
    <tabColor rgb="FF00FF00"/>
  </sheetPr>
  <dimension ref="A1:Y109"/>
  <sheetViews>
    <sheetView topLeftCell="J55" zoomScale="85" zoomScaleNormal="85" workbookViewId="0">
      <selection activeCell="L76" sqref="L76:M76"/>
    </sheetView>
  </sheetViews>
  <sheetFormatPr baseColWidth="10" defaultColWidth="11.42578125" defaultRowHeight="15"/>
  <cols>
    <col min="1" max="1" width="9.1406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3.25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16.5" thickBot="1">
      <c r="A31" s="281" t="s">
        <v>46</v>
      </c>
      <c r="B31" s="504" t="e">
        <f>+#REF!</f>
        <v>#REF!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s">
        <v>100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/>
      <c r="B36" s="924"/>
      <c r="C36" s="925"/>
      <c r="D36" s="925"/>
      <c r="E36" s="925"/>
      <c r="F36" s="925"/>
      <c r="G36" s="925"/>
      <c r="H36" s="926"/>
      <c r="I36" s="354"/>
      <c r="J36" s="355"/>
      <c r="K36" s="356"/>
      <c r="L36" s="357"/>
      <c r="M36" s="358"/>
      <c r="N36" s="359"/>
    </row>
    <row r="37" spans="1:25">
      <c r="A37" s="353"/>
      <c r="B37" s="924"/>
      <c r="C37" s="925"/>
      <c r="D37" s="925"/>
      <c r="E37" s="925"/>
      <c r="F37" s="925"/>
      <c r="G37" s="925"/>
      <c r="H37" s="926"/>
      <c r="I37" s="360"/>
      <c r="J37" s="361"/>
      <c r="K37" s="356"/>
      <c r="L37" s="362"/>
      <c r="M37" s="358"/>
      <c r="N37" s="359"/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  <c r="P40" t="s">
        <v>410</v>
      </c>
      <c r="Q40" t="s">
        <v>411</v>
      </c>
      <c r="R40" t="s">
        <v>412</v>
      </c>
      <c r="S40" t="s">
        <v>413</v>
      </c>
      <c r="T40" t="s">
        <v>414</v>
      </c>
      <c r="U40" t="s">
        <v>415</v>
      </c>
      <c r="V40" t="s">
        <v>416</v>
      </c>
      <c r="W40" t="s">
        <v>417</v>
      </c>
      <c r="X40" t="s">
        <v>418</v>
      </c>
      <c r="Y40" s="281" t="s">
        <v>419</v>
      </c>
    </row>
    <row r="41" spans="1:25">
      <c r="B41" s="927"/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/>
      <c r="N41" s="379"/>
      <c r="P41" s="500" t="e">
        <f>+$N$77*P42/$N$79</f>
        <v>#REF!</v>
      </c>
      <c r="Q41" s="500" t="e">
        <f>+$N$77*Q42/$N$79</f>
        <v>#REF!</v>
      </c>
      <c r="R41" s="500" t="e">
        <f>+N55/$N$79</f>
        <v>#REF!</v>
      </c>
      <c r="S41" s="500"/>
      <c r="T41" s="500"/>
      <c r="U41" s="500"/>
      <c r="V41" s="500" t="e">
        <f>+N43/$N$79</f>
        <v>#REF!</v>
      </c>
      <c r="W41" s="280"/>
      <c r="X41" s="500" t="e">
        <f>+N66/$N$79</f>
        <v>#REF!</v>
      </c>
      <c r="Y41" s="502" t="e">
        <f>+SUM(P41:X41)</f>
        <v>#REF!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1">
        <v>0.27084406605026978</v>
      </c>
      <c r="Q42" s="501">
        <v>0.72915593394973022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/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392</v>
      </c>
      <c r="B48" s="393" t="s">
        <v>403</v>
      </c>
      <c r="C48" s="394"/>
      <c r="D48" s="394"/>
      <c r="E48" s="394"/>
      <c r="F48" s="394"/>
      <c r="G48" s="394"/>
      <c r="H48" s="394"/>
      <c r="I48" s="355"/>
      <c r="J48" s="471" t="s">
        <v>404</v>
      </c>
      <c r="K48" s="396">
        <v>1.3</v>
      </c>
      <c r="L48" s="354"/>
      <c r="M48" s="397">
        <v>4453</v>
      </c>
      <c r="N48" s="359">
        <f>K48*M48</f>
        <v>5788.9000000000005</v>
      </c>
    </row>
    <row r="49" spans="1:14">
      <c r="A49" s="392"/>
      <c r="B49" s="393"/>
      <c r="C49" s="398"/>
      <c r="D49" s="398"/>
      <c r="E49" s="398"/>
      <c r="F49" s="398"/>
      <c r="G49" s="398"/>
      <c r="H49" s="398"/>
      <c r="I49" s="398"/>
      <c r="J49" s="395"/>
      <c r="K49" s="400"/>
      <c r="L49" s="360"/>
      <c r="M49" s="397"/>
      <c r="N49" s="359"/>
    </row>
    <row r="50" spans="1:14">
      <c r="A50" s="392"/>
      <c r="B50" s="393"/>
      <c r="C50" s="398"/>
      <c r="D50" s="398"/>
      <c r="E50" s="398"/>
      <c r="F50" s="398"/>
      <c r="G50" s="398"/>
      <c r="H50" s="398"/>
      <c r="I50" s="398"/>
      <c r="J50" s="395"/>
      <c r="K50" s="400"/>
      <c r="L50" s="360"/>
      <c r="M50" s="397"/>
      <c r="N50" s="359"/>
    </row>
    <row r="51" spans="1:14">
      <c r="A51" s="392"/>
      <c r="B51" s="393"/>
      <c r="C51" s="398"/>
      <c r="D51" s="398"/>
      <c r="E51" s="398"/>
      <c r="F51" s="398"/>
      <c r="G51" s="398"/>
      <c r="H51" s="398"/>
      <c r="I51" s="398"/>
      <c r="J51" s="395"/>
      <c r="K51" s="400"/>
      <c r="L51" s="360"/>
      <c r="M51" s="397"/>
      <c r="N51" s="359"/>
    </row>
    <row r="52" spans="1:14">
      <c r="B52" s="486"/>
      <c r="C52" s="415"/>
      <c r="D52" s="415"/>
      <c r="E52" s="415"/>
      <c r="F52" s="415"/>
      <c r="G52" s="415"/>
      <c r="H52" s="415"/>
      <c r="I52" s="415"/>
      <c r="J52" s="472"/>
      <c r="K52" s="473"/>
      <c r="L52" s="436"/>
      <c r="M52" s="474"/>
      <c r="N52" s="475"/>
    </row>
    <row r="53" spans="1:14">
      <c r="B53" s="476"/>
      <c r="C53" s="411"/>
      <c r="D53" s="411"/>
      <c r="E53" s="411"/>
      <c r="F53" s="411"/>
      <c r="G53" s="411"/>
      <c r="H53" s="411"/>
      <c r="I53" s="411"/>
      <c r="J53" s="395"/>
      <c r="K53" s="421"/>
      <c r="L53" s="436"/>
      <c r="M53" s="474"/>
      <c r="N53" s="475"/>
    </row>
    <row r="54" spans="1:14">
      <c r="B54" s="486"/>
      <c r="C54" s="411"/>
      <c r="D54" s="411"/>
      <c r="E54" s="411"/>
      <c r="F54" s="411"/>
      <c r="G54" s="411"/>
      <c r="H54" s="411"/>
      <c r="I54" s="411"/>
      <c r="J54" s="395"/>
      <c r="K54" s="421"/>
      <c r="L54" s="436"/>
      <c r="M54" s="474"/>
      <c r="N54" s="373"/>
    </row>
    <row r="55" spans="1:14" ht="15.75" thickBot="1">
      <c r="B55" s="915" t="s">
        <v>334</v>
      </c>
      <c r="C55" s="907"/>
      <c r="D55" s="907"/>
      <c r="E55" s="907"/>
      <c r="F55" s="907"/>
      <c r="G55" s="907"/>
      <c r="H55" s="907"/>
      <c r="I55" s="907"/>
      <c r="J55" s="907"/>
      <c r="K55" s="907"/>
      <c r="L55" s="907"/>
      <c r="M55" s="908"/>
      <c r="N55" s="478">
        <f>SUM(N48:N54)</f>
        <v>5788.9000000000005</v>
      </c>
    </row>
    <row r="56" spans="1:14">
      <c r="B56" s="404"/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</row>
    <row r="57" spans="1:14">
      <c r="B57" s="386" t="s">
        <v>341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7"/>
      <c r="M57" s="387"/>
      <c r="N57" s="388"/>
    </row>
    <row r="58" spans="1:14" ht="15.75" thickBot="1">
      <c r="B58" s="405"/>
      <c r="C58" s="348"/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50"/>
    </row>
    <row r="59" spans="1:14" ht="25.5">
      <c r="B59" s="483" t="s">
        <v>342</v>
      </c>
      <c r="C59" s="484"/>
      <c r="D59" s="484"/>
      <c r="E59" s="484"/>
      <c r="F59" s="484"/>
      <c r="G59" s="484"/>
      <c r="H59" s="406" t="s">
        <v>23</v>
      </c>
      <c r="I59" s="407" t="s">
        <v>343</v>
      </c>
      <c r="J59" s="408" t="s">
        <v>344</v>
      </c>
      <c r="K59" s="406" t="s">
        <v>345</v>
      </c>
      <c r="L59" s="909" t="s">
        <v>346</v>
      </c>
      <c r="M59" s="910"/>
      <c r="N59" s="409" t="s">
        <v>330</v>
      </c>
    </row>
    <row r="60" spans="1:14">
      <c r="B60" s="410"/>
      <c r="C60" s="411"/>
      <c r="D60" s="411"/>
      <c r="E60" s="411"/>
      <c r="F60" s="411"/>
      <c r="G60" s="411"/>
      <c r="H60" s="412"/>
      <c r="I60" s="377"/>
      <c r="J60" s="413"/>
      <c r="K60" s="377"/>
      <c r="L60" s="911"/>
      <c r="M60" s="912"/>
      <c r="N60" s="414"/>
    </row>
    <row r="61" spans="1:14">
      <c r="B61" s="410"/>
      <c r="C61" s="415"/>
      <c r="D61" s="415"/>
      <c r="E61" s="415"/>
      <c r="F61" s="415"/>
      <c r="G61" s="415"/>
      <c r="H61" s="412"/>
      <c r="I61" s="377"/>
      <c r="J61" s="413"/>
      <c r="K61" s="377"/>
      <c r="L61" s="911"/>
      <c r="M61" s="912"/>
      <c r="N61" s="414"/>
    </row>
    <row r="62" spans="1:14">
      <c r="B62" s="410"/>
      <c r="C62" s="415"/>
      <c r="D62" s="415"/>
      <c r="E62" s="415"/>
      <c r="F62" s="415"/>
      <c r="G62" s="415"/>
      <c r="H62" s="412"/>
      <c r="I62" s="377"/>
      <c r="J62" s="413"/>
      <c r="K62" s="377"/>
      <c r="L62" s="911"/>
      <c r="M62" s="912"/>
      <c r="N62" s="414"/>
    </row>
    <row r="63" spans="1:14">
      <c r="B63" s="410"/>
      <c r="C63" s="415"/>
      <c r="D63" s="415"/>
      <c r="E63" s="415"/>
      <c r="F63" s="415"/>
      <c r="G63" s="415"/>
      <c r="H63" s="412"/>
      <c r="I63" s="377"/>
      <c r="J63" s="413"/>
      <c r="K63" s="377"/>
      <c r="L63" s="911"/>
      <c r="M63" s="912"/>
      <c r="N63" s="414"/>
    </row>
    <row r="64" spans="1:14">
      <c r="B64" s="410"/>
      <c r="C64" s="415"/>
      <c r="D64" s="415"/>
      <c r="E64" s="415"/>
      <c r="F64" s="415"/>
      <c r="G64" s="415"/>
      <c r="H64" s="416"/>
      <c r="I64" s="377"/>
      <c r="J64" s="377"/>
      <c r="K64" s="377"/>
      <c r="L64" s="417"/>
      <c r="M64" s="418"/>
      <c r="N64" s="419"/>
    </row>
    <row r="65" spans="1:15" ht="15.75" thickBot="1">
      <c r="B65" s="481"/>
      <c r="C65" s="482"/>
      <c r="D65" s="482"/>
      <c r="E65" s="482"/>
      <c r="F65" s="482"/>
      <c r="G65" s="482"/>
      <c r="H65" s="420"/>
      <c r="I65" s="421"/>
      <c r="J65" s="421"/>
      <c r="K65" s="421"/>
      <c r="L65" s="913"/>
      <c r="M65" s="914"/>
      <c r="N65" s="421"/>
    </row>
    <row r="66" spans="1:15" ht="15.75" thickBot="1">
      <c r="B66" s="915" t="s">
        <v>334</v>
      </c>
      <c r="C66" s="907"/>
      <c r="D66" s="907"/>
      <c r="E66" s="907"/>
      <c r="F66" s="907"/>
      <c r="G66" s="907"/>
      <c r="H66" s="907"/>
      <c r="I66" s="907"/>
      <c r="J66" s="907"/>
      <c r="K66" s="907"/>
      <c r="L66" s="907"/>
      <c r="M66" s="908"/>
      <c r="N66" s="422"/>
    </row>
    <row r="67" spans="1:15">
      <c r="B67" s="404"/>
      <c r="C67" s="384"/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</row>
    <row r="68" spans="1:15">
      <c r="B68" s="386" t="s">
        <v>349</v>
      </c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69" spans="1:15" ht="15.75" thickBot="1">
      <c r="B69" s="405"/>
      <c r="C69" s="348"/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50"/>
    </row>
    <row r="70" spans="1:15" ht="25.5">
      <c r="B70" s="916" t="s">
        <v>350</v>
      </c>
      <c r="C70" s="917"/>
      <c r="D70" s="917"/>
      <c r="E70" s="917"/>
      <c r="F70" s="917"/>
      <c r="G70" s="917"/>
      <c r="H70" s="917"/>
      <c r="I70" s="406" t="s">
        <v>92</v>
      </c>
      <c r="J70" s="408" t="s">
        <v>351</v>
      </c>
      <c r="K70" s="407" t="s">
        <v>93</v>
      </c>
      <c r="L70" s="918" t="s">
        <v>77</v>
      </c>
      <c r="M70" s="919"/>
      <c r="N70" s="423" t="s">
        <v>330</v>
      </c>
    </row>
    <row r="71" spans="1:15">
      <c r="A71" s="424" t="s">
        <v>393</v>
      </c>
      <c r="B71" s="506" t="e">
        <f>+#REF!</f>
        <v>#REF!</v>
      </c>
      <c r="C71" s="415"/>
      <c r="D71" s="415"/>
      <c r="E71" s="415"/>
      <c r="F71" s="415"/>
      <c r="G71" s="415"/>
      <c r="H71" s="415"/>
      <c r="I71" s="426"/>
      <c r="J71" s="427"/>
      <c r="K71" s="428" t="e">
        <f>+#REF!</f>
        <v>#REF!</v>
      </c>
      <c r="L71" s="429"/>
      <c r="M71" s="430">
        <f>0.005/0.185</f>
        <v>2.7027027027027029E-2</v>
      </c>
      <c r="N71" s="431" t="e">
        <f>K71*M71</f>
        <v>#REF!</v>
      </c>
      <c r="O71" s="432"/>
    </row>
    <row r="72" spans="1:15">
      <c r="A72" s="424" t="s">
        <v>353</v>
      </c>
      <c r="B72" s="425"/>
      <c r="C72" s="415"/>
      <c r="D72" s="415"/>
      <c r="E72" s="415"/>
      <c r="F72" s="415"/>
      <c r="G72" s="415"/>
      <c r="H72" s="415"/>
      <c r="I72" s="426"/>
      <c r="J72" s="427"/>
      <c r="K72" s="428"/>
      <c r="L72" s="429"/>
      <c r="M72" s="430"/>
      <c r="N72" s="431"/>
    </row>
    <row r="73" spans="1:15">
      <c r="B73" s="425"/>
      <c r="C73" s="415"/>
      <c r="D73" s="415"/>
      <c r="E73" s="415"/>
      <c r="F73" s="415"/>
      <c r="G73" s="415"/>
      <c r="H73" s="415"/>
      <c r="I73" s="426"/>
      <c r="J73" s="427"/>
      <c r="K73" s="428"/>
      <c r="L73" s="429"/>
      <c r="M73" s="433"/>
      <c r="N73" s="431"/>
    </row>
    <row r="74" spans="1:15">
      <c r="B74" s="425"/>
      <c r="C74" s="415"/>
      <c r="D74" s="415"/>
      <c r="E74" s="415"/>
      <c r="F74" s="415"/>
      <c r="G74" s="415"/>
      <c r="H74" s="415"/>
      <c r="I74" s="377"/>
      <c r="J74" s="434"/>
      <c r="K74" s="435"/>
      <c r="L74" s="436"/>
      <c r="M74" s="437"/>
      <c r="N74" s="438"/>
    </row>
    <row r="75" spans="1:15">
      <c r="B75" s="425"/>
      <c r="C75" s="415"/>
      <c r="D75" s="415"/>
      <c r="E75" s="415"/>
      <c r="F75" s="415"/>
      <c r="G75" s="415"/>
      <c r="H75" s="415"/>
      <c r="I75" s="377"/>
      <c r="J75" s="434"/>
      <c r="K75" s="435"/>
      <c r="L75" s="436"/>
      <c r="M75" s="437"/>
      <c r="N75" s="438"/>
    </row>
    <row r="76" spans="1:15" ht="15.75" thickBot="1">
      <c r="B76" s="920"/>
      <c r="C76" s="921"/>
      <c r="D76" s="921"/>
      <c r="E76" s="921"/>
      <c r="F76" s="921"/>
      <c r="G76" s="921"/>
      <c r="H76" s="921"/>
      <c r="I76" s="421"/>
      <c r="J76" s="421"/>
      <c r="K76" s="421"/>
      <c r="L76" s="922"/>
      <c r="M76" s="923"/>
      <c r="N76" s="421"/>
    </row>
    <row r="77" spans="1:15" ht="15.75" thickBot="1">
      <c r="B77" s="898" t="s">
        <v>334</v>
      </c>
      <c r="C77" s="899"/>
      <c r="D77" s="899"/>
      <c r="E77" s="899"/>
      <c r="F77" s="899"/>
      <c r="G77" s="899"/>
      <c r="H77" s="899"/>
      <c r="I77" s="907"/>
      <c r="J77" s="907"/>
      <c r="K77" s="907"/>
      <c r="L77" s="907"/>
      <c r="M77" s="908"/>
      <c r="N77" s="439" t="e">
        <f>SUM(N71:N76)</f>
        <v>#REF!</v>
      </c>
    </row>
    <row r="78" spans="1:15" ht="15.75" thickBot="1">
      <c r="B78" s="404"/>
      <c r="C78" s="384"/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5"/>
    </row>
    <row r="79" spans="1:15" ht="15.75" thickBot="1">
      <c r="B79" s="885" t="s">
        <v>354</v>
      </c>
      <c r="C79" s="886"/>
      <c r="D79" s="886"/>
      <c r="E79" s="886"/>
      <c r="F79" s="886"/>
      <c r="G79" s="886"/>
      <c r="H79" s="886"/>
      <c r="I79" s="886"/>
      <c r="J79" s="886"/>
      <c r="K79" s="886"/>
      <c r="L79" s="886"/>
      <c r="M79" s="887"/>
      <c r="N79" s="440" t="e">
        <f>N43+N55+N66+N77</f>
        <v>#REF!</v>
      </c>
    </row>
    <row r="80" spans="1:15">
      <c r="B80" s="404"/>
      <c r="C80" s="384"/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5"/>
    </row>
    <row r="81" spans="1:14">
      <c r="B81" s="386" t="s">
        <v>355</v>
      </c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388"/>
    </row>
    <row r="82" spans="1:14" ht="15.75" thickBot="1">
      <c r="B82" s="405"/>
      <c r="C82" s="348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50"/>
    </row>
    <row r="83" spans="1:14">
      <c r="B83" s="888" t="s">
        <v>55</v>
      </c>
      <c r="C83" s="889"/>
      <c r="D83" s="889"/>
      <c r="E83" s="889"/>
      <c r="F83" s="889"/>
      <c r="G83" s="889"/>
      <c r="H83" s="889"/>
      <c r="I83" s="479"/>
      <c r="J83" s="480"/>
      <c r="K83" s="441" t="s">
        <v>356</v>
      </c>
      <c r="L83" s="890" t="s">
        <v>357</v>
      </c>
      <c r="M83" s="891"/>
      <c r="N83" s="442"/>
    </row>
    <row r="84" spans="1:14">
      <c r="B84" s="892" t="s">
        <v>358</v>
      </c>
      <c r="C84" s="893"/>
      <c r="D84" s="893"/>
      <c r="E84" s="893"/>
      <c r="F84" s="893"/>
      <c r="G84" s="893"/>
      <c r="H84" s="893"/>
      <c r="I84" s="443"/>
      <c r="J84" s="444"/>
      <c r="K84" s="445">
        <v>0.2</v>
      </c>
      <c r="L84" s="894" t="e">
        <f>N79*K84</f>
        <v>#REF!</v>
      </c>
      <c r="M84" s="895"/>
      <c r="N84" s="446"/>
    </row>
    <row r="85" spans="1:14">
      <c r="B85" s="447" t="s">
        <v>359</v>
      </c>
      <c r="C85" s="448"/>
      <c r="D85" s="448"/>
      <c r="E85" s="448"/>
      <c r="F85" s="448"/>
      <c r="G85" s="448"/>
      <c r="H85" s="448"/>
      <c r="I85" s="443"/>
      <c r="J85" s="444"/>
      <c r="K85" s="445">
        <v>0.05</v>
      </c>
      <c r="L85" s="894" t="e">
        <f>N79*K85</f>
        <v>#REF!</v>
      </c>
      <c r="M85" s="895"/>
      <c r="N85" s="446"/>
    </row>
    <row r="86" spans="1:14" ht="15.75" thickBot="1">
      <c r="B86" s="449" t="s">
        <v>360</v>
      </c>
      <c r="C86" s="450"/>
      <c r="D86" s="450"/>
      <c r="E86" s="450"/>
      <c r="F86" s="450"/>
      <c r="G86" s="450"/>
      <c r="H86" s="450"/>
      <c r="I86" s="451"/>
      <c r="J86" s="452"/>
      <c r="K86" s="453">
        <v>0.05</v>
      </c>
      <c r="L86" s="896" t="e">
        <f>N79*K86</f>
        <v>#REF!</v>
      </c>
      <c r="M86" s="897"/>
      <c r="N86" s="446"/>
    </row>
    <row r="87" spans="1:14" ht="15.75" thickBot="1">
      <c r="B87" s="898" t="s">
        <v>334</v>
      </c>
      <c r="C87" s="899"/>
      <c r="D87" s="899"/>
      <c r="E87" s="899"/>
      <c r="F87" s="899"/>
      <c r="G87" s="899"/>
      <c r="H87" s="899"/>
      <c r="I87" s="899"/>
      <c r="J87" s="899"/>
      <c r="K87" s="899"/>
      <c r="L87" s="899"/>
      <c r="M87" s="900"/>
      <c r="N87" s="454" t="e">
        <f>L84+L85+L86</f>
        <v>#REF!</v>
      </c>
    </row>
    <row r="88" spans="1:14" ht="15.75" thickBot="1">
      <c r="B88" s="404"/>
      <c r="C88" s="384"/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5"/>
    </row>
    <row r="89" spans="1:14" ht="15.75" thickBot="1">
      <c r="A89" s="281" t="s">
        <v>361</v>
      </c>
      <c r="B89" s="885" t="s">
        <v>362</v>
      </c>
      <c r="C89" s="886"/>
      <c r="D89" s="886"/>
      <c r="E89" s="886"/>
      <c r="F89" s="886"/>
      <c r="G89" s="886"/>
      <c r="H89" s="886"/>
      <c r="I89" s="886"/>
      <c r="J89" s="886"/>
      <c r="K89" s="886"/>
      <c r="L89" s="886"/>
      <c r="M89" s="887"/>
      <c r="N89" s="455" t="e">
        <f>N79+N87</f>
        <v>#REF!</v>
      </c>
    </row>
    <row r="90" spans="1:14">
      <c r="B90" s="311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4"/>
    </row>
    <row r="91" spans="1:14">
      <c r="B91" s="315"/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6"/>
    </row>
    <row r="92" spans="1:14">
      <c r="B92" s="315"/>
      <c r="C92" s="313"/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6"/>
    </row>
    <row r="93" spans="1:14">
      <c r="B93" s="315"/>
      <c r="C93" s="313"/>
      <c r="D93" s="313"/>
      <c r="E93" s="313"/>
      <c r="F93" s="313"/>
      <c r="G93" s="456" t="s">
        <v>363</v>
      </c>
      <c r="H93" s="456"/>
      <c r="I93" s="456"/>
      <c r="J93" s="456"/>
      <c r="K93" s="313"/>
      <c r="L93" s="313"/>
      <c r="M93" s="313"/>
      <c r="N93" s="316"/>
    </row>
    <row r="94" spans="1:14">
      <c r="B94" s="457"/>
      <c r="C94" s="458"/>
      <c r="D94" s="458"/>
      <c r="E94" s="458"/>
      <c r="F94" s="458"/>
      <c r="G94" s="313" t="s">
        <v>364</v>
      </c>
      <c r="H94" s="458"/>
      <c r="I94" s="458"/>
      <c r="J94" s="458"/>
      <c r="K94" s="458"/>
      <c r="L94" s="458"/>
      <c r="M94" s="458"/>
      <c r="N94" s="459"/>
    </row>
    <row r="95" spans="1:14">
      <c r="B95" s="457"/>
      <c r="C95" s="458"/>
      <c r="D95" s="458"/>
      <c r="E95" s="458"/>
      <c r="F95" s="458"/>
      <c r="G95" s="313" t="s">
        <v>365</v>
      </c>
      <c r="H95" s="313"/>
      <c r="I95" s="313"/>
      <c r="J95" s="458"/>
      <c r="K95" s="458"/>
      <c r="L95" s="458"/>
      <c r="M95" s="458"/>
      <c r="N95" s="459"/>
    </row>
    <row r="96" spans="1:14">
      <c r="B96" s="460"/>
      <c r="C96" s="331"/>
      <c r="D96" s="331"/>
      <c r="E96" s="331"/>
      <c r="F96" s="331"/>
      <c r="G96" s="313" t="s">
        <v>366</v>
      </c>
      <c r="H96" s="331"/>
      <c r="I96" s="331"/>
      <c r="J96" s="331"/>
      <c r="K96" s="331"/>
      <c r="L96" s="331"/>
      <c r="M96" s="331"/>
      <c r="N96" s="332"/>
    </row>
    <row r="97" spans="2:14">
      <c r="B97" s="315"/>
      <c r="C97" s="313"/>
      <c r="D97" s="313"/>
      <c r="E97" s="313"/>
      <c r="F97" s="313"/>
      <c r="G97" s="313" t="s">
        <v>367</v>
      </c>
      <c r="H97" s="313"/>
      <c r="I97" s="313"/>
      <c r="J97" s="313"/>
      <c r="K97" s="313"/>
      <c r="L97" s="313"/>
      <c r="M97" s="313"/>
      <c r="N97" s="316"/>
    </row>
    <row r="98" spans="2:14">
      <c r="B98" s="461" t="s">
        <v>368</v>
      </c>
      <c r="C98" s="462"/>
      <c r="D98" s="462"/>
      <c r="E98" s="462"/>
      <c r="F98" s="462"/>
      <c r="G98" s="462"/>
      <c r="H98" s="462"/>
      <c r="I98" s="462"/>
      <c r="J98" s="462"/>
      <c r="K98" s="462"/>
      <c r="L98" s="462"/>
      <c r="M98" s="462"/>
      <c r="N98" s="463"/>
    </row>
    <row r="99" spans="2:14">
      <c r="B99" s="901"/>
      <c r="C99" s="902"/>
      <c r="D99" s="902"/>
      <c r="E99" s="902"/>
      <c r="F99" s="902"/>
      <c r="G99" s="902"/>
      <c r="H99" s="902"/>
      <c r="I99" s="902"/>
      <c r="J99" s="902"/>
      <c r="K99" s="902"/>
      <c r="L99" s="902"/>
      <c r="M99" s="902"/>
      <c r="N99" s="903"/>
    </row>
    <row r="100" spans="2:14">
      <c r="B100" s="904"/>
      <c r="C100" s="905"/>
      <c r="D100" s="905"/>
      <c r="E100" s="905"/>
      <c r="F100" s="905"/>
      <c r="G100" s="905"/>
      <c r="H100" s="905"/>
      <c r="I100" s="905"/>
      <c r="J100" s="905"/>
      <c r="K100" s="905"/>
      <c r="L100" s="905"/>
      <c r="M100" s="905"/>
      <c r="N100" s="906"/>
    </row>
    <row r="101" spans="2:14">
      <c r="B101" s="460"/>
      <c r="C101" s="331"/>
      <c r="D101" s="331"/>
      <c r="E101" s="331"/>
      <c r="F101" s="331"/>
      <c r="G101" s="331"/>
      <c r="H101" s="331"/>
      <c r="I101" s="331"/>
      <c r="J101" s="331"/>
      <c r="K101" s="331"/>
      <c r="L101" s="331"/>
      <c r="M101" s="331"/>
      <c r="N101" s="332"/>
    </row>
    <row r="102" spans="2:14">
      <c r="B102" s="315"/>
      <c r="C102" s="313"/>
      <c r="D102" s="313"/>
      <c r="E102" s="313"/>
      <c r="F102" s="313"/>
      <c r="G102" s="313" t="s">
        <v>363</v>
      </c>
      <c r="H102" s="313"/>
      <c r="I102" s="313"/>
      <c r="J102" s="313"/>
      <c r="K102" s="313"/>
      <c r="L102" s="313"/>
      <c r="M102" s="313"/>
      <c r="N102" s="316"/>
    </row>
    <row r="103" spans="2:14">
      <c r="B103" s="315"/>
      <c r="C103" s="313"/>
      <c r="D103" s="313"/>
      <c r="E103" s="313"/>
      <c r="F103" s="313"/>
      <c r="G103" s="464" t="s">
        <v>364</v>
      </c>
      <c r="H103" s="464"/>
      <c r="I103" s="464"/>
      <c r="J103" s="464"/>
      <c r="K103" s="313"/>
      <c r="L103" s="313"/>
      <c r="M103" s="313"/>
      <c r="N103" s="316"/>
    </row>
    <row r="104" spans="2:14">
      <c r="B104" s="315"/>
      <c r="C104" s="313"/>
      <c r="D104" s="313"/>
      <c r="E104" s="313"/>
      <c r="F104" s="313"/>
      <c r="G104" s="465" t="s">
        <v>369</v>
      </c>
      <c r="H104" s="465"/>
      <c r="I104" s="465"/>
      <c r="J104" s="465"/>
      <c r="K104" s="313"/>
      <c r="L104" s="313"/>
      <c r="M104" s="313"/>
      <c r="N104" s="316"/>
    </row>
    <row r="105" spans="2:14">
      <c r="B105" s="466"/>
      <c r="C105" s="331"/>
      <c r="D105" s="331"/>
      <c r="E105" s="331"/>
      <c r="F105" s="331"/>
      <c r="G105" s="458" t="s">
        <v>366</v>
      </c>
      <c r="H105" s="313"/>
      <c r="I105" s="313"/>
      <c r="J105" s="313"/>
      <c r="K105" s="331"/>
      <c r="L105" s="331"/>
      <c r="M105" s="331"/>
      <c r="N105" s="332"/>
    </row>
    <row r="106" spans="2:14">
      <c r="B106" s="467" t="s">
        <v>370</v>
      </c>
      <c r="C106" s="468"/>
      <c r="D106" s="468"/>
      <c r="E106" s="313"/>
      <c r="F106" s="313"/>
      <c r="G106" s="313"/>
      <c r="H106" s="313"/>
      <c r="I106" s="313"/>
      <c r="J106" s="879"/>
      <c r="K106" s="879"/>
      <c r="L106" s="879"/>
      <c r="M106" s="879"/>
      <c r="N106" s="880"/>
    </row>
    <row r="107" spans="2:14">
      <c r="B107" s="467" t="s">
        <v>371</v>
      </c>
      <c r="C107" s="468"/>
      <c r="D107" s="468"/>
      <c r="E107" s="313"/>
      <c r="F107" s="313"/>
      <c r="G107" s="313"/>
      <c r="H107" s="313"/>
      <c r="I107" s="313"/>
      <c r="J107" s="879"/>
      <c r="K107" s="879"/>
      <c r="L107" s="879"/>
      <c r="M107" s="879"/>
      <c r="N107" s="880"/>
    </row>
    <row r="108" spans="2:14" ht="15.75" thickBot="1">
      <c r="B108" s="883"/>
      <c r="C108" s="884"/>
      <c r="D108" s="884"/>
      <c r="E108" s="469"/>
      <c r="F108" s="469"/>
      <c r="G108" s="469"/>
      <c r="H108" s="469"/>
      <c r="I108" s="469"/>
      <c r="J108" s="881"/>
      <c r="K108" s="881"/>
      <c r="L108" s="881"/>
      <c r="M108" s="881"/>
      <c r="N108" s="882"/>
    </row>
    <row r="109" spans="2:14">
      <c r="B109" s="313"/>
      <c r="C109" s="313"/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</row>
  </sheetData>
  <mergeCells count="62">
    <mergeCell ref="C5:J5"/>
    <mergeCell ref="C1:J1"/>
    <mergeCell ref="K1:K2"/>
    <mergeCell ref="L1:N2"/>
    <mergeCell ref="C2:J2"/>
    <mergeCell ref="C3:J3"/>
    <mergeCell ref="K3:K4"/>
    <mergeCell ref="L3:N4"/>
    <mergeCell ref="C4:J4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B55:M55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77:M77"/>
    <mergeCell ref="L59:M59"/>
    <mergeCell ref="L60:M60"/>
    <mergeCell ref="L61:M61"/>
    <mergeCell ref="L62:M62"/>
    <mergeCell ref="L63:M63"/>
    <mergeCell ref="L65:M65"/>
    <mergeCell ref="B66:M66"/>
    <mergeCell ref="B70:H70"/>
    <mergeCell ref="L70:M70"/>
    <mergeCell ref="B76:H76"/>
    <mergeCell ref="L76:M76"/>
    <mergeCell ref="J106:N108"/>
    <mergeCell ref="B108:D108"/>
    <mergeCell ref="B79:M79"/>
    <mergeCell ref="B83:H83"/>
    <mergeCell ref="L83:M83"/>
    <mergeCell ref="B84:H84"/>
    <mergeCell ref="L84:M84"/>
    <mergeCell ref="L85:M85"/>
    <mergeCell ref="L86:M86"/>
    <mergeCell ref="B87:M87"/>
    <mergeCell ref="B89:M89"/>
    <mergeCell ref="B99:N99"/>
    <mergeCell ref="B100:N100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305153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305153" r:id="rId4"/>
      </mc:Fallback>
    </mc:AlternateContent>
  </oleObjec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4">
    <tabColor rgb="FF00FF00"/>
  </sheetPr>
  <dimension ref="A1:R31"/>
  <sheetViews>
    <sheetView view="pageBreakPreview" zoomScale="80" zoomScaleSheetLayoutView="80" workbookViewId="0">
      <selection activeCell="L76" sqref="L76:M76"/>
    </sheetView>
  </sheetViews>
  <sheetFormatPr baseColWidth="10" defaultRowHeight="15" customHeight="1"/>
  <cols>
    <col min="1" max="1" width="1.85546875" customWidth="1"/>
    <col min="2" max="2" width="7.140625" customWidth="1"/>
    <col min="3" max="3" width="34.42578125" customWidth="1"/>
    <col min="4" max="4" width="12.42578125" customWidth="1"/>
    <col min="5" max="5" width="19.28515625" customWidth="1"/>
    <col min="6" max="6" width="21.7109375" customWidth="1"/>
    <col min="7" max="7" width="23.7109375" customWidth="1"/>
    <col min="256" max="263" width="11.42578125" customWidth="1"/>
    <col min="512" max="519" width="11.42578125" customWidth="1"/>
    <col min="768" max="775" width="11.42578125" customWidth="1"/>
    <col min="1024" max="1031" width="11.42578125" customWidth="1"/>
    <col min="1280" max="1287" width="11.42578125" customWidth="1"/>
    <col min="1536" max="1543" width="11.42578125" customWidth="1"/>
    <col min="1792" max="1799" width="11.42578125" customWidth="1"/>
    <col min="2048" max="2055" width="11.42578125" customWidth="1"/>
    <col min="2304" max="2311" width="11.42578125" customWidth="1"/>
    <col min="2560" max="2567" width="11.42578125" customWidth="1"/>
    <col min="2816" max="2823" width="11.42578125" customWidth="1"/>
    <col min="3072" max="3079" width="11.42578125" customWidth="1"/>
    <col min="3328" max="3335" width="11.42578125" customWidth="1"/>
    <col min="3584" max="3591" width="11.42578125" customWidth="1"/>
    <col min="3840" max="3847" width="11.42578125" customWidth="1"/>
    <col min="4096" max="4103" width="11.42578125" customWidth="1"/>
    <col min="4352" max="4359" width="11.42578125" customWidth="1"/>
    <col min="4608" max="4615" width="11.42578125" customWidth="1"/>
    <col min="4864" max="4871" width="11.42578125" customWidth="1"/>
    <col min="5120" max="5127" width="11.42578125" customWidth="1"/>
    <col min="5376" max="5383" width="11.42578125" customWidth="1"/>
    <col min="5632" max="5639" width="11.42578125" customWidth="1"/>
    <col min="5888" max="5895" width="11.42578125" customWidth="1"/>
    <col min="6144" max="6151" width="11.42578125" customWidth="1"/>
    <col min="6400" max="6407" width="11.42578125" customWidth="1"/>
    <col min="6656" max="6663" width="11.42578125" customWidth="1"/>
    <col min="6912" max="6919" width="11.42578125" customWidth="1"/>
    <col min="7168" max="7175" width="11.42578125" customWidth="1"/>
    <col min="7424" max="7431" width="11.42578125" customWidth="1"/>
    <col min="7680" max="7687" width="11.42578125" customWidth="1"/>
    <col min="7936" max="7943" width="11.42578125" customWidth="1"/>
    <col min="8192" max="8199" width="11.42578125" customWidth="1"/>
    <col min="8448" max="8455" width="11.42578125" customWidth="1"/>
    <col min="8704" max="8711" width="11.42578125" customWidth="1"/>
    <col min="8960" max="8967" width="11.42578125" customWidth="1"/>
    <col min="9216" max="9223" width="11.42578125" customWidth="1"/>
    <col min="9472" max="9479" width="11.42578125" customWidth="1"/>
    <col min="9728" max="9735" width="11.42578125" customWidth="1"/>
    <col min="9984" max="9991" width="11.42578125" customWidth="1"/>
    <col min="10240" max="10247" width="11.42578125" customWidth="1"/>
    <col min="10496" max="10503" width="11.42578125" customWidth="1"/>
    <col min="10752" max="10759" width="11.42578125" customWidth="1"/>
    <col min="11008" max="11015" width="11.42578125" customWidth="1"/>
    <col min="11264" max="11271" width="11.42578125" customWidth="1"/>
    <col min="11520" max="11527" width="11.42578125" customWidth="1"/>
    <col min="11776" max="11783" width="11.42578125" customWidth="1"/>
    <col min="12032" max="12039" width="11.42578125" customWidth="1"/>
    <col min="12288" max="12295" width="11.42578125" customWidth="1"/>
    <col min="12544" max="12551" width="11.42578125" customWidth="1"/>
    <col min="12800" max="12807" width="11.42578125" customWidth="1"/>
    <col min="13056" max="13063" width="11.42578125" customWidth="1"/>
    <col min="13312" max="13319" width="11.42578125" customWidth="1"/>
    <col min="13568" max="13575" width="11.42578125" customWidth="1"/>
    <col min="13824" max="13831" width="11.42578125" customWidth="1"/>
    <col min="14080" max="14087" width="11.42578125" customWidth="1"/>
    <col min="14336" max="14343" width="11.42578125" customWidth="1"/>
    <col min="14592" max="14599" width="11.42578125" customWidth="1"/>
    <col min="14848" max="14855" width="11.42578125" customWidth="1"/>
    <col min="15104" max="15111" width="11.42578125" customWidth="1"/>
    <col min="15360" max="15367" width="11.42578125" customWidth="1"/>
    <col min="15616" max="15623" width="11.42578125" customWidth="1"/>
    <col min="15872" max="15879" width="11.42578125" customWidth="1"/>
    <col min="16128" max="16135" width="11.42578125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2.75" customHeight="1">
      <c r="A2" s="280"/>
      <c r="B2" s="1002"/>
      <c r="C2" s="1003"/>
      <c r="D2" s="1008" t="e">
        <f>+#REF!</f>
        <v>#REF!</v>
      </c>
      <c r="E2" s="1009"/>
      <c r="F2" s="1010"/>
      <c r="G2" s="1017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2.75" customHeight="1">
      <c r="A3" s="280"/>
      <c r="B3" s="1004"/>
      <c r="C3" s="1005"/>
      <c r="D3" s="1011"/>
      <c r="E3" s="1012"/>
      <c r="F3" s="1013"/>
      <c r="G3" s="101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2.75" customHeight="1">
      <c r="A4" s="280"/>
      <c r="B4" s="1004"/>
      <c r="C4" s="1005"/>
      <c r="D4" s="1011"/>
      <c r="E4" s="1012"/>
      <c r="F4" s="1013"/>
      <c r="G4" s="101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2.75" customHeight="1">
      <c r="A5" s="280"/>
      <c r="B5" s="1004"/>
      <c r="C5" s="1005"/>
      <c r="D5" s="1014"/>
      <c r="E5" s="1015"/>
      <c r="F5" s="1016"/>
      <c r="G5" s="101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2.75" customHeight="1">
      <c r="A6" s="280"/>
      <c r="B6" s="1004"/>
      <c r="C6" s="1005"/>
      <c r="D6" s="1018" t="s">
        <v>87</v>
      </c>
      <c r="E6" s="1019"/>
      <c r="F6" s="1020"/>
      <c r="G6" s="101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17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29.25" customHeight="1">
      <c r="A10" s="280"/>
      <c r="B10" s="42" t="s">
        <v>86</v>
      </c>
      <c r="C10" s="470" t="e">
        <f>+#REF!</f>
        <v>#REF!</v>
      </c>
      <c r="D10" s="995" t="e">
        <f>+#REF!</f>
        <v>#REF!</v>
      </c>
      <c r="E10" s="996"/>
      <c r="F10" s="996"/>
      <c r="G10" s="997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>
      <c r="A11" s="280"/>
      <c r="B11" s="52"/>
      <c r="C11" s="53"/>
      <c r="D11" s="998" t="s">
        <v>46</v>
      </c>
      <c r="E11" s="999"/>
      <c r="F11" s="1000"/>
      <c r="G11" s="41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1001"/>
      <c r="C12" s="1001"/>
      <c r="D12" s="1001"/>
      <c r="E12" s="1001"/>
      <c r="F12" s="1001"/>
      <c r="G12" s="497"/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</row>
    <row r="13" spans="1:18">
      <c r="A13" s="280"/>
      <c r="B13" s="989" t="s">
        <v>5</v>
      </c>
      <c r="C13" s="989"/>
      <c r="D13" s="492" t="s">
        <v>23</v>
      </c>
      <c r="E13" s="492" t="s">
        <v>4</v>
      </c>
      <c r="F13" s="494" t="s">
        <v>76</v>
      </c>
      <c r="G13" s="494" t="s">
        <v>25</v>
      </c>
      <c r="H13" s="280"/>
      <c r="I13" s="280"/>
      <c r="J13" s="280"/>
      <c r="K13" s="280"/>
      <c r="L13" s="280"/>
      <c r="M13" s="280"/>
      <c r="N13" s="280"/>
      <c r="O13" s="280"/>
      <c r="P13" s="280"/>
      <c r="Q13" s="280"/>
      <c r="R13" s="280"/>
    </row>
    <row r="14" spans="1:18">
      <c r="A14" s="280"/>
      <c r="B14" s="4">
        <v>1</v>
      </c>
      <c r="C14" s="1" t="s">
        <v>40</v>
      </c>
      <c r="D14" s="2"/>
      <c r="E14" s="3"/>
      <c r="F14" s="19"/>
      <c r="G14" s="19">
        <f>+ROUND(E14*F14,0)</f>
        <v>0</v>
      </c>
      <c r="H14" s="280"/>
      <c r="I14" t="s">
        <v>410</v>
      </c>
      <c r="J14" t="s">
        <v>411</v>
      </c>
      <c r="K14" t="s">
        <v>412</v>
      </c>
      <c r="L14" t="s">
        <v>413</v>
      </c>
      <c r="M14" t="s">
        <v>414</v>
      </c>
      <c r="N14" t="s">
        <v>415</v>
      </c>
      <c r="O14" t="s">
        <v>416</v>
      </c>
      <c r="P14" t="s">
        <v>417</v>
      </c>
      <c r="Q14" t="s">
        <v>418</v>
      </c>
      <c r="R14" s="281" t="s">
        <v>419</v>
      </c>
    </row>
    <row r="15" spans="1:18">
      <c r="A15" s="280"/>
      <c r="B15" s="990"/>
      <c r="C15" s="991"/>
      <c r="D15" s="991"/>
      <c r="E15" s="992" t="s">
        <v>6</v>
      </c>
      <c r="F15" s="992"/>
      <c r="G15" s="6">
        <f>SUM(G14:G14)</f>
        <v>0</v>
      </c>
      <c r="H15" s="280"/>
      <c r="I15" s="500" t="e">
        <f>+$G$30*I16/$G$31</f>
        <v>#REF!</v>
      </c>
      <c r="J15" s="500" t="e">
        <f>+$G$30*J16/$G$31</f>
        <v>#REF!</v>
      </c>
      <c r="K15" s="500" t="e">
        <f>+G15/$G$31</f>
        <v>#REF!</v>
      </c>
      <c r="L15" s="500"/>
      <c r="M15" s="500"/>
      <c r="N15" s="500"/>
      <c r="O15" s="500" t="e">
        <f>+G20/$G$31</f>
        <v>#REF!</v>
      </c>
      <c r="P15" s="280"/>
      <c r="Q15" s="500" t="e">
        <f>+G25/$G$31</f>
        <v>#REF!</v>
      </c>
      <c r="R15" s="502" t="e">
        <f>+SUM(I15:Q15)</f>
        <v>#REF!</v>
      </c>
    </row>
    <row r="16" spans="1:18">
      <c r="A16" s="280"/>
      <c r="B16" s="988"/>
      <c r="C16" s="988"/>
      <c r="D16" s="988"/>
      <c r="E16" s="988"/>
      <c r="F16" s="988"/>
      <c r="G16" s="988"/>
      <c r="H16" s="280"/>
      <c r="I16" s="501">
        <v>0.59771421732886554</v>
      </c>
      <c r="J16" s="501">
        <v>0.40228578267113452</v>
      </c>
      <c r="K16" s="281"/>
      <c r="L16" s="281"/>
      <c r="M16" s="281"/>
      <c r="N16" s="281"/>
      <c r="O16" s="281"/>
      <c r="P16" s="281"/>
      <c r="Q16" s="281"/>
      <c r="R16" s="281"/>
    </row>
    <row r="17" spans="1:18">
      <c r="A17" s="280"/>
      <c r="B17" s="989" t="s">
        <v>7</v>
      </c>
      <c r="C17" s="989"/>
      <c r="D17" s="492" t="s">
        <v>23</v>
      </c>
      <c r="E17" s="494" t="s">
        <v>77</v>
      </c>
      <c r="F17" s="492" t="s">
        <v>24</v>
      </c>
      <c r="G17" s="494" t="s">
        <v>25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4">
        <v>1</v>
      </c>
      <c r="C18" s="20" t="s">
        <v>75</v>
      </c>
      <c r="D18" s="4" t="s">
        <v>54</v>
      </c>
      <c r="E18" s="21">
        <v>0.1</v>
      </c>
      <c r="F18" s="19" t="e">
        <f>+G30*E18</f>
        <v>#REF!</v>
      </c>
      <c r="G18" s="19" t="e">
        <f>+ROUND(F18,0)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2</v>
      </c>
      <c r="C19" s="22" t="e">
        <f>+#REF!</f>
        <v>#REF!</v>
      </c>
      <c r="D19" s="11" t="s">
        <v>38</v>
      </c>
      <c r="E19" s="12">
        <v>0.06</v>
      </c>
      <c r="F19" s="19" t="e">
        <f>+#REF!</f>
        <v>#REF!</v>
      </c>
      <c r="G19" s="19" t="e">
        <f>+ROUND(E19*F19,0)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990"/>
      <c r="C20" s="991"/>
      <c r="D20" s="991"/>
      <c r="E20" s="992" t="s">
        <v>9</v>
      </c>
      <c r="F20" s="992"/>
      <c r="G20" s="6" t="e">
        <f>SUM(G18:G19)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988"/>
      <c r="C21" s="988"/>
      <c r="D21" s="988"/>
      <c r="E21" s="988"/>
      <c r="F21" s="988"/>
      <c r="G21" s="988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989" t="s">
        <v>15</v>
      </c>
      <c r="C22" s="989"/>
      <c r="D22" s="492" t="s">
        <v>78</v>
      </c>
      <c r="E22" s="492" t="s">
        <v>79</v>
      </c>
      <c r="F22" s="494" t="s">
        <v>74</v>
      </c>
      <c r="G22" s="494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4">
        <v>1</v>
      </c>
      <c r="C23" s="23" t="e">
        <f>+#REF!</f>
        <v>#REF!</v>
      </c>
      <c r="D23" s="24">
        <v>1.1000000000000001</v>
      </c>
      <c r="E23" s="12">
        <v>1</v>
      </c>
      <c r="F23" s="19" t="e">
        <f>+#REF!</f>
        <v>#REF!</v>
      </c>
      <c r="G23" s="19" t="e">
        <f>+ROUND(F23*E23*D23,0)</f>
        <v>#REF!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 ht="35.25" customHeight="1">
      <c r="A24" s="280"/>
      <c r="B24" s="4">
        <v>2</v>
      </c>
      <c r="C24" s="23" t="e">
        <f>+#REF!</f>
        <v>#REF!</v>
      </c>
      <c r="D24" s="25">
        <v>1.1000000000000001</v>
      </c>
      <c r="E24" s="12"/>
      <c r="F24" s="19" t="e">
        <f>+#REF!</f>
        <v>#REF!</v>
      </c>
      <c r="G24" s="19" t="e">
        <f>+ROUND(F24*E24*D24,0)</f>
        <v>#REF!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93"/>
      <c r="C25" s="993"/>
      <c r="D25" s="990"/>
      <c r="E25" s="986" t="s">
        <v>16</v>
      </c>
      <c r="F25" s="987"/>
      <c r="G25" s="6" t="e">
        <f>SUM(G23+G24)</f>
        <v>#REF!</v>
      </c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495"/>
      <c r="C26" s="495"/>
      <c r="D26" s="495"/>
      <c r="E26" s="495"/>
      <c r="F26" s="495"/>
      <c r="G26" s="495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989" t="s">
        <v>10</v>
      </c>
      <c r="C27" s="989"/>
      <c r="D27" s="492" t="s">
        <v>23</v>
      </c>
      <c r="E27" s="494" t="s">
        <v>77</v>
      </c>
      <c r="F27" s="492" t="s">
        <v>80</v>
      </c>
      <c r="G27" s="494" t="s">
        <v>25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4">
        <v>1</v>
      </c>
      <c r="C28" s="26" t="e">
        <f>+#REF!</f>
        <v>#REF!</v>
      </c>
      <c r="D28" s="18" t="s">
        <v>38</v>
      </c>
      <c r="E28" s="12">
        <v>0.15</v>
      </c>
      <c r="F28" s="19" t="e">
        <f>+#REF!</f>
        <v>#REF!</v>
      </c>
      <c r="G28" s="19" t="e">
        <f>+ROUND(E28*F28,0)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">
        <v>2</v>
      </c>
      <c r="C29" s="27"/>
      <c r="D29" s="18"/>
      <c r="E29" s="28"/>
      <c r="F29" s="19"/>
      <c r="G29" s="19">
        <f>+ROUND(E29*F29,0)</f>
        <v>0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  <row r="30" spans="1:18">
      <c r="A30" s="280"/>
      <c r="B30" s="994"/>
      <c r="C30" s="994"/>
      <c r="D30" s="994"/>
      <c r="E30" s="986" t="s">
        <v>11</v>
      </c>
      <c r="F30" s="987"/>
      <c r="G30" s="6" t="e">
        <f>ROUND(SUM(G28:G29),0)</f>
        <v>#REF!</v>
      </c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</row>
    <row r="31" spans="1:18">
      <c r="A31" s="280"/>
      <c r="B31" s="495"/>
      <c r="C31" s="495"/>
      <c r="D31" s="495"/>
      <c r="E31" s="986" t="s">
        <v>12</v>
      </c>
      <c r="F31" s="987"/>
      <c r="G31" s="6" t="e">
        <f>+ROUND(G30+G20+G25+G15,0)</f>
        <v>#REF!</v>
      </c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</row>
  </sheetData>
  <mergeCells count="24">
    <mergeCell ref="B2:C7"/>
    <mergeCell ref="D2:F5"/>
    <mergeCell ref="G2:G7"/>
    <mergeCell ref="D6:F7"/>
    <mergeCell ref="B8:C9"/>
    <mergeCell ref="D8:G9"/>
    <mergeCell ref="D10:G10"/>
    <mergeCell ref="D11:F11"/>
    <mergeCell ref="B12:F12"/>
    <mergeCell ref="B13:C13"/>
    <mergeCell ref="B15:D15"/>
    <mergeCell ref="E15:F15"/>
    <mergeCell ref="E31:F31"/>
    <mergeCell ref="B16:G16"/>
    <mergeCell ref="B17:C17"/>
    <mergeCell ref="B20:D20"/>
    <mergeCell ref="E20:F20"/>
    <mergeCell ref="B21:G21"/>
    <mergeCell ref="B22:C22"/>
    <mergeCell ref="B25:D25"/>
    <mergeCell ref="E25:F25"/>
    <mergeCell ref="B27:C27"/>
    <mergeCell ref="B30:D30"/>
    <mergeCell ref="E30:F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5">
    <tabColor rgb="FF00FF00"/>
  </sheetPr>
  <dimension ref="A1:R29"/>
  <sheetViews>
    <sheetView view="pageBreakPreview" zoomScale="90" zoomScaleSheetLayoutView="90" workbookViewId="0">
      <selection activeCell="L76" sqref="L76:M76"/>
    </sheetView>
  </sheetViews>
  <sheetFormatPr baseColWidth="10" defaultColWidth="10.85546875" defaultRowHeight="15" customHeight="1"/>
  <cols>
    <col min="1" max="1" width="1.42578125" customWidth="1"/>
    <col min="2" max="2" width="6.42578125" customWidth="1"/>
    <col min="3" max="3" width="35.42578125" customWidth="1"/>
    <col min="4" max="4" width="9.42578125" customWidth="1"/>
    <col min="5" max="5" width="18.28515625" customWidth="1"/>
    <col min="6" max="6" width="18.42578125" customWidth="1"/>
    <col min="7" max="7" width="26" customWidth="1"/>
  </cols>
  <sheetData>
    <row r="1" spans="1:18">
      <c r="A1" s="280"/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2.75" customHeight="1">
      <c r="A2" s="280"/>
      <c r="B2" s="1002"/>
      <c r="C2" s="1003"/>
      <c r="D2" s="1008" t="e">
        <f>+#REF!</f>
        <v>#REF!</v>
      </c>
      <c r="E2" s="1009"/>
      <c r="F2" s="1010"/>
      <c r="G2" s="1017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3" spans="1:18" ht="12.75" customHeight="1">
      <c r="A3" s="280"/>
      <c r="B3" s="1004"/>
      <c r="C3" s="1005"/>
      <c r="D3" s="1011"/>
      <c r="E3" s="1012"/>
      <c r="F3" s="1013"/>
      <c r="G3" s="1017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</row>
    <row r="4" spans="1:18" ht="12.75" customHeight="1">
      <c r="A4" s="280"/>
      <c r="B4" s="1004"/>
      <c r="C4" s="1005"/>
      <c r="D4" s="1011"/>
      <c r="E4" s="1012"/>
      <c r="F4" s="1013"/>
      <c r="G4" s="1017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</row>
    <row r="5" spans="1:18" ht="12.75" customHeight="1">
      <c r="A5" s="280"/>
      <c r="B5" s="1004"/>
      <c r="C5" s="1005"/>
      <c r="D5" s="1014"/>
      <c r="E5" s="1015"/>
      <c r="F5" s="1016"/>
      <c r="G5" s="1017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</row>
    <row r="6" spans="1:18" ht="12.75" customHeight="1">
      <c r="A6" s="280"/>
      <c r="B6" s="1004"/>
      <c r="C6" s="1005"/>
      <c r="D6" s="1018" t="s">
        <v>87</v>
      </c>
      <c r="E6" s="1019"/>
      <c r="F6" s="1020"/>
      <c r="G6" s="1017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</row>
    <row r="7" spans="1:18" ht="8.25" customHeight="1">
      <c r="A7" s="280"/>
      <c r="B7" s="1006"/>
      <c r="C7" s="1007"/>
      <c r="D7" s="1021"/>
      <c r="E7" s="1022"/>
      <c r="F7" s="1023"/>
      <c r="G7" s="1017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</row>
    <row r="8" spans="1:18" ht="14.25" customHeight="1">
      <c r="A8" s="280"/>
      <c r="B8" s="1024" t="s">
        <v>420</v>
      </c>
      <c r="C8" s="1024"/>
      <c r="D8" s="1025" t="e">
        <f>+#REF!</f>
        <v>#REF!</v>
      </c>
      <c r="E8" s="1025"/>
      <c r="F8" s="1025"/>
      <c r="G8" s="1026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</row>
    <row r="9" spans="1:18" ht="14.25" customHeight="1">
      <c r="A9" s="280"/>
      <c r="B9" s="1024"/>
      <c r="C9" s="1024"/>
      <c r="D9" s="1027"/>
      <c r="E9" s="1027"/>
      <c r="F9" s="1027"/>
      <c r="G9" s="1028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</row>
    <row r="10" spans="1:18" ht="15" customHeight="1">
      <c r="A10" s="280"/>
      <c r="B10" s="42" t="s">
        <v>86</v>
      </c>
      <c r="C10" s="470" t="e">
        <f>+#REF!</f>
        <v>#REF!</v>
      </c>
      <c r="D10" s="1043" t="e">
        <f>+#REF!</f>
        <v>#REF!</v>
      </c>
      <c r="E10" s="1043"/>
      <c r="F10" s="1043"/>
      <c r="G10" s="1043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</row>
    <row r="11" spans="1:18" ht="15" customHeight="1">
      <c r="A11" s="280"/>
      <c r="B11" s="1024"/>
      <c r="C11" s="1024"/>
      <c r="D11" s="998" t="s">
        <v>46</v>
      </c>
      <c r="E11" s="999"/>
      <c r="F11" s="1000"/>
      <c r="G11" s="496" t="e">
        <f>+#REF!</f>
        <v>#REF!</v>
      </c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</row>
    <row r="12" spans="1:18">
      <c r="A12" s="280"/>
      <c r="B12" s="989" t="s">
        <v>5</v>
      </c>
      <c r="C12" s="989"/>
      <c r="D12" s="492" t="s">
        <v>23</v>
      </c>
      <c r="E12" s="492" t="s">
        <v>4</v>
      </c>
      <c r="F12" s="494" t="s">
        <v>24</v>
      </c>
      <c r="G12" s="494" t="s">
        <v>25</v>
      </c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</row>
    <row r="13" spans="1:18" ht="20.25" customHeight="1">
      <c r="A13" s="280"/>
      <c r="B13" s="4">
        <v>1</v>
      </c>
      <c r="C13" s="31" t="s">
        <v>58</v>
      </c>
      <c r="D13" s="2" t="s">
        <v>57</v>
      </c>
      <c r="E13" s="3">
        <v>10</v>
      </c>
      <c r="F13" s="19" t="e">
        <f>+#REF!</f>
        <v>#REF!</v>
      </c>
      <c r="G13" s="5" t="e">
        <f>+ROUND(E13*F13,0)</f>
        <v>#REF!</v>
      </c>
      <c r="H13" s="280"/>
      <c r="I13" t="s">
        <v>410</v>
      </c>
      <c r="J13" t="s">
        <v>411</v>
      </c>
      <c r="K13" t="s">
        <v>412</v>
      </c>
      <c r="L13" t="s">
        <v>413</v>
      </c>
      <c r="M13" t="s">
        <v>414</v>
      </c>
      <c r="N13" t="s">
        <v>415</v>
      </c>
      <c r="O13" t="s">
        <v>416</v>
      </c>
      <c r="P13" t="s">
        <v>417</v>
      </c>
      <c r="Q13" t="s">
        <v>418</v>
      </c>
      <c r="R13" s="281" t="s">
        <v>419</v>
      </c>
    </row>
    <row r="14" spans="1:18">
      <c r="A14" s="280"/>
      <c r="B14" s="990"/>
      <c r="C14" s="991"/>
      <c r="D14" s="991"/>
      <c r="E14" s="992" t="s">
        <v>6</v>
      </c>
      <c r="F14" s="992"/>
      <c r="G14" s="6" t="e">
        <f>SUM(G13:G13)</f>
        <v>#REF!</v>
      </c>
      <c r="H14" s="280"/>
      <c r="I14" s="500" t="e">
        <f>+$G$28*I15/$G$29</f>
        <v>#REF!</v>
      </c>
      <c r="J14" s="500" t="e">
        <f>+$G$28*J15/$G$29</f>
        <v>#REF!</v>
      </c>
      <c r="K14" s="500" t="e">
        <f>+G14/$G$29</f>
        <v>#REF!</v>
      </c>
      <c r="L14" s="500"/>
      <c r="M14" s="500"/>
      <c r="N14" s="500"/>
      <c r="O14" s="500" t="e">
        <f>+G20/$G$29</f>
        <v>#REF!</v>
      </c>
      <c r="P14" s="280"/>
      <c r="Q14" s="500" t="e">
        <f>+G24/$G$29</f>
        <v>#REF!</v>
      </c>
      <c r="R14" s="502" t="e">
        <f>+SUM(I14:Q14)</f>
        <v>#REF!</v>
      </c>
    </row>
    <row r="15" spans="1:18">
      <c r="A15" s="280"/>
      <c r="B15" s="1044"/>
      <c r="C15" s="1044"/>
      <c r="D15" s="1044"/>
      <c r="E15" s="1044"/>
      <c r="F15" s="1044"/>
      <c r="G15" s="1044"/>
      <c r="H15" s="280"/>
      <c r="I15" s="501">
        <v>0.59771421732886554</v>
      </c>
      <c r="J15" s="501">
        <v>0.40228578267113452</v>
      </c>
      <c r="K15" s="281"/>
      <c r="L15" s="281"/>
      <c r="M15" s="281"/>
      <c r="N15" s="281"/>
      <c r="O15" s="281"/>
      <c r="P15" s="281"/>
      <c r="Q15" s="281"/>
      <c r="R15" s="281"/>
    </row>
    <row r="16" spans="1:18">
      <c r="A16" s="280"/>
      <c r="B16" s="989" t="s">
        <v>7</v>
      </c>
      <c r="C16" s="989"/>
      <c r="D16" s="492" t="str">
        <f>+D12</f>
        <v>UNIDAD</v>
      </c>
      <c r="E16" s="492" t="s">
        <v>4</v>
      </c>
      <c r="F16" s="494" t="str">
        <f>+F12</f>
        <v>VALOR UNITARIO</v>
      </c>
      <c r="G16" s="494" t="str">
        <f>+G12</f>
        <v>VALOR TOTAL</v>
      </c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</row>
    <row r="17" spans="1:18">
      <c r="A17" s="280"/>
      <c r="B17" s="4">
        <v>1</v>
      </c>
      <c r="C17" s="7" t="s">
        <v>75</v>
      </c>
      <c r="D17" s="8" t="s">
        <v>54</v>
      </c>
      <c r="E17" s="9">
        <v>0.1</v>
      </c>
      <c r="F17" s="10" t="e">
        <f>+G28*E17</f>
        <v>#REF!</v>
      </c>
      <c r="G17" s="5" t="e">
        <f>+ROUND(F17,0)</f>
        <v>#REF!</v>
      </c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</row>
    <row r="18" spans="1:18">
      <c r="A18" s="280"/>
      <c r="B18" s="4">
        <v>2</v>
      </c>
      <c r="C18" s="20" t="s">
        <v>39</v>
      </c>
      <c r="D18" s="4" t="s">
        <v>38</v>
      </c>
      <c r="E18" s="32">
        <v>8.9786756453423128E-3</v>
      </c>
      <c r="F18" s="13" t="e">
        <f>+#REF!</f>
        <v>#REF!</v>
      </c>
      <c r="G18" s="5" t="e">
        <f>+ROUND(E18*F18,0)</f>
        <v>#REF!</v>
      </c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</row>
    <row r="19" spans="1:18">
      <c r="A19" s="280"/>
      <c r="B19" s="4">
        <v>3</v>
      </c>
      <c r="C19" s="22" t="s">
        <v>13</v>
      </c>
      <c r="D19" s="11" t="s">
        <v>38</v>
      </c>
      <c r="E19" s="32">
        <v>8.9786756453423128E-3</v>
      </c>
      <c r="F19" s="13" t="e">
        <f>+#REF!</f>
        <v>#REF!</v>
      </c>
      <c r="G19" s="5" t="e">
        <f>+ROUND(E19*F19,0)</f>
        <v>#REF!</v>
      </c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</row>
    <row r="20" spans="1:18">
      <c r="A20" s="280"/>
      <c r="B20" s="990"/>
      <c r="C20" s="991"/>
      <c r="D20" s="991"/>
      <c r="E20" s="992" t="s">
        <v>9</v>
      </c>
      <c r="F20" s="992"/>
      <c r="G20" s="6" t="e">
        <f>+SUM(G17:G19)</f>
        <v>#REF!</v>
      </c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</row>
    <row r="21" spans="1:18">
      <c r="A21" s="280"/>
      <c r="B21" s="493"/>
      <c r="C21" s="493"/>
      <c r="D21" s="493"/>
      <c r="E21" s="30"/>
      <c r="F21" s="30"/>
      <c r="G21" s="14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</row>
    <row r="22" spans="1:18">
      <c r="A22" s="280"/>
      <c r="B22" s="1034" t="s">
        <v>15</v>
      </c>
      <c r="C22" s="1035"/>
      <c r="D22" s="492" t="s">
        <v>72</v>
      </c>
      <c r="E22" s="492" t="s">
        <v>73</v>
      </c>
      <c r="F22" s="492" t="s">
        <v>74</v>
      </c>
      <c r="G22" s="492" t="s">
        <v>25</v>
      </c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</row>
    <row r="23" spans="1:18">
      <c r="A23" s="280"/>
      <c r="B23" s="8">
        <v>1</v>
      </c>
      <c r="C23" s="7" t="s">
        <v>40</v>
      </c>
      <c r="D23" s="15"/>
      <c r="E23" s="16"/>
      <c r="F23" s="16"/>
      <c r="G23" s="5">
        <f>+ROUND(E23*F23*D23,0)</f>
        <v>0</v>
      </c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</row>
    <row r="24" spans="1:18">
      <c r="A24" s="280"/>
      <c r="B24" s="1039"/>
      <c r="C24" s="1039"/>
      <c r="D24" s="1040"/>
      <c r="E24" s="1041" t="s">
        <v>16</v>
      </c>
      <c r="F24" s="1042"/>
      <c r="G24" s="17">
        <f>SUM(G23)</f>
        <v>0</v>
      </c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</row>
    <row r="25" spans="1:18">
      <c r="A25" s="280"/>
      <c r="B25" s="988"/>
      <c r="C25" s="988"/>
      <c r="D25" s="988"/>
      <c r="E25" s="988"/>
      <c r="F25" s="988"/>
      <c r="G25" s="988"/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</row>
    <row r="26" spans="1:18">
      <c r="A26" s="280"/>
      <c r="B26" s="989" t="s">
        <v>10</v>
      </c>
      <c r="C26" s="989"/>
      <c r="D26" s="492" t="str">
        <f>+D16</f>
        <v>UNIDAD</v>
      </c>
      <c r="E26" s="492" t="s">
        <v>4</v>
      </c>
      <c r="F26" s="492" t="e">
        <f>+#REF!</f>
        <v>#REF!</v>
      </c>
      <c r="G26" s="494" t="str">
        <f>+G16</f>
        <v>VALOR TOTAL</v>
      </c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</row>
    <row r="27" spans="1:18">
      <c r="A27" s="280"/>
      <c r="B27" s="4">
        <v>1</v>
      </c>
      <c r="C27" s="49" t="e">
        <f>+#REF!</f>
        <v>#REF!</v>
      </c>
      <c r="D27" s="18" t="s">
        <v>38</v>
      </c>
      <c r="E27" s="28">
        <v>0.05</v>
      </c>
      <c r="F27" s="13" t="e">
        <f>+#REF!</f>
        <v>#REF!</v>
      </c>
      <c r="G27" s="5" t="e">
        <f>+ROUND(E27*F27,0)</f>
        <v>#REF!</v>
      </c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</row>
    <row r="28" spans="1:18">
      <c r="A28" s="280"/>
      <c r="B28" s="994"/>
      <c r="C28" s="994"/>
      <c r="D28" s="994"/>
      <c r="E28" s="986" t="s">
        <v>11</v>
      </c>
      <c r="F28" s="987"/>
      <c r="G28" s="6" t="e">
        <f>G27</f>
        <v>#REF!</v>
      </c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</row>
    <row r="29" spans="1:18">
      <c r="A29" s="280"/>
      <c r="B29" s="495"/>
      <c r="C29" s="495"/>
      <c r="D29" s="495"/>
      <c r="E29" s="986" t="s">
        <v>12</v>
      </c>
      <c r="F29" s="987"/>
      <c r="G29" s="6" t="e">
        <f>ROUND(G14+G20+G28+G24,0)</f>
        <v>#REF!</v>
      </c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</row>
  </sheetData>
  <mergeCells count="24">
    <mergeCell ref="B2:C7"/>
    <mergeCell ref="D2:F5"/>
    <mergeCell ref="G2:G7"/>
    <mergeCell ref="D6:F7"/>
    <mergeCell ref="B8:C9"/>
    <mergeCell ref="D8:G9"/>
    <mergeCell ref="B24:D24"/>
    <mergeCell ref="E24:F24"/>
    <mergeCell ref="D10:G10"/>
    <mergeCell ref="B11:C11"/>
    <mergeCell ref="D11:F11"/>
    <mergeCell ref="B12:C12"/>
    <mergeCell ref="B14:D14"/>
    <mergeCell ref="E14:F14"/>
    <mergeCell ref="B15:G15"/>
    <mergeCell ref="B16:C16"/>
    <mergeCell ref="B20:D20"/>
    <mergeCell ref="E20:F20"/>
    <mergeCell ref="B22:C22"/>
    <mergeCell ref="B25:G25"/>
    <mergeCell ref="B26:C26"/>
    <mergeCell ref="B28:D28"/>
    <mergeCell ref="E28:F28"/>
    <mergeCell ref="E29:F2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fitToHeight="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6">
    <tabColor rgb="FF00FF00"/>
  </sheetPr>
  <dimension ref="A1:Y109"/>
  <sheetViews>
    <sheetView topLeftCell="K69" zoomScale="87" zoomScaleNormal="87" workbookViewId="0">
      <selection activeCell="L76" sqref="L76:M76"/>
    </sheetView>
  </sheetViews>
  <sheetFormatPr baseColWidth="10" defaultColWidth="11.42578125" defaultRowHeight="15"/>
  <cols>
    <col min="1" max="1" width="10.425781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5.5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35.25" customHeight="1" thickBot="1">
      <c r="A31" s="281" t="s">
        <v>46</v>
      </c>
      <c r="B31" s="504" t="e">
        <f>+#REF!</f>
        <v>#REF!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s">
        <v>94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/>
      <c r="B36" s="924"/>
      <c r="C36" s="925"/>
      <c r="D36" s="925"/>
      <c r="E36" s="925"/>
      <c r="F36" s="925"/>
      <c r="G36" s="925"/>
      <c r="H36" s="926"/>
      <c r="I36" s="354"/>
      <c r="J36" s="355"/>
      <c r="K36" s="356"/>
      <c r="L36" s="357"/>
      <c r="M36" s="358"/>
      <c r="N36" s="359"/>
    </row>
    <row r="37" spans="1:25">
      <c r="A37" s="353"/>
      <c r="B37" s="924"/>
      <c r="C37" s="925"/>
      <c r="D37" s="925"/>
      <c r="E37" s="925"/>
      <c r="F37" s="925"/>
      <c r="G37" s="925"/>
      <c r="H37" s="926"/>
      <c r="I37" s="360"/>
      <c r="J37" s="361"/>
      <c r="K37" s="356"/>
      <c r="L37" s="362"/>
      <c r="M37" s="358"/>
      <c r="N37" s="359"/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  <c r="P40" t="s">
        <v>410</v>
      </c>
      <c r="Q40" t="s">
        <v>411</v>
      </c>
      <c r="R40" t="s">
        <v>412</v>
      </c>
      <c r="S40" t="s">
        <v>413</v>
      </c>
      <c r="T40" t="s">
        <v>414</v>
      </c>
      <c r="U40" t="s">
        <v>415</v>
      </c>
      <c r="V40" t="s">
        <v>416</v>
      </c>
      <c r="W40" t="s">
        <v>417</v>
      </c>
      <c r="X40" t="s">
        <v>418</v>
      </c>
      <c r="Y40" s="281" t="s">
        <v>419</v>
      </c>
    </row>
    <row r="41" spans="1:25">
      <c r="B41" s="927" t="s">
        <v>333</v>
      </c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>
        <v>0.05</v>
      </c>
      <c r="N41" s="379" t="e">
        <f>N77*M41</f>
        <v>#REF!</v>
      </c>
      <c r="P41" s="500" t="e">
        <f>+$N$77*P42/$N$79</f>
        <v>#REF!</v>
      </c>
      <c r="Q41" s="500" t="e">
        <f>+$N$77*Q42/$N$79</f>
        <v>#REF!</v>
      </c>
      <c r="R41" s="500" t="e">
        <f>+N55/$N$79</f>
        <v>#REF!</v>
      </c>
      <c r="S41" s="500"/>
      <c r="T41" s="500"/>
      <c r="U41" s="500"/>
      <c r="V41" s="500" t="e">
        <f>+N43/$N$79</f>
        <v>#REF!</v>
      </c>
      <c r="W41" s="280"/>
      <c r="X41" s="500" t="e">
        <f>+N66/$N$79</f>
        <v>#REF!</v>
      </c>
      <c r="Y41" s="502" t="e">
        <f>+SUM(P41:X41)</f>
        <v>#REF!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1">
        <v>0.27084406605026978</v>
      </c>
      <c r="Q42" s="501">
        <v>0.72915593394973022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 t="e">
        <f>SUM(N36:N41)</f>
        <v>#REF!</v>
      </c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394</v>
      </c>
      <c r="B48" s="393" t="s">
        <v>405</v>
      </c>
      <c r="C48" s="394"/>
      <c r="D48" s="394"/>
      <c r="E48" s="394"/>
      <c r="F48" s="394"/>
      <c r="G48" s="394"/>
      <c r="H48" s="394"/>
      <c r="I48" s="394"/>
      <c r="J48" s="395" t="s">
        <v>94</v>
      </c>
      <c r="K48" s="396">
        <v>1.1000000000000001</v>
      </c>
      <c r="L48" s="354"/>
      <c r="M48" s="397">
        <v>31900.000000000004</v>
      </c>
      <c r="N48" s="359">
        <f>K48*M48</f>
        <v>35090.000000000007</v>
      </c>
    </row>
    <row r="49" spans="1:14">
      <c r="A49" s="392" t="s">
        <v>395</v>
      </c>
      <c r="B49" s="393" t="s">
        <v>406</v>
      </c>
      <c r="C49" s="398"/>
      <c r="D49" s="398"/>
      <c r="E49" s="398"/>
      <c r="F49" s="398"/>
      <c r="G49" s="398"/>
      <c r="H49" s="398"/>
      <c r="I49" s="398"/>
      <c r="J49" s="399" t="s">
        <v>2</v>
      </c>
      <c r="K49" s="400">
        <v>1.1499999999999999</v>
      </c>
      <c r="L49" s="360"/>
      <c r="M49" s="397">
        <v>5234.666666666667</v>
      </c>
      <c r="N49" s="359">
        <f>K49*M49</f>
        <v>6019.8666666666668</v>
      </c>
    </row>
    <row r="50" spans="1:14">
      <c r="A50" s="392" t="s">
        <v>396</v>
      </c>
      <c r="B50" s="393" t="s">
        <v>407</v>
      </c>
      <c r="C50" s="398"/>
      <c r="D50" s="398"/>
      <c r="E50" s="398"/>
      <c r="F50" s="398"/>
      <c r="G50" s="398"/>
      <c r="H50" s="398"/>
      <c r="I50" s="398"/>
      <c r="J50" s="399" t="s">
        <v>100</v>
      </c>
      <c r="K50" s="400">
        <v>2</v>
      </c>
      <c r="L50" s="360"/>
      <c r="M50" s="397">
        <v>5678.6776972437101</v>
      </c>
      <c r="N50" s="359">
        <f>K50*M50</f>
        <v>11357.35539448742</v>
      </c>
    </row>
    <row r="51" spans="1:14">
      <c r="A51" s="392" t="s">
        <v>399</v>
      </c>
      <c r="B51" s="393" t="s">
        <v>408</v>
      </c>
      <c r="C51" s="398"/>
      <c r="D51" s="398"/>
      <c r="E51" s="398"/>
      <c r="F51" s="398"/>
      <c r="G51" s="398"/>
      <c r="H51" s="398"/>
      <c r="I51" s="398"/>
      <c r="J51" s="399" t="s">
        <v>409</v>
      </c>
      <c r="K51" s="400">
        <v>0.5</v>
      </c>
      <c r="L51" s="360"/>
      <c r="M51" s="397">
        <v>86484.304641417257</v>
      </c>
      <c r="N51" s="359">
        <f>K51*M51</f>
        <v>43242.152320708628</v>
      </c>
    </row>
    <row r="52" spans="1:14">
      <c r="B52" s="486"/>
      <c r="C52" s="415"/>
      <c r="D52" s="415"/>
      <c r="E52" s="415"/>
      <c r="F52" s="415"/>
      <c r="G52" s="415"/>
      <c r="H52" s="415"/>
      <c r="I52" s="415"/>
      <c r="J52" s="472"/>
      <c r="K52" s="473"/>
      <c r="L52" s="436"/>
      <c r="M52" s="474"/>
      <c r="N52" s="475"/>
    </row>
    <row r="53" spans="1:14">
      <c r="B53" s="476"/>
      <c r="C53" s="411"/>
      <c r="D53" s="411"/>
      <c r="E53" s="411"/>
      <c r="F53" s="411"/>
      <c r="G53" s="411"/>
      <c r="H53" s="411"/>
      <c r="I53" s="411"/>
      <c r="J53" s="395"/>
      <c r="K53" s="421"/>
      <c r="L53" s="436"/>
      <c r="M53" s="474"/>
      <c r="N53" s="475"/>
    </row>
    <row r="54" spans="1:14">
      <c r="B54" s="477"/>
      <c r="C54" s="411"/>
      <c r="D54" s="411"/>
      <c r="E54" s="411"/>
      <c r="F54" s="411"/>
      <c r="G54" s="411"/>
      <c r="H54" s="411"/>
      <c r="I54" s="411"/>
      <c r="J54" s="395"/>
      <c r="K54" s="421"/>
      <c r="L54" s="436"/>
      <c r="M54" s="474"/>
      <c r="N54" s="373"/>
    </row>
    <row r="55" spans="1:14" ht="15.75" thickBot="1">
      <c r="B55" s="915" t="s">
        <v>334</v>
      </c>
      <c r="C55" s="907"/>
      <c r="D55" s="907"/>
      <c r="E55" s="907"/>
      <c r="F55" s="907"/>
      <c r="G55" s="907"/>
      <c r="H55" s="907"/>
      <c r="I55" s="907"/>
      <c r="J55" s="907"/>
      <c r="K55" s="907"/>
      <c r="L55" s="907"/>
      <c r="M55" s="908"/>
      <c r="N55" s="478">
        <f>SUM(N48:N54)</f>
        <v>95709.374381862726</v>
      </c>
    </row>
    <row r="56" spans="1:14">
      <c r="B56" s="404"/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</row>
    <row r="57" spans="1:14">
      <c r="B57" s="386" t="s">
        <v>341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7"/>
      <c r="M57" s="387"/>
      <c r="N57" s="388"/>
    </row>
    <row r="58" spans="1:14" ht="15.75" thickBot="1">
      <c r="B58" s="405"/>
      <c r="C58" s="348"/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50"/>
    </row>
    <row r="59" spans="1:14" ht="25.5">
      <c r="B59" s="483" t="s">
        <v>342</v>
      </c>
      <c r="C59" s="484"/>
      <c r="D59" s="484"/>
      <c r="E59" s="484"/>
      <c r="F59" s="484"/>
      <c r="G59" s="484"/>
      <c r="H59" s="406" t="s">
        <v>23</v>
      </c>
      <c r="I59" s="407" t="s">
        <v>343</v>
      </c>
      <c r="J59" s="408" t="s">
        <v>344</v>
      </c>
      <c r="K59" s="406" t="s">
        <v>345</v>
      </c>
      <c r="L59" s="909" t="s">
        <v>346</v>
      </c>
      <c r="M59" s="910"/>
      <c r="N59" s="409" t="s">
        <v>330</v>
      </c>
    </row>
    <row r="60" spans="1:14">
      <c r="A60" s="281" t="s">
        <v>397</v>
      </c>
      <c r="B60" s="410" t="s">
        <v>102</v>
      </c>
      <c r="C60" s="411"/>
      <c r="D60" s="411"/>
      <c r="E60" s="411"/>
      <c r="F60" s="411"/>
      <c r="G60" s="411"/>
      <c r="H60" s="412" t="s">
        <v>348</v>
      </c>
      <c r="I60" s="377">
        <v>1.1000000000000001</v>
      </c>
      <c r="J60" s="413">
        <v>1</v>
      </c>
      <c r="K60" s="377">
        <v>1.1000000000000001</v>
      </c>
      <c r="L60" s="911">
        <v>1250</v>
      </c>
      <c r="M60" s="912"/>
      <c r="N60" s="414">
        <f>K60*L60</f>
        <v>1375</v>
      </c>
    </row>
    <row r="61" spans="1:14">
      <c r="B61" s="410"/>
      <c r="C61" s="415"/>
      <c r="D61" s="415"/>
      <c r="E61" s="415"/>
      <c r="F61" s="415"/>
      <c r="G61" s="415"/>
      <c r="H61" s="412"/>
      <c r="I61" s="377"/>
      <c r="J61" s="413"/>
      <c r="K61" s="377"/>
      <c r="L61" s="911"/>
      <c r="M61" s="912"/>
      <c r="N61" s="414"/>
    </row>
    <row r="62" spans="1:14">
      <c r="B62" s="410"/>
      <c r="C62" s="415"/>
      <c r="D62" s="415"/>
      <c r="E62" s="415"/>
      <c r="F62" s="415"/>
      <c r="G62" s="415"/>
      <c r="H62" s="412"/>
      <c r="I62" s="377"/>
      <c r="J62" s="413"/>
      <c r="K62" s="377"/>
      <c r="L62" s="911"/>
      <c r="M62" s="912"/>
      <c r="N62" s="414"/>
    </row>
    <row r="63" spans="1:14">
      <c r="B63" s="410"/>
      <c r="C63" s="415"/>
      <c r="D63" s="415"/>
      <c r="E63" s="415"/>
      <c r="F63" s="415"/>
      <c r="G63" s="415"/>
      <c r="H63" s="412"/>
      <c r="I63" s="377"/>
      <c r="J63" s="413"/>
      <c r="K63" s="377"/>
      <c r="L63" s="911"/>
      <c r="M63" s="912"/>
      <c r="N63" s="414"/>
    </row>
    <row r="64" spans="1:14">
      <c r="B64" s="410"/>
      <c r="C64" s="415"/>
      <c r="D64" s="415"/>
      <c r="E64" s="415"/>
      <c r="F64" s="415"/>
      <c r="G64" s="415"/>
      <c r="H64" s="416"/>
      <c r="I64" s="377"/>
      <c r="J64" s="377"/>
      <c r="K64" s="377"/>
      <c r="L64" s="417"/>
      <c r="M64" s="418"/>
      <c r="N64" s="419"/>
    </row>
    <row r="65" spans="1:15" ht="15.75" thickBot="1">
      <c r="B65" s="481"/>
      <c r="C65" s="482"/>
      <c r="D65" s="482"/>
      <c r="E65" s="482"/>
      <c r="F65" s="482"/>
      <c r="G65" s="482"/>
      <c r="H65" s="420"/>
      <c r="I65" s="421"/>
      <c r="J65" s="421"/>
      <c r="K65" s="421"/>
      <c r="L65" s="913"/>
      <c r="M65" s="914"/>
      <c r="N65" s="421"/>
    </row>
    <row r="66" spans="1:15" ht="15.75" thickBot="1">
      <c r="B66" s="915" t="s">
        <v>334</v>
      </c>
      <c r="C66" s="907"/>
      <c r="D66" s="907"/>
      <c r="E66" s="907"/>
      <c r="F66" s="907"/>
      <c r="G66" s="907"/>
      <c r="H66" s="907"/>
      <c r="I66" s="907"/>
      <c r="J66" s="907"/>
      <c r="K66" s="907"/>
      <c r="L66" s="907"/>
      <c r="M66" s="908"/>
      <c r="N66" s="422">
        <f>N60+N61+N62+N63+N64</f>
        <v>1375</v>
      </c>
    </row>
    <row r="67" spans="1:15">
      <c r="B67" s="404"/>
      <c r="C67" s="384"/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</row>
    <row r="68" spans="1:15">
      <c r="B68" s="386" t="s">
        <v>349</v>
      </c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69" spans="1:15" ht="15.75" thickBot="1">
      <c r="B69" s="405"/>
      <c r="C69" s="348"/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50"/>
    </row>
    <row r="70" spans="1:15" ht="25.5">
      <c r="B70" s="916" t="s">
        <v>350</v>
      </c>
      <c r="C70" s="917"/>
      <c r="D70" s="917"/>
      <c r="E70" s="917"/>
      <c r="F70" s="917"/>
      <c r="G70" s="917"/>
      <c r="H70" s="917"/>
      <c r="I70" s="406" t="s">
        <v>92</v>
      </c>
      <c r="J70" s="408" t="s">
        <v>351</v>
      </c>
      <c r="K70" s="407" t="s">
        <v>93</v>
      </c>
      <c r="L70" s="918" t="s">
        <v>77</v>
      </c>
      <c r="M70" s="919"/>
      <c r="N70" s="423" t="s">
        <v>330</v>
      </c>
    </row>
    <row r="71" spans="1:15">
      <c r="A71" s="424" t="s">
        <v>393</v>
      </c>
      <c r="B71" s="506" t="e">
        <f>+#REF!</f>
        <v>#REF!</v>
      </c>
      <c r="C71" s="415"/>
      <c r="D71" s="415"/>
      <c r="E71" s="415"/>
      <c r="F71" s="415"/>
      <c r="G71" s="415"/>
      <c r="H71" s="415"/>
      <c r="I71" s="426"/>
      <c r="J71" s="427"/>
      <c r="K71" s="428" t="e">
        <f>+#REF!</f>
        <v>#REF!</v>
      </c>
      <c r="L71" s="429"/>
      <c r="M71" s="430">
        <v>0.26500000000000001</v>
      </c>
      <c r="N71" s="431" t="e">
        <f>K71*M71</f>
        <v>#REF!</v>
      </c>
      <c r="O71" s="432"/>
    </row>
    <row r="72" spans="1:15">
      <c r="A72" s="424" t="s">
        <v>353</v>
      </c>
      <c r="B72" s="425"/>
      <c r="C72" s="415"/>
      <c r="D72" s="415"/>
      <c r="E72" s="415"/>
      <c r="F72" s="415"/>
      <c r="G72" s="415"/>
      <c r="H72" s="415"/>
      <c r="I72" s="426"/>
      <c r="J72" s="427"/>
      <c r="K72" s="428"/>
      <c r="L72" s="429"/>
      <c r="M72" s="430"/>
      <c r="N72" s="431"/>
    </row>
    <row r="73" spans="1:15">
      <c r="B73" s="425"/>
      <c r="C73" s="415"/>
      <c r="D73" s="415"/>
      <c r="E73" s="415"/>
      <c r="F73" s="415"/>
      <c r="G73" s="415"/>
      <c r="H73" s="415"/>
      <c r="I73" s="426"/>
      <c r="J73" s="427"/>
      <c r="K73" s="428"/>
      <c r="L73" s="429"/>
      <c r="M73" s="433"/>
      <c r="N73" s="431"/>
    </row>
    <row r="74" spans="1:15">
      <c r="B74" s="425"/>
      <c r="C74" s="415"/>
      <c r="D74" s="415"/>
      <c r="E74" s="415"/>
      <c r="F74" s="415"/>
      <c r="G74" s="415"/>
      <c r="H74" s="415"/>
      <c r="I74" s="377"/>
      <c r="J74" s="434"/>
      <c r="K74" s="435"/>
      <c r="L74" s="436"/>
      <c r="M74" s="437"/>
      <c r="N74" s="438"/>
    </row>
    <row r="75" spans="1:15">
      <c r="B75" s="425"/>
      <c r="C75" s="415"/>
      <c r="D75" s="415"/>
      <c r="E75" s="415"/>
      <c r="F75" s="415"/>
      <c r="G75" s="415"/>
      <c r="H75" s="415"/>
      <c r="I75" s="377"/>
      <c r="J75" s="434"/>
      <c r="K75" s="435"/>
      <c r="L75" s="436"/>
      <c r="M75" s="437"/>
      <c r="N75" s="438"/>
    </row>
    <row r="76" spans="1:15" ht="15.75" thickBot="1">
      <c r="B76" s="920"/>
      <c r="C76" s="921"/>
      <c r="D76" s="921"/>
      <c r="E76" s="921"/>
      <c r="F76" s="921"/>
      <c r="G76" s="921"/>
      <c r="H76" s="921"/>
      <c r="I76" s="421"/>
      <c r="J76" s="421"/>
      <c r="K76" s="421"/>
      <c r="L76" s="922"/>
      <c r="M76" s="923"/>
      <c r="N76" s="421"/>
    </row>
    <row r="77" spans="1:15" ht="15.75" thickBot="1">
      <c r="B77" s="898" t="s">
        <v>334</v>
      </c>
      <c r="C77" s="899"/>
      <c r="D77" s="899"/>
      <c r="E77" s="899"/>
      <c r="F77" s="899"/>
      <c r="G77" s="899"/>
      <c r="H77" s="899"/>
      <c r="I77" s="907"/>
      <c r="J77" s="907"/>
      <c r="K77" s="907"/>
      <c r="L77" s="907"/>
      <c r="M77" s="908"/>
      <c r="N77" s="439" t="e">
        <f>SUM(N71:N76)</f>
        <v>#REF!</v>
      </c>
    </row>
    <row r="78" spans="1:15" ht="15.75" thickBot="1">
      <c r="B78" s="404"/>
      <c r="C78" s="384"/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5"/>
    </row>
    <row r="79" spans="1:15" ht="15.75" thickBot="1">
      <c r="B79" s="885" t="s">
        <v>354</v>
      </c>
      <c r="C79" s="886"/>
      <c r="D79" s="886"/>
      <c r="E79" s="886"/>
      <c r="F79" s="886"/>
      <c r="G79" s="886"/>
      <c r="H79" s="886"/>
      <c r="I79" s="886"/>
      <c r="J79" s="886"/>
      <c r="K79" s="886"/>
      <c r="L79" s="886"/>
      <c r="M79" s="887"/>
      <c r="N79" s="440" t="e">
        <f>N43+N55+N66+N77</f>
        <v>#REF!</v>
      </c>
    </row>
    <row r="80" spans="1:15">
      <c r="B80" s="404"/>
      <c r="C80" s="384"/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5"/>
    </row>
    <row r="81" spans="1:14">
      <c r="B81" s="386" t="s">
        <v>355</v>
      </c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388"/>
    </row>
    <row r="82" spans="1:14" ht="15.75" thickBot="1">
      <c r="B82" s="405"/>
      <c r="C82" s="348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50"/>
    </row>
    <row r="83" spans="1:14">
      <c r="B83" s="888" t="s">
        <v>55</v>
      </c>
      <c r="C83" s="889"/>
      <c r="D83" s="889"/>
      <c r="E83" s="889"/>
      <c r="F83" s="889"/>
      <c r="G83" s="889"/>
      <c r="H83" s="889"/>
      <c r="I83" s="479"/>
      <c r="J83" s="480"/>
      <c r="K83" s="441" t="s">
        <v>356</v>
      </c>
      <c r="L83" s="890" t="s">
        <v>357</v>
      </c>
      <c r="M83" s="891"/>
      <c r="N83" s="442"/>
    </row>
    <row r="84" spans="1:14">
      <c r="B84" s="892" t="s">
        <v>358</v>
      </c>
      <c r="C84" s="893"/>
      <c r="D84" s="893"/>
      <c r="E84" s="893"/>
      <c r="F84" s="893"/>
      <c r="G84" s="893"/>
      <c r="H84" s="893"/>
      <c r="I84" s="443"/>
      <c r="J84" s="444"/>
      <c r="K84" s="445">
        <v>0.2</v>
      </c>
      <c r="L84" s="894" t="e">
        <f>N79*K84</f>
        <v>#REF!</v>
      </c>
      <c r="M84" s="895"/>
      <c r="N84" s="446"/>
    </row>
    <row r="85" spans="1:14">
      <c r="B85" s="447" t="s">
        <v>359</v>
      </c>
      <c r="C85" s="448"/>
      <c r="D85" s="448"/>
      <c r="E85" s="448"/>
      <c r="F85" s="448"/>
      <c r="G85" s="448"/>
      <c r="H85" s="448"/>
      <c r="I85" s="443"/>
      <c r="J85" s="444"/>
      <c r="K85" s="445">
        <v>0.05</v>
      </c>
      <c r="L85" s="894" t="e">
        <f>N79*K85</f>
        <v>#REF!</v>
      </c>
      <c r="M85" s="895"/>
      <c r="N85" s="446"/>
    </row>
    <row r="86" spans="1:14" ht="15.75" thickBot="1">
      <c r="B86" s="449" t="s">
        <v>360</v>
      </c>
      <c r="C86" s="450"/>
      <c r="D86" s="450"/>
      <c r="E86" s="450"/>
      <c r="F86" s="450"/>
      <c r="G86" s="450"/>
      <c r="H86" s="450"/>
      <c r="I86" s="451"/>
      <c r="J86" s="452"/>
      <c r="K86" s="453">
        <v>0.05</v>
      </c>
      <c r="L86" s="896" t="e">
        <f>N79*K86</f>
        <v>#REF!</v>
      </c>
      <c r="M86" s="897"/>
      <c r="N86" s="446"/>
    </row>
    <row r="87" spans="1:14" ht="15.75" thickBot="1">
      <c r="B87" s="898" t="s">
        <v>334</v>
      </c>
      <c r="C87" s="899"/>
      <c r="D87" s="899"/>
      <c r="E87" s="899"/>
      <c r="F87" s="899"/>
      <c r="G87" s="899"/>
      <c r="H87" s="899"/>
      <c r="I87" s="899"/>
      <c r="J87" s="899"/>
      <c r="K87" s="899"/>
      <c r="L87" s="899"/>
      <c r="M87" s="900"/>
      <c r="N87" s="454" t="e">
        <f>L84+L85+L86</f>
        <v>#REF!</v>
      </c>
    </row>
    <row r="88" spans="1:14" ht="15.75" thickBot="1">
      <c r="B88" s="404"/>
      <c r="C88" s="384"/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5"/>
    </row>
    <row r="89" spans="1:14" ht="15.75" thickBot="1">
      <c r="A89" s="281" t="s">
        <v>361</v>
      </c>
      <c r="B89" s="885" t="s">
        <v>362</v>
      </c>
      <c r="C89" s="886"/>
      <c r="D89" s="886"/>
      <c r="E89" s="886"/>
      <c r="F89" s="886"/>
      <c r="G89" s="886"/>
      <c r="H89" s="886"/>
      <c r="I89" s="886"/>
      <c r="J89" s="886"/>
      <c r="K89" s="886"/>
      <c r="L89" s="886"/>
      <c r="M89" s="887"/>
      <c r="N89" s="455" t="e">
        <f>N79+N87</f>
        <v>#REF!</v>
      </c>
    </row>
    <row r="90" spans="1:14">
      <c r="B90" s="311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4"/>
    </row>
    <row r="91" spans="1:14">
      <c r="B91" s="315"/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6"/>
    </row>
    <row r="92" spans="1:14">
      <c r="B92" s="315"/>
      <c r="C92" s="313"/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6"/>
    </row>
    <row r="93" spans="1:14">
      <c r="B93" s="315"/>
      <c r="C93" s="313"/>
      <c r="D93" s="313"/>
      <c r="E93" s="313"/>
      <c r="F93" s="313"/>
      <c r="G93" s="456" t="s">
        <v>363</v>
      </c>
      <c r="H93" s="456"/>
      <c r="I93" s="456"/>
      <c r="J93" s="456"/>
      <c r="K93" s="313"/>
      <c r="L93" s="313"/>
      <c r="M93" s="313"/>
      <c r="N93" s="316"/>
    </row>
    <row r="94" spans="1:14">
      <c r="B94" s="457"/>
      <c r="C94" s="458"/>
      <c r="D94" s="458"/>
      <c r="E94" s="458"/>
      <c r="F94" s="458"/>
      <c r="G94" s="313" t="s">
        <v>364</v>
      </c>
      <c r="H94" s="458"/>
      <c r="I94" s="458"/>
      <c r="J94" s="458"/>
      <c r="K94" s="458"/>
      <c r="L94" s="458"/>
      <c r="M94" s="458"/>
      <c r="N94" s="459"/>
    </row>
    <row r="95" spans="1:14">
      <c r="B95" s="457"/>
      <c r="C95" s="458"/>
      <c r="D95" s="458"/>
      <c r="E95" s="458"/>
      <c r="F95" s="458"/>
      <c r="G95" s="313" t="s">
        <v>365</v>
      </c>
      <c r="H95" s="313"/>
      <c r="I95" s="313"/>
      <c r="J95" s="458"/>
      <c r="K95" s="458"/>
      <c r="L95" s="458"/>
      <c r="M95" s="458"/>
      <c r="N95" s="459"/>
    </row>
    <row r="96" spans="1:14">
      <c r="B96" s="460"/>
      <c r="C96" s="331"/>
      <c r="D96" s="331"/>
      <c r="E96" s="331"/>
      <c r="F96" s="331"/>
      <c r="G96" s="313" t="s">
        <v>366</v>
      </c>
      <c r="H96" s="331"/>
      <c r="I96" s="331"/>
      <c r="J96" s="331"/>
      <c r="K96" s="331"/>
      <c r="L96" s="331"/>
      <c r="M96" s="331"/>
      <c r="N96" s="332"/>
    </row>
    <row r="97" spans="2:14">
      <c r="B97" s="315"/>
      <c r="C97" s="313"/>
      <c r="D97" s="313"/>
      <c r="E97" s="313"/>
      <c r="F97" s="313"/>
      <c r="G97" s="313" t="s">
        <v>367</v>
      </c>
      <c r="H97" s="313"/>
      <c r="I97" s="313"/>
      <c r="J97" s="313"/>
      <c r="K97" s="313"/>
      <c r="L97" s="313"/>
      <c r="M97" s="313"/>
      <c r="N97" s="316"/>
    </row>
    <row r="98" spans="2:14">
      <c r="B98" s="461" t="s">
        <v>368</v>
      </c>
      <c r="C98" s="462"/>
      <c r="D98" s="462"/>
      <c r="E98" s="462"/>
      <c r="F98" s="462"/>
      <c r="G98" s="462"/>
      <c r="H98" s="462"/>
      <c r="I98" s="462"/>
      <c r="J98" s="462"/>
      <c r="K98" s="462"/>
      <c r="L98" s="462"/>
      <c r="M98" s="462"/>
      <c r="N98" s="463"/>
    </row>
    <row r="99" spans="2:14">
      <c r="B99" s="901"/>
      <c r="C99" s="902"/>
      <c r="D99" s="902"/>
      <c r="E99" s="902"/>
      <c r="F99" s="902"/>
      <c r="G99" s="902"/>
      <c r="H99" s="902"/>
      <c r="I99" s="902"/>
      <c r="J99" s="902"/>
      <c r="K99" s="902"/>
      <c r="L99" s="902"/>
      <c r="M99" s="902"/>
      <c r="N99" s="903"/>
    </row>
    <row r="100" spans="2:14">
      <c r="B100" s="904"/>
      <c r="C100" s="905"/>
      <c r="D100" s="905"/>
      <c r="E100" s="905"/>
      <c r="F100" s="905"/>
      <c r="G100" s="905"/>
      <c r="H100" s="905"/>
      <c r="I100" s="905"/>
      <c r="J100" s="905"/>
      <c r="K100" s="905"/>
      <c r="L100" s="905"/>
      <c r="M100" s="905"/>
      <c r="N100" s="906"/>
    </row>
    <row r="101" spans="2:14">
      <c r="B101" s="460"/>
      <c r="C101" s="331"/>
      <c r="D101" s="331"/>
      <c r="E101" s="331"/>
      <c r="F101" s="331"/>
      <c r="G101" s="331"/>
      <c r="H101" s="331"/>
      <c r="I101" s="331"/>
      <c r="J101" s="331"/>
      <c r="K101" s="331"/>
      <c r="L101" s="331"/>
      <c r="M101" s="331"/>
      <c r="N101" s="332"/>
    </row>
    <row r="102" spans="2:14">
      <c r="B102" s="315"/>
      <c r="C102" s="313"/>
      <c r="D102" s="313"/>
      <c r="E102" s="313"/>
      <c r="F102" s="313"/>
      <c r="G102" s="313" t="s">
        <v>363</v>
      </c>
      <c r="H102" s="313"/>
      <c r="I102" s="313"/>
      <c r="J102" s="313"/>
      <c r="K102" s="313"/>
      <c r="L102" s="313"/>
      <c r="M102" s="313"/>
      <c r="N102" s="316"/>
    </row>
    <row r="103" spans="2:14">
      <c r="B103" s="315"/>
      <c r="C103" s="313"/>
      <c r="D103" s="313"/>
      <c r="E103" s="313"/>
      <c r="F103" s="313"/>
      <c r="G103" s="464" t="s">
        <v>364</v>
      </c>
      <c r="H103" s="464"/>
      <c r="I103" s="464"/>
      <c r="J103" s="464"/>
      <c r="K103" s="313"/>
      <c r="L103" s="313"/>
      <c r="M103" s="313"/>
      <c r="N103" s="316"/>
    </row>
    <row r="104" spans="2:14">
      <c r="B104" s="315"/>
      <c r="C104" s="313"/>
      <c r="D104" s="313"/>
      <c r="E104" s="313"/>
      <c r="F104" s="313"/>
      <c r="G104" s="465" t="s">
        <v>369</v>
      </c>
      <c r="H104" s="465"/>
      <c r="I104" s="465"/>
      <c r="J104" s="465"/>
      <c r="K104" s="313"/>
      <c r="L104" s="313"/>
      <c r="M104" s="313"/>
      <c r="N104" s="316"/>
    </row>
    <row r="105" spans="2:14">
      <c r="B105" s="466"/>
      <c r="C105" s="331"/>
      <c r="D105" s="331"/>
      <c r="E105" s="331"/>
      <c r="F105" s="331"/>
      <c r="G105" s="458" t="s">
        <v>366</v>
      </c>
      <c r="H105" s="313"/>
      <c r="I105" s="313"/>
      <c r="J105" s="313"/>
      <c r="K105" s="331"/>
      <c r="L105" s="331"/>
      <c r="M105" s="331"/>
      <c r="N105" s="332"/>
    </row>
    <row r="106" spans="2:14">
      <c r="B106" s="467" t="s">
        <v>370</v>
      </c>
      <c r="C106" s="468"/>
      <c r="D106" s="468"/>
      <c r="E106" s="313"/>
      <c r="F106" s="313"/>
      <c r="G106" s="313"/>
      <c r="H106" s="313"/>
      <c r="I106" s="313"/>
      <c r="J106" s="879"/>
      <c r="K106" s="879"/>
      <c r="L106" s="879"/>
      <c r="M106" s="879"/>
      <c r="N106" s="880"/>
    </row>
    <row r="107" spans="2:14">
      <c r="B107" s="467" t="s">
        <v>371</v>
      </c>
      <c r="C107" s="468"/>
      <c r="D107" s="468"/>
      <c r="E107" s="313"/>
      <c r="F107" s="313"/>
      <c r="G107" s="313"/>
      <c r="H107" s="313"/>
      <c r="I107" s="313"/>
      <c r="J107" s="879"/>
      <c r="K107" s="879"/>
      <c r="L107" s="879"/>
      <c r="M107" s="879"/>
      <c r="N107" s="880"/>
    </row>
    <row r="108" spans="2:14" ht="15.75" thickBot="1">
      <c r="B108" s="883"/>
      <c r="C108" s="884"/>
      <c r="D108" s="884"/>
      <c r="E108" s="469"/>
      <c r="F108" s="469"/>
      <c r="G108" s="469"/>
      <c r="H108" s="469"/>
      <c r="I108" s="469"/>
      <c r="J108" s="881"/>
      <c r="K108" s="881"/>
      <c r="L108" s="881"/>
      <c r="M108" s="881"/>
      <c r="N108" s="882"/>
    </row>
    <row r="109" spans="2:14">
      <c r="B109" s="313"/>
      <c r="C109" s="313"/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</row>
  </sheetData>
  <mergeCells count="62">
    <mergeCell ref="J106:N108"/>
    <mergeCell ref="B108:D108"/>
    <mergeCell ref="B79:M79"/>
    <mergeCell ref="B83:H83"/>
    <mergeCell ref="L83:M83"/>
    <mergeCell ref="B84:H84"/>
    <mergeCell ref="L84:M84"/>
    <mergeCell ref="L85:M85"/>
    <mergeCell ref="L86:M86"/>
    <mergeCell ref="B87:M87"/>
    <mergeCell ref="B89:M89"/>
    <mergeCell ref="B99:N99"/>
    <mergeCell ref="B100:N100"/>
    <mergeCell ref="B77:M77"/>
    <mergeCell ref="L59:M59"/>
    <mergeCell ref="L60:M60"/>
    <mergeCell ref="L61:M61"/>
    <mergeCell ref="L62:M62"/>
    <mergeCell ref="L63:M63"/>
    <mergeCell ref="L65:M65"/>
    <mergeCell ref="B66:M66"/>
    <mergeCell ref="B70:H70"/>
    <mergeCell ref="L70:M70"/>
    <mergeCell ref="B76:H76"/>
    <mergeCell ref="L76:M76"/>
    <mergeCell ref="B55:M55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C5:J5"/>
    <mergeCell ref="C1:J1"/>
    <mergeCell ref="K1:K2"/>
    <mergeCell ref="L1:N2"/>
    <mergeCell ref="C2:J2"/>
    <mergeCell ref="C3:J3"/>
    <mergeCell ref="K3:K4"/>
    <mergeCell ref="L3:N4"/>
    <mergeCell ref="C4:J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354305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354305" r:id="rId4"/>
      </mc:Fallback>
    </mc:AlternateContent>
  </oleObjects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7">
    <tabColor rgb="FF00FF00"/>
  </sheetPr>
  <dimension ref="A1:Y109"/>
  <sheetViews>
    <sheetView topLeftCell="A28" zoomScale="85" zoomScaleNormal="85" workbookViewId="0">
      <selection activeCell="L76" sqref="L76:M76"/>
    </sheetView>
  </sheetViews>
  <sheetFormatPr baseColWidth="10" defaultColWidth="11.42578125" defaultRowHeight="15"/>
  <cols>
    <col min="1" max="1" width="9.140625" style="281" bestFit="1" customWidth="1"/>
    <col min="2" max="2" width="13.28515625" style="281" customWidth="1"/>
    <col min="3" max="8" width="11.42578125" style="281"/>
    <col min="9" max="9" width="11.7109375" style="281" bestFit="1" customWidth="1"/>
    <col min="10" max="10" width="15.42578125" style="281" customWidth="1"/>
    <col min="11" max="11" width="24.85546875" style="281" customWidth="1"/>
    <col min="12" max="12" width="11.42578125" style="281"/>
    <col min="13" max="13" width="13.42578125" style="281" customWidth="1"/>
    <col min="14" max="14" width="17.42578125" style="281" customWidth="1"/>
    <col min="15" max="15" width="12" style="281" bestFit="1" customWidth="1"/>
    <col min="16" max="16384" width="11.42578125" style="281"/>
  </cols>
  <sheetData>
    <row r="1" spans="2:14" ht="23.25" customHeight="1" thickTop="1">
      <c r="B1" s="963"/>
      <c r="C1" s="968"/>
      <c r="D1" s="969"/>
      <c r="E1" s="969"/>
      <c r="F1" s="969"/>
      <c r="G1" s="969"/>
      <c r="H1" s="969"/>
      <c r="I1" s="969"/>
      <c r="J1" s="970"/>
      <c r="K1" s="971" t="s">
        <v>307</v>
      </c>
      <c r="L1" s="973" t="s">
        <v>308</v>
      </c>
      <c r="M1" s="974"/>
      <c r="N1" s="975"/>
    </row>
    <row r="2" spans="2:14" ht="15.75">
      <c r="B2" s="964"/>
      <c r="C2" s="965" t="s">
        <v>309</v>
      </c>
      <c r="D2" s="966"/>
      <c r="E2" s="966"/>
      <c r="F2" s="966"/>
      <c r="G2" s="966"/>
      <c r="H2" s="966"/>
      <c r="I2" s="966"/>
      <c r="J2" s="967"/>
      <c r="K2" s="972"/>
      <c r="L2" s="976"/>
      <c r="M2" s="977"/>
      <c r="N2" s="978"/>
    </row>
    <row r="3" spans="2:14" ht="15.75">
      <c r="B3" s="964"/>
      <c r="C3" s="965" t="s">
        <v>310</v>
      </c>
      <c r="D3" s="966"/>
      <c r="E3" s="966"/>
      <c r="F3" s="966"/>
      <c r="G3" s="966"/>
      <c r="H3" s="966"/>
      <c r="I3" s="966"/>
      <c r="J3" s="967"/>
      <c r="K3" s="943" t="s">
        <v>311</v>
      </c>
      <c r="L3" s="980">
        <v>1</v>
      </c>
      <c r="M3" s="981"/>
      <c r="N3" s="982"/>
    </row>
    <row r="4" spans="2:14" ht="15.75">
      <c r="B4" s="964"/>
      <c r="C4" s="965" t="s">
        <v>312</v>
      </c>
      <c r="D4" s="966"/>
      <c r="E4" s="966"/>
      <c r="F4" s="966"/>
      <c r="G4" s="966"/>
      <c r="H4" s="966"/>
      <c r="I4" s="966"/>
      <c r="J4" s="967"/>
      <c r="K4" s="979"/>
      <c r="L4" s="983"/>
      <c r="M4" s="984"/>
      <c r="N4" s="985"/>
    </row>
    <row r="5" spans="2:14" ht="15.75">
      <c r="B5" s="964"/>
      <c r="C5" s="965" t="s">
        <v>313</v>
      </c>
      <c r="D5" s="966"/>
      <c r="E5" s="966"/>
      <c r="F5" s="966"/>
      <c r="G5" s="966"/>
      <c r="H5" s="966"/>
      <c r="I5" s="966"/>
      <c r="J5" s="967"/>
      <c r="K5" s="943" t="s">
        <v>314</v>
      </c>
      <c r="L5" s="943">
        <v>1</v>
      </c>
      <c r="M5" s="943" t="s">
        <v>315</v>
      </c>
      <c r="N5" s="957">
        <v>1</v>
      </c>
    </row>
    <row r="6" spans="2:14">
      <c r="B6" s="964"/>
      <c r="C6" s="282"/>
      <c r="D6" s="283"/>
      <c r="E6" s="283"/>
      <c r="F6" s="283"/>
      <c r="G6" s="283"/>
      <c r="H6" s="283"/>
      <c r="I6" s="283"/>
      <c r="J6" s="284"/>
      <c r="K6" s="944"/>
      <c r="L6" s="944"/>
      <c r="M6" s="944"/>
      <c r="N6" s="958"/>
    </row>
    <row r="7" spans="2:14">
      <c r="B7" s="964"/>
      <c r="C7" s="959"/>
      <c r="D7" s="960"/>
      <c r="E7" s="960"/>
      <c r="F7" s="960"/>
      <c r="G7" s="960"/>
      <c r="H7" s="960"/>
      <c r="I7" s="960"/>
      <c r="J7" s="961"/>
      <c r="K7" s="944"/>
      <c r="L7" s="944"/>
      <c r="M7" s="944"/>
      <c r="N7" s="958"/>
    </row>
    <row r="8" spans="2:14" ht="3" customHeight="1" thickBot="1">
      <c r="B8" s="285"/>
      <c r="C8" s="286"/>
      <c r="D8" s="286"/>
      <c r="E8" s="286"/>
      <c r="F8" s="286"/>
      <c r="G8" s="286"/>
      <c r="H8" s="286"/>
      <c r="I8" s="286"/>
      <c r="J8" s="286"/>
      <c r="K8" s="286"/>
      <c r="L8" s="287"/>
      <c r="M8" s="287"/>
      <c r="N8" s="288"/>
    </row>
    <row r="9" spans="2:14">
      <c r="B9" s="289"/>
      <c r="C9" s="290"/>
      <c r="D9" s="290"/>
      <c r="E9" s="290"/>
      <c r="F9" s="290"/>
      <c r="G9" s="290"/>
      <c r="H9" s="291"/>
      <c r="I9" s="290"/>
      <c r="J9" s="290"/>
      <c r="K9" s="292" t="s">
        <v>316</v>
      </c>
      <c r="L9" s="293" t="s">
        <v>317</v>
      </c>
      <c r="M9" s="293" t="s">
        <v>318</v>
      </c>
      <c r="N9" s="294" t="s">
        <v>319</v>
      </c>
    </row>
    <row r="10" spans="2:14">
      <c r="B10" s="295"/>
      <c r="C10" s="296"/>
      <c r="D10" s="296"/>
      <c r="E10" s="296"/>
      <c r="F10" s="296"/>
      <c r="G10" s="296"/>
      <c r="H10" s="296"/>
      <c r="I10" s="296"/>
      <c r="J10" s="296"/>
      <c r="K10" s="292"/>
      <c r="L10" s="297"/>
      <c r="M10" s="297"/>
      <c r="N10" s="298"/>
    </row>
    <row r="11" spans="2:14">
      <c r="B11" s="299" t="s">
        <v>320</v>
      </c>
      <c r="C11" s="300"/>
      <c r="D11" s="962"/>
      <c r="E11" s="962"/>
      <c r="F11" s="490"/>
      <c r="G11" s="490"/>
      <c r="H11" s="962"/>
      <c r="I11" s="962"/>
      <c r="J11" s="301"/>
      <c r="K11" s="301" t="s">
        <v>321</v>
      </c>
      <c r="L11" s="490"/>
      <c r="M11" s="490"/>
      <c r="N11" s="302"/>
    </row>
    <row r="12" spans="2:14">
      <c r="B12" s="303"/>
      <c r="C12" s="304"/>
      <c r="D12" s="488"/>
      <c r="E12" s="488"/>
      <c r="F12" s="488"/>
      <c r="G12" s="488"/>
      <c r="H12" s="304"/>
      <c r="I12" s="488"/>
      <c r="J12" s="304"/>
      <c r="K12" s="488"/>
      <c r="L12" s="945"/>
      <c r="M12" s="945"/>
      <c r="N12" s="946"/>
    </row>
    <row r="13" spans="2:14">
      <c r="B13" s="303"/>
      <c r="C13" s="304"/>
      <c r="D13" s="488"/>
      <c r="E13" s="488"/>
      <c r="F13" s="488"/>
      <c r="G13" s="488"/>
      <c r="H13" s="304"/>
      <c r="I13" s="488"/>
      <c r="J13" s="304"/>
      <c r="K13" s="488"/>
      <c r="L13" s="488"/>
      <c r="M13" s="488"/>
      <c r="N13" s="489"/>
    </row>
    <row r="14" spans="2:14" ht="15.75" thickBot="1">
      <c r="B14" s="305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7"/>
    </row>
    <row r="15" spans="2:14" ht="3.75" customHeight="1" thickTop="1" thickBot="1">
      <c r="B15" s="308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10"/>
    </row>
    <row r="16" spans="2:14">
      <c r="B16" s="311"/>
      <c r="C16" s="312"/>
      <c r="D16" s="313"/>
      <c r="E16" s="313"/>
      <c r="F16" s="313"/>
      <c r="G16" s="313"/>
      <c r="H16" s="313"/>
      <c r="I16" s="313"/>
      <c r="J16" s="313"/>
      <c r="K16" s="313"/>
      <c r="L16" s="313"/>
      <c r="M16" s="313"/>
      <c r="N16" s="314"/>
    </row>
    <row r="17" spans="1:14">
      <c r="B17" s="315"/>
      <c r="C17" s="313"/>
      <c r="D17" s="313"/>
      <c r="E17" s="313"/>
      <c r="F17" s="313"/>
      <c r="G17" s="313"/>
      <c r="H17" s="313"/>
      <c r="I17" s="313"/>
      <c r="J17" s="313"/>
      <c r="K17" s="313"/>
      <c r="L17" s="313"/>
      <c r="M17" s="313"/>
      <c r="N17" s="316"/>
    </row>
    <row r="18" spans="1:14">
      <c r="B18" s="317" t="s">
        <v>322</v>
      </c>
      <c r="C18" s="318"/>
      <c r="D18" s="319"/>
      <c r="E18" s="320" t="s">
        <v>315</v>
      </c>
      <c r="F18" s="321"/>
      <c r="G18" s="319"/>
      <c r="H18" s="319"/>
      <c r="I18" s="321"/>
      <c r="J18" s="321"/>
      <c r="K18" s="321"/>
      <c r="L18" s="321"/>
      <c r="M18" s="321"/>
      <c r="N18" s="316"/>
    </row>
    <row r="19" spans="1:14">
      <c r="B19" s="322" t="s">
        <v>323</v>
      </c>
      <c r="C19" s="323"/>
      <c r="D19" s="324"/>
      <c r="E19" s="325"/>
      <c r="F19" s="325"/>
      <c r="G19" s="325"/>
      <c r="H19" s="325"/>
      <c r="I19" s="325"/>
      <c r="J19" s="325"/>
      <c r="K19" s="325"/>
      <c r="L19" s="325"/>
      <c r="M19" s="325"/>
      <c r="N19" s="326"/>
    </row>
    <row r="20" spans="1:14">
      <c r="B20" s="322"/>
      <c r="C20" s="323"/>
      <c r="D20" s="324"/>
      <c r="E20" s="325"/>
      <c r="F20" s="325"/>
      <c r="G20" s="325"/>
      <c r="H20" s="325"/>
      <c r="I20" s="325"/>
      <c r="J20" s="325"/>
      <c r="K20" s="325"/>
      <c r="L20" s="325"/>
      <c r="M20" s="325"/>
      <c r="N20" s="326"/>
    </row>
    <row r="21" spans="1:14">
      <c r="B21" s="322"/>
      <c r="C21" s="323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8"/>
    </row>
    <row r="22" spans="1:14">
      <c r="B22" s="322" t="s">
        <v>22</v>
      </c>
      <c r="C22" s="323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30"/>
    </row>
    <row r="23" spans="1:14">
      <c r="B23" s="322"/>
      <c r="C23" s="323"/>
      <c r="D23" s="331"/>
      <c r="E23" s="331"/>
      <c r="F23" s="331"/>
      <c r="G23" s="331"/>
      <c r="H23" s="331"/>
      <c r="I23" s="331"/>
      <c r="J23" s="331"/>
      <c r="K23" s="331"/>
      <c r="L23" s="331"/>
      <c r="M23" s="331"/>
      <c r="N23" s="332"/>
    </row>
    <row r="24" spans="1:14">
      <c r="B24" s="322" t="s">
        <v>324</v>
      </c>
      <c r="C24" s="323"/>
      <c r="D24" s="329"/>
      <c r="E24" s="329"/>
      <c r="F24" s="329"/>
      <c r="G24" s="329"/>
      <c r="H24" s="329"/>
      <c r="I24" s="329"/>
      <c r="J24" s="329"/>
      <c r="K24" s="329"/>
      <c r="L24" s="329"/>
      <c r="M24" s="329"/>
      <c r="N24" s="330"/>
    </row>
    <row r="25" spans="1:14">
      <c r="B25" s="322"/>
      <c r="C25" s="323"/>
      <c r="D25" s="331"/>
      <c r="E25" s="331"/>
      <c r="F25" s="331"/>
      <c r="G25" s="331"/>
      <c r="H25" s="331"/>
      <c r="I25" s="331"/>
      <c r="J25" s="331"/>
      <c r="K25" s="331"/>
      <c r="L25" s="331"/>
      <c r="M25" s="331"/>
      <c r="N25" s="332"/>
    </row>
    <row r="26" spans="1:14">
      <c r="B26" s="317"/>
      <c r="C26" s="333"/>
      <c r="D26" s="331"/>
      <c r="E26" s="331"/>
      <c r="F26" s="331"/>
      <c r="G26" s="331"/>
      <c r="H26" s="331"/>
      <c r="I26" s="331"/>
      <c r="J26" s="331"/>
      <c r="K26" s="331"/>
      <c r="L26" s="331"/>
      <c r="M26" s="331"/>
      <c r="N26" s="332"/>
    </row>
    <row r="27" spans="1:14">
      <c r="B27" s="322" t="s">
        <v>325</v>
      </c>
      <c r="C27" s="323"/>
      <c r="D27" s="331"/>
      <c r="E27" s="331"/>
      <c r="F27" s="331"/>
      <c r="G27" s="331"/>
      <c r="H27" s="331"/>
      <c r="I27" s="329"/>
      <c r="J27" s="329"/>
      <c r="K27" s="329"/>
      <c r="L27" s="329"/>
      <c r="M27" s="329"/>
      <c r="N27" s="330"/>
    </row>
    <row r="28" spans="1:14" ht="15.75" thickBot="1">
      <c r="B28" s="315"/>
      <c r="C28" s="321"/>
      <c r="D28" s="321"/>
      <c r="E28" s="321"/>
      <c r="F28" s="321"/>
      <c r="G28" s="321"/>
      <c r="H28" s="321"/>
      <c r="I28" s="321"/>
      <c r="J28" s="321"/>
      <c r="K28" s="321"/>
      <c r="L28" s="334"/>
      <c r="M28" s="321"/>
      <c r="N28" s="316"/>
    </row>
    <row r="29" spans="1:14" ht="16.5" thickBot="1">
      <c r="B29" s="947" t="s">
        <v>326</v>
      </c>
      <c r="C29" s="948"/>
      <c r="D29" s="948"/>
      <c r="E29" s="948"/>
      <c r="F29" s="948"/>
      <c r="G29" s="948"/>
      <c r="H29" s="948"/>
      <c r="I29" s="948"/>
      <c r="J29" s="948"/>
      <c r="K29" s="948"/>
      <c r="L29" s="948"/>
      <c r="M29" s="948"/>
      <c r="N29" s="949"/>
    </row>
    <row r="30" spans="1:14" ht="17.25" customHeight="1">
      <c r="B30" s="335" t="s">
        <v>301</v>
      </c>
      <c r="C30" s="950" t="s">
        <v>0</v>
      </c>
      <c r="D30" s="951"/>
      <c r="E30" s="951"/>
      <c r="F30" s="951"/>
      <c r="G30" s="951"/>
      <c r="H30" s="951"/>
      <c r="I30" s="951"/>
      <c r="J30" s="336"/>
      <c r="K30" s="337"/>
      <c r="L30" s="952" t="s">
        <v>23</v>
      </c>
      <c r="M30" s="953"/>
      <c r="N30" s="335" t="s">
        <v>4</v>
      </c>
    </row>
    <row r="31" spans="1:14" ht="16.5" thickBot="1">
      <c r="A31" s="281" t="s">
        <v>46</v>
      </c>
      <c r="B31" s="504" t="e">
        <f>+#REF!</f>
        <v>#REF!</v>
      </c>
      <c r="C31" s="954" t="e">
        <f>+#REF!</f>
        <v>#REF!</v>
      </c>
      <c r="D31" s="955"/>
      <c r="E31" s="955"/>
      <c r="F31" s="955"/>
      <c r="G31" s="955"/>
      <c r="H31" s="955"/>
      <c r="I31" s="955"/>
      <c r="J31" s="955"/>
      <c r="K31" s="956"/>
      <c r="L31" s="338" t="s">
        <v>100</v>
      </c>
      <c r="M31" s="339"/>
      <c r="N31" s="340"/>
    </row>
    <row r="32" spans="1:14" ht="6" customHeight="1"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3"/>
    </row>
    <row r="33" spans="1:25">
      <c r="B33" s="344" t="s">
        <v>327</v>
      </c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6"/>
    </row>
    <row r="34" spans="1:25" ht="15.75" thickBot="1">
      <c r="B34" s="347"/>
      <c r="C34" s="348"/>
      <c r="D34" s="348"/>
      <c r="E34" s="348"/>
      <c r="F34" s="348"/>
      <c r="G34" s="348"/>
      <c r="H34" s="348"/>
      <c r="I34" s="349"/>
      <c r="J34" s="349"/>
      <c r="K34" s="348"/>
      <c r="L34" s="348"/>
      <c r="M34" s="348"/>
      <c r="N34" s="350"/>
    </row>
    <row r="35" spans="1:25">
      <c r="B35" s="937" t="s">
        <v>0</v>
      </c>
      <c r="C35" s="938"/>
      <c r="D35" s="938"/>
      <c r="E35" s="938"/>
      <c r="F35" s="938"/>
      <c r="G35" s="938"/>
      <c r="H35" s="939"/>
      <c r="I35" s="940" t="s">
        <v>328</v>
      </c>
      <c r="J35" s="941"/>
      <c r="K35" s="351" t="s">
        <v>329</v>
      </c>
      <c r="L35" s="942" t="s">
        <v>77</v>
      </c>
      <c r="M35" s="939"/>
      <c r="N35" s="352" t="s">
        <v>330</v>
      </c>
    </row>
    <row r="36" spans="1:25">
      <c r="A36" s="353"/>
      <c r="B36" s="924"/>
      <c r="C36" s="925"/>
      <c r="D36" s="925"/>
      <c r="E36" s="925"/>
      <c r="F36" s="925"/>
      <c r="G36" s="925"/>
      <c r="H36" s="926"/>
      <c r="I36" s="354"/>
      <c r="J36" s="355"/>
      <c r="K36" s="356"/>
      <c r="L36" s="357"/>
      <c r="M36" s="358"/>
      <c r="N36" s="359"/>
    </row>
    <row r="37" spans="1:25">
      <c r="A37" s="353"/>
      <c r="B37" s="924"/>
      <c r="C37" s="925"/>
      <c r="D37" s="925"/>
      <c r="E37" s="925"/>
      <c r="F37" s="925"/>
      <c r="G37" s="925"/>
      <c r="H37" s="926"/>
      <c r="I37" s="360"/>
      <c r="J37" s="361"/>
      <c r="K37" s="356"/>
      <c r="L37" s="362"/>
      <c r="M37" s="358"/>
      <c r="N37" s="359"/>
    </row>
    <row r="38" spans="1:25">
      <c r="A38" s="353"/>
      <c r="B38" s="924"/>
      <c r="C38" s="925"/>
      <c r="D38" s="925"/>
      <c r="E38" s="925"/>
      <c r="F38" s="925"/>
      <c r="G38" s="925"/>
      <c r="H38" s="926"/>
      <c r="I38" s="363"/>
      <c r="J38" s="364"/>
      <c r="K38" s="356"/>
      <c r="L38" s="365"/>
      <c r="M38" s="366"/>
      <c r="N38" s="359"/>
    </row>
    <row r="39" spans="1:25">
      <c r="B39" s="924"/>
      <c r="C39" s="925"/>
      <c r="D39" s="925"/>
      <c r="E39" s="925"/>
      <c r="F39" s="925"/>
      <c r="G39" s="925"/>
      <c r="H39" s="926"/>
      <c r="I39" s="367"/>
      <c r="J39" s="368"/>
      <c r="K39" s="356"/>
      <c r="L39" s="369"/>
      <c r="M39" s="358"/>
      <c r="N39" s="359"/>
    </row>
    <row r="40" spans="1:25">
      <c r="B40" s="486"/>
      <c r="C40" s="487"/>
      <c r="D40" s="487"/>
      <c r="E40" s="487"/>
      <c r="F40" s="370"/>
      <c r="G40" s="370"/>
      <c r="H40" s="371"/>
      <c r="I40" s="367"/>
      <c r="J40" s="368"/>
      <c r="K40" s="356"/>
      <c r="L40" s="369"/>
      <c r="M40" s="372"/>
      <c r="N40" s="373"/>
      <c r="P40" t="s">
        <v>410</v>
      </c>
      <c r="Q40" t="s">
        <v>411</v>
      </c>
      <c r="R40" t="s">
        <v>412</v>
      </c>
      <c r="S40" t="s">
        <v>413</v>
      </c>
      <c r="T40" t="s">
        <v>414</v>
      </c>
      <c r="U40" t="s">
        <v>415</v>
      </c>
      <c r="V40" t="s">
        <v>416</v>
      </c>
      <c r="W40" t="s">
        <v>417</v>
      </c>
      <c r="X40" t="s">
        <v>418</v>
      </c>
      <c r="Y40" s="281" t="s">
        <v>419</v>
      </c>
    </row>
    <row r="41" spans="1:25">
      <c r="B41" s="927"/>
      <c r="C41" s="928"/>
      <c r="D41" s="928"/>
      <c r="E41" s="374"/>
      <c r="F41" s="375"/>
      <c r="G41" s="375"/>
      <c r="H41" s="376"/>
      <c r="I41" s="367"/>
      <c r="J41" s="368"/>
      <c r="K41" s="377"/>
      <c r="L41" s="369"/>
      <c r="M41" s="378"/>
      <c r="N41" s="379"/>
      <c r="P41" s="500" t="e">
        <f>+$N$77*P42/$N$79</f>
        <v>#REF!</v>
      </c>
      <c r="Q41" s="500" t="e">
        <f>+$N$77*Q42/$N$79</f>
        <v>#REF!</v>
      </c>
      <c r="R41" s="500" t="e">
        <f>+N55/$N$79</f>
        <v>#REF!</v>
      </c>
      <c r="S41" s="500"/>
      <c r="T41" s="500"/>
      <c r="U41" s="500"/>
      <c r="V41" s="500" t="e">
        <f>+N43/$N$79</f>
        <v>#REF!</v>
      </c>
      <c r="W41" s="280"/>
      <c r="X41" s="500" t="e">
        <f>+N66/$N$79</f>
        <v>#REF!</v>
      </c>
      <c r="Y41" s="502" t="e">
        <f>+SUM(P41:X41)</f>
        <v>#REF!</v>
      </c>
    </row>
    <row r="42" spans="1:25" ht="15.75" thickBot="1">
      <c r="B42" s="924"/>
      <c r="C42" s="925"/>
      <c r="D42" s="925"/>
      <c r="E42" s="925"/>
      <c r="F42" s="925"/>
      <c r="G42" s="925"/>
      <c r="H42" s="926"/>
      <c r="I42" s="929"/>
      <c r="J42" s="930"/>
      <c r="K42" s="380"/>
      <c r="L42" s="931"/>
      <c r="M42" s="932"/>
      <c r="N42" s="381"/>
      <c r="P42" s="501">
        <v>0.27084406605026978</v>
      </c>
      <c r="Q42" s="501">
        <v>0.72915593394973022</v>
      </c>
    </row>
    <row r="43" spans="1:25" ht="15.75" thickBot="1">
      <c r="B43" s="898" t="s">
        <v>334</v>
      </c>
      <c r="C43" s="899"/>
      <c r="D43" s="899"/>
      <c r="E43" s="899"/>
      <c r="F43" s="899"/>
      <c r="G43" s="899"/>
      <c r="H43" s="899"/>
      <c r="I43" s="899"/>
      <c r="J43" s="899"/>
      <c r="K43" s="899"/>
      <c r="L43" s="899"/>
      <c r="M43" s="900"/>
      <c r="N43" s="382"/>
    </row>
    <row r="44" spans="1:25">
      <c r="B44" s="383"/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5"/>
    </row>
    <row r="45" spans="1:25">
      <c r="B45" s="386" t="s">
        <v>335</v>
      </c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8"/>
    </row>
    <row r="46" spans="1:25" ht="15.75" thickBot="1">
      <c r="B46" s="389"/>
      <c r="C46" s="349"/>
      <c r="D46" s="349"/>
      <c r="E46" s="349"/>
      <c r="F46" s="349"/>
      <c r="G46" s="349"/>
      <c r="H46" s="349"/>
      <c r="I46" s="349"/>
      <c r="J46" s="348"/>
      <c r="K46" s="348"/>
      <c r="L46" s="348"/>
      <c r="M46" s="348"/>
      <c r="N46" s="350"/>
    </row>
    <row r="47" spans="1:25">
      <c r="B47" s="933" t="s">
        <v>0</v>
      </c>
      <c r="C47" s="934"/>
      <c r="D47" s="934"/>
      <c r="E47" s="934"/>
      <c r="F47" s="934"/>
      <c r="G47" s="934"/>
      <c r="H47" s="934"/>
      <c r="I47" s="935"/>
      <c r="J47" s="485" t="s">
        <v>23</v>
      </c>
      <c r="K47" s="390" t="s">
        <v>4</v>
      </c>
      <c r="L47" s="936" t="s">
        <v>336</v>
      </c>
      <c r="M47" s="935"/>
      <c r="N47" s="391" t="s">
        <v>330</v>
      </c>
    </row>
    <row r="48" spans="1:25">
      <c r="A48" s="392" t="s">
        <v>392</v>
      </c>
      <c r="B48" s="393" t="s">
        <v>403</v>
      </c>
      <c r="C48" s="394"/>
      <c r="D48" s="394"/>
      <c r="E48" s="394"/>
      <c r="F48" s="394"/>
      <c r="G48" s="394"/>
      <c r="H48" s="394"/>
      <c r="I48" s="355"/>
      <c r="J48" s="471" t="s">
        <v>404</v>
      </c>
      <c r="K48" s="396">
        <v>1.3</v>
      </c>
      <c r="L48" s="354"/>
      <c r="M48" s="397">
        <v>4453</v>
      </c>
      <c r="N48" s="359">
        <f>K48*M48</f>
        <v>5788.9000000000005</v>
      </c>
    </row>
    <row r="49" spans="1:14">
      <c r="A49" s="392"/>
      <c r="B49" s="393"/>
      <c r="C49" s="398"/>
      <c r="D49" s="398"/>
      <c r="E49" s="398"/>
      <c r="F49" s="398"/>
      <c r="G49" s="398"/>
      <c r="H49" s="398"/>
      <c r="I49" s="398"/>
      <c r="J49" s="395"/>
      <c r="K49" s="400"/>
      <c r="L49" s="360"/>
      <c r="M49" s="397"/>
      <c r="N49" s="359"/>
    </row>
    <row r="50" spans="1:14">
      <c r="A50" s="392"/>
      <c r="B50" s="393"/>
      <c r="C50" s="398"/>
      <c r="D50" s="398"/>
      <c r="E50" s="398"/>
      <c r="F50" s="398"/>
      <c r="G50" s="398"/>
      <c r="H50" s="398"/>
      <c r="I50" s="398"/>
      <c r="J50" s="395"/>
      <c r="K50" s="400"/>
      <c r="L50" s="360"/>
      <c r="M50" s="397"/>
      <c r="N50" s="359"/>
    </row>
    <row r="51" spans="1:14">
      <c r="A51" s="392"/>
      <c r="B51" s="393"/>
      <c r="C51" s="398"/>
      <c r="D51" s="398"/>
      <c r="E51" s="398"/>
      <c r="F51" s="398"/>
      <c r="G51" s="398"/>
      <c r="H51" s="398"/>
      <c r="I51" s="398"/>
      <c r="J51" s="395"/>
      <c r="K51" s="400"/>
      <c r="L51" s="360"/>
      <c r="M51" s="397"/>
      <c r="N51" s="359"/>
    </row>
    <row r="52" spans="1:14">
      <c r="B52" s="486"/>
      <c r="C52" s="415"/>
      <c r="D52" s="415"/>
      <c r="E52" s="415"/>
      <c r="F52" s="415"/>
      <c r="G52" s="415"/>
      <c r="H52" s="415"/>
      <c r="I52" s="415"/>
      <c r="J52" s="472"/>
      <c r="K52" s="473"/>
      <c r="L52" s="436"/>
      <c r="M52" s="474"/>
      <c r="N52" s="475"/>
    </row>
    <row r="53" spans="1:14">
      <c r="B53" s="476"/>
      <c r="C53" s="411"/>
      <c r="D53" s="411"/>
      <c r="E53" s="411"/>
      <c r="F53" s="411"/>
      <c r="G53" s="411"/>
      <c r="H53" s="411"/>
      <c r="I53" s="411"/>
      <c r="J53" s="395"/>
      <c r="K53" s="421"/>
      <c r="L53" s="436"/>
      <c r="M53" s="474"/>
      <c r="N53" s="475"/>
    </row>
    <row r="54" spans="1:14">
      <c r="B54" s="486"/>
      <c r="C54" s="411"/>
      <c r="D54" s="411"/>
      <c r="E54" s="411"/>
      <c r="F54" s="411"/>
      <c r="G54" s="411"/>
      <c r="H54" s="411"/>
      <c r="I54" s="411"/>
      <c r="J54" s="395"/>
      <c r="K54" s="421"/>
      <c r="L54" s="436"/>
      <c r="M54" s="474"/>
      <c r="N54" s="373"/>
    </row>
    <row r="55" spans="1:14" ht="15.75" thickBot="1">
      <c r="B55" s="915" t="s">
        <v>334</v>
      </c>
      <c r="C55" s="907"/>
      <c r="D55" s="907"/>
      <c r="E55" s="907"/>
      <c r="F55" s="907"/>
      <c r="G55" s="907"/>
      <c r="H55" s="907"/>
      <c r="I55" s="907"/>
      <c r="J55" s="907"/>
      <c r="K55" s="907"/>
      <c r="L55" s="907"/>
      <c r="M55" s="908"/>
      <c r="N55" s="478">
        <f>SUM(N48:N54)</f>
        <v>5788.9000000000005</v>
      </c>
    </row>
    <row r="56" spans="1:14">
      <c r="B56" s="404"/>
      <c r="C56" s="384"/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</row>
    <row r="57" spans="1:14">
      <c r="B57" s="386" t="s">
        <v>341</v>
      </c>
      <c r="C57" s="387"/>
      <c r="D57" s="387"/>
      <c r="E57" s="387"/>
      <c r="F57" s="387"/>
      <c r="G57" s="387"/>
      <c r="H57" s="387"/>
      <c r="I57" s="387"/>
      <c r="J57" s="387"/>
      <c r="K57" s="387"/>
      <c r="L57" s="387"/>
      <c r="M57" s="387"/>
      <c r="N57" s="388"/>
    </row>
    <row r="58" spans="1:14" ht="15.75" thickBot="1">
      <c r="B58" s="405"/>
      <c r="C58" s="348"/>
      <c r="D58" s="348"/>
      <c r="E58" s="348"/>
      <c r="F58" s="348"/>
      <c r="G58" s="348"/>
      <c r="H58" s="348"/>
      <c r="I58" s="348"/>
      <c r="J58" s="348"/>
      <c r="K58" s="348"/>
      <c r="L58" s="348"/>
      <c r="M58" s="348"/>
      <c r="N58" s="350"/>
    </row>
    <row r="59" spans="1:14" ht="25.5">
      <c r="B59" s="483" t="s">
        <v>342</v>
      </c>
      <c r="C59" s="484"/>
      <c r="D59" s="484"/>
      <c r="E59" s="484"/>
      <c r="F59" s="484"/>
      <c r="G59" s="484"/>
      <c r="H59" s="406" t="s">
        <v>23</v>
      </c>
      <c r="I59" s="407" t="s">
        <v>343</v>
      </c>
      <c r="J59" s="408" t="s">
        <v>344</v>
      </c>
      <c r="K59" s="406" t="s">
        <v>345</v>
      </c>
      <c r="L59" s="909" t="s">
        <v>346</v>
      </c>
      <c r="M59" s="910"/>
      <c r="N59" s="409" t="s">
        <v>330</v>
      </c>
    </row>
    <row r="60" spans="1:14">
      <c r="B60" s="410"/>
      <c r="C60" s="411"/>
      <c r="D60" s="411"/>
      <c r="E60" s="411"/>
      <c r="F60" s="411"/>
      <c r="G60" s="411"/>
      <c r="H60" s="412"/>
      <c r="I60" s="377"/>
      <c r="J60" s="413"/>
      <c r="K60" s="377"/>
      <c r="L60" s="911"/>
      <c r="M60" s="912"/>
      <c r="N60" s="414"/>
    </row>
    <row r="61" spans="1:14">
      <c r="B61" s="410"/>
      <c r="C61" s="415"/>
      <c r="D61" s="415"/>
      <c r="E61" s="415"/>
      <c r="F61" s="415"/>
      <c r="G61" s="415"/>
      <c r="H61" s="412"/>
      <c r="I61" s="377"/>
      <c r="J61" s="413"/>
      <c r="K61" s="377"/>
      <c r="L61" s="911"/>
      <c r="M61" s="912"/>
      <c r="N61" s="414"/>
    </row>
    <row r="62" spans="1:14">
      <c r="B62" s="410"/>
      <c r="C62" s="415"/>
      <c r="D62" s="415"/>
      <c r="E62" s="415"/>
      <c r="F62" s="415"/>
      <c r="G62" s="415"/>
      <c r="H62" s="412"/>
      <c r="I62" s="377"/>
      <c r="J62" s="413"/>
      <c r="K62" s="377"/>
      <c r="L62" s="911"/>
      <c r="M62" s="912"/>
      <c r="N62" s="414"/>
    </row>
    <row r="63" spans="1:14">
      <c r="B63" s="410"/>
      <c r="C63" s="415"/>
      <c r="D63" s="415"/>
      <c r="E63" s="415"/>
      <c r="F63" s="415"/>
      <c r="G63" s="415"/>
      <c r="H63" s="412"/>
      <c r="I63" s="377"/>
      <c r="J63" s="413"/>
      <c r="K63" s="377"/>
      <c r="L63" s="911"/>
      <c r="M63" s="912"/>
      <c r="N63" s="414"/>
    </row>
    <row r="64" spans="1:14">
      <c r="B64" s="410"/>
      <c r="C64" s="415"/>
      <c r="D64" s="415"/>
      <c r="E64" s="415"/>
      <c r="F64" s="415"/>
      <c r="G64" s="415"/>
      <c r="H64" s="416"/>
      <c r="I64" s="377"/>
      <c r="J64" s="377"/>
      <c r="K64" s="377"/>
      <c r="L64" s="417"/>
      <c r="M64" s="418"/>
      <c r="N64" s="419"/>
    </row>
    <row r="65" spans="1:15" ht="15.75" thickBot="1">
      <c r="B65" s="481"/>
      <c r="C65" s="482"/>
      <c r="D65" s="482"/>
      <c r="E65" s="482"/>
      <c r="F65" s="482"/>
      <c r="G65" s="482"/>
      <c r="H65" s="420"/>
      <c r="I65" s="421"/>
      <c r="J65" s="421"/>
      <c r="K65" s="421"/>
      <c r="L65" s="913"/>
      <c r="M65" s="914"/>
      <c r="N65" s="421"/>
    </row>
    <row r="66" spans="1:15" ht="15.75" thickBot="1">
      <c r="B66" s="915" t="s">
        <v>334</v>
      </c>
      <c r="C66" s="907"/>
      <c r="D66" s="907"/>
      <c r="E66" s="907"/>
      <c r="F66" s="907"/>
      <c r="G66" s="907"/>
      <c r="H66" s="907"/>
      <c r="I66" s="907"/>
      <c r="J66" s="907"/>
      <c r="K66" s="907"/>
      <c r="L66" s="907"/>
      <c r="M66" s="908"/>
      <c r="N66" s="422"/>
    </row>
    <row r="67" spans="1:15">
      <c r="B67" s="404"/>
      <c r="C67" s="384"/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</row>
    <row r="68" spans="1:15">
      <c r="B68" s="386" t="s">
        <v>349</v>
      </c>
      <c r="C68" s="387"/>
      <c r="D68" s="387"/>
      <c r="E68" s="387"/>
      <c r="F68" s="387"/>
      <c r="G68" s="387"/>
      <c r="H68" s="387"/>
      <c r="I68" s="387"/>
      <c r="J68" s="387"/>
      <c r="K68" s="387"/>
      <c r="L68" s="387"/>
      <c r="M68" s="387"/>
      <c r="N68" s="388"/>
    </row>
    <row r="69" spans="1:15" ht="15.75" thickBot="1">
      <c r="B69" s="405"/>
      <c r="C69" s="348"/>
      <c r="D69" s="348"/>
      <c r="E69" s="348"/>
      <c r="F69" s="348"/>
      <c r="G69" s="348"/>
      <c r="H69" s="348"/>
      <c r="I69" s="348"/>
      <c r="J69" s="348"/>
      <c r="K69" s="348"/>
      <c r="L69" s="348"/>
      <c r="M69" s="348"/>
      <c r="N69" s="350"/>
    </row>
    <row r="70" spans="1:15" ht="25.5">
      <c r="B70" s="916" t="s">
        <v>350</v>
      </c>
      <c r="C70" s="917"/>
      <c r="D70" s="917"/>
      <c r="E70" s="917"/>
      <c r="F70" s="917"/>
      <c r="G70" s="917"/>
      <c r="H70" s="917"/>
      <c r="I70" s="406" t="s">
        <v>92</v>
      </c>
      <c r="J70" s="408" t="s">
        <v>351</v>
      </c>
      <c r="K70" s="407" t="s">
        <v>93</v>
      </c>
      <c r="L70" s="918" t="s">
        <v>77</v>
      </c>
      <c r="M70" s="919"/>
      <c r="N70" s="423" t="s">
        <v>330</v>
      </c>
    </row>
    <row r="71" spans="1:15">
      <c r="A71" s="424" t="s">
        <v>393</v>
      </c>
      <c r="B71" s="506" t="e">
        <f>+#REF!</f>
        <v>#REF!</v>
      </c>
      <c r="C71" s="415"/>
      <c r="D71" s="415"/>
      <c r="E71" s="415"/>
      <c r="F71" s="415"/>
      <c r="G71" s="415"/>
      <c r="H71" s="415"/>
      <c r="I71" s="426"/>
      <c r="J71" s="427"/>
      <c r="K71" s="428" t="e">
        <f>+#REF!</f>
        <v>#REF!</v>
      </c>
      <c r="L71" s="429"/>
      <c r="M71" s="430">
        <f>0.005/0.185</f>
        <v>2.7027027027027029E-2</v>
      </c>
      <c r="N71" s="431" t="e">
        <f>K71*M71</f>
        <v>#REF!</v>
      </c>
      <c r="O71" s="432"/>
    </row>
    <row r="72" spans="1:15">
      <c r="A72" s="424" t="s">
        <v>353</v>
      </c>
      <c r="B72" s="425"/>
      <c r="C72" s="415"/>
      <c r="D72" s="415"/>
      <c r="E72" s="415"/>
      <c r="F72" s="415"/>
      <c r="G72" s="415"/>
      <c r="H72" s="415"/>
      <c r="I72" s="426"/>
      <c r="J72" s="427"/>
      <c r="K72" s="428"/>
      <c r="L72" s="429"/>
      <c r="M72" s="430"/>
      <c r="N72" s="431"/>
    </row>
    <row r="73" spans="1:15">
      <c r="B73" s="425"/>
      <c r="C73" s="415"/>
      <c r="D73" s="415"/>
      <c r="E73" s="415"/>
      <c r="F73" s="415"/>
      <c r="G73" s="415"/>
      <c r="H73" s="415"/>
      <c r="I73" s="426"/>
      <c r="J73" s="427"/>
      <c r="K73" s="428"/>
      <c r="L73" s="429"/>
      <c r="M73" s="433"/>
      <c r="N73" s="431"/>
    </row>
    <row r="74" spans="1:15">
      <c r="B74" s="425"/>
      <c r="C74" s="415"/>
      <c r="D74" s="415"/>
      <c r="E74" s="415"/>
      <c r="F74" s="415"/>
      <c r="G74" s="415"/>
      <c r="H74" s="415"/>
      <c r="I74" s="377"/>
      <c r="J74" s="434"/>
      <c r="K74" s="435"/>
      <c r="L74" s="436"/>
      <c r="M74" s="437"/>
      <c r="N74" s="438"/>
    </row>
    <row r="75" spans="1:15">
      <c r="B75" s="425"/>
      <c r="C75" s="415"/>
      <c r="D75" s="415"/>
      <c r="E75" s="415"/>
      <c r="F75" s="415"/>
      <c r="G75" s="415"/>
      <c r="H75" s="415"/>
      <c r="I75" s="377"/>
      <c r="J75" s="434"/>
      <c r="K75" s="435"/>
      <c r="L75" s="436"/>
      <c r="M75" s="437"/>
      <c r="N75" s="438"/>
    </row>
    <row r="76" spans="1:15" ht="15.75" thickBot="1">
      <c r="B76" s="920"/>
      <c r="C76" s="921"/>
      <c r="D76" s="921"/>
      <c r="E76" s="921"/>
      <c r="F76" s="921"/>
      <c r="G76" s="921"/>
      <c r="H76" s="921"/>
      <c r="I76" s="421"/>
      <c r="J76" s="421"/>
      <c r="K76" s="421"/>
      <c r="L76" s="922"/>
      <c r="M76" s="923"/>
      <c r="N76" s="421"/>
    </row>
    <row r="77" spans="1:15" ht="15.75" thickBot="1">
      <c r="B77" s="898" t="s">
        <v>334</v>
      </c>
      <c r="C77" s="899"/>
      <c r="D77" s="899"/>
      <c r="E77" s="899"/>
      <c r="F77" s="899"/>
      <c r="G77" s="899"/>
      <c r="H77" s="899"/>
      <c r="I77" s="907"/>
      <c r="J77" s="907"/>
      <c r="K77" s="907"/>
      <c r="L77" s="907"/>
      <c r="M77" s="908"/>
      <c r="N77" s="439" t="e">
        <f>SUM(N71:N76)</f>
        <v>#REF!</v>
      </c>
    </row>
    <row r="78" spans="1:15" ht="15.75" thickBot="1">
      <c r="B78" s="404"/>
      <c r="C78" s="384"/>
      <c r="D78" s="384"/>
      <c r="E78" s="384"/>
      <c r="F78" s="384"/>
      <c r="G78" s="384"/>
      <c r="H78" s="384"/>
      <c r="I78" s="384"/>
      <c r="J78" s="384"/>
      <c r="K78" s="384"/>
      <c r="L78" s="384"/>
      <c r="M78" s="384"/>
      <c r="N78" s="385"/>
    </row>
    <row r="79" spans="1:15" ht="15.75" thickBot="1">
      <c r="B79" s="885" t="s">
        <v>354</v>
      </c>
      <c r="C79" s="886"/>
      <c r="D79" s="886"/>
      <c r="E79" s="886"/>
      <c r="F79" s="886"/>
      <c r="G79" s="886"/>
      <c r="H79" s="886"/>
      <c r="I79" s="886"/>
      <c r="J79" s="886"/>
      <c r="K79" s="886"/>
      <c r="L79" s="886"/>
      <c r="M79" s="887"/>
      <c r="N79" s="440" t="e">
        <f>N43+N55+N66+N77</f>
        <v>#REF!</v>
      </c>
    </row>
    <row r="80" spans="1:15">
      <c r="B80" s="404"/>
      <c r="C80" s="384"/>
      <c r="D80" s="384"/>
      <c r="E80" s="384"/>
      <c r="F80" s="384"/>
      <c r="G80" s="384"/>
      <c r="H80" s="384"/>
      <c r="I80" s="384"/>
      <c r="J80" s="384"/>
      <c r="K80" s="384"/>
      <c r="L80" s="384"/>
      <c r="M80" s="384"/>
      <c r="N80" s="385"/>
    </row>
    <row r="81" spans="1:14">
      <c r="B81" s="386" t="s">
        <v>355</v>
      </c>
      <c r="C81" s="387"/>
      <c r="D81" s="387"/>
      <c r="E81" s="387"/>
      <c r="F81" s="387"/>
      <c r="G81" s="387"/>
      <c r="H81" s="387"/>
      <c r="I81" s="387"/>
      <c r="J81" s="387"/>
      <c r="K81" s="387"/>
      <c r="L81" s="387"/>
      <c r="M81" s="387"/>
      <c r="N81" s="388"/>
    </row>
    <row r="82" spans="1:14" ht="15.75" thickBot="1">
      <c r="B82" s="405"/>
      <c r="C82" s="348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50"/>
    </row>
    <row r="83" spans="1:14">
      <c r="B83" s="888" t="s">
        <v>55</v>
      </c>
      <c r="C83" s="889"/>
      <c r="D83" s="889"/>
      <c r="E83" s="889"/>
      <c r="F83" s="889"/>
      <c r="G83" s="889"/>
      <c r="H83" s="889"/>
      <c r="I83" s="479"/>
      <c r="J83" s="480"/>
      <c r="K83" s="441" t="s">
        <v>356</v>
      </c>
      <c r="L83" s="890" t="s">
        <v>357</v>
      </c>
      <c r="M83" s="891"/>
      <c r="N83" s="442"/>
    </row>
    <row r="84" spans="1:14">
      <c r="B84" s="892" t="s">
        <v>358</v>
      </c>
      <c r="C84" s="893"/>
      <c r="D84" s="893"/>
      <c r="E84" s="893"/>
      <c r="F84" s="893"/>
      <c r="G84" s="893"/>
      <c r="H84" s="893"/>
      <c r="I84" s="443"/>
      <c r="J84" s="444"/>
      <c r="K84" s="445">
        <v>0.2</v>
      </c>
      <c r="L84" s="894" t="e">
        <f>N79*K84</f>
        <v>#REF!</v>
      </c>
      <c r="M84" s="895"/>
      <c r="N84" s="446"/>
    </row>
    <row r="85" spans="1:14">
      <c r="B85" s="447" t="s">
        <v>359</v>
      </c>
      <c r="C85" s="448"/>
      <c r="D85" s="448"/>
      <c r="E85" s="448"/>
      <c r="F85" s="448"/>
      <c r="G85" s="448"/>
      <c r="H85" s="448"/>
      <c r="I85" s="443"/>
      <c r="J85" s="444"/>
      <c r="K85" s="445">
        <v>0.05</v>
      </c>
      <c r="L85" s="894" t="e">
        <f>N79*K85</f>
        <v>#REF!</v>
      </c>
      <c r="M85" s="895"/>
      <c r="N85" s="446"/>
    </row>
    <row r="86" spans="1:14" ht="15.75" thickBot="1">
      <c r="B86" s="449" t="s">
        <v>360</v>
      </c>
      <c r="C86" s="450"/>
      <c r="D86" s="450"/>
      <c r="E86" s="450"/>
      <c r="F86" s="450"/>
      <c r="G86" s="450"/>
      <c r="H86" s="450"/>
      <c r="I86" s="451"/>
      <c r="J86" s="452"/>
      <c r="K86" s="453">
        <v>0.05</v>
      </c>
      <c r="L86" s="896" t="e">
        <f>N79*K86</f>
        <v>#REF!</v>
      </c>
      <c r="M86" s="897"/>
      <c r="N86" s="446"/>
    </row>
    <row r="87" spans="1:14" ht="15.75" thickBot="1">
      <c r="B87" s="898" t="s">
        <v>334</v>
      </c>
      <c r="C87" s="899"/>
      <c r="D87" s="899"/>
      <c r="E87" s="899"/>
      <c r="F87" s="899"/>
      <c r="G87" s="899"/>
      <c r="H87" s="899"/>
      <c r="I87" s="899"/>
      <c r="J87" s="899"/>
      <c r="K87" s="899"/>
      <c r="L87" s="899"/>
      <c r="M87" s="900"/>
      <c r="N87" s="454" t="e">
        <f>L84+L85+L86</f>
        <v>#REF!</v>
      </c>
    </row>
    <row r="88" spans="1:14" ht="15.75" thickBot="1">
      <c r="B88" s="404"/>
      <c r="C88" s="384"/>
      <c r="D88" s="384"/>
      <c r="E88" s="384"/>
      <c r="F88" s="384"/>
      <c r="G88" s="384"/>
      <c r="H88" s="384"/>
      <c r="I88" s="384"/>
      <c r="J88" s="384"/>
      <c r="K88" s="384"/>
      <c r="L88" s="384"/>
      <c r="M88" s="384"/>
      <c r="N88" s="385"/>
    </row>
    <row r="89" spans="1:14" ht="15.75" thickBot="1">
      <c r="A89" s="281" t="s">
        <v>361</v>
      </c>
      <c r="B89" s="885" t="s">
        <v>362</v>
      </c>
      <c r="C89" s="886"/>
      <c r="D89" s="886"/>
      <c r="E89" s="886"/>
      <c r="F89" s="886"/>
      <c r="G89" s="886"/>
      <c r="H89" s="886"/>
      <c r="I89" s="886"/>
      <c r="J89" s="886"/>
      <c r="K89" s="886"/>
      <c r="L89" s="886"/>
      <c r="M89" s="887"/>
      <c r="N89" s="455" t="e">
        <f>N79+N87</f>
        <v>#REF!</v>
      </c>
    </row>
    <row r="90" spans="1:14">
      <c r="B90" s="311"/>
      <c r="C90" s="312"/>
      <c r="D90" s="312"/>
      <c r="E90" s="312"/>
      <c r="F90" s="312"/>
      <c r="G90" s="312"/>
      <c r="H90" s="312"/>
      <c r="I90" s="312"/>
      <c r="J90" s="312"/>
      <c r="K90" s="312"/>
      <c r="L90" s="312"/>
      <c r="M90" s="312"/>
      <c r="N90" s="314"/>
    </row>
    <row r="91" spans="1:14">
      <c r="B91" s="315"/>
      <c r="C91" s="313"/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6"/>
    </row>
    <row r="92" spans="1:14">
      <c r="B92" s="315"/>
      <c r="C92" s="313"/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6"/>
    </row>
    <row r="93" spans="1:14">
      <c r="B93" s="315"/>
      <c r="C93" s="313"/>
      <c r="D93" s="313"/>
      <c r="E93" s="313"/>
      <c r="F93" s="313"/>
      <c r="G93" s="456" t="s">
        <v>363</v>
      </c>
      <c r="H93" s="456"/>
      <c r="I93" s="456"/>
      <c r="J93" s="456"/>
      <c r="K93" s="313"/>
      <c r="L93" s="313"/>
      <c r="M93" s="313"/>
      <c r="N93" s="316"/>
    </row>
    <row r="94" spans="1:14">
      <c r="B94" s="457"/>
      <c r="C94" s="458"/>
      <c r="D94" s="458"/>
      <c r="E94" s="458"/>
      <c r="F94" s="458"/>
      <c r="G94" s="313" t="s">
        <v>364</v>
      </c>
      <c r="H94" s="458"/>
      <c r="I94" s="458"/>
      <c r="J94" s="458"/>
      <c r="K94" s="458"/>
      <c r="L94" s="458"/>
      <c r="M94" s="458"/>
      <c r="N94" s="459"/>
    </row>
    <row r="95" spans="1:14">
      <c r="B95" s="457"/>
      <c r="C95" s="458"/>
      <c r="D95" s="458"/>
      <c r="E95" s="458"/>
      <c r="F95" s="458"/>
      <c r="G95" s="313" t="s">
        <v>365</v>
      </c>
      <c r="H95" s="313"/>
      <c r="I95" s="313"/>
      <c r="J95" s="458"/>
      <c r="K95" s="458"/>
      <c r="L95" s="458"/>
      <c r="M95" s="458"/>
      <c r="N95" s="459"/>
    </row>
    <row r="96" spans="1:14">
      <c r="B96" s="460"/>
      <c r="C96" s="331"/>
      <c r="D96" s="331"/>
      <c r="E96" s="331"/>
      <c r="F96" s="331"/>
      <c r="G96" s="313" t="s">
        <v>366</v>
      </c>
      <c r="H96" s="331"/>
      <c r="I96" s="331"/>
      <c r="J96" s="331"/>
      <c r="K96" s="331"/>
      <c r="L96" s="331"/>
      <c r="M96" s="331"/>
      <c r="N96" s="332"/>
    </row>
    <row r="97" spans="2:14">
      <c r="B97" s="315"/>
      <c r="C97" s="313"/>
      <c r="D97" s="313"/>
      <c r="E97" s="313"/>
      <c r="F97" s="313"/>
      <c r="G97" s="313" t="s">
        <v>367</v>
      </c>
      <c r="H97" s="313"/>
      <c r="I97" s="313"/>
      <c r="J97" s="313"/>
      <c r="K97" s="313"/>
      <c r="L97" s="313"/>
      <c r="M97" s="313"/>
      <c r="N97" s="316"/>
    </row>
    <row r="98" spans="2:14">
      <c r="B98" s="461" t="s">
        <v>368</v>
      </c>
      <c r="C98" s="462"/>
      <c r="D98" s="462"/>
      <c r="E98" s="462"/>
      <c r="F98" s="462"/>
      <c r="G98" s="462"/>
      <c r="H98" s="462"/>
      <c r="I98" s="462"/>
      <c r="J98" s="462"/>
      <c r="K98" s="462"/>
      <c r="L98" s="462"/>
      <c r="M98" s="462"/>
      <c r="N98" s="463"/>
    </row>
    <row r="99" spans="2:14">
      <c r="B99" s="901"/>
      <c r="C99" s="902"/>
      <c r="D99" s="902"/>
      <c r="E99" s="902"/>
      <c r="F99" s="902"/>
      <c r="G99" s="902"/>
      <c r="H99" s="902"/>
      <c r="I99" s="902"/>
      <c r="J99" s="902"/>
      <c r="K99" s="902"/>
      <c r="L99" s="902"/>
      <c r="M99" s="902"/>
      <c r="N99" s="903"/>
    </row>
    <row r="100" spans="2:14">
      <c r="B100" s="904"/>
      <c r="C100" s="905"/>
      <c r="D100" s="905"/>
      <c r="E100" s="905"/>
      <c r="F100" s="905"/>
      <c r="G100" s="905"/>
      <c r="H100" s="905"/>
      <c r="I100" s="905"/>
      <c r="J100" s="905"/>
      <c r="K100" s="905"/>
      <c r="L100" s="905"/>
      <c r="M100" s="905"/>
      <c r="N100" s="906"/>
    </row>
    <row r="101" spans="2:14">
      <c r="B101" s="460"/>
      <c r="C101" s="331"/>
      <c r="D101" s="331"/>
      <c r="E101" s="331"/>
      <c r="F101" s="331"/>
      <c r="G101" s="331"/>
      <c r="H101" s="331"/>
      <c r="I101" s="331"/>
      <c r="J101" s="331"/>
      <c r="K101" s="331"/>
      <c r="L101" s="331"/>
      <c r="M101" s="331"/>
      <c r="N101" s="332"/>
    </row>
    <row r="102" spans="2:14">
      <c r="B102" s="315"/>
      <c r="C102" s="313"/>
      <c r="D102" s="313"/>
      <c r="E102" s="313"/>
      <c r="F102" s="313"/>
      <c r="G102" s="313" t="s">
        <v>363</v>
      </c>
      <c r="H102" s="313"/>
      <c r="I102" s="313"/>
      <c r="J102" s="313"/>
      <c r="K102" s="313"/>
      <c r="L102" s="313"/>
      <c r="M102" s="313"/>
      <c r="N102" s="316"/>
    </row>
    <row r="103" spans="2:14">
      <c r="B103" s="315"/>
      <c r="C103" s="313"/>
      <c r="D103" s="313"/>
      <c r="E103" s="313"/>
      <c r="F103" s="313"/>
      <c r="G103" s="464" t="s">
        <v>364</v>
      </c>
      <c r="H103" s="464"/>
      <c r="I103" s="464"/>
      <c r="J103" s="464"/>
      <c r="K103" s="313"/>
      <c r="L103" s="313"/>
      <c r="M103" s="313"/>
      <c r="N103" s="316"/>
    </row>
    <row r="104" spans="2:14">
      <c r="B104" s="315"/>
      <c r="C104" s="313"/>
      <c r="D104" s="313"/>
      <c r="E104" s="313"/>
      <c r="F104" s="313"/>
      <c r="G104" s="465" t="s">
        <v>369</v>
      </c>
      <c r="H104" s="465"/>
      <c r="I104" s="465"/>
      <c r="J104" s="465"/>
      <c r="K104" s="313"/>
      <c r="L104" s="313"/>
      <c r="M104" s="313"/>
      <c r="N104" s="316"/>
    </row>
    <row r="105" spans="2:14">
      <c r="B105" s="466"/>
      <c r="C105" s="331"/>
      <c r="D105" s="331"/>
      <c r="E105" s="331"/>
      <c r="F105" s="331"/>
      <c r="G105" s="458" t="s">
        <v>366</v>
      </c>
      <c r="H105" s="313"/>
      <c r="I105" s="313"/>
      <c r="J105" s="313"/>
      <c r="K105" s="331"/>
      <c r="L105" s="331"/>
      <c r="M105" s="331"/>
      <c r="N105" s="332"/>
    </row>
    <row r="106" spans="2:14">
      <c r="B106" s="467" t="s">
        <v>370</v>
      </c>
      <c r="C106" s="468"/>
      <c r="D106" s="468"/>
      <c r="E106" s="313"/>
      <c r="F106" s="313"/>
      <c r="G106" s="313"/>
      <c r="H106" s="313"/>
      <c r="I106" s="313"/>
      <c r="J106" s="879"/>
      <c r="K106" s="879"/>
      <c r="L106" s="879"/>
      <c r="M106" s="879"/>
      <c r="N106" s="880"/>
    </row>
    <row r="107" spans="2:14">
      <c r="B107" s="467" t="s">
        <v>371</v>
      </c>
      <c r="C107" s="468"/>
      <c r="D107" s="468"/>
      <c r="E107" s="313"/>
      <c r="F107" s="313"/>
      <c r="G107" s="313"/>
      <c r="H107" s="313"/>
      <c r="I107" s="313"/>
      <c r="J107" s="879"/>
      <c r="K107" s="879"/>
      <c r="L107" s="879"/>
      <c r="M107" s="879"/>
      <c r="N107" s="880"/>
    </row>
    <row r="108" spans="2:14" ht="15.75" thickBot="1">
      <c r="B108" s="883"/>
      <c r="C108" s="884"/>
      <c r="D108" s="884"/>
      <c r="E108" s="469"/>
      <c r="F108" s="469"/>
      <c r="G108" s="469"/>
      <c r="H108" s="469"/>
      <c r="I108" s="469"/>
      <c r="J108" s="881"/>
      <c r="K108" s="881"/>
      <c r="L108" s="881"/>
      <c r="M108" s="881"/>
      <c r="N108" s="882"/>
    </row>
    <row r="109" spans="2:14">
      <c r="B109" s="313"/>
      <c r="C109" s="313"/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</row>
  </sheetData>
  <mergeCells count="62">
    <mergeCell ref="J106:N108"/>
    <mergeCell ref="B108:D108"/>
    <mergeCell ref="B79:M79"/>
    <mergeCell ref="B83:H83"/>
    <mergeCell ref="L83:M83"/>
    <mergeCell ref="B84:H84"/>
    <mergeCell ref="L84:M84"/>
    <mergeCell ref="L85:M85"/>
    <mergeCell ref="L86:M86"/>
    <mergeCell ref="B87:M87"/>
    <mergeCell ref="B89:M89"/>
    <mergeCell ref="B99:N99"/>
    <mergeCell ref="B100:N100"/>
    <mergeCell ref="B77:M77"/>
    <mergeCell ref="L59:M59"/>
    <mergeCell ref="L60:M60"/>
    <mergeCell ref="L61:M61"/>
    <mergeCell ref="L62:M62"/>
    <mergeCell ref="L63:M63"/>
    <mergeCell ref="L65:M65"/>
    <mergeCell ref="B66:M66"/>
    <mergeCell ref="B70:H70"/>
    <mergeCell ref="L70:M70"/>
    <mergeCell ref="B76:H76"/>
    <mergeCell ref="L76:M76"/>
    <mergeCell ref="B55:M55"/>
    <mergeCell ref="B36:H36"/>
    <mergeCell ref="B37:H37"/>
    <mergeCell ref="B38:H38"/>
    <mergeCell ref="B39:H39"/>
    <mergeCell ref="B41:D41"/>
    <mergeCell ref="B42:H42"/>
    <mergeCell ref="I42:J42"/>
    <mergeCell ref="L42:M42"/>
    <mergeCell ref="B43:M43"/>
    <mergeCell ref="B47:I47"/>
    <mergeCell ref="L47:M47"/>
    <mergeCell ref="B35:H35"/>
    <mergeCell ref="I35:J35"/>
    <mergeCell ref="L35:M35"/>
    <mergeCell ref="K5:K7"/>
    <mergeCell ref="L5:L7"/>
    <mergeCell ref="M5:M7"/>
    <mergeCell ref="L12:N12"/>
    <mergeCell ref="B29:N29"/>
    <mergeCell ref="C30:I30"/>
    <mergeCell ref="L30:M30"/>
    <mergeCell ref="C31:K31"/>
    <mergeCell ref="N5:N7"/>
    <mergeCell ref="C7:J7"/>
    <mergeCell ref="D11:E11"/>
    <mergeCell ref="H11:I11"/>
    <mergeCell ref="B1:B7"/>
    <mergeCell ref="C5:J5"/>
    <mergeCell ref="C1:J1"/>
    <mergeCell ref="K1:K2"/>
    <mergeCell ref="L1:N2"/>
    <mergeCell ref="C2:J2"/>
    <mergeCell ref="C3:J3"/>
    <mergeCell ref="K3:K4"/>
    <mergeCell ref="L3:N4"/>
    <mergeCell ref="C4:J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356353" r:id="rId4">
          <objectPr defaultSize="0" autoPict="0" r:id="rId5">
            <anchor moveWithCells="1" sizeWithCells="1">
              <from>
                <xdr:col>1</xdr:col>
                <xdr:colOff>76200</xdr:colOff>
                <xdr:row>1</xdr:row>
                <xdr:rowOff>66675</xdr:rowOff>
              </from>
              <to>
                <xdr:col>1</xdr:col>
                <xdr:colOff>866775</xdr:colOff>
                <xdr:row>4</xdr:row>
                <xdr:rowOff>190500</xdr:rowOff>
              </to>
            </anchor>
          </objectPr>
        </oleObject>
      </mc:Choice>
      <mc:Fallback>
        <oleObject progId="PBrush" shapeId="35635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32</vt:i4>
      </vt:variant>
      <vt:variant>
        <vt:lpstr>Rangos con nombre</vt:lpstr>
      </vt:variant>
      <vt:variant>
        <vt:i4>6</vt:i4>
      </vt:variant>
    </vt:vector>
  </HeadingPairs>
  <TitlesOfParts>
    <vt:vector size="38" baseType="lpstr">
      <vt:lpstr>Interventoria</vt:lpstr>
      <vt:lpstr>Caracterización</vt:lpstr>
      <vt:lpstr>Pto.POR MUNICIPIO</vt:lpstr>
      <vt:lpstr>APU CAPITULO 3</vt:lpstr>
      <vt:lpstr>APU CAPITULO 4</vt:lpstr>
      <vt:lpstr>Rendimiento</vt:lpstr>
      <vt:lpstr>MEMORIAS CURVAS</vt:lpstr>
      <vt:lpstr>4.6</vt:lpstr>
      <vt:lpstr>4.7</vt:lpstr>
      <vt:lpstr>4.8</vt:lpstr>
      <vt:lpstr>4.9</vt:lpstr>
      <vt:lpstr>4.10</vt:lpstr>
      <vt:lpstr>4.11</vt:lpstr>
      <vt:lpstr>4.13</vt:lpstr>
      <vt:lpstr>4.17</vt:lpstr>
      <vt:lpstr>4.19</vt:lpstr>
      <vt:lpstr>4.20</vt:lpstr>
      <vt:lpstr>4.21</vt:lpstr>
      <vt:lpstr>4.22</vt:lpstr>
      <vt:lpstr>4.23</vt:lpstr>
      <vt:lpstr>4.24</vt:lpstr>
      <vt:lpstr>4.25</vt:lpstr>
      <vt:lpstr>4.26</vt:lpstr>
      <vt:lpstr>4.27</vt:lpstr>
      <vt:lpstr>4.28</vt:lpstr>
      <vt:lpstr>4.29</vt:lpstr>
      <vt:lpstr>4.30</vt:lpstr>
      <vt:lpstr>4.32</vt:lpstr>
      <vt:lpstr>4.33</vt:lpstr>
      <vt:lpstr>4.34</vt:lpstr>
      <vt:lpstr>4.35</vt:lpstr>
      <vt:lpstr>4.36</vt:lpstr>
      <vt:lpstr>'4.11'!Área_de_impresión</vt:lpstr>
      <vt:lpstr>'4.20'!Área_de_impresión</vt:lpstr>
      <vt:lpstr>'4.29'!Área_de_impresión</vt:lpstr>
      <vt:lpstr>'4.33'!Área_de_impresión</vt:lpstr>
      <vt:lpstr>'4.7'!Área_de_impresión</vt:lpstr>
      <vt:lpstr>'MEMORIAS CURVAS'!Área_de_impresión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Lizeth Acosta Boma Inpasa</dc:creator>
  <cp:keywords/>
  <dc:description/>
  <cp:lastModifiedBy>Daniela</cp:lastModifiedBy>
  <cp:lastPrinted>2020-09-01T21:38:58Z</cp:lastPrinted>
  <dcterms:created xsi:type="dcterms:W3CDTF">2016-03-02T21:08:12Z</dcterms:created>
  <dcterms:modified xsi:type="dcterms:W3CDTF">2023-08-09T18:19:42Z</dcterms:modified>
  <cp:category/>
</cp:coreProperties>
</file>