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jugonzalez\Desktop\copia\JCGM\concursos de meritos\2019\auditoria matricula\prepliego\formatos\"/>
    </mc:Choice>
  </mc:AlternateContent>
  <xr:revisionPtr revIDLastSave="0" documentId="13_ncr:1_{F280F548-F66C-429C-BAC8-5B2EF866350D}" xr6:coauthVersionLast="41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IES" sheetId="2" r:id="rId1"/>
    <sheet name="Hoja2" sheetId="6" state="hidden" r:id="rId2"/>
    <sheet name="Hoja1" sheetId="5" state="hidden" r:id="rId3"/>
  </sheets>
  <definedNames>
    <definedName name="_xlnm.Print_Titles" localSheetId="0">IES!$12:$12</definedName>
  </definedNames>
  <calcPr calcId="191028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73" i="2" l="1"/>
  <c r="C73" i="2"/>
  <c r="E73" i="2"/>
  <c r="K5" i="6"/>
  <c r="K6" i="6"/>
  <c r="K7" i="6"/>
  <c r="K8" i="6"/>
  <c r="K9" i="6"/>
  <c r="K10" i="6"/>
  <c r="K11" i="6"/>
  <c r="K12" i="6"/>
  <c r="K13" i="6"/>
  <c r="K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1" i="6"/>
  <c r="K52" i="6"/>
  <c r="K53" i="6"/>
  <c r="K54" i="6"/>
  <c r="K55" i="6"/>
  <c r="K56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K71" i="6"/>
  <c r="K72" i="6"/>
  <c r="K73" i="6"/>
  <c r="K74" i="6"/>
  <c r="K75" i="6"/>
  <c r="K76" i="6"/>
  <c r="K77" i="6"/>
  <c r="K78" i="6"/>
  <c r="K79" i="6"/>
  <c r="K80" i="6"/>
  <c r="K81" i="6"/>
  <c r="K82" i="6"/>
  <c r="K83" i="6"/>
  <c r="K84" i="6"/>
  <c r="K85" i="6"/>
  <c r="K86" i="6"/>
  <c r="K87" i="6"/>
  <c r="K88" i="6"/>
  <c r="K89" i="6"/>
  <c r="K90" i="6"/>
  <c r="K91" i="6"/>
  <c r="K92" i="6"/>
  <c r="K93" i="6"/>
  <c r="K94" i="6"/>
  <c r="K95" i="6"/>
  <c r="K96" i="6"/>
  <c r="K97" i="6"/>
  <c r="K98" i="6"/>
  <c r="K99" i="6"/>
  <c r="K100" i="6"/>
  <c r="K101" i="6"/>
  <c r="K102" i="6"/>
  <c r="K103" i="6"/>
  <c r="K104" i="6"/>
  <c r="K105" i="6"/>
  <c r="K106" i="6"/>
  <c r="K107" i="6"/>
  <c r="K108" i="6"/>
  <c r="K109" i="6"/>
  <c r="K110" i="6"/>
  <c r="K111" i="6"/>
  <c r="K112" i="6"/>
  <c r="K113" i="6"/>
  <c r="K114" i="6"/>
  <c r="K115" i="6"/>
  <c r="K116" i="6"/>
  <c r="K117" i="6"/>
  <c r="K118" i="6"/>
  <c r="K119" i="6"/>
  <c r="K120" i="6"/>
  <c r="K121" i="6"/>
  <c r="K122" i="6"/>
  <c r="K123" i="6"/>
  <c r="K124" i="6"/>
  <c r="K125" i="6"/>
  <c r="K126" i="6"/>
  <c r="K127" i="6"/>
  <c r="K128" i="6"/>
  <c r="K129" i="6"/>
  <c r="K130" i="6"/>
  <c r="K131" i="6"/>
  <c r="K132" i="6"/>
  <c r="K133" i="6"/>
  <c r="K134" i="6"/>
  <c r="K135" i="6"/>
  <c r="K136" i="6"/>
  <c r="K137" i="6"/>
  <c r="K138" i="6"/>
  <c r="K139" i="6"/>
  <c r="K140" i="6"/>
  <c r="K141" i="6"/>
  <c r="K142" i="6"/>
  <c r="K143" i="6"/>
  <c r="K144" i="6"/>
  <c r="K145" i="6"/>
  <c r="K146" i="6"/>
  <c r="K147" i="6"/>
  <c r="K148" i="6"/>
  <c r="K149" i="6"/>
  <c r="K150" i="6"/>
  <c r="K151" i="6"/>
  <c r="K152" i="6"/>
  <c r="K153" i="6"/>
  <c r="K154" i="6"/>
  <c r="K155" i="6"/>
  <c r="K156" i="6"/>
  <c r="K157" i="6"/>
  <c r="K158" i="6"/>
  <c r="K159" i="6"/>
  <c r="K160" i="6"/>
  <c r="K161" i="6"/>
  <c r="K162" i="6"/>
  <c r="K163" i="6"/>
  <c r="K164" i="6"/>
  <c r="K165" i="6"/>
  <c r="K166" i="6"/>
  <c r="K167" i="6"/>
  <c r="K168" i="6"/>
  <c r="K169" i="6"/>
  <c r="K170" i="6"/>
  <c r="K171" i="6"/>
  <c r="K172" i="6"/>
  <c r="K173" i="6"/>
  <c r="K174" i="6"/>
  <c r="K175" i="6"/>
  <c r="K176" i="6"/>
  <c r="K177" i="6"/>
  <c r="K178" i="6"/>
  <c r="K179" i="6"/>
  <c r="K180" i="6"/>
  <c r="K181" i="6"/>
  <c r="K182" i="6"/>
  <c r="K183" i="6"/>
  <c r="K184" i="6"/>
  <c r="K185" i="6"/>
  <c r="K186" i="6"/>
  <c r="K187" i="6"/>
  <c r="K188" i="6"/>
  <c r="K189" i="6"/>
  <c r="K190" i="6"/>
  <c r="K191" i="6"/>
  <c r="K192" i="6"/>
  <c r="K193" i="6"/>
  <c r="K194" i="6"/>
  <c r="K195" i="6"/>
  <c r="K196" i="6"/>
  <c r="K197" i="6"/>
  <c r="K198" i="6"/>
  <c r="K199" i="6"/>
  <c r="K200" i="6"/>
  <c r="K201" i="6"/>
  <c r="K202" i="6"/>
  <c r="K203" i="6"/>
  <c r="K204" i="6"/>
  <c r="K205" i="6"/>
  <c r="K206" i="6"/>
  <c r="K207" i="6"/>
  <c r="K208" i="6"/>
  <c r="K209" i="6"/>
  <c r="K210" i="6"/>
  <c r="K211" i="6"/>
  <c r="K212" i="6"/>
  <c r="K213" i="6"/>
  <c r="K214" i="6"/>
  <c r="K215" i="6"/>
  <c r="K216" i="6"/>
  <c r="K217" i="6"/>
  <c r="K218" i="6"/>
  <c r="K219" i="6"/>
  <c r="K220" i="6"/>
  <c r="K221" i="6"/>
  <c r="K222" i="6"/>
  <c r="K223" i="6"/>
  <c r="K224" i="6"/>
  <c r="K225" i="6"/>
  <c r="K226" i="6"/>
  <c r="K227" i="6"/>
  <c r="K228" i="6"/>
  <c r="K229" i="6"/>
  <c r="K230" i="6"/>
  <c r="K231" i="6"/>
  <c r="K232" i="6"/>
  <c r="K233" i="6"/>
  <c r="K234" i="6"/>
  <c r="K235" i="6"/>
  <c r="K236" i="6"/>
  <c r="K237" i="6"/>
  <c r="K238" i="6"/>
  <c r="K239" i="6"/>
  <c r="K240" i="6"/>
  <c r="K241" i="6"/>
  <c r="K242" i="6"/>
  <c r="K243" i="6"/>
  <c r="K244" i="6"/>
  <c r="K245" i="6"/>
  <c r="K246" i="6"/>
  <c r="K247" i="6"/>
  <c r="K248" i="6"/>
  <c r="K249" i="6"/>
  <c r="K250" i="6"/>
  <c r="K251" i="6"/>
  <c r="K252" i="6"/>
  <c r="K253" i="6"/>
  <c r="K254" i="6"/>
  <c r="K255" i="6"/>
  <c r="K256" i="6"/>
  <c r="K257" i="6"/>
  <c r="K258" i="6"/>
  <c r="K259" i="6"/>
  <c r="K260" i="6"/>
  <c r="K261" i="6"/>
  <c r="K262" i="6"/>
  <c r="K263" i="6"/>
  <c r="K264" i="6"/>
  <c r="K265" i="6"/>
  <c r="K266" i="6"/>
  <c r="K267" i="6"/>
  <c r="K268" i="6"/>
  <c r="K269" i="6"/>
  <c r="K270" i="6"/>
  <c r="K271" i="6"/>
  <c r="K272" i="6"/>
  <c r="K273" i="6"/>
  <c r="K274" i="6"/>
  <c r="K275" i="6"/>
  <c r="K276" i="6"/>
  <c r="K277" i="6"/>
  <c r="K278" i="6"/>
  <c r="K279" i="6"/>
  <c r="K280" i="6"/>
  <c r="K281" i="6"/>
  <c r="K282" i="6"/>
  <c r="K283" i="6"/>
  <c r="K284" i="6"/>
  <c r="K285" i="6"/>
  <c r="K286" i="6"/>
  <c r="K287" i="6"/>
  <c r="K288" i="6"/>
  <c r="K289" i="6"/>
  <c r="K290" i="6"/>
  <c r="K291" i="6"/>
  <c r="K292" i="6"/>
  <c r="K293" i="6"/>
  <c r="K294" i="6"/>
  <c r="K295" i="6"/>
  <c r="K296" i="6"/>
  <c r="L5" i="6"/>
  <c r="L6" i="6"/>
  <c r="L7" i="6"/>
  <c r="L8" i="6"/>
  <c r="L9" i="6"/>
  <c r="L10" i="6"/>
  <c r="L11" i="6"/>
  <c r="L12" i="6"/>
  <c r="L13" i="6"/>
  <c r="L14" i="6"/>
  <c r="L15" i="6"/>
  <c r="L16" i="6"/>
  <c r="L17" i="6"/>
  <c r="L18" i="6"/>
  <c r="L19" i="6"/>
  <c r="L20" i="6"/>
  <c r="L21" i="6"/>
  <c r="L22" i="6"/>
  <c r="L23" i="6"/>
  <c r="L24" i="6"/>
  <c r="L25" i="6"/>
  <c r="L26" i="6"/>
  <c r="L27" i="6"/>
  <c r="L28" i="6"/>
  <c r="L29" i="6"/>
  <c r="L30" i="6"/>
  <c r="L31" i="6"/>
  <c r="L32" i="6"/>
  <c r="L33" i="6"/>
  <c r="L34" i="6"/>
  <c r="L35" i="6"/>
  <c r="L36" i="6"/>
  <c r="L37" i="6"/>
  <c r="L38" i="6"/>
  <c r="L39" i="6"/>
  <c r="L40" i="6"/>
  <c r="L41" i="6"/>
  <c r="L42" i="6"/>
  <c r="L43" i="6"/>
  <c r="L44" i="6"/>
  <c r="L45" i="6"/>
  <c r="L46" i="6"/>
  <c r="L47" i="6"/>
  <c r="L48" i="6"/>
  <c r="L49" i="6"/>
  <c r="L50" i="6"/>
  <c r="L51" i="6"/>
  <c r="L52" i="6"/>
  <c r="L53" i="6"/>
  <c r="L54" i="6"/>
  <c r="L55" i="6"/>
  <c r="L56" i="6"/>
  <c r="L57" i="6"/>
  <c r="L58" i="6"/>
  <c r="L59" i="6"/>
  <c r="L60" i="6"/>
  <c r="L61" i="6"/>
  <c r="L62" i="6"/>
  <c r="L63" i="6"/>
  <c r="L64" i="6"/>
  <c r="L65" i="6"/>
  <c r="L66" i="6"/>
  <c r="L67" i="6"/>
  <c r="L68" i="6"/>
  <c r="L69" i="6"/>
  <c r="L70" i="6"/>
  <c r="L71" i="6"/>
  <c r="L72" i="6"/>
  <c r="L73" i="6"/>
  <c r="L74" i="6"/>
  <c r="L75" i="6"/>
  <c r="L76" i="6"/>
  <c r="L77" i="6"/>
  <c r="L78" i="6"/>
  <c r="L79" i="6"/>
  <c r="L80" i="6"/>
  <c r="L81" i="6"/>
  <c r="L82" i="6"/>
  <c r="L83" i="6"/>
  <c r="L84" i="6"/>
  <c r="L85" i="6"/>
  <c r="L86" i="6"/>
  <c r="L87" i="6"/>
  <c r="L88" i="6"/>
  <c r="L89" i="6"/>
  <c r="L90" i="6"/>
  <c r="L91" i="6"/>
  <c r="L92" i="6"/>
  <c r="L93" i="6"/>
  <c r="L94" i="6"/>
  <c r="L95" i="6"/>
  <c r="L96" i="6"/>
  <c r="L97" i="6"/>
  <c r="L98" i="6"/>
  <c r="L99" i="6"/>
  <c r="L100" i="6"/>
  <c r="L101" i="6"/>
  <c r="L102" i="6"/>
  <c r="L103" i="6"/>
  <c r="L104" i="6"/>
  <c r="L105" i="6"/>
  <c r="L106" i="6"/>
  <c r="L107" i="6"/>
  <c r="L108" i="6"/>
  <c r="L109" i="6"/>
  <c r="L110" i="6"/>
  <c r="L111" i="6"/>
  <c r="L112" i="6"/>
  <c r="L113" i="6"/>
  <c r="L114" i="6"/>
  <c r="L115" i="6"/>
  <c r="L116" i="6"/>
  <c r="L117" i="6"/>
  <c r="L118" i="6"/>
  <c r="L119" i="6"/>
  <c r="L120" i="6"/>
  <c r="L121" i="6"/>
  <c r="L122" i="6"/>
  <c r="L123" i="6"/>
  <c r="L124" i="6"/>
  <c r="L125" i="6"/>
  <c r="L126" i="6"/>
  <c r="L127" i="6"/>
  <c r="L128" i="6"/>
  <c r="L129" i="6"/>
  <c r="L130" i="6"/>
  <c r="L131" i="6"/>
  <c r="L132" i="6"/>
  <c r="L133" i="6"/>
  <c r="L134" i="6"/>
  <c r="L135" i="6"/>
  <c r="L136" i="6"/>
  <c r="L137" i="6"/>
  <c r="L138" i="6"/>
  <c r="L139" i="6"/>
  <c r="L140" i="6"/>
  <c r="L141" i="6"/>
  <c r="L142" i="6"/>
  <c r="L143" i="6"/>
  <c r="L144" i="6"/>
  <c r="L145" i="6"/>
  <c r="L146" i="6"/>
  <c r="L147" i="6"/>
  <c r="L148" i="6"/>
  <c r="L149" i="6"/>
  <c r="L150" i="6"/>
  <c r="L151" i="6"/>
  <c r="L152" i="6"/>
  <c r="L153" i="6"/>
  <c r="L154" i="6"/>
  <c r="L155" i="6"/>
  <c r="L156" i="6"/>
  <c r="L157" i="6"/>
  <c r="L158" i="6"/>
  <c r="L159" i="6"/>
  <c r="L160" i="6"/>
  <c r="L161" i="6"/>
  <c r="L162" i="6"/>
  <c r="L163" i="6"/>
  <c r="L164" i="6"/>
  <c r="L165" i="6"/>
  <c r="L166" i="6"/>
  <c r="L167" i="6"/>
  <c r="L168" i="6"/>
  <c r="L169" i="6"/>
  <c r="L170" i="6"/>
  <c r="L171" i="6"/>
  <c r="L172" i="6"/>
  <c r="L173" i="6"/>
  <c r="L174" i="6"/>
  <c r="L175" i="6"/>
  <c r="L176" i="6"/>
  <c r="L177" i="6"/>
  <c r="L178" i="6"/>
  <c r="L179" i="6"/>
  <c r="L180" i="6"/>
  <c r="L181" i="6"/>
  <c r="L182" i="6"/>
  <c r="L183" i="6"/>
  <c r="L184" i="6"/>
  <c r="L185" i="6"/>
  <c r="L186" i="6"/>
  <c r="L187" i="6"/>
  <c r="L188" i="6"/>
  <c r="L189" i="6"/>
  <c r="L190" i="6"/>
  <c r="L191" i="6"/>
  <c r="L192" i="6"/>
  <c r="L193" i="6"/>
  <c r="L194" i="6"/>
  <c r="L195" i="6"/>
  <c r="L196" i="6"/>
  <c r="L197" i="6"/>
  <c r="L198" i="6"/>
  <c r="L199" i="6"/>
  <c r="L200" i="6"/>
  <c r="L201" i="6"/>
  <c r="L202" i="6"/>
  <c r="L203" i="6"/>
  <c r="L204" i="6"/>
  <c r="L205" i="6"/>
  <c r="L206" i="6"/>
  <c r="L207" i="6"/>
  <c r="L208" i="6"/>
  <c r="L209" i="6"/>
  <c r="L210" i="6"/>
  <c r="L211" i="6"/>
  <c r="L212" i="6"/>
  <c r="L213" i="6"/>
  <c r="L214" i="6"/>
  <c r="L215" i="6"/>
  <c r="L216" i="6"/>
  <c r="L217" i="6"/>
  <c r="L218" i="6"/>
  <c r="L219" i="6"/>
  <c r="L220" i="6"/>
  <c r="L221" i="6"/>
  <c r="L222" i="6"/>
  <c r="L223" i="6"/>
  <c r="L224" i="6"/>
  <c r="L225" i="6"/>
  <c r="L226" i="6"/>
  <c r="L227" i="6"/>
  <c r="L228" i="6"/>
  <c r="L229" i="6"/>
  <c r="L230" i="6"/>
  <c r="L231" i="6"/>
  <c r="L232" i="6"/>
  <c r="L233" i="6"/>
  <c r="L234" i="6"/>
  <c r="L235" i="6"/>
  <c r="L236" i="6"/>
  <c r="L237" i="6"/>
  <c r="L238" i="6"/>
  <c r="L239" i="6"/>
  <c r="L240" i="6"/>
  <c r="L241" i="6"/>
  <c r="L242" i="6"/>
  <c r="L243" i="6"/>
  <c r="L244" i="6"/>
  <c r="L245" i="6"/>
  <c r="L246" i="6"/>
  <c r="L247" i="6"/>
  <c r="L248" i="6"/>
  <c r="L249" i="6"/>
  <c r="L250" i="6"/>
  <c r="L251" i="6"/>
  <c r="L252" i="6"/>
  <c r="L253" i="6"/>
  <c r="L254" i="6"/>
  <c r="L255" i="6"/>
  <c r="L256" i="6"/>
  <c r="L257" i="6"/>
  <c r="L258" i="6"/>
  <c r="L259" i="6"/>
  <c r="L260" i="6"/>
  <c r="L261" i="6"/>
  <c r="L262" i="6"/>
  <c r="L263" i="6"/>
  <c r="L264" i="6"/>
  <c r="L265" i="6"/>
  <c r="L266" i="6"/>
  <c r="L267" i="6"/>
  <c r="L268" i="6"/>
  <c r="L269" i="6"/>
  <c r="L270" i="6"/>
  <c r="L271" i="6"/>
  <c r="L272" i="6"/>
  <c r="L273" i="6"/>
  <c r="L274" i="6"/>
  <c r="L275" i="6"/>
  <c r="L276" i="6"/>
  <c r="L277" i="6"/>
  <c r="L278" i="6"/>
  <c r="L279" i="6"/>
  <c r="L280" i="6"/>
  <c r="L281" i="6"/>
  <c r="L282" i="6"/>
  <c r="L283" i="6"/>
  <c r="L284" i="6"/>
  <c r="L285" i="6"/>
  <c r="L286" i="6"/>
  <c r="L287" i="6"/>
  <c r="L288" i="6"/>
  <c r="L289" i="6"/>
  <c r="L290" i="6"/>
  <c r="L291" i="6"/>
  <c r="L292" i="6"/>
  <c r="L293" i="6"/>
  <c r="L294" i="6"/>
  <c r="L295" i="6"/>
  <c r="L296" i="6"/>
  <c r="I4" i="6"/>
  <c r="K4" i="6"/>
  <c r="L4" i="6"/>
  <c r="L297" i="6"/>
  <c r="B10" i="2"/>
  <c r="E297" i="5"/>
  <c r="B73" i="2"/>
</calcChain>
</file>

<file path=xl/sharedStrings.xml><?xml version="1.0" encoding="utf-8"?>
<sst xmlns="http://schemas.openxmlformats.org/spreadsheetml/2006/main" count="2232" uniqueCount="396">
  <si>
    <t>Ministerio de Educación Nacional</t>
  </si>
  <si>
    <t>Oficina Asesora de Planeación y Finanzas</t>
  </si>
  <si>
    <t>QUIBDO</t>
  </si>
  <si>
    <t>SOLEDAD</t>
  </si>
  <si>
    <t>Cobertura IES</t>
  </si>
  <si>
    <t>Cantidad de Municipios</t>
  </si>
  <si>
    <t>Cantidad de visitas a IES</t>
  </si>
  <si>
    <t>Cantidad de IES</t>
  </si>
  <si>
    <t>Cantidad de registros de Docentes</t>
  </si>
  <si>
    <t>DEPARTAMENTO</t>
  </si>
  <si>
    <t>MUNICIPIO</t>
  </si>
  <si>
    <t>Cantidad Visitas</t>
  </si>
  <si>
    <t>Cantidad IES</t>
  </si>
  <si>
    <t>Docentes</t>
  </si>
  <si>
    <t xml:space="preserve">ANTIOQUIA </t>
  </si>
  <si>
    <t>APARTADO</t>
  </si>
  <si>
    <t>BELLO</t>
  </si>
  <si>
    <t>CALDAS</t>
  </si>
  <si>
    <t>ENVIGADO</t>
  </si>
  <si>
    <t>MARINILLA</t>
  </si>
  <si>
    <t>MEDELLIN</t>
  </si>
  <si>
    <t>RIONEGRO</t>
  </si>
  <si>
    <t>SABANETA</t>
  </si>
  <si>
    <t>SANTA ROSA DE OSOS</t>
  </si>
  <si>
    <t>SANTAFEDEANTIOQUIA</t>
  </si>
  <si>
    <t xml:space="preserve">ATLANTICO </t>
  </si>
  <si>
    <t>BARRANQUILLA</t>
  </si>
  <si>
    <t xml:space="preserve">BOGOTA D.C </t>
  </si>
  <si>
    <t>BOGOTA D.C.</t>
  </si>
  <si>
    <t xml:space="preserve">BOLIVAR </t>
  </si>
  <si>
    <t>CARTAGENA</t>
  </si>
  <si>
    <t xml:space="preserve">BOYACA </t>
  </si>
  <si>
    <t>TUNJA</t>
  </si>
  <si>
    <t xml:space="preserve">CALDAS </t>
  </si>
  <si>
    <t>MANIZALES</t>
  </si>
  <si>
    <t>PENSILVANIA</t>
  </si>
  <si>
    <t xml:space="preserve">CAQUETA </t>
  </si>
  <si>
    <t>FLORENCIA</t>
  </si>
  <si>
    <t xml:space="preserve">CASANARE </t>
  </si>
  <si>
    <t>YOPAL</t>
  </si>
  <si>
    <t xml:space="preserve">CAUCA </t>
  </si>
  <si>
    <t>POPAYAN</t>
  </si>
  <si>
    <t xml:space="preserve">CESAR </t>
  </si>
  <si>
    <t>VALLEDUPAR</t>
  </si>
  <si>
    <t xml:space="preserve">CHOCO </t>
  </si>
  <si>
    <t xml:space="preserve">CORDOBA </t>
  </si>
  <si>
    <t>MONTERIA</t>
  </si>
  <si>
    <t xml:space="preserve">CUNDINAMARCA </t>
  </si>
  <si>
    <t>CHIA</t>
  </si>
  <si>
    <t>FACATATIVA</t>
  </si>
  <si>
    <t>GIRARDOT</t>
  </si>
  <si>
    <t>MADRID</t>
  </si>
  <si>
    <t>NILO</t>
  </si>
  <si>
    <t xml:space="preserve">GUAJIRA </t>
  </si>
  <si>
    <t>RIOHACHA</t>
  </si>
  <si>
    <t>SAN JUAN DEL CESAR</t>
  </si>
  <si>
    <t xml:space="preserve">HUILA </t>
  </si>
  <si>
    <t>NEIVA</t>
  </si>
  <si>
    <t>RIVERA</t>
  </si>
  <si>
    <t xml:space="preserve">MAGDALENA </t>
  </si>
  <si>
    <t>CIENAGA</t>
  </si>
  <si>
    <t>SANTA MARTA</t>
  </si>
  <si>
    <t xml:space="preserve">META </t>
  </si>
  <si>
    <t>VILLAVICENCIO</t>
  </si>
  <si>
    <t xml:space="preserve">NARINIO </t>
  </si>
  <si>
    <t>PASTO</t>
  </si>
  <si>
    <t xml:space="preserve">NORTE DE SANTANDER </t>
  </si>
  <si>
    <t>CUCUTA</t>
  </si>
  <si>
    <t>OCAÑA</t>
  </si>
  <si>
    <t>PAMPLONA</t>
  </si>
  <si>
    <t xml:space="preserve">PUTUMAYO </t>
  </si>
  <si>
    <t>MOCOA</t>
  </si>
  <si>
    <t>SIBUNDOY</t>
  </si>
  <si>
    <t xml:space="preserve">QUINDIO </t>
  </si>
  <si>
    <t>ARMENIA</t>
  </si>
  <si>
    <t xml:space="preserve">RISARALDA </t>
  </si>
  <si>
    <t>PEREIRA</t>
  </si>
  <si>
    <t>SANTAROSADECABAL</t>
  </si>
  <si>
    <t>SAN ANDRES Y PROVIDENCIA</t>
  </si>
  <si>
    <t>SAN ANDRES</t>
  </si>
  <si>
    <t xml:space="preserve">SANTANDER </t>
  </si>
  <si>
    <t>BARRANCABERMEJA</t>
  </si>
  <si>
    <t>BUCARAMANGA</t>
  </si>
  <si>
    <t>SAN GIL</t>
  </si>
  <si>
    <t>SOCORRO</t>
  </si>
  <si>
    <t xml:space="preserve">SUCRE </t>
  </si>
  <si>
    <t>COVEAS (SUCRE)</t>
  </si>
  <si>
    <t>SINCELEJO</t>
  </si>
  <si>
    <t xml:space="preserve">TOLIMA </t>
  </si>
  <si>
    <t xml:space="preserve">ESPINAL (CHICORAL) </t>
  </si>
  <si>
    <t>HONDA</t>
  </si>
  <si>
    <t>IBAGUE</t>
  </si>
  <si>
    <t xml:space="preserve">VALLE DEL CAUCA </t>
  </si>
  <si>
    <t>BUENAVENTURA</t>
  </si>
  <si>
    <t>BUGA</t>
  </si>
  <si>
    <t>CALI</t>
  </si>
  <si>
    <t>CARTAGO</t>
  </si>
  <si>
    <t>ROLDANILLO</t>
  </si>
  <si>
    <t>TULUA</t>
  </si>
  <si>
    <t>Etiquetas de fila</t>
  </si>
  <si>
    <t>Cuenta de MUNICIPIO</t>
  </si>
  <si>
    <t>Suma de Cantidad Visitas</t>
  </si>
  <si>
    <t>Suma de Cantidad IES</t>
  </si>
  <si>
    <t>Total general</t>
  </si>
  <si>
    <t>Dpto_IES_REPORTA</t>
  </si>
  <si>
    <t>MPIO_IES_REPORTA</t>
  </si>
  <si>
    <t>ORIGEN</t>
  </si>
  <si>
    <t>IES_REPORTA</t>
  </si>
  <si>
    <t>Institución de Educación Superior (IES)</t>
  </si>
  <si>
    <t>DOC</t>
  </si>
  <si>
    <t>MAES</t>
  </si>
  <si>
    <t>POST</t>
  </si>
  <si>
    <t>MAESTRIA 20%</t>
  </si>
  <si>
    <t>TOTAL</t>
  </si>
  <si>
    <t>PRIVADA</t>
  </si>
  <si>
    <t>FUNDACION DE ESTUDIOS SUPERIORES UNIVERSITARIOS DE URABA ANTONIO ROLDAN BETANCUR</t>
  </si>
  <si>
    <t>CORPORACION POLITECNICO MARCO FIDEL SUAREZ</t>
  </si>
  <si>
    <t>CORPORACION UNIVERSITARIA LASALLISTA</t>
  </si>
  <si>
    <t>OFICIAL</t>
  </si>
  <si>
    <t>INSTITUCION UNIVERSITARIA DE ENVIGADO</t>
  </si>
  <si>
    <t>ESCUELA SUPERIOR TECNOLOGICA DE ARTES DEBORA ARANGO</t>
  </si>
  <si>
    <t>FUNDACION TECNOLOGICA RURAL - COREDI</t>
  </si>
  <si>
    <t>UNIVERSIDAD DE ANTIOQUIA</t>
  </si>
  <si>
    <t>COLEGIO MAYOR DE ANTIOQUIA</t>
  </si>
  <si>
    <t>POLITECNICO COLOMBIANO JAIME ISAZA CADAVID</t>
  </si>
  <si>
    <t>INSTITUCIÓN UNIVERSITARIA PASCUAL BRAVO</t>
  </si>
  <si>
    <t>TECNOLOGICO DE ANTIOQUIA</t>
  </si>
  <si>
    <t>INSTITUTO TECNOLOGICO METROPOLITANO</t>
  </si>
  <si>
    <t>UNIVERSIDAD PONTIFICIA BOLIVARIANA</t>
  </si>
  <si>
    <t>UNIVERSIDAD EAFIT-</t>
  </si>
  <si>
    <t>UNIVERSIDAD DE SAN BUENAVENTURA</t>
  </si>
  <si>
    <t>UNIVERSIDAD DE MEDELLIN</t>
  </si>
  <si>
    <t>UNIVERSIDAD AUTONOMA LATINOAMERICANA-UNAULA-</t>
  </si>
  <si>
    <t>UNIVERSIDAD CES</t>
  </si>
  <si>
    <t>FUNDACION UNIVERSITARIA LUIS AMIGO FUNLAM</t>
  </si>
  <si>
    <t>FUNDACION UNIVERSITARIA MARIA CANO</t>
  </si>
  <si>
    <t>FUNDACION UNIVERSITARIA SEMINARIO BIBLICO DE COLOMBIA</t>
  </si>
  <si>
    <t>FUNDACION UNIVERSITARIA AUTONOMA DE LAS AMERICAS</t>
  </si>
  <si>
    <t>INSTITUCION UNIVERSITARIA  SALAZAR Y HERRERA</t>
  </si>
  <si>
    <t>ESCUELA DE INGENIERIA DE ANTIOQUIA</t>
  </si>
  <si>
    <t>CORPORACION UNIVERSITARIA ADVENTISTA - UNAC</t>
  </si>
  <si>
    <t>CORPORACION UNIVERSITARIA REMINGTON</t>
  </si>
  <si>
    <t>CORPORACION COLEGIATURA COLOMBIANA</t>
  </si>
  <si>
    <t>FUNDACION ESCUELA COLOMBIANA DE MERCADOTECNIA -ESCOLME-</t>
  </si>
  <si>
    <t>FUNDACION UNIVERSITARIA ESUMER</t>
  </si>
  <si>
    <t>ESCUELA DE TECNOLOGIAS DE ANTIOQUIA -ETA-</t>
  </si>
  <si>
    <t>CORPORACION ACADEMIA TECNOLOGICA DE COLOMBIA -ATEC-</t>
  </si>
  <si>
    <t>CORPORACION ACADEMIA SUPERIOR DE ARTES</t>
  </si>
  <si>
    <t>FUNDACION UNIVERSITARIA BELLAS ARTES</t>
  </si>
  <si>
    <t>CORPORACION UNIVERSITARIA DE CIENCIA Y TECNOLOGIA DE COLOMBIA</t>
  </si>
  <si>
    <t>UNIVERSIDAD CATOLICA DE ORIENTE</t>
  </si>
  <si>
    <t>FUNDACION UNIVERSITARIA-CEIPA-</t>
  </si>
  <si>
    <t>CORPORACION UNIVERSITARIA DE SABANETA J. EMILIO VALDERRAMA</t>
  </si>
  <si>
    <t>FUNDACION UNIVERSITARIA CATOLICA DEL NORTE</t>
  </si>
  <si>
    <t>CORPORACION TECNOLOGICA CATOLICA DE OCCIDENTE - TECOC -</t>
  </si>
  <si>
    <t>UNIVERSIDAD DEL ATLANTICO</t>
  </si>
  <si>
    <t>ESCUELA NAVAL DE SUBOFICIALES ARC BARRANQUILLA</t>
  </si>
  <si>
    <t>UNIVERSIDAD DEL NORTE</t>
  </si>
  <si>
    <t>UNIVERSIDAD AUTONOMA DEL CARIBE</t>
  </si>
  <si>
    <t>UNIVERSIDAD LIBRE</t>
  </si>
  <si>
    <t>UNIVERSIDAD METROPOLITANA</t>
  </si>
  <si>
    <t>UNIVERSIDAD SIMON BOLIVAR</t>
  </si>
  <si>
    <t>CORPORACION UNIVERSIDAD DE LA COSTA CUC</t>
  </si>
  <si>
    <t>CORPORACION UNIVERSITARIA EMPRESARIAL DE SALAMANCA</t>
  </si>
  <si>
    <t>CORPORACION UNIVERSITARIA REFORMADA - CUR -</t>
  </si>
  <si>
    <t>CORPORACION POLITECNICO DE LA COSTA ATLANTICA</t>
  </si>
  <si>
    <t>CORPORACION EDUCATIVA DEL LITORAL</t>
  </si>
  <si>
    <t>CORPORACION UNIVERSITARIA LATINOAMERICANA - CUL</t>
  </si>
  <si>
    <t>CORPORACION UNIVERSITARIA DE CIENCIAS EMPRESARIALES, EDUCACION Y SALUD -CORSALUD-</t>
  </si>
  <si>
    <t>CORPORACION UNIVERSITARIA AMERICANA</t>
  </si>
  <si>
    <t>CORPORACION TECNOLOGICA INDOAMERICA</t>
  </si>
  <si>
    <t>INSTITUTO TECNOLOGICO DE SOLEDAD ATLANTICO</t>
  </si>
  <si>
    <t>UNIVERSIDAD NACIONAL DE COLOMBIA</t>
  </si>
  <si>
    <t>UNIVERSIDAD PEDAGOGICA NACIONAL</t>
  </si>
  <si>
    <t>UNIVERSIDAD MILITAR-NUEVA GRANADA</t>
  </si>
  <si>
    <t>UNIVERSIDAD-COLEGIO MAYOR DE CUNDINAMARCA</t>
  </si>
  <si>
    <t>UNIVERSIDAD DISTRITAL-FRANCISCO JOSE DE CALDAS</t>
  </si>
  <si>
    <t>UNIVERSIDAD NACIONAL ABIERTA Y A DISTANCIA UNAD</t>
  </si>
  <si>
    <t>ESCUELA SUPERIOR DE ADMINISTRACION PUBLICA-ESAP-</t>
  </si>
  <si>
    <t>DIRECCION NACIONAL DE ESCUELAS</t>
  </si>
  <si>
    <t>ESCUELA DE INTELIGENCIA Y CONTRAINTELIGENCIA BRIGADIER GENERAL RICARDO CHARRY SOLANO</t>
  </si>
  <si>
    <t>ESCUELA DE LOGISTICA</t>
  </si>
  <si>
    <t>ESCUELA SUPERIOR DE GUERRA</t>
  </si>
  <si>
    <t>CENTRO DE EDUCACION MILITAR - CEMIL</t>
  </si>
  <si>
    <t>ESCUELA DE POSTGRADOS DE LA FUERZA AEREA COLOMBIANA CAPITAN JOSE EDMUNDO SANDOVAL - EPFAC</t>
  </si>
  <si>
    <t>ESCUELA TECNOLOGICA INSTITUTO TECNICO CENTRAL</t>
  </si>
  <si>
    <t>ESCUELA MILITAR DE CADETES GENERAL JOSE MARIA CORDOVA</t>
  </si>
  <si>
    <t>ESCUELA DE INGENIEROS MILITARES</t>
  </si>
  <si>
    <t>INSTITUTO CARO Y CUERVO</t>
  </si>
  <si>
    <t>PONTIFICIA UNIVERSIDAD JAVERIANA</t>
  </si>
  <si>
    <t>UNIVERSIDAD INCCA DE COLOMBIA</t>
  </si>
  <si>
    <t>UNIVERSIDAD SANTO TOMAS</t>
  </si>
  <si>
    <t>UNIVERSIDAD EXTERNADO DE COLOMBIA</t>
  </si>
  <si>
    <t>FUNDACION UNIVERSIDAD DE BOGOTA - JORGE TADEO LOZANO</t>
  </si>
  <si>
    <t>UNIVERSIDAD CENTRAL</t>
  </si>
  <si>
    <t>COLEGIO MAYOR DE NUESTRA SEÑORA DEL ROSARIO</t>
  </si>
  <si>
    <t>FUNDACION UNIVERSIDAD DE AMERICA</t>
  </si>
  <si>
    <t>UNIVERSIDAD CATOLICA DE COLOMBIA</t>
  </si>
  <si>
    <t>FUNDACION UNIVERSIDAD AUTONOMA DE COLOMBIA -FUAC-</t>
  </si>
  <si>
    <t>UNIVERSIDAD SERGIO ARBOLEDA</t>
  </si>
  <si>
    <t>UNIVERSIDAD EL BOSQUE</t>
  </si>
  <si>
    <t>UNIVERSIDAD MANUELA BELTRAN-UMB-</t>
  </si>
  <si>
    <t>UNIVERSIDAD LA GRAN COLOMBIA</t>
  </si>
  <si>
    <t>UNIVERSIDAD DE LA SALLE</t>
  </si>
  <si>
    <t>UNIVERSIDAD DE LOS ANDES</t>
  </si>
  <si>
    <t>CORPORACION UNIVERSIDAD PILOTO DE COLOMBIA</t>
  </si>
  <si>
    <t>UNIVERSIDAD COOPERATIVA DE COLOMBIA</t>
  </si>
  <si>
    <t>UNIVERSIDAD ANTONIO NARIÑO</t>
  </si>
  <si>
    <t>UNIVERSIDAD DE CIENCIAS APLICADAS Y AMBIENTALES UDCA.</t>
  </si>
  <si>
    <t>INSTITUCION UNIVERSITARIA COLEGIOS DE COLOMBIA - UNICOC</t>
  </si>
  <si>
    <t>FUNDACION UNIVERSITARIA DE CIENCIAS DE LA SALUD</t>
  </si>
  <si>
    <t>COLEGIO DE ESTUDIOS SUPERIORES DE ADMINISTRACION-CESA-</t>
  </si>
  <si>
    <t>FUNDACION UNIVERSITARIA JUAN N. CORPAS</t>
  </si>
  <si>
    <t>FUNDACION UNIVERSITARIA SAN MARTIN</t>
  </si>
  <si>
    <t>FUNDACION UNIVERSITARIA MONSERRATE</t>
  </si>
  <si>
    <t>FUNDACION UNIVERSITARIA KONRAD LORENZ</t>
  </si>
  <si>
    <t>FUNDACION UNIVERSITARIA LOS LIBERTADORES</t>
  </si>
  <si>
    <t>FUNDACION UNIVERSITARIA AGRARIA DE COLOMBIA -UNIAGRARIA-</t>
  </si>
  <si>
    <t>POLITECNICO GRANCOLOMBIANO</t>
  </si>
  <si>
    <t>FUNDACION UNIVERSITARIA DEL AREA ANDINA</t>
  </si>
  <si>
    <t>FUNDACION ESCUELA COLOMBIANA DE REHABILITACION</t>
  </si>
  <si>
    <t>FUNDACIÓN UNIVERSITARIA SAN ALFONSO- FUSA-</t>
  </si>
  <si>
    <t>FUNDACION UNIVESITARIA EMPRESARIAL DE LA CAMARA DE COMERCIO DE BOGOTA</t>
  </si>
  <si>
    <t>INSTITUCION UNIVERSITARIA COLOMBO AMERICANA - UNICA</t>
  </si>
  <si>
    <t>UNIPANAMERICANA - FUNDACION UNIVERSITARIA PANAMERICANA</t>
  </si>
  <si>
    <t>FUNDACION UNIVERSITARIA SANITAS</t>
  </si>
  <si>
    <t>ESCUELA COLOMBIANA DE INGENIERIA JULIO GARAVITO</t>
  </si>
  <si>
    <t>UNIVERSIDAD EAN</t>
  </si>
  <si>
    <t>ESCUELA SUPERIOR DE OFTALMOLOGIA, INSTITUTO BARRAQUER DE AMERICA</t>
  </si>
  <si>
    <t>CORPORACION UNIVERSITARIA DE COLOMBIA IDEAS</t>
  </si>
  <si>
    <t>CORPORACION UNIVERSITARIA MINUTO DE DIOS -UNIMINUTO-</t>
  </si>
  <si>
    <t>CORPORACION UNIVERSITARIA IBEROAMERICANA</t>
  </si>
  <si>
    <t>CORPORACION UNIVERSITARIA DE CIENCIA Y DESARROLLO - UNICIENCIA</t>
  </si>
  <si>
    <t>UNIVERSITARIA AGUSTINIANA- UNIAGUSTINIANA</t>
  </si>
  <si>
    <t>CORPORACION UNIVERSITARIA REPUBLICANA</t>
  </si>
  <si>
    <t>CORPORACION UNIVERSITARIA  UNITEC</t>
  </si>
  <si>
    <t>FUNDACION TECNOLOGICA AUTONOMA DE BOGOTA-FABA-</t>
  </si>
  <si>
    <t>FUNDACION CENTRO DE INVESTIGACION DOCENCIA Y CONSULTORIA ADMINISTRATIVA-F-CIDCA-</t>
  </si>
  <si>
    <t>FUNDACION UNIVERSITARIA PARA EL DESARROLLO HUMANO - UNINPAHU</t>
  </si>
  <si>
    <t>INSTITUCION UNIVERSITARIA LATINA - UNILATINA</t>
  </si>
  <si>
    <t>FUNDACION TECNOLOGICA ALBERTO MERANI</t>
  </si>
  <si>
    <t>CORPORACION TECNOLOGICA DE BOGOTA - CTB</t>
  </si>
  <si>
    <t>INSTITUTO SUPERIOR DE CIENCIAS SOCIALES Y ECONOMICO FAMILIARES-ICSEF-</t>
  </si>
  <si>
    <t>CORPORACION TECNOLOGICA INDUSTRIAL COLOMBIANA - TEINCO</t>
  </si>
  <si>
    <t>UNION AMERICANA DE EDUCACION SUPERIOR- UNION AMERICANA</t>
  </si>
  <si>
    <t>ESCUELA SUPERIOR DE CIENCIAS EMPRESARIALES - ECIEM</t>
  </si>
  <si>
    <t>CORPORACION INTERNACIONAL PARA EL DESARROLLO EDUCATIVO -CIDE-</t>
  </si>
  <si>
    <t>POLITECNICO SANTAFE DE BOGOTA</t>
  </si>
  <si>
    <t>CORPORACION JHON F. KENNEDY</t>
  </si>
  <si>
    <t>CORPORACION UNIVERSAL DE INVESTIGACION Y TECNOLOGIA -CORUNIVERSITEC-</t>
  </si>
  <si>
    <t>FUNDACION DE EDUCACION SUPERIOR SAN JOSE -FESSANJOSE-</t>
  </si>
  <si>
    <t>FUNDACION CENTRO DE EDUCACION SUPERIOR,INVESTIGACION Y PROFESIONALIZACION -CEDINPRO-</t>
  </si>
  <si>
    <t>FUNDACION ESCUELA COLOMBIANA DE HOTELERIA Y TURISMO-ECOTET-</t>
  </si>
  <si>
    <t>POLITECNICO INDOAMERICANO</t>
  </si>
  <si>
    <t>FUNDACION INTERAMERICANA TECNICA-FIT-</t>
  </si>
  <si>
    <t>FUNDACION DE EDUCACION SUPERIOR NUEVA AMERICA</t>
  </si>
  <si>
    <t>FUNDACION UNIVERSITARIA HORIZONTE</t>
  </si>
  <si>
    <t>FUNDACION PARA LA EDUCACION SUPERIOR SAN MATEO</t>
  </si>
  <si>
    <t>POLITECNICO INTERNACIONAL INSTITUCION DE EDUCACION SUPERIOR</t>
  </si>
  <si>
    <t>CORPORACION POLITECNICO COLOMBO ANDINO</t>
  </si>
  <si>
    <t>CORPORACION TECNICA DE COLOMBIA -CORPOTEC-</t>
  </si>
  <si>
    <t>CORPORACION CENTRO DE ESTUDIOS ARTISTICOS Y TECNICOS-CEART-</t>
  </si>
  <si>
    <t>CORPORACION UNIVERSITARIA CENDA</t>
  </si>
  <si>
    <t>CORPORACION CENTRO DE NUESTRA SEÑORA DE LAS MERCEDES</t>
  </si>
  <si>
    <t>CORPORACION UNIFICADA NACIONAL DE EDUCACION SUPERIOR-CUN-</t>
  </si>
  <si>
    <t>CORPORACION ESCUELA DE ARTES Y LETRAS</t>
  </si>
  <si>
    <t>CORPORACION INSTITUTO SUPERIOR DE EDUCACION SOCIAL-ISES-</t>
  </si>
  <si>
    <t>CORPORACION EDUCATIVA TALLER 5 CENTRO DE DISEÑO</t>
  </si>
  <si>
    <t>ESCUELA COLOMBIANA DE CARRERAS INDUSTRIALES</t>
  </si>
  <si>
    <t>FUNDACION POLITECNICA - CORPO</t>
  </si>
  <si>
    <t>LCI - FUNDACION TECNOLOGICA</t>
  </si>
  <si>
    <t>FUNDACION UNIVERSITARIA CAFAM</t>
  </si>
  <si>
    <t>FUNDACION UNIVERSITARIA CERVANTINA SAN AGUSTIN - UNICERVANTINA SAN AGUSTIN</t>
  </si>
  <si>
    <t>FUNDACION UNIVERSITARIA CIEO - UNICIEO</t>
  </si>
  <si>
    <t>INSTITUCION UNIVERSITARIA DE COLOMBIA - UNIVERSITARIA DE COLOMBIA</t>
  </si>
  <si>
    <t>CORPORACION DE EDUCACION TECNOLOGICA COLSUBSIDIO EADS</t>
  </si>
  <si>
    <t>FUNDACION TECNOLOGICA COLOMBO GERMANA</t>
  </si>
  <si>
    <t>FUNDACION UNIVERSITARIA ESCUELA COLOMBIANA DE MEDICINA HOMEOPATICA LUIS G. PAEZ</t>
  </si>
  <si>
    <t>CORPORACION UNIVERSITARIA DE ASTURIAS</t>
  </si>
  <si>
    <t>ELITE- ESCUELA LATINOAMERICANA DE INGENIEROS, TECNOLOGOS Y EMPRESARIOS</t>
  </si>
  <si>
    <t>UNIVERSITARIA VIRTUAL INTERNACIONAL</t>
  </si>
  <si>
    <t>UNIVERSIDAD DE CARTAGENA</t>
  </si>
  <si>
    <t>INSTITUCION UNIVERSITARIA BELLAS ARTES Y CIENCIAS DE BOLIVAR</t>
  </si>
  <si>
    <t>COLEGIO MAYOR DE BOLIVAR</t>
  </si>
  <si>
    <t>ESCUELA NAVAL DE CADETES ALMIRANTE PADILLA</t>
  </si>
  <si>
    <t>UNIVERSIDAD TECNOLOGICA DE BOLIVAR</t>
  </si>
  <si>
    <t>UNIVERSIDAD DEL SINU - ELIAS BECHARA ZAINUM - UNISINU -</t>
  </si>
  <si>
    <t>CORPORACION UNIVERSITARIA RAFAEL NUÑEZ</t>
  </si>
  <si>
    <t>FUNDACION UNIVERSITARIA TECNOLOGICO COMFENALCO - CARTAGENA</t>
  </si>
  <si>
    <t>FUNDACION TECNOLOGICA ANTONIO DE AREVALO</t>
  </si>
  <si>
    <t>CORPORACION UNIVERSITARIA REGIONAL DEL CARIBE -IAFIC-</t>
  </si>
  <si>
    <t>FUNDACION UNIVERSITARIA COLOMBO INTERNACIONAL - UNICOLOMBO</t>
  </si>
  <si>
    <t>UNIVERSIDAD PEDAGOGICA Y TECNOLOGICA DE COLOMBIA - UPTC</t>
  </si>
  <si>
    <t>UNIVERSIDAD DE BOYACA UNIBOYACA</t>
  </si>
  <si>
    <t>FUNDACION UNIVERSITARIA JUAN DE CASTELLANOS</t>
  </si>
  <si>
    <t>UNIVERSIDAD DE CALDAS</t>
  </si>
  <si>
    <t>UNIVERSIDAD DE MANIZALES</t>
  </si>
  <si>
    <t>UNIVERSIDAD AUTONOMA DE MANIZALES</t>
  </si>
  <si>
    <t>UNIVERSIDAD CATOLICA DE MANIZALES</t>
  </si>
  <si>
    <t>COLEGIO INTEGRADO NACIONAL ORIENTE DE CALDAS - IES CINOC</t>
  </si>
  <si>
    <t>UNIVERSIDAD DE LA AMAZONIA</t>
  </si>
  <si>
    <t>FUNDACION UNIVERSITARIA INTERNACIONAL DEL TROPICO AMERICANO</t>
  </si>
  <si>
    <t>UNIVERSIDAD DEL CAUCA</t>
  </si>
  <si>
    <t>COLEGIO MAYOR DEL CAUCA</t>
  </si>
  <si>
    <t>FUNDACION UNIVERSITARIA DE POPAYAN</t>
  </si>
  <si>
    <t>CORPORACION UNIVERSITARIA AUTONOMA DEL CAUCA</t>
  </si>
  <si>
    <t>INSTITUCION UNIVERSITARIA TECNOLOGICA DE COMFACAUCA I.T.C.</t>
  </si>
  <si>
    <t>UNIVERSIDAD POPULAR DEL CESAR</t>
  </si>
  <si>
    <t>UNIVERSIDAD TECNOLOGICA DEL CHOCO-DIEGO LUIS CORDOBA</t>
  </si>
  <si>
    <t>FUNDACION UNIVERSITARIA CLARETIANA - FUCLA</t>
  </si>
  <si>
    <t>UNIVERSIDAD DE CORDOBA</t>
  </si>
  <si>
    <t>UNIVERSIDAD DE LA SABANA</t>
  </si>
  <si>
    <t>ESCUELA DE COMUNICACIONES</t>
  </si>
  <si>
    <t>UNIVERSIDAD DE CUNDINAMARCA-UDEC</t>
  </si>
  <si>
    <t>ESCUELA DE SUBOFICIALES DE LA FUERZA AEREA COLOMBIANA ANDRES M. DIAZ</t>
  </si>
  <si>
    <t>FUNDACION TECNOLOGICA DE MADRID</t>
  </si>
  <si>
    <t>ESCUELA  MILITAR DE SUBOFICIALES SARGENTO INOCENCIO CHINCA</t>
  </si>
  <si>
    <t>UNIVERSIDAD DE LA GUAJIRA</t>
  </si>
  <si>
    <t>INSTITUTO NACIONAL DE FORMACION TECNICA PROFESIONAL DE SAN JUAN DEL CESAR</t>
  </si>
  <si>
    <t>UNIVERSIDAD SURCOLOMBIANA</t>
  </si>
  <si>
    <t>CORPORACION UNIVERSITARIA DEL HUILA-CORHUILA-</t>
  </si>
  <si>
    <t>FUNDACION UNIVERSITARIA NAVARRA - UNINAVARRA</t>
  </si>
  <si>
    <t>FUNDACION ESCUELA TECNOLOGICA DE NEIVA - JESUS OVIEDO PEREZ -FET</t>
  </si>
  <si>
    <t>INSTITUTO NACIONAL DE FORMACION TECNICA PROFESIONAL - HUMBERTO VELASQUEZ GARCIA</t>
  </si>
  <si>
    <t>UNIVERSIDAD DEL MAGDALENA - UNIMAGDALENA</t>
  </si>
  <si>
    <t>UNIVERSIDAD DE LOS LLANOS</t>
  </si>
  <si>
    <t>CORPORACION UNIVERSITARIA DEL META</t>
  </si>
  <si>
    <t>UNIVERSIDAD DE NARIÑO</t>
  </si>
  <si>
    <t>UNIVERSIDAD MARIANA</t>
  </si>
  <si>
    <t>INSTITUCION UNIVERSITARIA CENTRO DE ESTUDIOS SUPERIORES MARIA GORETTI</t>
  </si>
  <si>
    <t>CORPORACION UNIVERSITARIA AUTONOMA DE NARIÑO -AUNAR-</t>
  </si>
  <si>
    <t>UNIVERSIDAD FRANCISCO DE PAULA SANTANDER</t>
  </si>
  <si>
    <t>FUNDACION DE ESTUDIOS SUPERIORES COMFANORTE -F.E.S.C.-</t>
  </si>
  <si>
    <t>UNIVERSIDAD DE PAMPLONA</t>
  </si>
  <si>
    <t>INSTITUTO SUPERIOR DE EDUCACION RURAL-ISER-</t>
  </si>
  <si>
    <t>INSTITUTO TECNOLOGICO DEL PUTUMAYO</t>
  </si>
  <si>
    <t>UNIVERSIDAD DEL QUINDIO</t>
  </si>
  <si>
    <t>CORPORACION UNIVERSITARIA EMPRESARIAL ALEXANDER VON HUMBOLDT - CUE</t>
  </si>
  <si>
    <t>ESCUELA DE ADMINISTRACION Y MERCADOTECNIA DEL QUINDIO E.A.M.</t>
  </si>
  <si>
    <t>UNIVERSIDAD TECNOLOGICA DE PEREIRA - UTP</t>
  </si>
  <si>
    <t>UNIVERSIDAD CATOLICA DE PEREIRA</t>
  </si>
  <si>
    <t>CORPORACION INSTITUTO DE ADMINISTRACION Y FINANZAS - CIAF</t>
  </si>
  <si>
    <t>INSTITUCIÓN UNIVERSITARIA COMFAMILIAR RISARALDA</t>
  </si>
  <si>
    <t>CORPORACION UNIVERSITARIA DE SANTA ROSA DE CABAL-UNISARC-</t>
  </si>
  <si>
    <t>INSTITUTO NACIONAL DE FORMACION TECNICA PROFESIONAL DE SAN ANDRES</t>
  </si>
  <si>
    <t>INSTITUTO UNIVERSITARIO DE LA PAZ</t>
  </si>
  <si>
    <t>UNIVERSIDAD INDUSTRIAL DE SANTANDER</t>
  </si>
  <si>
    <t>UNIDADES TECNOLOGICAS DE SANTANDER</t>
  </si>
  <si>
    <t>UNIVERSIDAD AUTONOMA DE BUCARAMANGA-UNAB-</t>
  </si>
  <si>
    <t>UNIVERSIDAD DE SANTANDER - UDES</t>
  </si>
  <si>
    <t>CORPORACION UNIVERSITARIA DE INVESTIGACION Y DESARROLLO - UDI</t>
  </si>
  <si>
    <t>TECNOLOGICA FITEC</t>
  </si>
  <si>
    <t>CORPORACION EDUCATIVA -ITAE-</t>
  </si>
  <si>
    <t>CORPORACION INTERAMERICANA DE EDUCACION SUPERIOR-CORPOCIDES</t>
  </si>
  <si>
    <t>CORPORACION ESCUELA TECNOLOGICA DEL ORIENTE</t>
  </si>
  <si>
    <t>FUNDACION UNIVERSITARIA COMFENALCO SANTANDER</t>
  </si>
  <si>
    <t>FUNDACION UNIVERSITARIA DE SAN GIL - UNISANGIL -</t>
  </si>
  <si>
    <t>ESCUELA DE FORMACION DE INFANTERIA DE MARINA</t>
  </si>
  <si>
    <t>UNIVERSIDAD DE SUCRE</t>
  </si>
  <si>
    <t>CORPORACION UNIVERSITARIA DEL CARIBE - CECAR</t>
  </si>
  <si>
    <t>CORPORACION UNIVERSITARIA ANTONIO JOSE DE SUCRE - CORPOSUCRE</t>
  </si>
  <si>
    <t>INSTITUTO TOLIMENSE DE FORMACION TECNICA PROFESIONAL</t>
  </si>
  <si>
    <t>FUNDACION DE ESTUDIOS SUPERIORES - MONSEÑOR ABRAHAM ESCUDERO MONTOYA  - FUNDES</t>
  </si>
  <si>
    <t>CORPORACION DE EDUCACION DEL NORTE DEL TOLIMA - COREDUCACION</t>
  </si>
  <si>
    <t>UNIVERSIDAD DEL TOLIMA</t>
  </si>
  <si>
    <t>CONSERVATORIO DEL TOLIMA</t>
  </si>
  <si>
    <t>UNIVERSIDAD DE IBAGUE</t>
  </si>
  <si>
    <t>UNIVERSIDAD DEL PACIFICO</t>
  </si>
  <si>
    <t>INSTITUTO TECNICO AGRICOLA ITA</t>
  </si>
  <si>
    <t>UNIVERSIDAD DEL VALLE</t>
  </si>
  <si>
    <t>ESCUELA NACIONAL DEL DEPORTE</t>
  </si>
  <si>
    <t>INSTITUTO DEPARTAMENTAL DE BELLAS ARTES</t>
  </si>
  <si>
    <t>INSTITUCION UNIVERSITARIA ANTONIO JOSE CAMACHO</t>
  </si>
  <si>
    <t>INSTITUTO TECNICO NACIONAL DE COMERCIO SIMON RODRIGUEZ - INTENALCO</t>
  </si>
  <si>
    <t>ESCUELA MILITAR DE AVIACION MARCO FIDEL SUAREZ</t>
  </si>
  <si>
    <t>UNIVERSIDAD SANTIAGO DE CALI</t>
  </si>
  <si>
    <t>UNIVERSIDAD ICESI</t>
  </si>
  <si>
    <t>UNIVERSIDAD AUTONOMA DE OCCIDENTE</t>
  </si>
  <si>
    <t>FUNDACION UNIVERSITARIA CATOLICA LUMEN GENTIUM</t>
  </si>
  <si>
    <t>FUNDACION UNIVERSITARIA SEMINARIO TEOLOGICO BAUTISTA INTERNACIONAL</t>
  </si>
  <si>
    <t>FUNDACION CENTRO COLOMBIANO DE ESTUDIOS PROFESIONALES, -F.C.E.C.E.P.</t>
  </si>
  <si>
    <t>FUNDACION TECNOLOGICA AUTONOMA DEL PACIFICO</t>
  </si>
  <si>
    <t>CORPORACION UNIVERSITARIA CENTRO SUPERIOR - UNICUCES</t>
  </si>
  <si>
    <t>INSTITUTO DE EDUCACION EMPRESARIAL-IDEE-</t>
  </si>
  <si>
    <t>CORPORACION ESCUELA SUPERIOR DE ADMINISTRACION Y ESTUDIOS TECNOLOGICOS- EAE</t>
  </si>
  <si>
    <t>TECNOLOGICA DEL SUR</t>
  </si>
  <si>
    <t>FUNDACION ACADEMIA DE DIBUJO PROFESIONAL</t>
  </si>
  <si>
    <t>CORPORACION REGIONAL DE EDUCACION SUPERIOR-CRES-DE CALI</t>
  </si>
  <si>
    <t>CORPORACION DE ESTUDIOS SUPERIORES SALAMANDRA</t>
  </si>
  <si>
    <t>CORPORACION UNIVERSITARIA PARA EL DESARROLLO EMPRESARIAL Y SOCIAL- CUDES</t>
  </si>
  <si>
    <t>CORPORACION DE ESTUDIOS TECNOLOGICOS DEL NORTE DEL VALLE</t>
  </si>
  <si>
    <t>INSTITUTO DE EDUCACION TECNICA PROFESIONAL DE ROLDANILLO</t>
  </si>
  <si>
    <t>UNIDAD CENTRAL DEL VALLE DEL CAUCA</t>
  </si>
  <si>
    <t>REGISTROS A AUDITAR</t>
  </si>
  <si>
    <t>* La presente información se calcula con corte final de la vigencia 2018. 
El corte inicial del proceso está sujeto a la firma del contrato, sin embargo, las variaciones en la información deben ser previstas por la firma auditora.</t>
  </si>
  <si>
    <t>Auditorías del sector educativo - CM-MEN-09-2019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</si>
</sst>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thin">
        <color theme="4" tint="0.39997558519241921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2" borderId="3" xfId="0" applyFont="1" applyFill="1" applyBorder="1"/>
    <xf numFmtId="0" fontId="0" fillId="0" borderId="3" xfId="0" applyFont="1" applyBorder="1"/>
    <xf numFmtId="0" fontId="0" fillId="0" borderId="0" xfId="0" applyFill="1"/>
    <xf numFmtId="0" fontId="0" fillId="3" borderId="0" xfId="0" applyFill="1" applyAlignment="1">
      <alignment horizontal="center" vertical="center"/>
    </xf>
    <xf numFmtId="0" fontId="0" fillId="0" borderId="0" xfId="0" applyFill="1" applyAlignment="1">
      <alignment horizontal="right"/>
    </xf>
    <xf numFmtId="165" fontId="0" fillId="2" borderId="3" xfId="1" applyNumberFormat="1" applyFont="1" applyFill="1" applyBorder="1"/>
    <xf numFmtId="165" fontId="0" fillId="0" borderId="3" xfId="1" applyNumberFormat="1" applyFont="1" applyBorder="1"/>
    <xf numFmtId="0" fontId="0" fillId="2" borderId="2" xfId="0" applyFont="1" applyFill="1" applyBorder="1"/>
    <xf numFmtId="165" fontId="0" fillId="2" borderId="2" xfId="1" applyNumberFormat="1" applyFont="1" applyFill="1" applyBorder="1"/>
    <xf numFmtId="0" fontId="0" fillId="0" borderId="0" xfId="0" applyAlignment="1">
      <alignment horizontal="left"/>
    </xf>
    <xf numFmtId="0" fontId="5" fillId="0" borderId="0" xfId="0" applyFont="1" applyAlignment="1">
      <alignment horizontal="center" vertical="center"/>
    </xf>
    <xf numFmtId="165" fontId="0" fillId="3" borderId="0" xfId="1" applyNumberFormat="1" applyFont="1" applyFill="1" applyAlignment="1">
      <alignment horizontal="center" vertical="center"/>
    </xf>
    <xf numFmtId="165" fontId="0" fillId="0" borderId="0" xfId="1" applyNumberFormat="1" applyFont="1" applyFill="1"/>
    <xf numFmtId="165" fontId="0" fillId="0" borderId="0" xfId="1" applyNumberFormat="1" applyFont="1"/>
    <xf numFmtId="0" fontId="4" fillId="0" borderId="4" xfId="0" applyFont="1" applyBorder="1" applyAlignment="1">
      <alignment vertical="center"/>
    </xf>
    <xf numFmtId="165" fontId="4" fillId="0" borderId="4" xfId="1" applyNumberFormat="1" applyFont="1" applyBorder="1" applyAlignment="1">
      <alignment vertical="center"/>
    </xf>
    <xf numFmtId="0" fontId="0" fillId="0" borderId="1" xfId="0" applyBorder="1"/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vertical="center" wrapText="1"/>
    </xf>
    <xf numFmtId="1" fontId="3" fillId="4" borderId="5" xfId="0" applyNumberFormat="1" applyFont="1" applyFill="1" applyBorder="1" applyAlignment="1">
      <alignment horizontal="center" vertical="center" wrapText="1"/>
    </xf>
    <xf numFmtId="165" fontId="3" fillId="4" borderId="3" xfId="1" applyNumberFormat="1" applyFont="1" applyFill="1" applyBorder="1" applyAlignment="1">
      <alignment horizontal="center" vertical="center" wrapText="1"/>
    </xf>
    <xf numFmtId="165" fontId="3" fillId="4" borderId="5" xfId="1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4" fillId="0" borderId="4" xfId="0" applyFont="1" applyBorder="1" applyAlignment="1">
      <alignment horizontal="left" vertical="center" wrapText="1"/>
    </xf>
    <xf numFmtId="165" fontId="1" fillId="0" borderId="0" xfId="0" applyNumberFormat="1" applyFont="1" applyFill="1"/>
    <xf numFmtId="165" fontId="1" fillId="2" borderId="1" xfId="1" applyNumberFormat="1" applyFont="1" applyFill="1" applyBorder="1"/>
    <xf numFmtId="165" fontId="1" fillId="2" borderId="3" xfId="1" applyNumberFormat="1" applyFont="1" applyFill="1" applyBorder="1"/>
    <xf numFmtId="165" fontId="1" fillId="2" borderId="2" xfId="1" applyNumberFormat="1" applyFont="1" applyFill="1" applyBorder="1"/>
    <xf numFmtId="0" fontId="1" fillId="2" borderId="2" xfId="0" applyFont="1" applyFill="1" applyBorder="1"/>
    <xf numFmtId="0" fontId="6" fillId="5" borderId="0" xfId="0" applyFont="1" applyFill="1" applyAlignment="1">
      <alignment horizontal="left" vertical="top"/>
    </xf>
    <xf numFmtId="0" fontId="5" fillId="5" borderId="0" xfId="0" applyFont="1" applyFill="1" applyAlignment="1">
      <alignment horizontal="left" vertical="top"/>
    </xf>
    <xf numFmtId="0" fontId="7" fillId="5" borderId="0" xfId="0" applyFont="1" applyFill="1" applyAlignment="1">
      <alignment horizontal="left" vertical="top"/>
    </xf>
    <xf numFmtId="0" fontId="4" fillId="5" borderId="0" xfId="0" applyFont="1" applyFill="1" applyAlignment="1">
      <alignment horizontal="left" vertical="top"/>
    </xf>
    <xf numFmtId="0" fontId="8" fillId="0" borderId="0" xfId="0" applyFont="1" applyAlignment="1">
      <alignment horizontal="left" vertical="center" wrapText="1"/>
    </xf>
  </cellXfs>
  <cellStyles count="2">
    <cellStyle name="Millares" xfId="1" builtinId="3"/>
    <cellStyle name="Normal" xfId="0" builtinId="0"/>
  </cellStyles>
  <dxfs count="40">
    <dxf>
      <numFmt numFmtId="165" formatCode="_-* #,##0\ _€_-;\-* #,##0\ _€_-;_-* &quot;-&quot;??\ _€_-;_-@_-"/>
    </dxf>
    <dxf>
      <numFmt numFmtId="165" formatCode="_-* #,##0\ _€_-;\-* #,##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indexed="65"/>
        </patternFill>
      </fill>
    </dxf>
    <dxf>
      <numFmt numFmtId="165" formatCode="_-* #,##0\ _€_-;\-* #,##0\ _€_-;_-* &quot;-&quot;??\ _€_-;_-@_-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solid">
          <fgColor indexed="64"/>
          <bgColor theme="8" tint="-0.499984740745262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ossy Andrea Lizcano Bohórquez" refreshedDate="43280.633058564817" createdVersion="6" refreshedVersion="6" minRefreshableVersion="3" recordCount="60" xr:uid="{00000000-000A-0000-FFFF-FFFF01000000}">
  <cacheSource type="worksheet">
    <worksheetSource name="Tabla2"/>
  </cacheSource>
  <cacheFields count="5">
    <cacheField name="DEPARTAMENTO" numFmtId="0">
      <sharedItems count="27">
        <s v="ANTIOQUIA "/>
        <s v="ATLANTICO "/>
        <s v="BOGOTA D.C "/>
        <s v="BOLIVAR "/>
        <s v="BOYACA "/>
        <s v="CALDAS "/>
        <s v="CAQUETA "/>
        <s v="CASANARE "/>
        <s v="CAUCA "/>
        <s v="CESAR "/>
        <s v="CHOCO "/>
        <s v="CORDOBA "/>
        <s v="CUNDINAMARCA "/>
        <s v="GUAJIRA "/>
        <s v="HUILA "/>
        <s v="MAGDALENA "/>
        <s v="META "/>
        <s v="NARINIO "/>
        <s v="NORTE DE SANTANDER "/>
        <s v="PUTUMAYO "/>
        <s v="QUINDIO "/>
        <s v="RISARALDA "/>
        <s v="SAN ANDRES Y PROVIDENCIA"/>
        <s v="SANTANDER "/>
        <s v="SUCRE "/>
        <s v="TOLIMA "/>
        <s v="VALLE DEL CAUCA "/>
      </sharedItems>
    </cacheField>
    <cacheField name="MUNICIPIO" numFmtId="0">
      <sharedItems/>
    </cacheField>
    <cacheField name="Cantidad Visitas" numFmtId="0">
      <sharedItems containsSemiMixedTypes="0" containsString="0" containsNumber="1" containsInteger="1" minValue="1" maxValue="111"/>
    </cacheField>
    <cacheField name="Cantidad IES" numFmtId="0">
      <sharedItems containsSemiMixedTypes="0" containsString="0" containsNumber="1" containsInteger="1" minValue="1" maxValue="125"/>
    </cacheField>
    <cacheField name="Docentes" numFmtId="165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0">
  <r>
    <x v="0"/>
    <s v="APARTADO"/>
    <n v="1"/>
    <n v="1"/>
    <m/>
  </r>
  <r>
    <x v="0"/>
    <s v="BELLO"/>
    <n v="1"/>
    <n v="1"/>
    <m/>
  </r>
  <r>
    <x v="0"/>
    <s v="CALDAS"/>
    <n v="1"/>
    <n v="1"/>
    <m/>
  </r>
  <r>
    <x v="0"/>
    <s v="ENVIGADO"/>
    <n v="2"/>
    <n v="2"/>
    <m/>
  </r>
  <r>
    <x v="0"/>
    <s v="MARINILLA"/>
    <n v="1"/>
    <n v="1"/>
    <m/>
  </r>
  <r>
    <x v="0"/>
    <s v="MEDELLIN"/>
    <n v="28"/>
    <n v="37"/>
    <m/>
  </r>
  <r>
    <x v="0"/>
    <s v="RIONEGRO"/>
    <n v="1"/>
    <n v="1"/>
    <m/>
  </r>
  <r>
    <x v="0"/>
    <s v="SABANETA"/>
    <n v="2"/>
    <n v="2"/>
    <m/>
  </r>
  <r>
    <x v="0"/>
    <s v="SANTA ROSA DE OSOS"/>
    <n v="1"/>
    <n v="1"/>
    <m/>
  </r>
  <r>
    <x v="0"/>
    <s v="SANTAFEDEANTIOQUIA"/>
    <n v="1"/>
    <n v="1"/>
    <m/>
  </r>
  <r>
    <x v="1"/>
    <s v="BARRANQUILLA"/>
    <n v="16"/>
    <n v="16"/>
    <m/>
  </r>
  <r>
    <x v="1"/>
    <s v="SOLEDAD"/>
    <n v="1"/>
    <n v="1"/>
    <m/>
  </r>
  <r>
    <x v="2"/>
    <s v="BOGOTA D.C."/>
    <n v="111"/>
    <n v="125"/>
    <m/>
  </r>
  <r>
    <x v="3"/>
    <s v="CARTAGENA"/>
    <n v="12"/>
    <n v="12"/>
    <m/>
  </r>
  <r>
    <x v="4"/>
    <s v="TUNJA"/>
    <n v="4"/>
    <n v="7"/>
    <m/>
  </r>
  <r>
    <x v="5"/>
    <s v="MANIZALES"/>
    <n v="4"/>
    <n v="4"/>
    <m/>
  </r>
  <r>
    <x v="5"/>
    <s v="PENSILVANIA"/>
    <n v="1"/>
    <n v="1"/>
    <m/>
  </r>
  <r>
    <x v="6"/>
    <s v="FLORENCIA"/>
    <n v="1"/>
    <n v="1"/>
    <m/>
  </r>
  <r>
    <x v="7"/>
    <s v="YOPAL"/>
    <n v="1"/>
    <n v="1"/>
    <m/>
  </r>
  <r>
    <x v="8"/>
    <s v="POPAYAN"/>
    <n v="5"/>
    <n v="5"/>
    <m/>
  </r>
  <r>
    <x v="9"/>
    <s v="VALLEDUPAR"/>
    <n v="1"/>
    <n v="2"/>
    <m/>
  </r>
  <r>
    <x v="10"/>
    <s v="QUIBDO"/>
    <n v="2"/>
    <n v="2"/>
    <m/>
  </r>
  <r>
    <x v="11"/>
    <s v="MONTERIA"/>
    <n v="2"/>
    <n v="2"/>
    <m/>
  </r>
  <r>
    <x v="12"/>
    <s v="CHIA"/>
    <n v="1"/>
    <n v="1"/>
    <m/>
  </r>
  <r>
    <x v="12"/>
    <s v="FACATATIVA"/>
    <n v="1"/>
    <n v="1"/>
    <m/>
  </r>
  <r>
    <x v="12"/>
    <s v="GIRARDOT"/>
    <n v="1"/>
    <n v="3"/>
    <m/>
  </r>
  <r>
    <x v="12"/>
    <s v="MADRID"/>
    <n v="2"/>
    <n v="2"/>
    <m/>
  </r>
  <r>
    <x v="12"/>
    <s v="NILO"/>
    <n v="1"/>
    <n v="1"/>
    <m/>
  </r>
  <r>
    <x v="13"/>
    <s v="RIOHACHA"/>
    <n v="1"/>
    <n v="1"/>
    <m/>
  </r>
  <r>
    <x v="13"/>
    <s v="SAN JUAN DEL CESAR"/>
    <n v="1"/>
    <n v="1"/>
    <m/>
  </r>
  <r>
    <x v="14"/>
    <s v="NEIVA"/>
    <n v="3"/>
    <n v="3"/>
    <m/>
  </r>
  <r>
    <x v="14"/>
    <s v="RIVERA"/>
    <n v="1"/>
    <n v="1"/>
    <m/>
  </r>
  <r>
    <x v="15"/>
    <s v="CIENAGA"/>
    <n v="1"/>
    <n v="1"/>
    <m/>
  </r>
  <r>
    <x v="15"/>
    <s v="SANTA MARTA"/>
    <n v="1"/>
    <n v="1"/>
    <m/>
  </r>
  <r>
    <x v="16"/>
    <s v="VILLAVICENCIO"/>
    <n v="2"/>
    <n v="2"/>
    <m/>
  </r>
  <r>
    <x v="17"/>
    <s v="PASTO"/>
    <n v="4"/>
    <n v="4"/>
    <m/>
  </r>
  <r>
    <x v="18"/>
    <s v="CUCUTA"/>
    <n v="3"/>
    <n v="3"/>
    <m/>
  </r>
  <r>
    <x v="18"/>
    <s v="OCAÑA"/>
    <n v="1"/>
    <n v="1"/>
    <m/>
  </r>
  <r>
    <x v="18"/>
    <s v="PAMPLONA"/>
    <n v="2"/>
    <n v="2"/>
    <m/>
  </r>
  <r>
    <x v="19"/>
    <s v="MOCOA"/>
    <n v="1"/>
    <n v="1"/>
    <m/>
  </r>
  <r>
    <x v="19"/>
    <s v="SIBUNDOY"/>
    <n v="1"/>
    <n v="1"/>
    <m/>
  </r>
  <r>
    <x v="20"/>
    <s v="ARMENIA"/>
    <n v="4"/>
    <n v="4"/>
    <m/>
  </r>
  <r>
    <x v="21"/>
    <s v="PEREIRA"/>
    <n v="5"/>
    <n v="5"/>
    <m/>
  </r>
  <r>
    <x v="21"/>
    <s v="SANTAROSADECABAL"/>
    <n v="1"/>
    <n v="1"/>
    <m/>
  </r>
  <r>
    <x v="22"/>
    <s v="SAN ANDRES"/>
    <n v="1"/>
    <n v="1"/>
    <m/>
  </r>
  <r>
    <x v="23"/>
    <s v="BARRANCABERMEJA"/>
    <n v="1"/>
    <n v="1"/>
    <m/>
  </r>
  <r>
    <x v="23"/>
    <s v="BUCARAMANGA"/>
    <n v="12"/>
    <n v="12"/>
    <m/>
  </r>
  <r>
    <x v="23"/>
    <s v="SAN GIL"/>
    <n v="1"/>
    <n v="1"/>
    <m/>
  </r>
  <r>
    <x v="23"/>
    <s v="SOCORRO"/>
    <n v="1"/>
    <n v="1"/>
    <m/>
  </r>
  <r>
    <x v="24"/>
    <s v="COVEAS (SUCRE)"/>
    <n v="1"/>
    <n v="1"/>
    <m/>
  </r>
  <r>
    <x v="24"/>
    <s v="SINCELEJO"/>
    <n v="3"/>
    <n v="3"/>
    <m/>
  </r>
  <r>
    <x v="25"/>
    <s v="ESPINAL (CHICORAL) "/>
    <n v="2"/>
    <n v="2"/>
    <m/>
  </r>
  <r>
    <x v="25"/>
    <s v="HONDA"/>
    <n v="1"/>
    <n v="1"/>
    <m/>
  </r>
  <r>
    <x v="25"/>
    <s v="IBAGUE"/>
    <n v="3"/>
    <n v="3"/>
    <m/>
  </r>
  <r>
    <x v="26"/>
    <s v="BUENAVENTURA"/>
    <n v="1"/>
    <n v="1"/>
    <m/>
  </r>
  <r>
    <x v="26"/>
    <s v="BUGA"/>
    <n v="1"/>
    <n v="1"/>
    <m/>
  </r>
  <r>
    <x v="26"/>
    <s v="CALI"/>
    <n v="24"/>
    <n v="25"/>
    <m/>
  </r>
  <r>
    <x v="26"/>
    <s v="CARTAGO"/>
    <n v="1"/>
    <n v="1"/>
    <m/>
  </r>
  <r>
    <x v="26"/>
    <s v="ROLDANILLO"/>
    <n v="1"/>
    <n v="1"/>
    <m/>
  </r>
  <r>
    <x v="26"/>
    <s v="TULUA"/>
    <n v="1"/>
    <n v="1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aDinámica5" cacheId="0" applyNumberFormats="0" applyBorderFormats="0" applyFontFormats="0" applyPatternFormats="0" applyAlignmentFormats="0" applyWidthHeightFormats="1" dataCaption="Valores" updatedVersion="6" minRefreshableVersion="3" useAutoFormatting="1" itemPrintTitles="1" createdVersion="6" indent="0" outline="1" outlineData="1" multipleFieldFilters="0">
  <location ref="A81:D109" firstHeaderRow="0" firstDataRow="1" firstDataCol="1"/>
  <pivotFields count="5">
    <pivotField axis="axisRow" showAll="0">
      <items count="2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dataField="1" showAll="0"/>
    <pivotField dataField="1" showAll="0"/>
    <pivotField dataField="1" showAll="0"/>
    <pivotField showAll="0" defaultSubtotal="0"/>
  </pivotFields>
  <rowFields count="1">
    <field x="0"/>
  </rowFields>
  <rowItems count="2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Cuenta de MUNICIPIO" fld="1" subtotal="count" baseField="0" baseItem="0"/>
    <dataField name="Suma de Cantidad Visitas" fld="2" baseField="0" baseItem="0"/>
    <dataField name="Suma de Cantidad IES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12:E73" totalsRowCount="1" headerRowDxfId="39" dataDxfId="38">
  <autoFilter ref="A12:E72" xr:uid="{00000000-0009-0000-0100-000002000000}"/>
  <tableColumns count="5">
    <tableColumn id="1" xr3:uid="{00000000-0010-0000-0100-000001000000}" name="DEPARTAMENTO" dataDxfId="37" totalsRowDxfId="36"/>
    <tableColumn id="2" xr3:uid="{00000000-0010-0000-0100-000002000000}" name="MUNICIPIO" totalsRowFunction="count" dataDxfId="35" totalsRowDxfId="34"/>
    <tableColumn id="3" xr3:uid="{00000000-0010-0000-0100-000003000000}" name="Cantidad Visitas" totalsRowFunction="sum" dataDxfId="33" totalsRowDxfId="32"/>
    <tableColumn id="4" xr3:uid="{00000000-0010-0000-0100-000004000000}" name="Cantidad IES" totalsRowFunction="sum" dataDxfId="31" totalsRowDxfId="30"/>
    <tableColumn id="5" xr3:uid="{00000000-0010-0000-0100-000005000000}" name="Docentes" totalsRowFunction="sum" dataDxfId="29" totalsRowDxfId="28" dataCellStyle="Millar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a4" displayName="Tabla4" ref="B3:L297" totalsRowCount="1" dataDxfId="26" headerRowBorderDxfId="27" tableBorderDxfId="25" totalsRowBorderDxfId="24" dataCellStyle="Millares">
  <autoFilter ref="B3:L296" xr:uid="{00000000-0009-0000-0100-000004000000}"/>
  <tableColumns count="11">
    <tableColumn id="1" xr3:uid="{00000000-0010-0000-0200-000001000000}" name="Dpto_IES_REPORTA" dataDxfId="23" totalsRowDxfId="22"/>
    <tableColumn id="2" xr3:uid="{00000000-0010-0000-0200-000002000000}" name="MPIO_IES_REPORTA" dataDxfId="21" totalsRowDxfId="20"/>
    <tableColumn id="3" xr3:uid="{00000000-0010-0000-0200-000003000000}" name="ORIGEN" dataDxfId="19" totalsRowDxfId="18"/>
    <tableColumn id="4" xr3:uid="{00000000-0010-0000-0200-000004000000}" name="IES_REPORTA" dataDxfId="17" totalsRowDxfId="16"/>
    <tableColumn id="5" xr3:uid="{00000000-0010-0000-0200-000005000000}" name="Institución de Educación Superior (IES)" dataDxfId="15" totalsRowDxfId="14"/>
    <tableColumn id="6" xr3:uid="{00000000-0010-0000-0200-000006000000}" name="Cantidad IES" dataDxfId="13" totalsRowDxfId="12" dataCellStyle="Millares"/>
    <tableColumn id="7" xr3:uid="{00000000-0010-0000-0200-000007000000}" name="DOC" dataDxfId="11" totalsRowDxfId="10" dataCellStyle="Millares"/>
    <tableColumn id="8" xr3:uid="{00000000-0010-0000-0200-000008000000}" name="MAES" dataDxfId="9" totalsRowDxfId="8" dataCellStyle="Millares"/>
    <tableColumn id="9" xr3:uid="{00000000-0010-0000-0200-000009000000}" name="POST" dataDxfId="7" totalsRowDxfId="6" dataCellStyle="Millares"/>
    <tableColumn id="10" xr3:uid="{00000000-0010-0000-0200-00000A000000}" name="MAESTRIA 20%" dataDxfId="5" totalsRowDxfId="4" dataCellStyle="Millares">
      <calculatedColumnFormula>ROUND((Tabla4[[#This Row],[MAES]]*20%),0)</calculatedColumnFormula>
    </tableColumn>
    <tableColumn id="11" xr3:uid="{00000000-0010-0000-0200-00000B000000}" name="TOTAL" totalsRowFunction="sum" dataDxfId="3" totalsRowDxfId="2" dataCellStyle="Millares">
      <calculatedColumnFormula>+Tabla4[[#This Row],[DOC]]+Tabla4[[#This Row],[POST]]+Tabla4[[#This Row],[MAESTRIA 20%]]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abla5" displayName="Tabla5" ref="B3:E297" totalsRowCount="1">
  <autoFilter ref="B3:E296" xr:uid="{00000000-0009-0000-0100-000005000000}"/>
  <tableColumns count="4">
    <tableColumn id="1" xr3:uid="{00000000-0010-0000-0300-000001000000}" name="Dpto_IES_REPORTA"/>
    <tableColumn id="2" xr3:uid="{00000000-0010-0000-0300-000002000000}" name="MPIO_IES_REPORTA"/>
    <tableColumn id="3" xr3:uid="{00000000-0010-0000-0300-000003000000}" name="Institución de Educación Superior (IES)"/>
    <tableColumn id="4" xr3:uid="{00000000-0010-0000-0300-000004000000}" name="REGISTROS A AUDITAR" totalsRowFunction="sum" dataDxfId="1" totalsRowDxfId="0" dataCellStyle="Millar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41"/>
  <sheetViews>
    <sheetView tabSelected="1" view="pageBreakPreview" zoomScaleNormal="100" zoomScaleSheetLayoutView="100" workbookViewId="0">
      <selection activeCell="A4" sqref="A4:F4"/>
    </sheetView>
  </sheetViews>
  <sheetFormatPr baseColWidth="10" defaultColWidth="11.42578125" defaultRowHeight="15" x14ac:dyDescent="0.25"/>
  <cols>
    <col min="1" max="1" width="26.85546875" customWidth="1"/>
    <col min="2" max="2" width="20.7109375" customWidth="1"/>
    <col min="3" max="3" width="23.42578125" customWidth="1"/>
    <col min="4" max="4" width="20" customWidth="1"/>
    <col min="5" max="5" width="15.28515625" style="16" bestFit="1" customWidth="1"/>
    <col min="7" max="7" width="29.28515625" customWidth="1"/>
  </cols>
  <sheetData>
    <row r="1" spans="1:6" ht="21" x14ac:dyDescent="0.25">
      <c r="A1" s="32" t="s">
        <v>0</v>
      </c>
      <c r="B1" s="32"/>
      <c r="C1" s="32"/>
      <c r="D1" s="32"/>
      <c r="E1" s="32"/>
      <c r="F1" s="32"/>
    </row>
    <row r="2" spans="1:6" ht="18.75" x14ac:dyDescent="0.25">
      <c r="A2" s="33" t="s">
        <v>1</v>
      </c>
      <c r="B2" s="33"/>
      <c r="C2" s="33"/>
      <c r="D2" s="33"/>
      <c r="E2" s="33"/>
      <c r="F2" s="33"/>
    </row>
    <row r="3" spans="1:6" ht="15.75" x14ac:dyDescent="0.25">
      <c r="A3" s="34" t="s">
        <v>395</v>
      </c>
      <c r="B3" s="34"/>
      <c r="C3" s="34"/>
      <c r="D3" s="34"/>
      <c r="E3" s="34"/>
      <c r="F3" s="34"/>
    </row>
    <row r="4" spans="1:6" x14ac:dyDescent="0.25">
      <c r="A4" s="35" t="s">
        <v>4</v>
      </c>
      <c r="B4" s="35"/>
      <c r="C4" s="35"/>
      <c r="D4" s="35"/>
      <c r="E4" s="35"/>
      <c r="F4" s="35"/>
    </row>
    <row r="5" spans="1:6" ht="41.25" customHeight="1" x14ac:dyDescent="0.25">
      <c r="A5" s="36" t="s">
        <v>394</v>
      </c>
      <c r="B5" s="36"/>
      <c r="C5" s="36"/>
      <c r="D5" s="36"/>
      <c r="E5" s="36"/>
      <c r="F5" s="25"/>
    </row>
    <row r="6" spans="1:6" ht="18" customHeight="1" x14ac:dyDescent="0.25">
      <c r="A6" s="13"/>
      <c r="B6" s="13"/>
      <c r="C6" s="13"/>
      <c r="D6" s="13"/>
      <c r="E6" s="13"/>
    </row>
    <row r="7" spans="1:6" ht="18" customHeight="1" x14ac:dyDescent="0.25">
      <c r="A7" s="17" t="s">
        <v>5</v>
      </c>
      <c r="B7" s="18">
        <v>60</v>
      </c>
    </row>
    <row r="8" spans="1:6" x14ac:dyDescent="0.25">
      <c r="A8" s="17" t="s">
        <v>6</v>
      </c>
      <c r="B8" s="18">
        <v>292</v>
      </c>
    </row>
    <row r="9" spans="1:6" x14ac:dyDescent="0.25">
      <c r="A9" s="17" t="s">
        <v>7</v>
      </c>
      <c r="B9" s="18">
        <v>322</v>
      </c>
    </row>
    <row r="10" spans="1:6" ht="30" x14ac:dyDescent="0.25">
      <c r="A10" s="26" t="s">
        <v>8</v>
      </c>
      <c r="B10" s="18">
        <f>+Tabla2[[#Totals],[Docentes]]</f>
        <v>29212</v>
      </c>
    </row>
    <row r="12" spans="1:6" x14ac:dyDescent="0.25">
      <c r="A12" s="6" t="s">
        <v>9</v>
      </c>
      <c r="B12" s="6" t="s">
        <v>10</v>
      </c>
      <c r="C12" s="6" t="s">
        <v>11</v>
      </c>
      <c r="D12" s="6" t="s">
        <v>12</v>
      </c>
      <c r="E12" s="14" t="s">
        <v>13</v>
      </c>
    </row>
    <row r="13" spans="1:6" x14ac:dyDescent="0.25">
      <c r="A13" s="5" t="s">
        <v>14</v>
      </c>
      <c r="B13" s="5" t="s">
        <v>15</v>
      </c>
      <c r="C13" s="5">
        <v>1</v>
      </c>
      <c r="D13" s="5">
        <v>1</v>
      </c>
      <c r="E13" s="15">
        <v>4</v>
      </c>
    </row>
    <row r="14" spans="1:6" x14ac:dyDescent="0.25">
      <c r="A14" s="5" t="s">
        <v>14</v>
      </c>
      <c r="B14" s="5" t="s">
        <v>16</v>
      </c>
      <c r="C14" s="5">
        <v>1</v>
      </c>
      <c r="D14" s="5">
        <v>1</v>
      </c>
      <c r="E14" s="15">
        <v>1</v>
      </c>
    </row>
    <row r="15" spans="1:6" x14ac:dyDescent="0.25">
      <c r="A15" s="5" t="s">
        <v>14</v>
      </c>
      <c r="B15" s="5" t="s">
        <v>17</v>
      </c>
      <c r="C15" s="5">
        <v>1</v>
      </c>
      <c r="D15" s="5">
        <v>1</v>
      </c>
      <c r="E15" s="15">
        <v>137</v>
      </c>
    </row>
    <row r="16" spans="1:6" x14ac:dyDescent="0.25">
      <c r="A16" s="5" t="s">
        <v>14</v>
      </c>
      <c r="B16" s="5" t="s">
        <v>18</v>
      </c>
      <c r="C16" s="5">
        <v>2</v>
      </c>
      <c r="D16" s="5">
        <v>2</v>
      </c>
      <c r="E16" s="15">
        <v>42</v>
      </c>
    </row>
    <row r="17" spans="1:5" x14ac:dyDescent="0.25">
      <c r="A17" s="5" t="s">
        <v>14</v>
      </c>
      <c r="B17" s="5" t="s">
        <v>19</v>
      </c>
      <c r="C17" s="5">
        <v>1</v>
      </c>
      <c r="D17" s="5">
        <v>1</v>
      </c>
      <c r="E17" s="15">
        <v>0</v>
      </c>
    </row>
    <row r="18" spans="1:5" x14ac:dyDescent="0.25">
      <c r="A18" s="5" t="s">
        <v>14</v>
      </c>
      <c r="B18" s="5" t="s">
        <v>20</v>
      </c>
      <c r="C18" s="5">
        <v>28</v>
      </c>
      <c r="D18" s="5">
        <v>37</v>
      </c>
      <c r="E18" s="15">
        <v>4856</v>
      </c>
    </row>
    <row r="19" spans="1:5" x14ac:dyDescent="0.25">
      <c r="A19" s="5" t="s">
        <v>14</v>
      </c>
      <c r="B19" s="5" t="s">
        <v>21</v>
      </c>
      <c r="C19" s="5">
        <v>1</v>
      </c>
      <c r="D19" s="5">
        <v>1</v>
      </c>
      <c r="E19" s="15">
        <v>46</v>
      </c>
    </row>
    <row r="20" spans="1:5" x14ac:dyDescent="0.25">
      <c r="A20" s="5" t="s">
        <v>14</v>
      </c>
      <c r="B20" s="5" t="s">
        <v>22</v>
      </c>
      <c r="C20" s="5">
        <v>2</v>
      </c>
      <c r="D20" s="5">
        <v>2</v>
      </c>
      <c r="E20" s="15">
        <v>84</v>
      </c>
    </row>
    <row r="21" spans="1:5" x14ac:dyDescent="0.25">
      <c r="A21" s="5" t="s">
        <v>14</v>
      </c>
      <c r="B21" s="5" t="s">
        <v>23</v>
      </c>
      <c r="C21" s="5">
        <v>1</v>
      </c>
      <c r="D21" s="5">
        <v>1</v>
      </c>
      <c r="E21" s="15">
        <v>13</v>
      </c>
    </row>
    <row r="22" spans="1:5" x14ac:dyDescent="0.25">
      <c r="A22" s="5" t="s">
        <v>14</v>
      </c>
      <c r="B22" s="5" t="s">
        <v>24</v>
      </c>
      <c r="C22" s="5">
        <v>1</v>
      </c>
      <c r="D22" s="5">
        <v>1</v>
      </c>
      <c r="E22" s="15">
        <v>0</v>
      </c>
    </row>
    <row r="23" spans="1:5" x14ac:dyDescent="0.25">
      <c r="A23" s="5" t="s">
        <v>25</v>
      </c>
      <c r="B23" s="5" t="s">
        <v>26</v>
      </c>
      <c r="C23" s="5">
        <v>16</v>
      </c>
      <c r="D23" s="5">
        <v>16</v>
      </c>
      <c r="E23" s="15">
        <v>1882</v>
      </c>
    </row>
    <row r="24" spans="1:5" x14ac:dyDescent="0.25">
      <c r="A24" s="5" t="s">
        <v>25</v>
      </c>
      <c r="B24" s="5" t="s">
        <v>3</v>
      </c>
      <c r="C24" s="5">
        <v>1</v>
      </c>
      <c r="D24" s="5">
        <v>1</v>
      </c>
      <c r="E24" s="15">
        <v>8</v>
      </c>
    </row>
    <row r="25" spans="1:5" x14ac:dyDescent="0.25">
      <c r="A25" s="5" t="s">
        <v>27</v>
      </c>
      <c r="B25" s="5" t="s">
        <v>28</v>
      </c>
      <c r="C25" s="5">
        <v>110</v>
      </c>
      <c r="D25" s="5">
        <v>124</v>
      </c>
      <c r="E25" s="15">
        <v>12951</v>
      </c>
    </row>
    <row r="26" spans="1:5" x14ac:dyDescent="0.25">
      <c r="A26" s="5" t="s">
        <v>29</v>
      </c>
      <c r="B26" s="5" t="s">
        <v>30</v>
      </c>
      <c r="C26" s="5">
        <v>12</v>
      </c>
      <c r="D26" s="5">
        <v>12</v>
      </c>
      <c r="E26" s="15">
        <v>492</v>
      </c>
    </row>
    <row r="27" spans="1:5" x14ac:dyDescent="0.25">
      <c r="A27" s="5" t="s">
        <v>31</v>
      </c>
      <c r="B27" s="5" t="s">
        <v>32</v>
      </c>
      <c r="C27" s="5">
        <v>4</v>
      </c>
      <c r="D27" s="5">
        <v>7</v>
      </c>
      <c r="E27" s="15">
        <v>607</v>
      </c>
    </row>
    <row r="28" spans="1:5" x14ac:dyDescent="0.25">
      <c r="A28" s="5" t="s">
        <v>33</v>
      </c>
      <c r="B28" s="5" t="s">
        <v>34</v>
      </c>
      <c r="C28" s="5">
        <v>4</v>
      </c>
      <c r="D28" s="5">
        <v>4</v>
      </c>
      <c r="E28" s="15">
        <v>495</v>
      </c>
    </row>
    <row r="29" spans="1:5" x14ac:dyDescent="0.25">
      <c r="A29" s="5" t="s">
        <v>33</v>
      </c>
      <c r="B29" s="5" t="s">
        <v>35</v>
      </c>
      <c r="C29" s="5">
        <v>1</v>
      </c>
      <c r="D29" s="5">
        <v>1</v>
      </c>
      <c r="E29" s="15">
        <v>0</v>
      </c>
    </row>
    <row r="30" spans="1:5" x14ac:dyDescent="0.25">
      <c r="A30" s="5" t="s">
        <v>36</v>
      </c>
      <c r="B30" s="5" t="s">
        <v>37</v>
      </c>
      <c r="C30" s="5">
        <v>1</v>
      </c>
      <c r="D30" s="5">
        <v>1</v>
      </c>
      <c r="E30" s="15">
        <v>77</v>
      </c>
    </row>
    <row r="31" spans="1:5" x14ac:dyDescent="0.25">
      <c r="A31" s="5" t="s">
        <v>38</v>
      </c>
      <c r="B31" s="5" t="s">
        <v>39</v>
      </c>
      <c r="C31" s="5">
        <v>1</v>
      </c>
      <c r="D31" s="5">
        <v>1</v>
      </c>
      <c r="E31" s="15">
        <v>11</v>
      </c>
    </row>
    <row r="32" spans="1:5" x14ac:dyDescent="0.25">
      <c r="A32" s="5" t="s">
        <v>40</v>
      </c>
      <c r="B32" s="5" t="s">
        <v>41</v>
      </c>
      <c r="C32" s="5">
        <v>5</v>
      </c>
      <c r="D32" s="5">
        <v>5</v>
      </c>
      <c r="E32" s="15">
        <v>470</v>
      </c>
    </row>
    <row r="33" spans="1:5" x14ac:dyDescent="0.25">
      <c r="A33" s="5" t="s">
        <v>42</v>
      </c>
      <c r="B33" s="5" t="s">
        <v>43</v>
      </c>
      <c r="C33" s="5">
        <v>1</v>
      </c>
      <c r="D33" s="5">
        <v>2</v>
      </c>
      <c r="E33" s="15">
        <v>102</v>
      </c>
    </row>
    <row r="34" spans="1:5" x14ac:dyDescent="0.25">
      <c r="A34" s="5" t="s">
        <v>44</v>
      </c>
      <c r="B34" s="5" t="s">
        <v>2</v>
      </c>
      <c r="C34" s="5">
        <v>2</v>
      </c>
      <c r="D34" s="5">
        <v>2</v>
      </c>
      <c r="E34" s="15">
        <v>74</v>
      </c>
    </row>
    <row r="35" spans="1:5" x14ac:dyDescent="0.25">
      <c r="A35" s="5" t="s">
        <v>45</v>
      </c>
      <c r="B35" s="5" t="s">
        <v>46</v>
      </c>
      <c r="C35" s="5">
        <v>2</v>
      </c>
      <c r="D35" s="5">
        <v>2</v>
      </c>
      <c r="E35" s="15">
        <v>256</v>
      </c>
    </row>
    <row r="36" spans="1:5" x14ac:dyDescent="0.25">
      <c r="A36" s="5" t="s">
        <v>47</v>
      </c>
      <c r="B36" s="5" t="s">
        <v>48</v>
      </c>
      <c r="C36" s="5">
        <v>1</v>
      </c>
      <c r="D36" s="5">
        <v>1</v>
      </c>
      <c r="E36" s="15">
        <v>377</v>
      </c>
    </row>
    <row r="37" spans="1:5" x14ac:dyDescent="0.25">
      <c r="A37" s="5" t="s">
        <v>47</v>
      </c>
      <c r="B37" s="5" t="s">
        <v>49</v>
      </c>
      <c r="C37" s="5">
        <v>1</v>
      </c>
      <c r="D37" s="5">
        <v>1</v>
      </c>
      <c r="E37" s="15">
        <v>4</v>
      </c>
    </row>
    <row r="38" spans="1:5" x14ac:dyDescent="0.25">
      <c r="A38" s="5" t="s">
        <v>47</v>
      </c>
      <c r="B38" s="5" t="s">
        <v>50</v>
      </c>
      <c r="C38" s="5">
        <v>1</v>
      </c>
      <c r="D38" s="5">
        <v>3</v>
      </c>
      <c r="E38" s="15">
        <v>114</v>
      </c>
    </row>
    <row r="39" spans="1:5" x14ac:dyDescent="0.25">
      <c r="A39" s="5" t="s">
        <v>47</v>
      </c>
      <c r="B39" s="5" t="s">
        <v>51</v>
      </c>
      <c r="C39" s="5">
        <v>2</v>
      </c>
      <c r="D39" s="5">
        <v>2</v>
      </c>
      <c r="E39" s="15">
        <v>3</v>
      </c>
    </row>
    <row r="40" spans="1:5" x14ac:dyDescent="0.25">
      <c r="A40" s="5" t="s">
        <v>47</v>
      </c>
      <c r="B40" s="5" t="s">
        <v>52</v>
      </c>
      <c r="C40" s="5">
        <v>1</v>
      </c>
      <c r="D40" s="5">
        <v>1</v>
      </c>
      <c r="E40" s="15">
        <v>1</v>
      </c>
    </row>
    <row r="41" spans="1:5" x14ac:dyDescent="0.25">
      <c r="A41" s="5" t="s">
        <v>53</v>
      </c>
      <c r="B41" s="5" t="s">
        <v>54</v>
      </c>
      <c r="C41" s="5">
        <v>1</v>
      </c>
      <c r="D41" s="5">
        <v>1</v>
      </c>
      <c r="E41" s="15">
        <v>163</v>
      </c>
    </row>
    <row r="42" spans="1:5" x14ac:dyDescent="0.25">
      <c r="A42" s="5" t="s">
        <v>53</v>
      </c>
      <c r="B42" s="5" t="s">
        <v>55</v>
      </c>
      <c r="C42" s="5">
        <v>1</v>
      </c>
      <c r="D42" s="5">
        <v>1</v>
      </c>
      <c r="E42" s="15">
        <v>1</v>
      </c>
    </row>
    <row r="43" spans="1:5" x14ac:dyDescent="0.25">
      <c r="A43" s="5" t="s">
        <v>56</v>
      </c>
      <c r="B43" s="5" t="s">
        <v>57</v>
      </c>
      <c r="C43" s="5">
        <v>3</v>
      </c>
      <c r="D43" s="5">
        <v>3</v>
      </c>
      <c r="E43" s="15">
        <v>170</v>
      </c>
    </row>
    <row r="44" spans="1:5" x14ac:dyDescent="0.25">
      <c r="A44" s="5" t="s">
        <v>56</v>
      </c>
      <c r="B44" s="5" t="s">
        <v>58</v>
      </c>
      <c r="C44" s="5">
        <v>1</v>
      </c>
      <c r="D44" s="5">
        <v>1</v>
      </c>
      <c r="E44" s="15">
        <v>11</v>
      </c>
    </row>
    <row r="45" spans="1:5" x14ac:dyDescent="0.25">
      <c r="A45" s="5" t="s">
        <v>59</v>
      </c>
      <c r="B45" s="5" t="s">
        <v>60</v>
      </c>
      <c r="C45" s="5">
        <v>1</v>
      </c>
      <c r="D45" s="5">
        <v>1</v>
      </c>
      <c r="E45" s="15">
        <v>0</v>
      </c>
    </row>
    <row r="46" spans="1:5" x14ac:dyDescent="0.25">
      <c r="A46" s="5" t="s">
        <v>59</v>
      </c>
      <c r="B46" s="5" t="s">
        <v>61</v>
      </c>
      <c r="C46" s="5">
        <v>1</v>
      </c>
      <c r="D46" s="5">
        <v>1</v>
      </c>
      <c r="E46" s="15">
        <v>170</v>
      </c>
    </row>
    <row r="47" spans="1:5" x14ac:dyDescent="0.25">
      <c r="A47" s="5" t="s">
        <v>62</v>
      </c>
      <c r="B47" s="5" t="s">
        <v>63</v>
      </c>
      <c r="C47" s="5">
        <v>2</v>
      </c>
      <c r="D47" s="5">
        <v>2</v>
      </c>
      <c r="E47" s="15">
        <v>96</v>
      </c>
    </row>
    <row r="48" spans="1:5" x14ac:dyDescent="0.25">
      <c r="A48" s="5" t="s">
        <v>64</v>
      </c>
      <c r="B48" s="5" t="s">
        <v>65</v>
      </c>
      <c r="C48" s="5">
        <v>4</v>
      </c>
      <c r="D48" s="5">
        <v>4</v>
      </c>
      <c r="E48" s="15">
        <v>301</v>
      </c>
    </row>
    <row r="49" spans="1:5" x14ac:dyDescent="0.25">
      <c r="A49" s="5" t="s">
        <v>66</v>
      </c>
      <c r="B49" s="5" t="s">
        <v>67</v>
      </c>
      <c r="C49" s="5">
        <v>3</v>
      </c>
      <c r="D49" s="5">
        <v>3</v>
      </c>
      <c r="E49" s="15">
        <v>133</v>
      </c>
    </row>
    <row r="50" spans="1:5" x14ac:dyDescent="0.25">
      <c r="A50" s="5" t="s">
        <v>66</v>
      </c>
      <c r="B50" s="5" t="s">
        <v>68</v>
      </c>
      <c r="C50" s="5">
        <v>1</v>
      </c>
      <c r="D50" s="5">
        <v>1</v>
      </c>
      <c r="E50" s="15">
        <v>29</v>
      </c>
    </row>
    <row r="51" spans="1:5" x14ac:dyDescent="0.25">
      <c r="A51" s="5" t="s">
        <v>66</v>
      </c>
      <c r="B51" s="5" t="s">
        <v>69</v>
      </c>
      <c r="C51" s="5">
        <v>2</v>
      </c>
      <c r="D51" s="5">
        <v>2</v>
      </c>
      <c r="E51" s="15">
        <v>234</v>
      </c>
    </row>
    <row r="52" spans="1:5" x14ac:dyDescent="0.25">
      <c r="A52" s="5" t="s">
        <v>70</v>
      </c>
      <c r="B52" s="5" t="s">
        <v>71</v>
      </c>
      <c r="C52" s="5">
        <v>1</v>
      </c>
      <c r="D52" s="5">
        <v>1</v>
      </c>
      <c r="E52" s="15">
        <v>3</v>
      </c>
    </row>
    <row r="53" spans="1:5" x14ac:dyDescent="0.25">
      <c r="A53" s="5" t="s">
        <v>70</v>
      </c>
      <c r="B53" s="5" t="s">
        <v>72</v>
      </c>
      <c r="C53" s="5">
        <v>1</v>
      </c>
      <c r="D53" s="5">
        <v>1</v>
      </c>
      <c r="E53" s="15">
        <v>0</v>
      </c>
    </row>
    <row r="54" spans="1:5" x14ac:dyDescent="0.25">
      <c r="A54" s="5" t="s">
        <v>73</v>
      </c>
      <c r="B54" s="5" t="s">
        <v>74</v>
      </c>
      <c r="C54" s="5">
        <v>4</v>
      </c>
      <c r="D54" s="5">
        <v>4</v>
      </c>
      <c r="E54" s="15">
        <v>35</v>
      </c>
    </row>
    <row r="55" spans="1:5" x14ac:dyDescent="0.25">
      <c r="A55" s="5" t="s">
        <v>75</v>
      </c>
      <c r="B55" s="5" t="s">
        <v>76</v>
      </c>
      <c r="C55" s="5">
        <v>5</v>
      </c>
      <c r="D55" s="5">
        <v>5</v>
      </c>
      <c r="E55" s="15">
        <v>367</v>
      </c>
    </row>
    <row r="56" spans="1:5" x14ac:dyDescent="0.25">
      <c r="A56" s="5" t="s">
        <v>75</v>
      </c>
      <c r="B56" s="5" t="s">
        <v>77</v>
      </c>
      <c r="C56" s="5">
        <v>1</v>
      </c>
      <c r="D56" s="5">
        <v>1</v>
      </c>
      <c r="E56" s="15">
        <v>39</v>
      </c>
    </row>
    <row r="57" spans="1:5" x14ac:dyDescent="0.25">
      <c r="A57" s="5" t="s">
        <v>78</v>
      </c>
      <c r="B57" s="5" t="s">
        <v>79</v>
      </c>
      <c r="C57" s="5">
        <v>1</v>
      </c>
      <c r="D57" s="5">
        <v>1</v>
      </c>
      <c r="E57" s="15">
        <v>1</v>
      </c>
    </row>
    <row r="58" spans="1:5" x14ac:dyDescent="0.25">
      <c r="A58" s="5" t="s">
        <v>80</v>
      </c>
      <c r="B58" s="5" t="s">
        <v>81</v>
      </c>
      <c r="C58" s="5">
        <v>1</v>
      </c>
      <c r="D58" s="5">
        <v>1</v>
      </c>
      <c r="E58" s="15">
        <v>13</v>
      </c>
    </row>
    <row r="59" spans="1:5" x14ac:dyDescent="0.25">
      <c r="A59" s="5" t="s">
        <v>80</v>
      </c>
      <c r="B59" s="5" t="s">
        <v>82</v>
      </c>
      <c r="C59" s="5">
        <v>12</v>
      </c>
      <c r="D59" s="5">
        <v>12</v>
      </c>
      <c r="E59" s="15">
        <v>1485</v>
      </c>
    </row>
    <row r="60" spans="1:5" x14ac:dyDescent="0.25">
      <c r="A60" s="5" t="s">
        <v>80</v>
      </c>
      <c r="B60" s="5" t="s">
        <v>83</v>
      </c>
      <c r="C60" s="5">
        <v>1</v>
      </c>
      <c r="D60" s="5">
        <v>1</v>
      </c>
      <c r="E60" s="15">
        <v>19</v>
      </c>
    </row>
    <row r="61" spans="1:5" x14ac:dyDescent="0.25">
      <c r="A61" s="5" t="s">
        <v>80</v>
      </c>
      <c r="B61" s="5" t="s">
        <v>84</v>
      </c>
      <c r="C61" s="5">
        <v>1</v>
      </c>
      <c r="D61" s="5">
        <v>1</v>
      </c>
      <c r="E61" s="15">
        <v>16</v>
      </c>
    </row>
    <row r="62" spans="1:5" x14ac:dyDescent="0.25">
      <c r="A62" s="5" t="s">
        <v>85</v>
      </c>
      <c r="B62" s="5" t="s">
        <v>86</v>
      </c>
      <c r="C62" s="5">
        <v>1</v>
      </c>
      <c r="D62" s="5">
        <v>1</v>
      </c>
      <c r="E62" s="15">
        <v>2</v>
      </c>
    </row>
    <row r="63" spans="1:5" x14ac:dyDescent="0.25">
      <c r="A63" s="5" t="s">
        <v>85</v>
      </c>
      <c r="B63" s="5" t="s">
        <v>87</v>
      </c>
      <c r="C63" s="5">
        <v>3</v>
      </c>
      <c r="D63" s="5">
        <v>3</v>
      </c>
      <c r="E63" s="15">
        <v>80</v>
      </c>
    </row>
    <row r="64" spans="1:5" x14ac:dyDescent="0.25">
      <c r="A64" s="5" t="s">
        <v>88</v>
      </c>
      <c r="B64" s="5" t="s">
        <v>89</v>
      </c>
      <c r="C64" s="5">
        <v>2</v>
      </c>
      <c r="D64" s="5">
        <v>2</v>
      </c>
      <c r="E64" s="15">
        <v>11</v>
      </c>
    </row>
    <row r="65" spans="1:5" x14ac:dyDescent="0.25">
      <c r="A65" s="5" t="s">
        <v>88</v>
      </c>
      <c r="B65" s="5" t="s">
        <v>90</v>
      </c>
      <c r="C65" s="5">
        <v>1</v>
      </c>
      <c r="D65" s="5">
        <v>1</v>
      </c>
      <c r="E65" s="15">
        <v>2</v>
      </c>
    </row>
    <row r="66" spans="1:5" x14ac:dyDescent="0.25">
      <c r="A66" s="5" t="s">
        <v>88</v>
      </c>
      <c r="B66" s="5" t="s">
        <v>91</v>
      </c>
      <c r="C66" s="5">
        <v>3</v>
      </c>
      <c r="D66" s="5">
        <v>3</v>
      </c>
      <c r="E66" s="15">
        <v>297</v>
      </c>
    </row>
    <row r="67" spans="1:5" x14ac:dyDescent="0.25">
      <c r="A67" s="5" t="s">
        <v>92</v>
      </c>
      <c r="B67" s="5" t="s">
        <v>93</v>
      </c>
      <c r="C67" s="5">
        <v>1</v>
      </c>
      <c r="D67" s="5">
        <v>1</v>
      </c>
      <c r="E67" s="15">
        <v>0</v>
      </c>
    </row>
    <row r="68" spans="1:5" x14ac:dyDescent="0.25">
      <c r="A68" s="5" t="s">
        <v>92</v>
      </c>
      <c r="B68" s="5" t="s">
        <v>94</v>
      </c>
      <c r="C68" s="5">
        <v>1</v>
      </c>
      <c r="D68" s="5">
        <v>1</v>
      </c>
      <c r="E68" s="15">
        <v>0</v>
      </c>
    </row>
    <row r="69" spans="1:5" x14ac:dyDescent="0.25">
      <c r="A69" s="5" t="s">
        <v>92</v>
      </c>
      <c r="B69" s="5" t="s">
        <v>95</v>
      </c>
      <c r="C69" s="5">
        <v>24</v>
      </c>
      <c r="D69" s="5">
        <v>25</v>
      </c>
      <c r="E69" s="15">
        <v>2391</v>
      </c>
    </row>
    <row r="70" spans="1:5" x14ac:dyDescent="0.25">
      <c r="A70" s="5" t="s">
        <v>92</v>
      </c>
      <c r="B70" s="5" t="s">
        <v>96</v>
      </c>
      <c r="C70" s="5">
        <v>1</v>
      </c>
      <c r="D70" s="5">
        <v>1</v>
      </c>
      <c r="E70" s="15">
        <v>1</v>
      </c>
    </row>
    <row r="71" spans="1:5" x14ac:dyDescent="0.25">
      <c r="A71" s="5" t="s">
        <v>92</v>
      </c>
      <c r="B71" s="5" t="s">
        <v>97</v>
      </c>
      <c r="C71" s="5">
        <v>1</v>
      </c>
      <c r="D71" s="5">
        <v>1</v>
      </c>
      <c r="E71" s="15">
        <v>8</v>
      </c>
    </row>
    <row r="72" spans="1:5" x14ac:dyDescent="0.25">
      <c r="A72" s="5" t="s">
        <v>92</v>
      </c>
      <c r="B72" s="5" t="s">
        <v>98</v>
      </c>
      <c r="C72" s="5">
        <v>1</v>
      </c>
      <c r="D72" s="5">
        <v>1</v>
      </c>
      <c r="E72" s="15">
        <v>27</v>
      </c>
    </row>
    <row r="73" spans="1:5" x14ac:dyDescent="0.25">
      <c r="A73" s="7"/>
      <c r="B73" s="5">
        <f>SUBTOTAL(103,Tabla2[MUNICIPIO])</f>
        <v>60</v>
      </c>
      <c r="C73" s="5">
        <f>SUBTOTAL(109,Tabla2[Cantidad Visitas])</f>
        <v>292</v>
      </c>
      <c r="D73" s="5">
        <f>SUBTOTAL(109,Tabla2[Cantidad IES])</f>
        <v>322</v>
      </c>
      <c r="E73" s="27">
        <f>SUBTOTAL(109,Tabla2[Docentes])</f>
        <v>29212</v>
      </c>
    </row>
    <row r="81" spans="1:8" hidden="1" x14ac:dyDescent="0.25">
      <c r="A81" s="2" t="s">
        <v>99</v>
      </c>
      <c r="B81" t="s">
        <v>100</v>
      </c>
      <c r="C81" t="s">
        <v>101</v>
      </c>
      <c r="D81" t="s">
        <v>102</v>
      </c>
    </row>
    <row r="82" spans="1:8" hidden="1" x14ac:dyDescent="0.25">
      <c r="A82" s="12" t="s">
        <v>14</v>
      </c>
      <c r="B82" s="1">
        <v>10</v>
      </c>
      <c r="C82" s="1">
        <v>39</v>
      </c>
      <c r="D82" s="1">
        <v>48</v>
      </c>
    </row>
    <row r="83" spans="1:8" hidden="1" x14ac:dyDescent="0.25">
      <c r="A83" s="12" t="s">
        <v>25</v>
      </c>
      <c r="B83" s="1">
        <v>2</v>
      </c>
      <c r="C83" s="1">
        <v>17</v>
      </c>
      <c r="D83" s="1">
        <v>17</v>
      </c>
    </row>
    <row r="84" spans="1:8" hidden="1" x14ac:dyDescent="0.25">
      <c r="A84" s="12" t="s">
        <v>27</v>
      </c>
      <c r="B84" s="1">
        <v>1</v>
      </c>
      <c r="C84" s="1">
        <v>111</v>
      </c>
      <c r="D84" s="1">
        <v>125</v>
      </c>
      <c r="F84" s="12"/>
      <c r="G84" s="1"/>
      <c r="H84" s="1"/>
    </row>
    <row r="85" spans="1:8" hidden="1" x14ac:dyDescent="0.25">
      <c r="A85" s="12" t="s">
        <v>29</v>
      </c>
      <c r="B85" s="1">
        <v>1</v>
      </c>
      <c r="C85" s="1">
        <v>12</v>
      </c>
      <c r="D85" s="1">
        <v>12</v>
      </c>
      <c r="F85" s="12"/>
      <c r="G85" s="1"/>
      <c r="H85" s="1"/>
    </row>
    <row r="86" spans="1:8" hidden="1" x14ac:dyDescent="0.25">
      <c r="A86" s="12" t="s">
        <v>31</v>
      </c>
      <c r="B86" s="1">
        <v>1</v>
      </c>
      <c r="C86" s="1">
        <v>4</v>
      </c>
      <c r="D86" s="1">
        <v>7</v>
      </c>
      <c r="F86" s="12"/>
      <c r="G86" s="1"/>
      <c r="H86" s="1"/>
    </row>
    <row r="87" spans="1:8" hidden="1" x14ac:dyDescent="0.25">
      <c r="A87" s="12" t="s">
        <v>33</v>
      </c>
      <c r="B87" s="1">
        <v>2</v>
      </c>
      <c r="C87" s="1">
        <v>5</v>
      </c>
      <c r="D87" s="1">
        <v>5</v>
      </c>
      <c r="F87" s="12"/>
      <c r="G87" s="1"/>
      <c r="H87" s="1"/>
    </row>
    <row r="88" spans="1:8" hidden="1" x14ac:dyDescent="0.25">
      <c r="A88" s="12" t="s">
        <v>36</v>
      </c>
      <c r="B88" s="1">
        <v>1</v>
      </c>
      <c r="C88" s="1">
        <v>1</v>
      </c>
      <c r="D88" s="1">
        <v>1</v>
      </c>
      <c r="F88" s="12"/>
      <c r="G88" s="1"/>
      <c r="H88" s="1"/>
    </row>
    <row r="89" spans="1:8" hidden="1" x14ac:dyDescent="0.25">
      <c r="A89" s="12" t="s">
        <v>38</v>
      </c>
      <c r="B89" s="1">
        <v>1</v>
      </c>
      <c r="C89" s="1">
        <v>1</v>
      </c>
      <c r="D89" s="1">
        <v>1</v>
      </c>
      <c r="F89" s="12"/>
      <c r="G89" s="1"/>
      <c r="H89" s="1"/>
    </row>
    <row r="90" spans="1:8" hidden="1" x14ac:dyDescent="0.25">
      <c r="A90" s="12" t="s">
        <v>40</v>
      </c>
      <c r="B90" s="1">
        <v>1</v>
      </c>
      <c r="C90" s="1">
        <v>5</v>
      </c>
      <c r="D90" s="1">
        <v>5</v>
      </c>
      <c r="F90" s="12"/>
      <c r="G90" s="1"/>
      <c r="H90" s="1"/>
    </row>
    <row r="91" spans="1:8" hidden="1" x14ac:dyDescent="0.25">
      <c r="A91" s="12" t="s">
        <v>42</v>
      </c>
      <c r="B91" s="1">
        <v>1</v>
      </c>
      <c r="C91" s="1">
        <v>1</v>
      </c>
      <c r="D91" s="1">
        <v>2</v>
      </c>
      <c r="F91" s="12"/>
      <c r="G91" s="1"/>
      <c r="H91" s="1"/>
    </row>
    <row r="92" spans="1:8" hidden="1" x14ac:dyDescent="0.25">
      <c r="A92" s="12" t="s">
        <v>44</v>
      </c>
      <c r="B92" s="1">
        <v>1</v>
      </c>
      <c r="C92" s="1">
        <v>2</v>
      </c>
      <c r="D92" s="1">
        <v>2</v>
      </c>
      <c r="F92" s="12"/>
      <c r="G92" s="1"/>
      <c r="H92" s="1"/>
    </row>
    <row r="93" spans="1:8" hidden="1" x14ac:dyDescent="0.25">
      <c r="A93" s="12" t="s">
        <v>45</v>
      </c>
      <c r="B93" s="1">
        <v>1</v>
      </c>
      <c r="C93" s="1">
        <v>2</v>
      </c>
      <c r="D93" s="1">
        <v>2</v>
      </c>
      <c r="F93" s="12"/>
      <c r="G93" s="1"/>
      <c r="H93" s="1"/>
    </row>
    <row r="94" spans="1:8" hidden="1" x14ac:dyDescent="0.25">
      <c r="A94" s="12" t="s">
        <v>47</v>
      </c>
      <c r="B94" s="1">
        <v>5</v>
      </c>
      <c r="C94" s="1">
        <v>6</v>
      </c>
      <c r="D94" s="1">
        <v>8</v>
      </c>
      <c r="F94" s="12"/>
      <c r="G94" s="1"/>
      <c r="H94" s="1"/>
    </row>
    <row r="95" spans="1:8" hidden="1" x14ac:dyDescent="0.25">
      <c r="A95" s="12" t="s">
        <v>53</v>
      </c>
      <c r="B95" s="1">
        <v>2</v>
      </c>
      <c r="C95" s="1">
        <v>2</v>
      </c>
      <c r="D95" s="1">
        <v>2</v>
      </c>
      <c r="F95" s="12"/>
      <c r="G95" s="1"/>
      <c r="H95" s="1"/>
    </row>
    <row r="96" spans="1:8" hidden="1" x14ac:dyDescent="0.25">
      <c r="A96" s="12" t="s">
        <v>56</v>
      </c>
      <c r="B96" s="1">
        <v>2</v>
      </c>
      <c r="C96" s="1">
        <v>4</v>
      </c>
      <c r="D96" s="1">
        <v>4</v>
      </c>
      <c r="F96" s="12"/>
      <c r="G96" s="1"/>
      <c r="H96" s="1"/>
    </row>
    <row r="97" spans="1:8" hidden="1" x14ac:dyDescent="0.25">
      <c r="A97" s="12" t="s">
        <v>59</v>
      </c>
      <c r="B97" s="1">
        <v>2</v>
      </c>
      <c r="C97" s="1">
        <v>2</v>
      </c>
      <c r="D97" s="1">
        <v>2</v>
      </c>
      <c r="F97" s="12"/>
      <c r="G97" s="1"/>
      <c r="H97" s="1"/>
    </row>
    <row r="98" spans="1:8" hidden="1" x14ac:dyDescent="0.25">
      <c r="A98" s="12" t="s">
        <v>62</v>
      </c>
      <c r="B98" s="1">
        <v>1</v>
      </c>
      <c r="C98" s="1">
        <v>2</v>
      </c>
      <c r="D98" s="1">
        <v>2</v>
      </c>
      <c r="F98" s="12"/>
      <c r="G98" s="1"/>
      <c r="H98" s="1"/>
    </row>
    <row r="99" spans="1:8" hidden="1" x14ac:dyDescent="0.25">
      <c r="A99" s="12" t="s">
        <v>64</v>
      </c>
      <c r="B99" s="1">
        <v>1</v>
      </c>
      <c r="C99" s="1">
        <v>4</v>
      </c>
      <c r="D99" s="1">
        <v>4</v>
      </c>
      <c r="F99" s="12"/>
      <c r="G99" s="1"/>
      <c r="H99" s="1"/>
    </row>
    <row r="100" spans="1:8" hidden="1" x14ac:dyDescent="0.25">
      <c r="A100" s="12" t="s">
        <v>66</v>
      </c>
      <c r="B100" s="1">
        <v>3</v>
      </c>
      <c r="C100" s="1">
        <v>6</v>
      </c>
      <c r="D100" s="1">
        <v>6</v>
      </c>
      <c r="F100" s="12"/>
      <c r="G100" s="1"/>
      <c r="H100" s="1"/>
    </row>
    <row r="101" spans="1:8" hidden="1" x14ac:dyDescent="0.25">
      <c r="A101" s="12" t="s">
        <v>70</v>
      </c>
      <c r="B101" s="1">
        <v>2</v>
      </c>
      <c r="C101" s="1">
        <v>2</v>
      </c>
      <c r="D101" s="1">
        <v>2</v>
      </c>
      <c r="F101" s="12"/>
      <c r="G101" s="1"/>
      <c r="H101" s="1"/>
    </row>
    <row r="102" spans="1:8" hidden="1" x14ac:dyDescent="0.25">
      <c r="A102" s="12" t="s">
        <v>73</v>
      </c>
      <c r="B102" s="1">
        <v>1</v>
      </c>
      <c r="C102" s="1">
        <v>4</v>
      </c>
      <c r="D102" s="1">
        <v>4</v>
      </c>
      <c r="F102" s="12"/>
      <c r="G102" s="1"/>
      <c r="H102" s="1"/>
    </row>
    <row r="103" spans="1:8" hidden="1" x14ac:dyDescent="0.25">
      <c r="A103" s="12" t="s">
        <v>75</v>
      </c>
      <c r="B103" s="1">
        <v>2</v>
      </c>
      <c r="C103" s="1">
        <v>6</v>
      </c>
      <c r="D103" s="1">
        <v>6</v>
      </c>
      <c r="F103" s="12"/>
      <c r="G103" s="1"/>
      <c r="H103" s="1"/>
    </row>
    <row r="104" spans="1:8" hidden="1" x14ac:dyDescent="0.25">
      <c r="A104" s="12" t="s">
        <v>78</v>
      </c>
      <c r="B104" s="1">
        <v>1</v>
      </c>
      <c r="C104" s="1">
        <v>1</v>
      </c>
      <c r="D104" s="1">
        <v>1</v>
      </c>
      <c r="F104" s="12"/>
      <c r="G104" s="1"/>
      <c r="H104" s="1"/>
    </row>
    <row r="105" spans="1:8" hidden="1" x14ac:dyDescent="0.25">
      <c r="A105" s="12" t="s">
        <v>80</v>
      </c>
      <c r="B105" s="1">
        <v>4</v>
      </c>
      <c r="C105" s="1">
        <v>15</v>
      </c>
      <c r="D105" s="1">
        <v>15</v>
      </c>
      <c r="F105" s="12"/>
      <c r="G105" s="1"/>
      <c r="H105" s="1"/>
    </row>
    <row r="106" spans="1:8" hidden="1" x14ac:dyDescent="0.25">
      <c r="A106" s="12" t="s">
        <v>85</v>
      </c>
      <c r="B106" s="1">
        <v>2</v>
      </c>
      <c r="C106" s="1">
        <v>4</v>
      </c>
      <c r="D106" s="1">
        <v>4</v>
      </c>
      <c r="F106" s="12"/>
      <c r="G106" s="1"/>
      <c r="H106" s="1"/>
    </row>
    <row r="107" spans="1:8" hidden="1" x14ac:dyDescent="0.25">
      <c r="A107" s="12" t="s">
        <v>88</v>
      </c>
      <c r="B107" s="1">
        <v>3</v>
      </c>
      <c r="C107" s="1">
        <v>6</v>
      </c>
      <c r="D107" s="1">
        <v>6</v>
      </c>
      <c r="F107" s="12"/>
      <c r="G107" s="1"/>
      <c r="H107" s="1"/>
    </row>
    <row r="108" spans="1:8" hidden="1" x14ac:dyDescent="0.25">
      <c r="A108" s="12" t="s">
        <v>92</v>
      </c>
      <c r="B108" s="1">
        <v>6</v>
      </c>
      <c r="C108" s="1">
        <v>29</v>
      </c>
      <c r="D108" s="1">
        <v>30</v>
      </c>
      <c r="F108" s="12"/>
      <c r="G108" s="1"/>
      <c r="H108" s="1"/>
    </row>
    <row r="109" spans="1:8" hidden="1" x14ac:dyDescent="0.25">
      <c r="A109" s="12" t="s">
        <v>103</v>
      </c>
      <c r="B109" s="1">
        <v>60</v>
      </c>
      <c r="C109" s="1">
        <v>293</v>
      </c>
      <c r="D109" s="1">
        <v>323</v>
      </c>
      <c r="F109" s="12"/>
      <c r="G109" s="1"/>
      <c r="H109" s="1"/>
    </row>
    <row r="110" spans="1:8" x14ac:dyDescent="0.25">
      <c r="F110" s="12"/>
      <c r="G110" s="1"/>
      <c r="H110" s="1"/>
    </row>
    <row r="111" spans="1:8" x14ac:dyDescent="0.25">
      <c r="F111" s="12"/>
      <c r="G111" s="1"/>
      <c r="H111" s="1"/>
    </row>
    <row r="112" spans="1:8" x14ac:dyDescent="0.25">
      <c r="F112" s="12"/>
      <c r="G112" s="1"/>
      <c r="H112" s="1"/>
    </row>
    <row r="113" spans="6:8" x14ac:dyDescent="0.25">
      <c r="F113" s="12"/>
      <c r="G113" s="1"/>
      <c r="H113" s="1"/>
    </row>
    <row r="114" spans="6:8" x14ac:dyDescent="0.25">
      <c r="F114" s="12"/>
      <c r="G114" s="1"/>
      <c r="H114" s="1"/>
    </row>
    <row r="115" spans="6:8" x14ac:dyDescent="0.25">
      <c r="F115" s="12"/>
      <c r="G115" s="1"/>
      <c r="H115" s="1"/>
    </row>
    <row r="116" spans="6:8" x14ac:dyDescent="0.25">
      <c r="F116" s="12"/>
      <c r="G116" s="1"/>
      <c r="H116" s="1"/>
    </row>
    <row r="117" spans="6:8" x14ac:dyDescent="0.25">
      <c r="F117" s="12"/>
      <c r="G117" s="1"/>
      <c r="H117" s="1"/>
    </row>
    <row r="118" spans="6:8" x14ac:dyDescent="0.25">
      <c r="F118" s="12"/>
      <c r="G118" s="1"/>
      <c r="H118" s="1"/>
    </row>
    <row r="119" spans="6:8" x14ac:dyDescent="0.25">
      <c r="F119" s="12"/>
      <c r="G119" s="1"/>
      <c r="H119" s="1"/>
    </row>
    <row r="120" spans="6:8" x14ac:dyDescent="0.25">
      <c r="F120" s="12"/>
      <c r="G120" s="1"/>
      <c r="H120" s="1"/>
    </row>
    <row r="121" spans="6:8" x14ac:dyDescent="0.25">
      <c r="F121" s="12"/>
      <c r="G121" s="1"/>
      <c r="H121" s="1"/>
    </row>
    <row r="122" spans="6:8" x14ac:dyDescent="0.25">
      <c r="F122" s="12"/>
      <c r="G122" s="1"/>
      <c r="H122" s="1"/>
    </row>
    <row r="123" spans="6:8" x14ac:dyDescent="0.25">
      <c r="F123" s="12"/>
      <c r="G123" s="1"/>
      <c r="H123" s="1"/>
    </row>
    <row r="124" spans="6:8" x14ac:dyDescent="0.25">
      <c r="F124" s="12"/>
      <c r="G124" s="1"/>
      <c r="H124" s="1"/>
    </row>
    <row r="125" spans="6:8" x14ac:dyDescent="0.25">
      <c r="F125" s="12"/>
      <c r="G125" s="1"/>
      <c r="H125" s="1"/>
    </row>
    <row r="126" spans="6:8" x14ac:dyDescent="0.25">
      <c r="F126" s="12"/>
      <c r="G126" s="1"/>
      <c r="H126" s="1"/>
    </row>
    <row r="127" spans="6:8" x14ac:dyDescent="0.25">
      <c r="F127" s="12"/>
      <c r="G127" s="1"/>
      <c r="H127" s="1"/>
    </row>
    <row r="128" spans="6:8" x14ac:dyDescent="0.25">
      <c r="F128" s="12"/>
      <c r="G128" s="1"/>
      <c r="H128" s="1"/>
    </row>
    <row r="129" spans="6:8" x14ac:dyDescent="0.25">
      <c r="F129" s="12"/>
      <c r="G129" s="1"/>
      <c r="H129" s="1"/>
    </row>
    <row r="130" spans="6:8" x14ac:dyDescent="0.25">
      <c r="F130" s="12"/>
      <c r="G130" s="1"/>
      <c r="H130" s="1"/>
    </row>
    <row r="131" spans="6:8" x14ac:dyDescent="0.25">
      <c r="F131" s="12"/>
      <c r="G131" s="1"/>
      <c r="H131" s="1"/>
    </row>
    <row r="132" spans="6:8" x14ac:dyDescent="0.25">
      <c r="F132" s="12"/>
      <c r="G132" s="1"/>
      <c r="H132" s="1"/>
    </row>
    <row r="133" spans="6:8" x14ac:dyDescent="0.25">
      <c r="F133" s="12"/>
      <c r="G133" s="1"/>
      <c r="H133" s="1"/>
    </row>
    <row r="134" spans="6:8" x14ac:dyDescent="0.25">
      <c r="F134" s="12"/>
      <c r="G134" s="1"/>
      <c r="H134" s="1"/>
    </row>
    <row r="135" spans="6:8" x14ac:dyDescent="0.25">
      <c r="F135" s="12"/>
      <c r="G135" s="1"/>
      <c r="H135" s="1"/>
    </row>
    <row r="136" spans="6:8" x14ac:dyDescent="0.25">
      <c r="F136" s="12"/>
      <c r="G136" s="1"/>
      <c r="H136" s="1"/>
    </row>
    <row r="137" spans="6:8" x14ac:dyDescent="0.25">
      <c r="F137" s="12"/>
      <c r="G137" s="1"/>
      <c r="H137" s="1"/>
    </row>
    <row r="138" spans="6:8" x14ac:dyDescent="0.25">
      <c r="F138" s="12"/>
      <c r="G138" s="1"/>
      <c r="H138" s="1"/>
    </row>
    <row r="139" spans="6:8" x14ac:dyDescent="0.25">
      <c r="F139" s="12"/>
      <c r="G139" s="1"/>
      <c r="H139" s="1"/>
    </row>
    <row r="140" spans="6:8" x14ac:dyDescent="0.25">
      <c r="F140" s="12"/>
      <c r="G140" s="1"/>
      <c r="H140" s="1"/>
    </row>
    <row r="141" spans="6:8" x14ac:dyDescent="0.25">
      <c r="F141" s="12"/>
      <c r="G141" s="1"/>
      <c r="H141" s="1"/>
    </row>
  </sheetData>
  <mergeCells count="5">
    <mergeCell ref="A1:F1"/>
    <mergeCell ref="A2:F2"/>
    <mergeCell ref="A3:F3"/>
    <mergeCell ref="A4:F4"/>
    <mergeCell ref="A5:E5"/>
  </mergeCells>
  <pageMargins left="0.70866141732283472" right="0.70866141732283472" top="0.74803149606299213" bottom="0.74803149606299213" header="0.31496062992125984" footer="0.31496062992125984"/>
  <pageSetup paperSize="9" scale="82" orientation="portrait" r:id="rId2"/>
  <colBreaks count="1" manualBreakCount="1">
    <brk id="5" max="1048575" man="1"/>
  </colBreaks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3:L297"/>
  <sheetViews>
    <sheetView topLeftCell="C1" workbookViewId="0">
      <selection activeCell="K5" sqref="K5"/>
    </sheetView>
  </sheetViews>
  <sheetFormatPr baseColWidth="10" defaultColWidth="11.42578125" defaultRowHeight="15" x14ac:dyDescent="0.25"/>
  <cols>
    <col min="2" max="2" width="20.140625" customWidth="1"/>
    <col min="3" max="3" width="20.85546875" customWidth="1"/>
    <col min="4" max="5" width="16.5703125" customWidth="1"/>
    <col min="6" max="6" width="37" customWidth="1"/>
    <col min="7" max="10" width="16.5703125" customWidth="1"/>
  </cols>
  <sheetData>
    <row r="3" spans="2:12" x14ac:dyDescent="0.25">
      <c r="B3" s="21" t="s">
        <v>104</v>
      </c>
      <c r="C3" s="20" t="s">
        <v>105</v>
      </c>
      <c r="D3" s="21" t="s">
        <v>106</v>
      </c>
      <c r="E3" s="20" t="s">
        <v>107</v>
      </c>
      <c r="F3" s="22" t="s">
        <v>108</v>
      </c>
      <c r="G3" s="23" t="s">
        <v>12</v>
      </c>
      <c r="H3" s="24" t="s">
        <v>109</v>
      </c>
      <c r="I3" s="21" t="s">
        <v>110</v>
      </c>
      <c r="J3" s="20" t="s">
        <v>111</v>
      </c>
      <c r="K3" s="19" t="s">
        <v>112</v>
      </c>
      <c r="L3" s="19" t="s">
        <v>113</v>
      </c>
    </row>
    <row r="4" spans="2:12" x14ac:dyDescent="0.25">
      <c r="B4" s="3" t="s">
        <v>14</v>
      </c>
      <c r="C4" s="3" t="s">
        <v>15</v>
      </c>
      <c r="D4" s="3" t="s">
        <v>114</v>
      </c>
      <c r="E4" s="3">
        <v>2739</v>
      </c>
      <c r="F4" s="3" t="s">
        <v>115</v>
      </c>
      <c r="G4" s="8">
        <v>1</v>
      </c>
      <c r="H4" s="8">
        <v>2</v>
      </c>
      <c r="I4" s="8">
        <f>9</f>
        <v>9</v>
      </c>
      <c r="J4" s="8">
        <v>0</v>
      </c>
      <c r="K4" s="28">
        <f>ROUND((Tabla4[[#This Row],[MAES]]*20%),0)</f>
        <v>2</v>
      </c>
      <c r="L4" s="28">
        <f>+Tabla4[[#This Row],[DOC]]+Tabla4[[#This Row],[POST]]+Tabla4[[#This Row],[MAESTRIA 20%]]</f>
        <v>4</v>
      </c>
    </row>
    <row r="5" spans="2:12" x14ac:dyDescent="0.25">
      <c r="B5" s="4" t="s">
        <v>14</v>
      </c>
      <c r="C5" s="4" t="s">
        <v>16</v>
      </c>
      <c r="D5" s="4" t="s">
        <v>114</v>
      </c>
      <c r="E5" s="4">
        <v>3812</v>
      </c>
      <c r="F5" s="4" t="s">
        <v>116</v>
      </c>
      <c r="G5" s="9">
        <v>1</v>
      </c>
      <c r="H5" s="9">
        <v>0</v>
      </c>
      <c r="I5" s="9">
        <v>6</v>
      </c>
      <c r="J5" s="9">
        <v>0</v>
      </c>
      <c r="K5" s="29">
        <f>ROUND((Tabla4[[#This Row],[MAES]]*20%),0)</f>
        <v>1</v>
      </c>
      <c r="L5" s="29">
        <f>+Tabla4[[#This Row],[DOC]]+Tabla4[[#This Row],[POST]]+Tabla4[[#This Row],[MAESTRIA 20%]]</f>
        <v>1</v>
      </c>
    </row>
    <row r="6" spans="2:12" x14ac:dyDescent="0.25">
      <c r="B6" s="3" t="s">
        <v>14</v>
      </c>
      <c r="C6" s="3" t="s">
        <v>17</v>
      </c>
      <c r="D6" s="3" t="s">
        <v>114</v>
      </c>
      <c r="E6" s="3">
        <v>2820</v>
      </c>
      <c r="F6" s="3" t="s">
        <v>117</v>
      </c>
      <c r="G6" s="8">
        <v>1</v>
      </c>
      <c r="H6" s="8">
        <v>114</v>
      </c>
      <c r="I6" s="8">
        <v>44</v>
      </c>
      <c r="J6" s="8">
        <v>14</v>
      </c>
      <c r="K6" s="29">
        <f>ROUND((Tabla4[[#This Row],[MAES]]*20%),0)</f>
        <v>9</v>
      </c>
      <c r="L6" s="29">
        <f>+Tabla4[[#This Row],[DOC]]+Tabla4[[#This Row],[POST]]+Tabla4[[#This Row],[MAESTRIA 20%]]</f>
        <v>137</v>
      </c>
    </row>
    <row r="7" spans="2:12" x14ac:dyDescent="0.25">
      <c r="B7" s="4" t="s">
        <v>14</v>
      </c>
      <c r="C7" s="4" t="s">
        <v>18</v>
      </c>
      <c r="D7" s="4" t="s">
        <v>118</v>
      </c>
      <c r="E7" s="4">
        <v>2302</v>
      </c>
      <c r="F7" s="4" t="s">
        <v>119</v>
      </c>
      <c r="G7" s="9">
        <v>1</v>
      </c>
      <c r="H7" s="9">
        <v>8</v>
      </c>
      <c r="I7" s="9">
        <v>166</v>
      </c>
      <c r="J7" s="9">
        <v>0</v>
      </c>
      <c r="K7" s="29">
        <f>ROUND((Tabla4[[#This Row],[MAES]]*20%),0)</f>
        <v>33</v>
      </c>
      <c r="L7" s="29">
        <f>+Tabla4[[#This Row],[DOC]]+Tabla4[[#This Row],[POST]]+Tabla4[[#This Row],[MAESTRIA 20%]]</f>
        <v>41</v>
      </c>
    </row>
    <row r="8" spans="2:12" x14ac:dyDescent="0.25">
      <c r="B8" s="3" t="s">
        <v>14</v>
      </c>
      <c r="C8" s="3" t="s">
        <v>18</v>
      </c>
      <c r="D8" s="3" t="s">
        <v>118</v>
      </c>
      <c r="E8" s="3">
        <v>3303</v>
      </c>
      <c r="F8" s="3" t="s">
        <v>120</v>
      </c>
      <c r="G8" s="8">
        <v>1</v>
      </c>
      <c r="H8" s="8">
        <v>0</v>
      </c>
      <c r="I8" s="8">
        <v>5</v>
      </c>
      <c r="J8" s="8">
        <v>0</v>
      </c>
      <c r="K8" s="29">
        <f>ROUND((Tabla4[[#This Row],[MAES]]*20%),0)</f>
        <v>1</v>
      </c>
      <c r="L8" s="29">
        <f>+Tabla4[[#This Row],[DOC]]+Tabla4[[#This Row],[POST]]+Tabla4[[#This Row],[MAESTRIA 20%]]</f>
        <v>1</v>
      </c>
    </row>
    <row r="9" spans="2:12" x14ac:dyDescent="0.25">
      <c r="B9" s="4" t="s">
        <v>14</v>
      </c>
      <c r="C9" s="4" t="s">
        <v>19</v>
      </c>
      <c r="D9" s="4" t="s">
        <v>114</v>
      </c>
      <c r="E9" s="4">
        <v>9124</v>
      </c>
      <c r="F9" s="4" t="s">
        <v>121</v>
      </c>
      <c r="G9" s="9">
        <v>1</v>
      </c>
      <c r="H9" s="9">
        <v>0</v>
      </c>
      <c r="I9" s="9">
        <v>0</v>
      </c>
      <c r="J9" s="9">
        <v>0</v>
      </c>
      <c r="K9" s="29">
        <f>ROUND((Tabla4[[#This Row],[MAES]]*20%),0)</f>
        <v>0</v>
      </c>
      <c r="L9" s="29">
        <f>+Tabla4[[#This Row],[DOC]]+Tabla4[[#This Row],[POST]]+Tabla4[[#This Row],[MAESTRIA 20%]]</f>
        <v>0</v>
      </c>
    </row>
    <row r="10" spans="2:12" x14ac:dyDescent="0.25">
      <c r="B10" s="3" t="s">
        <v>14</v>
      </c>
      <c r="C10" s="3" t="s">
        <v>20</v>
      </c>
      <c r="D10" s="3" t="s">
        <v>118</v>
      </c>
      <c r="E10" s="3">
        <v>1201</v>
      </c>
      <c r="F10" s="3" t="s">
        <v>122</v>
      </c>
      <c r="G10" s="8">
        <v>7</v>
      </c>
      <c r="H10" s="8">
        <v>1086</v>
      </c>
      <c r="I10" s="8">
        <v>3791</v>
      </c>
      <c r="J10" s="8">
        <v>0</v>
      </c>
      <c r="K10" s="29">
        <f>ROUND((Tabla4[[#This Row],[MAES]]*20%),0)</f>
        <v>758</v>
      </c>
      <c r="L10" s="29">
        <f>+Tabla4[[#This Row],[DOC]]+Tabla4[[#This Row],[POST]]+Tabla4[[#This Row],[MAESTRIA 20%]]</f>
        <v>1844</v>
      </c>
    </row>
    <row r="11" spans="2:12" x14ac:dyDescent="0.25">
      <c r="B11" s="4" t="s">
        <v>14</v>
      </c>
      <c r="C11" s="4" t="s">
        <v>20</v>
      </c>
      <c r="D11" s="4" t="s">
        <v>118</v>
      </c>
      <c r="E11" s="4">
        <v>2110</v>
      </c>
      <c r="F11" s="4" t="s">
        <v>123</v>
      </c>
      <c r="G11" s="9">
        <v>1</v>
      </c>
      <c r="H11" s="9">
        <v>143</v>
      </c>
      <c r="I11" s="9">
        <v>97</v>
      </c>
      <c r="J11" s="9">
        <v>13</v>
      </c>
      <c r="K11" s="29">
        <f>ROUND((Tabla4[[#This Row],[MAES]]*20%),0)</f>
        <v>19</v>
      </c>
      <c r="L11" s="29">
        <f>+Tabla4[[#This Row],[DOC]]+Tabla4[[#This Row],[POST]]+Tabla4[[#This Row],[MAESTRIA 20%]]</f>
        <v>175</v>
      </c>
    </row>
    <row r="12" spans="2:12" x14ac:dyDescent="0.25">
      <c r="B12" s="3" t="s">
        <v>14</v>
      </c>
      <c r="C12" s="3" t="s">
        <v>20</v>
      </c>
      <c r="D12" s="3" t="s">
        <v>118</v>
      </c>
      <c r="E12" s="3">
        <v>2209</v>
      </c>
      <c r="F12" s="3" t="s">
        <v>124</v>
      </c>
      <c r="G12" s="8">
        <v>1</v>
      </c>
      <c r="H12" s="8">
        <v>38</v>
      </c>
      <c r="I12" s="8">
        <v>405</v>
      </c>
      <c r="J12" s="8">
        <v>0</v>
      </c>
      <c r="K12" s="29">
        <f>ROUND((Tabla4[[#This Row],[MAES]]*20%),0)</f>
        <v>81</v>
      </c>
      <c r="L12" s="29">
        <f>+Tabla4[[#This Row],[DOC]]+Tabla4[[#This Row],[POST]]+Tabla4[[#This Row],[MAESTRIA 20%]]</f>
        <v>119</v>
      </c>
    </row>
    <row r="13" spans="2:12" x14ac:dyDescent="0.25">
      <c r="B13" s="4" t="s">
        <v>14</v>
      </c>
      <c r="C13" s="4" t="s">
        <v>20</v>
      </c>
      <c r="D13" s="4" t="s">
        <v>118</v>
      </c>
      <c r="E13" s="4">
        <v>3107</v>
      </c>
      <c r="F13" s="4" t="s">
        <v>125</v>
      </c>
      <c r="G13" s="9">
        <v>1</v>
      </c>
      <c r="H13" s="9">
        <v>3</v>
      </c>
      <c r="I13" s="9">
        <v>113</v>
      </c>
      <c r="J13" s="9">
        <v>0</v>
      </c>
      <c r="K13" s="29">
        <f>ROUND((Tabla4[[#This Row],[MAES]]*20%),0)</f>
        <v>23</v>
      </c>
      <c r="L13" s="29">
        <f>+Tabla4[[#This Row],[DOC]]+Tabla4[[#This Row],[POST]]+Tabla4[[#This Row],[MAESTRIA 20%]]</f>
        <v>26</v>
      </c>
    </row>
    <row r="14" spans="2:12" x14ac:dyDescent="0.25">
      <c r="B14" s="3" t="s">
        <v>14</v>
      </c>
      <c r="C14" s="3" t="s">
        <v>20</v>
      </c>
      <c r="D14" s="3" t="s">
        <v>118</v>
      </c>
      <c r="E14" s="3">
        <v>3204</v>
      </c>
      <c r="F14" s="3" t="s">
        <v>126</v>
      </c>
      <c r="G14" s="8">
        <v>1</v>
      </c>
      <c r="H14" s="8">
        <v>30</v>
      </c>
      <c r="I14" s="8">
        <v>294</v>
      </c>
      <c r="J14" s="8">
        <v>3</v>
      </c>
      <c r="K14" s="29">
        <f>ROUND((Tabla4[[#This Row],[MAES]]*20%),0)</f>
        <v>59</v>
      </c>
      <c r="L14" s="29">
        <f>+Tabla4[[#This Row],[DOC]]+Tabla4[[#This Row],[POST]]+Tabla4[[#This Row],[MAESTRIA 20%]]</f>
        <v>92</v>
      </c>
    </row>
    <row r="15" spans="2:12" x14ac:dyDescent="0.25">
      <c r="B15" s="4" t="s">
        <v>14</v>
      </c>
      <c r="C15" s="4" t="s">
        <v>20</v>
      </c>
      <c r="D15" s="4" t="s">
        <v>118</v>
      </c>
      <c r="E15" s="4">
        <v>3302</v>
      </c>
      <c r="F15" s="4" t="s">
        <v>127</v>
      </c>
      <c r="G15" s="9">
        <v>1</v>
      </c>
      <c r="H15" s="9">
        <v>59</v>
      </c>
      <c r="I15" s="9">
        <v>569</v>
      </c>
      <c r="J15" s="9">
        <v>0</v>
      </c>
      <c r="K15" s="29">
        <f>ROUND((Tabla4[[#This Row],[MAES]]*20%),0)</f>
        <v>114</v>
      </c>
      <c r="L15" s="29">
        <f>+Tabla4[[#This Row],[DOC]]+Tabla4[[#This Row],[POST]]+Tabla4[[#This Row],[MAESTRIA 20%]]</f>
        <v>173</v>
      </c>
    </row>
    <row r="16" spans="2:12" x14ac:dyDescent="0.25">
      <c r="B16" s="3" t="s">
        <v>14</v>
      </c>
      <c r="C16" s="3" t="s">
        <v>20</v>
      </c>
      <c r="D16" s="3" t="s">
        <v>114</v>
      </c>
      <c r="E16" s="3">
        <v>1710</v>
      </c>
      <c r="F16" s="3" t="s">
        <v>128</v>
      </c>
      <c r="G16" s="8">
        <v>4</v>
      </c>
      <c r="H16" s="8">
        <v>330</v>
      </c>
      <c r="I16" s="8">
        <v>1314</v>
      </c>
      <c r="J16" s="8">
        <v>16</v>
      </c>
      <c r="K16" s="29">
        <f>ROUND((Tabla4[[#This Row],[MAES]]*20%),0)</f>
        <v>263</v>
      </c>
      <c r="L16" s="29">
        <f>+Tabla4[[#This Row],[DOC]]+Tabla4[[#This Row],[POST]]+Tabla4[[#This Row],[MAESTRIA 20%]]</f>
        <v>609</v>
      </c>
    </row>
    <row r="17" spans="2:12" x14ac:dyDescent="0.25">
      <c r="B17" s="4" t="s">
        <v>14</v>
      </c>
      <c r="C17" s="4" t="s">
        <v>20</v>
      </c>
      <c r="D17" s="4" t="s">
        <v>114</v>
      </c>
      <c r="E17" s="4">
        <v>1712</v>
      </c>
      <c r="F17" s="4" t="s">
        <v>129</v>
      </c>
      <c r="G17" s="9">
        <v>1</v>
      </c>
      <c r="H17" s="9">
        <v>231</v>
      </c>
      <c r="I17" s="9">
        <v>670</v>
      </c>
      <c r="J17" s="9">
        <v>0</v>
      </c>
      <c r="K17" s="29">
        <f>ROUND((Tabla4[[#This Row],[MAES]]*20%),0)</f>
        <v>134</v>
      </c>
      <c r="L17" s="29">
        <f>+Tabla4[[#This Row],[DOC]]+Tabla4[[#This Row],[POST]]+Tabla4[[#This Row],[MAESTRIA 20%]]</f>
        <v>365</v>
      </c>
    </row>
    <row r="18" spans="2:12" x14ac:dyDescent="0.25">
      <c r="B18" s="3" t="s">
        <v>14</v>
      </c>
      <c r="C18" s="3" t="s">
        <v>20</v>
      </c>
      <c r="D18" s="3" t="s">
        <v>114</v>
      </c>
      <c r="E18" s="3">
        <v>1717</v>
      </c>
      <c r="F18" s="3" t="s">
        <v>130</v>
      </c>
      <c r="G18" s="8">
        <v>1</v>
      </c>
      <c r="H18" s="8">
        <v>30</v>
      </c>
      <c r="I18" s="8">
        <v>195</v>
      </c>
      <c r="J18" s="8">
        <v>0</v>
      </c>
      <c r="K18" s="29">
        <f>ROUND((Tabla4[[#This Row],[MAES]]*20%),0)</f>
        <v>39</v>
      </c>
      <c r="L18" s="29">
        <f>+Tabla4[[#This Row],[DOC]]+Tabla4[[#This Row],[POST]]+Tabla4[[#This Row],[MAESTRIA 20%]]</f>
        <v>69</v>
      </c>
    </row>
    <row r="19" spans="2:12" x14ac:dyDescent="0.25">
      <c r="B19" s="4" t="s">
        <v>14</v>
      </c>
      <c r="C19" s="4" t="s">
        <v>20</v>
      </c>
      <c r="D19" s="4" t="s">
        <v>114</v>
      </c>
      <c r="E19" s="4">
        <v>1812</v>
      </c>
      <c r="F19" s="4" t="s">
        <v>131</v>
      </c>
      <c r="G19" s="9">
        <v>1</v>
      </c>
      <c r="H19" s="9">
        <v>162</v>
      </c>
      <c r="I19" s="9">
        <v>586</v>
      </c>
      <c r="J19" s="9">
        <v>5</v>
      </c>
      <c r="K19" s="29">
        <f>ROUND((Tabla4[[#This Row],[MAES]]*20%),0)</f>
        <v>117</v>
      </c>
      <c r="L19" s="29">
        <f>+Tabla4[[#This Row],[DOC]]+Tabla4[[#This Row],[POST]]+Tabla4[[#This Row],[MAESTRIA 20%]]</f>
        <v>284</v>
      </c>
    </row>
    <row r="20" spans="2:12" x14ac:dyDescent="0.25">
      <c r="B20" s="3" t="s">
        <v>14</v>
      </c>
      <c r="C20" s="3" t="s">
        <v>20</v>
      </c>
      <c r="D20" s="3" t="s">
        <v>114</v>
      </c>
      <c r="E20" s="3">
        <v>1814</v>
      </c>
      <c r="F20" s="3" t="s">
        <v>132</v>
      </c>
      <c r="G20" s="8">
        <v>1</v>
      </c>
      <c r="H20" s="8">
        <v>49</v>
      </c>
      <c r="I20" s="8">
        <v>283</v>
      </c>
      <c r="J20" s="8">
        <v>3</v>
      </c>
      <c r="K20" s="29">
        <f>ROUND((Tabla4[[#This Row],[MAES]]*20%),0)</f>
        <v>57</v>
      </c>
      <c r="L20" s="29">
        <f>+Tabla4[[#This Row],[DOC]]+Tabla4[[#This Row],[POST]]+Tabla4[[#This Row],[MAESTRIA 20%]]</f>
        <v>109</v>
      </c>
    </row>
    <row r="21" spans="2:12" x14ac:dyDescent="0.25">
      <c r="B21" s="4" t="s">
        <v>14</v>
      </c>
      <c r="C21" s="4" t="s">
        <v>20</v>
      </c>
      <c r="D21" s="4" t="s">
        <v>114</v>
      </c>
      <c r="E21" s="4">
        <v>2708</v>
      </c>
      <c r="F21" s="4" t="s">
        <v>133</v>
      </c>
      <c r="G21" s="9">
        <v>1</v>
      </c>
      <c r="H21" s="9">
        <v>78</v>
      </c>
      <c r="I21" s="9">
        <v>564</v>
      </c>
      <c r="J21" s="9">
        <v>0</v>
      </c>
      <c r="K21" s="29">
        <f>ROUND((Tabla4[[#This Row],[MAES]]*20%),0)</f>
        <v>113</v>
      </c>
      <c r="L21" s="29">
        <f>+Tabla4[[#This Row],[DOC]]+Tabla4[[#This Row],[POST]]+Tabla4[[#This Row],[MAESTRIA 20%]]</f>
        <v>191</v>
      </c>
    </row>
    <row r="22" spans="2:12" x14ac:dyDescent="0.25">
      <c r="B22" s="3" t="s">
        <v>14</v>
      </c>
      <c r="C22" s="3" t="s">
        <v>20</v>
      </c>
      <c r="D22" s="3" t="s">
        <v>114</v>
      </c>
      <c r="E22" s="3">
        <v>2719</v>
      </c>
      <c r="F22" s="3" t="s">
        <v>134</v>
      </c>
      <c r="G22" s="8">
        <v>1</v>
      </c>
      <c r="H22" s="8">
        <v>30</v>
      </c>
      <c r="I22" s="8">
        <v>439</v>
      </c>
      <c r="J22" s="8">
        <v>0</v>
      </c>
      <c r="K22" s="29">
        <f>ROUND((Tabla4[[#This Row],[MAES]]*20%),0)</f>
        <v>88</v>
      </c>
      <c r="L22" s="29">
        <f>+Tabla4[[#This Row],[DOC]]+Tabla4[[#This Row],[POST]]+Tabla4[[#This Row],[MAESTRIA 20%]]</f>
        <v>118</v>
      </c>
    </row>
    <row r="23" spans="2:12" x14ac:dyDescent="0.25">
      <c r="B23" s="4" t="s">
        <v>14</v>
      </c>
      <c r="C23" s="4" t="s">
        <v>20</v>
      </c>
      <c r="D23" s="4" t="s">
        <v>114</v>
      </c>
      <c r="E23" s="4">
        <v>2721</v>
      </c>
      <c r="F23" s="4" t="s">
        <v>135</v>
      </c>
      <c r="G23" s="9">
        <v>1</v>
      </c>
      <c r="H23" s="9">
        <v>2</v>
      </c>
      <c r="I23" s="9">
        <v>83</v>
      </c>
      <c r="J23" s="9">
        <v>0</v>
      </c>
      <c r="K23" s="29">
        <f>ROUND((Tabla4[[#This Row],[MAES]]*20%),0)</f>
        <v>17</v>
      </c>
      <c r="L23" s="29">
        <f>+Tabla4[[#This Row],[DOC]]+Tabla4[[#This Row],[POST]]+Tabla4[[#This Row],[MAESTRIA 20%]]</f>
        <v>19</v>
      </c>
    </row>
    <row r="24" spans="2:12" x14ac:dyDescent="0.25">
      <c r="B24" s="3" t="s">
        <v>14</v>
      </c>
      <c r="C24" s="3" t="s">
        <v>20</v>
      </c>
      <c r="D24" s="3" t="s">
        <v>114</v>
      </c>
      <c r="E24" s="3">
        <v>2736</v>
      </c>
      <c r="F24" s="3" t="s">
        <v>136</v>
      </c>
      <c r="G24" s="8">
        <v>1</v>
      </c>
      <c r="H24" s="8">
        <v>4</v>
      </c>
      <c r="I24" s="8">
        <v>16</v>
      </c>
      <c r="J24" s="8">
        <v>2</v>
      </c>
      <c r="K24" s="29">
        <f>ROUND((Tabla4[[#This Row],[MAES]]*20%),0)</f>
        <v>3</v>
      </c>
      <c r="L24" s="29">
        <f>+Tabla4[[#This Row],[DOC]]+Tabla4[[#This Row],[POST]]+Tabla4[[#This Row],[MAESTRIA 20%]]</f>
        <v>9</v>
      </c>
    </row>
    <row r="25" spans="2:12" x14ac:dyDescent="0.25">
      <c r="B25" s="4" t="s">
        <v>14</v>
      </c>
      <c r="C25" s="4" t="s">
        <v>20</v>
      </c>
      <c r="D25" s="4" t="s">
        <v>114</v>
      </c>
      <c r="E25" s="4">
        <v>2747</v>
      </c>
      <c r="F25" s="4" t="s">
        <v>137</v>
      </c>
      <c r="G25" s="9">
        <v>1</v>
      </c>
      <c r="H25" s="9">
        <v>166</v>
      </c>
      <c r="I25" s="9">
        <v>177</v>
      </c>
      <c r="J25" s="9">
        <v>6</v>
      </c>
      <c r="K25" s="29">
        <f>ROUND((Tabla4[[#This Row],[MAES]]*20%),0)</f>
        <v>35</v>
      </c>
      <c r="L25" s="29">
        <f>+Tabla4[[#This Row],[DOC]]+Tabla4[[#This Row],[POST]]+Tabla4[[#This Row],[MAESTRIA 20%]]</f>
        <v>207</v>
      </c>
    </row>
    <row r="26" spans="2:12" x14ac:dyDescent="0.25">
      <c r="B26" s="3" t="s">
        <v>14</v>
      </c>
      <c r="C26" s="3" t="s">
        <v>20</v>
      </c>
      <c r="D26" s="3" t="s">
        <v>114</v>
      </c>
      <c r="E26" s="3">
        <v>2749</v>
      </c>
      <c r="F26" s="3" t="s">
        <v>138</v>
      </c>
      <c r="G26" s="8">
        <v>1</v>
      </c>
      <c r="H26" s="8">
        <v>0</v>
      </c>
      <c r="I26" s="8">
        <v>0</v>
      </c>
      <c r="J26" s="8">
        <v>0</v>
      </c>
      <c r="K26" s="29">
        <f>ROUND((Tabla4[[#This Row],[MAES]]*20%),0)</f>
        <v>0</v>
      </c>
      <c r="L26" s="29">
        <f>+Tabla4[[#This Row],[DOC]]+Tabla4[[#This Row],[POST]]+Tabla4[[#This Row],[MAESTRIA 20%]]</f>
        <v>0</v>
      </c>
    </row>
    <row r="27" spans="2:12" x14ac:dyDescent="0.25">
      <c r="B27" s="4" t="s">
        <v>14</v>
      </c>
      <c r="C27" s="4" t="s">
        <v>20</v>
      </c>
      <c r="D27" s="4" t="s">
        <v>114</v>
      </c>
      <c r="E27" s="4">
        <v>2813</v>
      </c>
      <c r="F27" s="4" t="s">
        <v>139</v>
      </c>
      <c r="G27" s="9">
        <v>1</v>
      </c>
      <c r="H27" s="9">
        <v>27</v>
      </c>
      <c r="I27" s="9">
        <v>132</v>
      </c>
      <c r="J27" s="9">
        <v>0</v>
      </c>
      <c r="K27" s="29">
        <f>ROUND((Tabla4[[#This Row],[MAES]]*20%),0)</f>
        <v>26</v>
      </c>
      <c r="L27" s="29">
        <f>+Tabla4[[#This Row],[DOC]]+Tabla4[[#This Row],[POST]]+Tabla4[[#This Row],[MAESTRIA 20%]]</f>
        <v>53</v>
      </c>
    </row>
    <row r="28" spans="2:12" x14ac:dyDescent="0.25">
      <c r="B28" s="3" t="s">
        <v>14</v>
      </c>
      <c r="C28" s="3" t="s">
        <v>20</v>
      </c>
      <c r="D28" s="3" t="s">
        <v>114</v>
      </c>
      <c r="E28" s="3">
        <v>2815</v>
      </c>
      <c r="F28" s="3" t="s">
        <v>140</v>
      </c>
      <c r="G28" s="8">
        <v>1</v>
      </c>
      <c r="H28" s="8">
        <v>0</v>
      </c>
      <c r="I28" s="8">
        <v>0</v>
      </c>
      <c r="J28" s="8">
        <v>0</v>
      </c>
      <c r="K28" s="29">
        <f>ROUND((Tabla4[[#This Row],[MAES]]*20%),0)</f>
        <v>0</v>
      </c>
      <c r="L28" s="29">
        <f>+Tabla4[[#This Row],[DOC]]+Tabla4[[#This Row],[POST]]+Tabla4[[#This Row],[MAESTRIA 20%]]</f>
        <v>0</v>
      </c>
    </row>
    <row r="29" spans="2:12" x14ac:dyDescent="0.25">
      <c r="B29" s="4" t="s">
        <v>14</v>
      </c>
      <c r="C29" s="4" t="s">
        <v>20</v>
      </c>
      <c r="D29" s="4" t="s">
        <v>114</v>
      </c>
      <c r="E29" s="4">
        <v>2833</v>
      </c>
      <c r="F29" s="4" t="s">
        <v>141</v>
      </c>
      <c r="G29" s="9">
        <v>1</v>
      </c>
      <c r="H29" s="9">
        <v>155</v>
      </c>
      <c r="I29" s="9">
        <v>384</v>
      </c>
      <c r="J29" s="9">
        <v>25</v>
      </c>
      <c r="K29" s="29">
        <f>ROUND((Tabla4[[#This Row],[MAES]]*20%),0)</f>
        <v>77</v>
      </c>
      <c r="L29" s="29">
        <f>+Tabla4[[#This Row],[DOC]]+Tabla4[[#This Row],[POST]]+Tabla4[[#This Row],[MAESTRIA 20%]]</f>
        <v>257</v>
      </c>
    </row>
    <row r="30" spans="2:12" x14ac:dyDescent="0.25">
      <c r="B30" s="3" t="s">
        <v>14</v>
      </c>
      <c r="C30" s="3" t="s">
        <v>20</v>
      </c>
      <c r="D30" s="3" t="s">
        <v>114</v>
      </c>
      <c r="E30" s="3">
        <v>2838</v>
      </c>
      <c r="F30" s="3" t="s">
        <v>142</v>
      </c>
      <c r="G30" s="8">
        <v>1</v>
      </c>
      <c r="H30" s="8">
        <v>3</v>
      </c>
      <c r="I30" s="8">
        <v>26</v>
      </c>
      <c r="J30" s="8">
        <v>0</v>
      </c>
      <c r="K30" s="29">
        <f>ROUND((Tabla4[[#This Row],[MAES]]*20%),0)</f>
        <v>5</v>
      </c>
      <c r="L30" s="29">
        <f>+Tabla4[[#This Row],[DOC]]+Tabla4[[#This Row],[POST]]+Tabla4[[#This Row],[MAESTRIA 20%]]</f>
        <v>8</v>
      </c>
    </row>
    <row r="31" spans="2:12" x14ac:dyDescent="0.25">
      <c r="B31" s="4" t="s">
        <v>14</v>
      </c>
      <c r="C31" s="4" t="s">
        <v>20</v>
      </c>
      <c r="D31" s="4" t="s">
        <v>114</v>
      </c>
      <c r="E31" s="4">
        <v>3703</v>
      </c>
      <c r="F31" s="4" t="s">
        <v>143</v>
      </c>
      <c r="G31" s="9">
        <v>1</v>
      </c>
      <c r="H31" s="9">
        <v>1</v>
      </c>
      <c r="I31" s="9">
        <v>33</v>
      </c>
      <c r="J31" s="9">
        <v>0</v>
      </c>
      <c r="K31" s="29">
        <f>ROUND((Tabla4[[#This Row],[MAES]]*20%),0)</f>
        <v>7</v>
      </c>
      <c r="L31" s="29">
        <f>+Tabla4[[#This Row],[DOC]]+Tabla4[[#This Row],[POST]]+Tabla4[[#This Row],[MAESTRIA 20%]]</f>
        <v>8</v>
      </c>
    </row>
    <row r="32" spans="2:12" x14ac:dyDescent="0.25">
      <c r="B32" s="3" t="s">
        <v>14</v>
      </c>
      <c r="C32" s="3" t="s">
        <v>20</v>
      </c>
      <c r="D32" s="3" t="s">
        <v>114</v>
      </c>
      <c r="E32" s="3">
        <v>3720</v>
      </c>
      <c r="F32" s="3" t="s">
        <v>144</v>
      </c>
      <c r="G32" s="8">
        <v>1</v>
      </c>
      <c r="H32" s="8">
        <v>93</v>
      </c>
      <c r="I32" s="8">
        <v>86</v>
      </c>
      <c r="J32" s="8">
        <v>2</v>
      </c>
      <c r="K32" s="29">
        <f>ROUND((Tabla4[[#This Row],[MAES]]*20%),0)</f>
        <v>17</v>
      </c>
      <c r="L32" s="29">
        <f>+Tabla4[[#This Row],[DOC]]+Tabla4[[#This Row],[POST]]+Tabla4[[#This Row],[MAESTRIA 20%]]</f>
        <v>112</v>
      </c>
    </row>
    <row r="33" spans="2:12" x14ac:dyDescent="0.25">
      <c r="B33" s="4" t="s">
        <v>14</v>
      </c>
      <c r="C33" s="4" t="s">
        <v>20</v>
      </c>
      <c r="D33" s="4" t="s">
        <v>114</v>
      </c>
      <c r="E33" s="4">
        <v>3807</v>
      </c>
      <c r="F33" s="4" t="s">
        <v>145</v>
      </c>
      <c r="G33" s="9">
        <v>1</v>
      </c>
      <c r="H33" s="9">
        <v>0</v>
      </c>
      <c r="I33" s="9">
        <v>0</v>
      </c>
      <c r="J33" s="9">
        <v>0</v>
      </c>
      <c r="K33" s="29">
        <f>ROUND((Tabla4[[#This Row],[MAES]]*20%),0)</f>
        <v>0</v>
      </c>
      <c r="L33" s="29">
        <f>+Tabla4[[#This Row],[DOC]]+Tabla4[[#This Row],[POST]]+Tabla4[[#This Row],[MAESTRIA 20%]]</f>
        <v>0</v>
      </c>
    </row>
    <row r="34" spans="2:12" x14ac:dyDescent="0.25">
      <c r="B34" s="3" t="s">
        <v>14</v>
      </c>
      <c r="C34" s="3" t="s">
        <v>20</v>
      </c>
      <c r="D34" s="3" t="s">
        <v>114</v>
      </c>
      <c r="E34" s="3">
        <v>3820</v>
      </c>
      <c r="F34" s="3" t="s">
        <v>146</v>
      </c>
      <c r="G34" s="8">
        <v>1</v>
      </c>
      <c r="H34" s="8">
        <v>0</v>
      </c>
      <c r="I34" s="8">
        <v>0</v>
      </c>
      <c r="J34" s="8">
        <v>0</v>
      </c>
      <c r="K34" s="29">
        <f>ROUND((Tabla4[[#This Row],[MAES]]*20%),0)</f>
        <v>0</v>
      </c>
      <c r="L34" s="29">
        <f>+Tabla4[[#This Row],[DOC]]+Tabla4[[#This Row],[POST]]+Tabla4[[#This Row],[MAESTRIA 20%]]</f>
        <v>0</v>
      </c>
    </row>
    <row r="35" spans="2:12" x14ac:dyDescent="0.25">
      <c r="B35" s="4" t="s">
        <v>14</v>
      </c>
      <c r="C35" s="4" t="s">
        <v>20</v>
      </c>
      <c r="D35" s="4" t="s">
        <v>114</v>
      </c>
      <c r="E35" s="4">
        <v>4801</v>
      </c>
      <c r="F35" s="4" t="s">
        <v>147</v>
      </c>
      <c r="G35" s="9">
        <v>1</v>
      </c>
      <c r="H35" s="9">
        <v>0</v>
      </c>
      <c r="I35" s="9">
        <v>3</v>
      </c>
      <c r="J35" s="9">
        <v>0</v>
      </c>
      <c r="K35" s="29">
        <f>ROUND((Tabla4[[#This Row],[MAES]]*20%),0)</f>
        <v>1</v>
      </c>
      <c r="L35" s="29">
        <f>+Tabla4[[#This Row],[DOC]]+Tabla4[[#This Row],[POST]]+Tabla4[[#This Row],[MAESTRIA 20%]]</f>
        <v>1</v>
      </c>
    </row>
    <row r="36" spans="2:12" x14ac:dyDescent="0.25">
      <c r="B36" s="3" t="s">
        <v>14</v>
      </c>
      <c r="C36" s="3" t="s">
        <v>20</v>
      </c>
      <c r="D36" s="3" t="s">
        <v>114</v>
      </c>
      <c r="E36" s="3">
        <v>9120</v>
      </c>
      <c r="F36" s="3" t="s">
        <v>148</v>
      </c>
      <c r="G36" s="8">
        <v>1</v>
      </c>
      <c r="H36" s="8">
        <v>1</v>
      </c>
      <c r="I36" s="8">
        <v>12</v>
      </c>
      <c r="J36" s="8">
        <v>0</v>
      </c>
      <c r="K36" s="29">
        <f>ROUND((Tabla4[[#This Row],[MAES]]*20%),0)</f>
        <v>2</v>
      </c>
      <c r="L36" s="29">
        <f>+Tabla4[[#This Row],[DOC]]+Tabla4[[#This Row],[POST]]+Tabla4[[#This Row],[MAESTRIA 20%]]</f>
        <v>3</v>
      </c>
    </row>
    <row r="37" spans="2:12" x14ac:dyDescent="0.25">
      <c r="B37" s="4" t="s">
        <v>14</v>
      </c>
      <c r="C37" s="4" t="s">
        <v>20</v>
      </c>
      <c r="D37" s="4" t="s">
        <v>114</v>
      </c>
      <c r="E37" s="4">
        <v>9900</v>
      </c>
      <c r="F37" s="4" t="s">
        <v>149</v>
      </c>
      <c r="G37" s="9">
        <v>1</v>
      </c>
      <c r="H37" s="9">
        <v>1</v>
      </c>
      <c r="I37" s="9">
        <v>19</v>
      </c>
      <c r="J37" s="9">
        <v>0</v>
      </c>
      <c r="K37" s="29">
        <f>ROUND((Tabla4[[#This Row],[MAES]]*20%),0)</f>
        <v>4</v>
      </c>
      <c r="L37" s="29">
        <f>+Tabla4[[#This Row],[DOC]]+Tabla4[[#This Row],[POST]]+Tabla4[[#This Row],[MAESTRIA 20%]]</f>
        <v>5</v>
      </c>
    </row>
    <row r="38" spans="2:12" x14ac:dyDescent="0.25">
      <c r="B38" s="3" t="s">
        <v>14</v>
      </c>
      <c r="C38" s="3" t="s">
        <v>21</v>
      </c>
      <c r="D38" s="3" t="s">
        <v>114</v>
      </c>
      <c r="E38" s="3">
        <v>1726</v>
      </c>
      <c r="F38" s="3" t="s">
        <v>150</v>
      </c>
      <c r="G38" s="8">
        <v>1</v>
      </c>
      <c r="H38" s="8">
        <v>16</v>
      </c>
      <c r="I38" s="8">
        <v>150</v>
      </c>
      <c r="J38" s="8">
        <v>0</v>
      </c>
      <c r="K38" s="29">
        <f>ROUND((Tabla4[[#This Row],[MAES]]*20%),0)</f>
        <v>30</v>
      </c>
      <c r="L38" s="29">
        <f>+Tabla4[[#This Row],[DOC]]+Tabla4[[#This Row],[POST]]+Tabla4[[#This Row],[MAESTRIA 20%]]</f>
        <v>46</v>
      </c>
    </row>
    <row r="39" spans="2:12" x14ac:dyDescent="0.25">
      <c r="B39" s="4" t="s">
        <v>14</v>
      </c>
      <c r="C39" s="4" t="s">
        <v>22</v>
      </c>
      <c r="D39" s="4" t="s">
        <v>114</v>
      </c>
      <c r="E39" s="4">
        <v>2727</v>
      </c>
      <c r="F39" s="4" t="s">
        <v>151</v>
      </c>
      <c r="G39" s="9">
        <v>1</v>
      </c>
      <c r="H39" s="9">
        <v>9</v>
      </c>
      <c r="I39" s="9">
        <v>82</v>
      </c>
      <c r="J39" s="9">
        <v>0</v>
      </c>
      <c r="K39" s="29">
        <f>ROUND((Tabla4[[#This Row],[MAES]]*20%),0)</f>
        <v>16</v>
      </c>
      <c r="L39" s="29">
        <f>+Tabla4[[#This Row],[DOC]]+Tabla4[[#This Row],[POST]]+Tabla4[[#This Row],[MAESTRIA 20%]]</f>
        <v>25</v>
      </c>
    </row>
    <row r="40" spans="2:12" x14ac:dyDescent="0.25">
      <c r="B40" s="3" t="s">
        <v>14</v>
      </c>
      <c r="C40" s="3" t="s">
        <v>22</v>
      </c>
      <c r="D40" s="3" t="s">
        <v>114</v>
      </c>
      <c r="E40" s="3">
        <v>9127</v>
      </c>
      <c r="F40" s="3" t="s">
        <v>152</v>
      </c>
      <c r="G40" s="8">
        <v>1</v>
      </c>
      <c r="H40" s="8">
        <v>47</v>
      </c>
      <c r="I40" s="8">
        <v>53</v>
      </c>
      <c r="J40" s="8">
        <v>1</v>
      </c>
      <c r="K40" s="29">
        <f>ROUND((Tabla4[[#This Row],[MAES]]*20%),0)</f>
        <v>11</v>
      </c>
      <c r="L40" s="29">
        <f>+Tabla4[[#This Row],[DOC]]+Tabla4[[#This Row],[POST]]+Tabla4[[#This Row],[MAESTRIA 20%]]</f>
        <v>59</v>
      </c>
    </row>
    <row r="41" spans="2:12" x14ac:dyDescent="0.25">
      <c r="B41" s="4" t="s">
        <v>14</v>
      </c>
      <c r="C41" s="4" t="s">
        <v>23</v>
      </c>
      <c r="D41" s="4" t="s">
        <v>114</v>
      </c>
      <c r="E41" s="4">
        <v>2732</v>
      </c>
      <c r="F41" s="4" t="s">
        <v>153</v>
      </c>
      <c r="G41" s="9">
        <v>1</v>
      </c>
      <c r="H41" s="9">
        <v>3</v>
      </c>
      <c r="I41" s="9">
        <v>48</v>
      </c>
      <c r="J41" s="9">
        <v>0</v>
      </c>
      <c r="K41" s="29">
        <f>ROUND((Tabla4[[#This Row],[MAES]]*20%),0)</f>
        <v>10</v>
      </c>
      <c r="L41" s="29">
        <f>+Tabla4[[#This Row],[DOC]]+Tabla4[[#This Row],[POST]]+Tabla4[[#This Row],[MAESTRIA 20%]]</f>
        <v>13</v>
      </c>
    </row>
    <row r="42" spans="2:12" x14ac:dyDescent="0.25">
      <c r="B42" s="3" t="s">
        <v>14</v>
      </c>
      <c r="C42" s="3" t="s">
        <v>24</v>
      </c>
      <c r="D42" s="3" t="s">
        <v>114</v>
      </c>
      <c r="E42" s="3">
        <v>3834</v>
      </c>
      <c r="F42" s="3" t="s">
        <v>154</v>
      </c>
      <c r="G42" s="8">
        <v>1</v>
      </c>
      <c r="H42" s="8">
        <v>0</v>
      </c>
      <c r="I42" s="8">
        <v>0</v>
      </c>
      <c r="J42" s="8">
        <v>0</v>
      </c>
      <c r="K42" s="29">
        <f>ROUND((Tabla4[[#This Row],[MAES]]*20%),0)</f>
        <v>0</v>
      </c>
      <c r="L42" s="29">
        <f>+Tabla4[[#This Row],[DOC]]+Tabla4[[#This Row],[POST]]+Tabla4[[#This Row],[MAESTRIA 20%]]</f>
        <v>0</v>
      </c>
    </row>
    <row r="43" spans="2:12" x14ac:dyDescent="0.25">
      <c r="B43" s="4" t="s">
        <v>25</v>
      </c>
      <c r="C43" s="4" t="s">
        <v>26</v>
      </c>
      <c r="D43" s="4" t="s">
        <v>118</v>
      </c>
      <c r="E43" s="4">
        <v>1202</v>
      </c>
      <c r="F43" s="4" t="s">
        <v>155</v>
      </c>
      <c r="G43" s="9">
        <v>1</v>
      </c>
      <c r="H43" s="9">
        <v>574</v>
      </c>
      <c r="I43" s="9">
        <v>605</v>
      </c>
      <c r="J43" s="9">
        <v>38</v>
      </c>
      <c r="K43" s="29">
        <f>ROUND((Tabla4[[#This Row],[MAES]]*20%),0)</f>
        <v>121</v>
      </c>
      <c r="L43" s="29">
        <f>+Tabla4[[#This Row],[DOC]]+Tabla4[[#This Row],[POST]]+Tabla4[[#This Row],[MAESTRIA 20%]]</f>
        <v>733</v>
      </c>
    </row>
    <row r="44" spans="2:12" x14ac:dyDescent="0.25">
      <c r="B44" s="3" t="s">
        <v>25</v>
      </c>
      <c r="C44" s="3" t="s">
        <v>26</v>
      </c>
      <c r="D44" s="3" t="s">
        <v>118</v>
      </c>
      <c r="E44" s="3">
        <v>3114</v>
      </c>
      <c r="F44" s="3" t="s">
        <v>156</v>
      </c>
      <c r="G44" s="8">
        <v>1</v>
      </c>
      <c r="H44" s="8">
        <v>1</v>
      </c>
      <c r="I44" s="8">
        <v>8</v>
      </c>
      <c r="J44" s="8">
        <v>0</v>
      </c>
      <c r="K44" s="29">
        <f>ROUND((Tabla4[[#This Row],[MAES]]*20%),0)</f>
        <v>2</v>
      </c>
      <c r="L44" s="29">
        <f>+Tabla4[[#This Row],[DOC]]+Tabla4[[#This Row],[POST]]+Tabla4[[#This Row],[MAESTRIA 20%]]</f>
        <v>3</v>
      </c>
    </row>
    <row r="45" spans="2:12" x14ac:dyDescent="0.25">
      <c r="B45" s="4" t="s">
        <v>25</v>
      </c>
      <c r="C45" s="4" t="s">
        <v>26</v>
      </c>
      <c r="D45" s="4" t="s">
        <v>114</v>
      </c>
      <c r="E45" s="4">
        <v>1713</v>
      </c>
      <c r="F45" s="4" t="s">
        <v>157</v>
      </c>
      <c r="G45" s="9">
        <v>1</v>
      </c>
      <c r="H45" s="9">
        <v>330</v>
      </c>
      <c r="I45" s="9">
        <v>814</v>
      </c>
      <c r="J45" s="9">
        <v>0</v>
      </c>
      <c r="K45" s="29">
        <f>ROUND((Tabla4[[#This Row],[MAES]]*20%),0)</f>
        <v>163</v>
      </c>
      <c r="L45" s="29">
        <f>+Tabla4[[#This Row],[DOC]]+Tabla4[[#This Row],[POST]]+Tabla4[[#This Row],[MAESTRIA 20%]]</f>
        <v>493</v>
      </c>
    </row>
    <row r="46" spans="2:12" x14ac:dyDescent="0.25">
      <c r="B46" s="3" t="s">
        <v>25</v>
      </c>
      <c r="C46" s="3" t="s">
        <v>26</v>
      </c>
      <c r="D46" s="3" t="s">
        <v>114</v>
      </c>
      <c r="E46" s="3">
        <v>1804</v>
      </c>
      <c r="F46" s="3" t="s">
        <v>158</v>
      </c>
      <c r="G46" s="8">
        <v>1</v>
      </c>
      <c r="H46" s="8">
        <v>46</v>
      </c>
      <c r="I46" s="8">
        <v>365</v>
      </c>
      <c r="J46" s="8">
        <v>0</v>
      </c>
      <c r="K46" s="29">
        <f>ROUND((Tabla4[[#This Row],[MAES]]*20%),0)</f>
        <v>73</v>
      </c>
      <c r="L46" s="29">
        <f>+Tabla4[[#This Row],[DOC]]+Tabla4[[#This Row],[POST]]+Tabla4[[#This Row],[MAESTRIA 20%]]</f>
        <v>119</v>
      </c>
    </row>
    <row r="47" spans="2:12" x14ac:dyDescent="0.25">
      <c r="B47" s="4" t="s">
        <v>25</v>
      </c>
      <c r="C47" s="4" t="s">
        <v>26</v>
      </c>
      <c r="D47" s="4" t="s">
        <v>114</v>
      </c>
      <c r="E47" s="4">
        <v>1808</v>
      </c>
      <c r="F47" s="4" t="s">
        <v>159</v>
      </c>
      <c r="G47" s="9">
        <v>1</v>
      </c>
      <c r="H47" s="9">
        <v>13</v>
      </c>
      <c r="I47" s="9">
        <v>293</v>
      </c>
      <c r="J47" s="9">
        <v>2</v>
      </c>
      <c r="K47" s="29">
        <f>ROUND((Tabla4[[#This Row],[MAES]]*20%),0)</f>
        <v>59</v>
      </c>
      <c r="L47" s="29">
        <f>+Tabla4[[#This Row],[DOC]]+Tabla4[[#This Row],[POST]]+Tabla4[[#This Row],[MAESTRIA 20%]]</f>
        <v>74</v>
      </c>
    </row>
    <row r="48" spans="2:12" x14ac:dyDescent="0.25">
      <c r="B48" s="3" t="s">
        <v>25</v>
      </c>
      <c r="C48" s="3" t="s">
        <v>26</v>
      </c>
      <c r="D48" s="3" t="s">
        <v>114</v>
      </c>
      <c r="E48" s="3">
        <v>1824</v>
      </c>
      <c r="F48" s="3" t="s">
        <v>160</v>
      </c>
      <c r="G48" s="8">
        <v>1</v>
      </c>
      <c r="H48" s="8">
        <v>11</v>
      </c>
      <c r="I48" s="8">
        <v>80</v>
      </c>
      <c r="J48" s="8">
        <v>0</v>
      </c>
      <c r="K48" s="29">
        <f>ROUND((Tabla4[[#This Row],[MAES]]*20%),0)</f>
        <v>16</v>
      </c>
      <c r="L48" s="29">
        <f>+Tabla4[[#This Row],[DOC]]+Tabla4[[#This Row],[POST]]+Tabla4[[#This Row],[MAESTRIA 20%]]</f>
        <v>27</v>
      </c>
    </row>
    <row r="49" spans="2:12" x14ac:dyDescent="0.25">
      <c r="B49" s="4" t="s">
        <v>25</v>
      </c>
      <c r="C49" s="4" t="s">
        <v>26</v>
      </c>
      <c r="D49" s="4" t="s">
        <v>114</v>
      </c>
      <c r="E49" s="4">
        <v>2805</v>
      </c>
      <c r="F49" s="4" t="s">
        <v>161</v>
      </c>
      <c r="G49" s="9">
        <v>1</v>
      </c>
      <c r="H49" s="9">
        <v>77</v>
      </c>
      <c r="I49" s="9">
        <v>677</v>
      </c>
      <c r="J49" s="9">
        <v>0</v>
      </c>
      <c r="K49" s="29">
        <f>ROUND((Tabla4[[#This Row],[MAES]]*20%),0)</f>
        <v>135</v>
      </c>
      <c r="L49" s="29">
        <f>+Tabla4[[#This Row],[DOC]]+Tabla4[[#This Row],[POST]]+Tabla4[[#This Row],[MAESTRIA 20%]]</f>
        <v>212</v>
      </c>
    </row>
    <row r="50" spans="2:12" x14ac:dyDescent="0.25">
      <c r="B50" s="3" t="s">
        <v>25</v>
      </c>
      <c r="C50" s="3" t="s">
        <v>26</v>
      </c>
      <c r="D50" s="3" t="s">
        <v>114</v>
      </c>
      <c r="E50" s="3">
        <v>2810</v>
      </c>
      <c r="F50" s="3" t="s">
        <v>162</v>
      </c>
      <c r="G50" s="8">
        <v>1</v>
      </c>
      <c r="H50" s="8">
        <v>79</v>
      </c>
      <c r="I50" s="8">
        <v>324</v>
      </c>
      <c r="J50" s="8">
        <v>5</v>
      </c>
      <c r="K50" s="29">
        <f>ROUND((Tabla4[[#This Row],[MAES]]*20%),0)</f>
        <v>65</v>
      </c>
      <c r="L50" s="29">
        <f>+Tabla4[[#This Row],[DOC]]+Tabla4[[#This Row],[POST]]+Tabla4[[#This Row],[MAESTRIA 20%]]</f>
        <v>149</v>
      </c>
    </row>
    <row r="51" spans="2:12" x14ac:dyDescent="0.25">
      <c r="B51" s="4" t="s">
        <v>25</v>
      </c>
      <c r="C51" s="4" t="s">
        <v>26</v>
      </c>
      <c r="D51" s="4" t="s">
        <v>114</v>
      </c>
      <c r="E51" s="4">
        <v>2836</v>
      </c>
      <c r="F51" s="4" t="s">
        <v>163</v>
      </c>
      <c r="G51" s="9">
        <v>1</v>
      </c>
      <c r="H51" s="9">
        <v>0</v>
      </c>
      <c r="I51" s="9">
        <v>14</v>
      </c>
      <c r="J51" s="9">
        <v>0</v>
      </c>
      <c r="K51" s="29">
        <f>ROUND((Tabla4[[#This Row],[MAES]]*20%),0)</f>
        <v>3</v>
      </c>
      <c r="L51" s="29">
        <f>+Tabla4[[#This Row],[DOC]]+Tabla4[[#This Row],[POST]]+Tabla4[[#This Row],[MAESTRIA 20%]]</f>
        <v>3</v>
      </c>
    </row>
    <row r="52" spans="2:12" x14ac:dyDescent="0.25">
      <c r="B52" s="3" t="s">
        <v>25</v>
      </c>
      <c r="C52" s="3" t="s">
        <v>26</v>
      </c>
      <c r="D52" s="3" t="s">
        <v>114</v>
      </c>
      <c r="E52" s="3">
        <v>2842</v>
      </c>
      <c r="F52" s="3" t="s">
        <v>164</v>
      </c>
      <c r="G52" s="8">
        <v>1</v>
      </c>
      <c r="H52" s="8">
        <v>2</v>
      </c>
      <c r="I52" s="8">
        <v>30</v>
      </c>
      <c r="J52" s="8">
        <v>1</v>
      </c>
      <c r="K52" s="29">
        <f>ROUND((Tabla4[[#This Row],[MAES]]*20%),0)</f>
        <v>6</v>
      </c>
      <c r="L52" s="29">
        <f>+Tabla4[[#This Row],[DOC]]+Tabla4[[#This Row],[POST]]+Tabla4[[#This Row],[MAESTRIA 20%]]</f>
        <v>9</v>
      </c>
    </row>
    <row r="53" spans="2:12" x14ac:dyDescent="0.25">
      <c r="B53" s="4" t="s">
        <v>25</v>
      </c>
      <c r="C53" s="4" t="s">
        <v>26</v>
      </c>
      <c r="D53" s="4" t="s">
        <v>114</v>
      </c>
      <c r="E53" s="4">
        <v>3821</v>
      </c>
      <c r="F53" s="4" t="s">
        <v>165</v>
      </c>
      <c r="G53" s="9">
        <v>1</v>
      </c>
      <c r="H53" s="9">
        <v>0</v>
      </c>
      <c r="I53" s="9">
        <v>0</v>
      </c>
      <c r="J53" s="9">
        <v>0</v>
      </c>
      <c r="K53" s="29">
        <f>ROUND((Tabla4[[#This Row],[MAES]]*20%),0)</f>
        <v>0</v>
      </c>
      <c r="L53" s="29">
        <f>+Tabla4[[#This Row],[DOC]]+Tabla4[[#This Row],[POST]]+Tabla4[[#This Row],[MAESTRIA 20%]]</f>
        <v>0</v>
      </c>
    </row>
    <row r="54" spans="2:12" x14ac:dyDescent="0.25">
      <c r="B54" s="3" t="s">
        <v>25</v>
      </c>
      <c r="C54" s="3" t="s">
        <v>26</v>
      </c>
      <c r="D54" s="3" t="s">
        <v>114</v>
      </c>
      <c r="E54" s="3">
        <v>4817</v>
      </c>
      <c r="F54" s="3" t="s">
        <v>166</v>
      </c>
      <c r="G54" s="8">
        <v>1</v>
      </c>
      <c r="H54" s="8">
        <v>0</v>
      </c>
      <c r="I54" s="8">
        <v>4</v>
      </c>
      <c r="J54" s="8">
        <v>0</v>
      </c>
      <c r="K54" s="29">
        <f>ROUND((Tabla4[[#This Row],[MAES]]*20%),0)</f>
        <v>1</v>
      </c>
      <c r="L54" s="29">
        <f>+Tabla4[[#This Row],[DOC]]+Tabla4[[#This Row],[POST]]+Tabla4[[#This Row],[MAESTRIA 20%]]</f>
        <v>1</v>
      </c>
    </row>
    <row r="55" spans="2:12" x14ac:dyDescent="0.25">
      <c r="B55" s="4" t="s">
        <v>25</v>
      </c>
      <c r="C55" s="4" t="s">
        <v>26</v>
      </c>
      <c r="D55" s="4" t="s">
        <v>114</v>
      </c>
      <c r="E55" s="4">
        <v>4818</v>
      </c>
      <c r="F55" s="4" t="s">
        <v>167</v>
      </c>
      <c r="G55" s="9">
        <v>1</v>
      </c>
      <c r="H55" s="9">
        <v>3</v>
      </c>
      <c r="I55" s="9">
        <v>69</v>
      </c>
      <c r="J55" s="9">
        <v>0</v>
      </c>
      <c r="K55" s="29">
        <f>ROUND((Tabla4[[#This Row],[MAES]]*20%),0)</f>
        <v>14</v>
      </c>
      <c r="L55" s="29">
        <f>+Tabla4[[#This Row],[DOC]]+Tabla4[[#This Row],[POST]]+Tabla4[[#This Row],[MAESTRIA 20%]]</f>
        <v>17</v>
      </c>
    </row>
    <row r="56" spans="2:12" x14ac:dyDescent="0.25">
      <c r="B56" s="3" t="s">
        <v>25</v>
      </c>
      <c r="C56" s="3" t="s">
        <v>26</v>
      </c>
      <c r="D56" s="3" t="s">
        <v>114</v>
      </c>
      <c r="E56" s="3">
        <v>4837</v>
      </c>
      <c r="F56" s="3" t="s">
        <v>168</v>
      </c>
      <c r="G56" s="8">
        <v>1</v>
      </c>
      <c r="H56" s="8">
        <v>4</v>
      </c>
      <c r="I56" s="8">
        <v>12</v>
      </c>
      <c r="J56" s="8">
        <v>0</v>
      </c>
      <c r="K56" s="29">
        <f>ROUND((Tabla4[[#This Row],[MAES]]*20%),0)</f>
        <v>2</v>
      </c>
      <c r="L56" s="29">
        <f>+Tabla4[[#This Row],[DOC]]+Tabla4[[#This Row],[POST]]+Tabla4[[#This Row],[MAESTRIA 20%]]</f>
        <v>6</v>
      </c>
    </row>
    <row r="57" spans="2:12" x14ac:dyDescent="0.25">
      <c r="B57" s="4" t="s">
        <v>25</v>
      </c>
      <c r="C57" s="4" t="s">
        <v>26</v>
      </c>
      <c r="D57" s="4" t="s">
        <v>114</v>
      </c>
      <c r="E57" s="4">
        <v>9119</v>
      </c>
      <c r="F57" s="4" t="s">
        <v>169</v>
      </c>
      <c r="G57" s="9">
        <v>1</v>
      </c>
      <c r="H57" s="9">
        <v>9</v>
      </c>
      <c r="I57" s="9">
        <v>127</v>
      </c>
      <c r="J57" s="9">
        <v>2</v>
      </c>
      <c r="K57" s="29">
        <f>ROUND((Tabla4[[#This Row],[MAES]]*20%),0)</f>
        <v>25</v>
      </c>
      <c r="L57" s="29">
        <f>+Tabla4[[#This Row],[DOC]]+Tabla4[[#This Row],[POST]]+Tabla4[[#This Row],[MAESTRIA 20%]]</f>
        <v>36</v>
      </c>
    </row>
    <row r="58" spans="2:12" x14ac:dyDescent="0.25">
      <c r="B58" s="3" t="s">
        <v>25</v>
      </c>
      <c r="C58" s="3" t="s">
        <v>26</v>
      </c>
      <c r="D58" s="3" t="s">
        <v>114</v>
      </c>
      <c r="E58" s="3">
        <v>9126</v>
      </c>
      <c r="F58" s="3" t="s">
        <v>170</v>
      </c>
      <c r="G58" s="8">
        <v>1</v>
      </c>
      <c r="H58" s="8">
        <v>0</v>
      </c>
      <c r="I58" s="8">
        <v>2</v>
      </c>
      <c r="J58" s="8">
        <v>0</v>
      </c>
      <c r="K58" s="29">
        <f>ROUND((Tabla4[[#This Row],[MAES]]*20%),0)</f>
        <v>0</v>
      </c>
      <c r="L58" s="29">
        <f>+Tabla4[[#This Row],[DOC]]+Tabla4[[#This Row],[POST]]+Tabla4[[#This Row],[MAESTRIA 20%]]</f>
        <v>0</v>
      </c>
    </row>
    <row r="59" spans="2:12" x14ac:dyDescent="0.25">
      <c r="B59" s="4" t="s">
        <v>25</v>
      </c>
      <c r="C59" s="4" t="s">
        <v>3</v>
      </c>
      <c r="D59" s="4" t="s">
        <v>118</v>
      </c>
      <c r="E59" s="4">
        <v>3117</v>
      </c>
      <c r="F59" s="4" t="s">
        <v>171</v>
      </c>
      <c r="G59" s="9">
        <v>1</v>
      </c>
      <c r="H59" s="9">
        <v>0</v>
      </c>
      <c r="I59" s="9">
        <v>38</v>
      </c>
      <c r="J59" s="9">
        <v>0</v>
      </c>
      <c r="K59" s="29">
        <f>ROUND((Tabla4[[#This Row],[MAES]]*20%),0)</f>
        <v>8</v>
      </c>
      <c r="L59" s="29">
        <f>+Tabla4[[#This Row],[DOC]]+Tabla4[[#This Row],[POST]]+Tabla4[[#This Row],[MAESTRIA 20%]]</f>
        <v>8</v>
      </c>
    </row>
    <row r="60" spans="2:12" x14ac:dyDescent="0.25">
      <c r="B60" s="3" t="s">
        <v>27</v>
      </c>
      <c r="C60" s="3" t="s">
        <v>28</v>
      </c>
      <c r="D60" s="3" t="s">
        <v>118</v>
      </c>
      <c r="E60" s="3">
        <v>1101</v>
      </c>
      <c r="F60" s="3" t="s">
        <v>172</v>
      </c>
      <c r="G60" s="8">
        <v>6</v>
      </c>
      <c r="H60" s="8">
        <v>1600</v>
      </c>
      <c r="I60" s="8">
        <v>1639</v>
      </c>
      <c r="J60" s="8">
        <v>0</v>
      </c>
      <c r="K60" s="29">
        <f>ROUND((Tabla4[[#This Row],[MAES]]*20%),0)</f>
        <v>328</v>
      </c>
      <c r="L60" s="29">
        <f>+Tabla4[[#This Row],[DOC]]+Tabla4[[#This Row],[POST]]+Tabla4[[#This Row],[MAESTRIA 20%]]</f>
        <v>1928</v>
      </c>
    </row>
    <row r="61" spans="2:12" x14ac:dyDescent="0.25">
      <c r="B61" s="4" t="s">
        <v>27</v>
      </c>
      <c r="C61" s="4" t="s">
        <v>28</v>
      </c>
      <c r="D61" s="4" t="s">
        <v>118</v>
      </c>
      <c r="E61" s="4">
        <v>1105</v>
      </c>
      <c r="F61" s="4" t="s">
        <v>173</v>
      </c>
      <c r="G61" s="9">
        <v>1</v>
      </c>
      <c r="H61" s="9">
        <v>116</v>
      </c>
      <c r="I61" s="9">
        <v>596</v>
      </c>
      <c r="J61" s="9">
        <v>0</v>
      </c>
      <c r="K61" s="29">
        <f>ROUND((Tabla4[[#This Row],[MAES]]*20%),0)</f>
        <v>119</v>
      </c>
      <c r="L61" s="29">
        <f>+Tabla4[[#This Row],[DOC]]+Tabla4[[#This Row],[POST]]+Tabla4[[#This Row],[MAESTRIA 20%]]</f>
        <v>235</v>
      </c>
    </row>
    <row r="62" spans="2:12" x14ac:dyDescent="0.25">
      <c r="B62" s="3" t="s">
        <v>27</v>
      </c>
      <c r="C62" s="3" t="s">
        <v>28</v>
      </c>
      <c r="D62" s="3" t="s">
        <v>118</v>
      </c>
      <c r="E62" s="3">
        <v>1117</v>
      </c>
      <c r="F62" s="3" t="s">
        <v>174</v>
      </c>
      <c r="G62" s="8">
        <v>1</v>
      </c>
      <c r="H62" s="8">
        <v>145</v>
      </c>
      <c r="I62" s="8">
        <v>898</v>
      </c>
      <c r="J62" s="8">
        <v>1</v>
      </c>
      <c r="K62" s="29">
        <f>ROUND((Tabla4[[#This Row],[MAES]]*20%),0)</f>
        <v>180</v>
      </c>
      <c r="L62" s="29">
        <f>+Tabla4[[#This Row],[DOC]]+Tabla4[[#This Row],[POST]]+Tabla4[[#This Row],[MAESTRIA 20%]]</f>
        <v>326</v>
      </c>
    </row>
    <row r="63" spans="2:12" x14ac:dyDescent="0.25">
      <c r="B63" s="4" t="s">
        <v>27</v>
      </c>
      <c r="C63" s="4" t="s">
        <v>28</v>
      </c>
      <c r="D63" s="4" t="s">
        <v>118</v>
      </c>
      <c r="E63" s="4">
        <v>1121</v>
      </c>
      <c r="F63" s="4" t="s">
        <v>175</v>
      </c>
      <c r="G63" s="9">
        <v>1</v>
      </c>
      <c r="H63" s="9">
        <v>24</v>
      </c>
      <c r="I63" s="9">
        <v>305</v>
      </c>
      <c r="J63" s="9">
        <v>0</v>
      </c>
      <c r="K63" s="29">
        <f>ROUND((Tabla4[[#This Row],[MAES]]*20%),0)</f>
        <v>61</v>
      </c>
      <c r="L63" s="29">
        <f>+Tabla4[[#This Row],[DOC]]+Tabla4[[#This Row],[POST]]+Tabla4[[#This Row],[MAESTRIA 20%]]</f>
        <v>85</v>
      </c>
    </row>
    <row r="64" spans="2:12" x14ac:dyDescent="0.25">
      <c r="B64" s="3" t="s">
        <v>27</v>
      </c>
      <c r="C64" s="3" t="s">
        <v>28</v>
      </c>
      <c r="D64" s="3" t="s">
        <v>118</v>
      </c>
      <c r="E64" s="3">
        <v>1301</v>
      </c>
      <c r="F64" s="3" t="s">
        <v>176</v>
      </c>
      <c r="G64" s="8">
        <v>1</v>
      </c>
      <c r="H64" s="8">
        <v>114</v>
      </c>
      <c r="I64" s="8">
        <v>800</v>
      </c>
      <c r="J64" s="8">
        <v>0</v>
      </c>
      <c r="K64" s="29">
        <f>ROUND((Tabla4[[#This Row],[MAES]]*20%),0)</f>
        <v>160</v>
      </c>
      <c r="L64" s="29">
        <f>+Tabla4[[#This Row],[DOC]]+Tabla4[[#This Row],[POST]]+Tabla4[[#This Row],[MAESTRIA 20%]]</f>
        <v>274</v>
      </c>
    </row>
    <row r="65" spans="2:12" x14ac:dyDescent="0.25">
      <c r="B65" s="4" t="s">
        <v>27</v>
      </c>
      <c r="C65" s="4" t="s">
        <v>28</v>
      </c>
      <c r="D65" s="4" t="s">
        <v>118</v>
      </c>
      <c r="E65" s="4">
        <v>2102</v>
      </c>
      <c r="F65" s="4" t="s">
        <v>177</v>
      </c>
      <c r="G65" s="9">
        <v>1</v>
      </c>
      <c r="H65" s="9">
        <v>104</v>
      </c>
      <c r="I65" s="9">
        <v>914</v>
      </c>
      <c r="J65" s="9">
        <v>8</v>
      </c>
      <c r="K65" s="29">
        <f>ROUND((Tabla4[[#This Row],[MAES]]*20%),0)</f>
        <v>183</v>
      </c>
      <c r="L65" s="29">
        <f>+Tabla4[[#This Row],[DOC]]+Tabla4[[#This Row],[POST]]+Tabla4[[#This Row],[MAESTRIA 20%]]</f>
        <v>295</v>
      </c>
    </row>
    <row r="66" spans="2:12" x14ac:dyDescent="0.25">
      <c r="B66" s="3" t="s">
        <v>27</v>
      </c>
      <c r="C66" s="3" t="s">
        <v>28</v>
      </c>
      <c r="D66" s="3" t="s">
        <v>118</v>
      </c>
      <c r="E66" s="3">
        <v>2104</v>
      </c>
      <c r="F66" s="3" t="s">
        <v>178</v>
      </c>
      <c r="G66" s="8">
        <v>1</v>
      </c>
      <c r="H66" s="8">
        <v>52</v>
      </c>
      <c r="I66" s="8">
        <v>424</v>
      </c>
      <c r="J66" s="8">
        <v>3</v>
      </c>
      <c r="K66" s="29">
        <f>ROUND((Tabla4[[#This Row],[MAES]]*20%),0)</f>
        <v>85</v>
      </c>
      <c r="L66" s="29">
        <f>+Tabla4[[#This Row],[DOC]]+Tabla4[[#This Row],[POST]]+Tabla4[[#This Row],[MAESTRIA 20%]]</f>
        <v>140</v>
      </c>
    </row>
    <row r="67" spans="2:12" x14ac:dyDescent="0.25">
      <c r="B67" s="4" t="s">
        <v>27</v>
      </c>
      <c r="C67" s="4" t="s">
        <v>28</v>
      </c>
      <c r="D67" s="4" t="s">
        <v>118</v>
      </c>
      <c r="E67" s="4">
        <v>2106</v>
      </c>
      <c r="F67" s="4" t="s">
        <v>179</v>
      </c>
      <c r="G67" s="9">
        <v>1</v>
      </c>
      <c r="H67" s="9">
        <v>0</v>
      </c>
      <c r="I67" s="9">
        <v>2</v>
      </c>
      <c r="J67" s="9">
        <v>0</v>
      </c>
      <c r="K67" s="29">
        <f>ROUND((Tabla4[[#This Row],[MAES]]*20%),0)</f>
        <v>0</v>
      </c>
      <c r="L67" s="29">
        <f>+Tabla4[[#This Row],[DOC]]+Tabla4[[#This Row],[POST]]+Tabla4[[#This Row],[MAESTRIA 20%]]</f>
        <v>0</v>
      </c>
    </row>
    <row r="68" spans="2:12" x14ac:dyDescent="0.25">
      <c r="B68" s="3" t="s">
        <v>27</v>
      </c>
      <c r="C68" s="3" t="s">
        <v>28</v>
      </c>
      <c r="D68" s="3" t="s">
        <v>118</v>
      </c>
      <c r="E68" s="3">
        <v>2901</v>
      </c>
      <c r="F68" s="3" t="s">
        <v>180</v>
      </c>
      <c r="G68" s="8">
        <v>1</v>
      </c>
      <c r="H68" s="8">
        <v>3</v>
      </c>
      <c r="I68" s="8">
        <v>22</v>
      </c>
      <c r="J68" s="8">
        <v>2</v>
      </c>
      <c r="K68" s="29">
        <f>ROUND((Tabla4[[#This Row],[MAES]]*20%),0)</f>
        <v>4</v>
      </c>
      <c r="L68" s="29">
        <f>+Tabla4[[#This Row],[DOC]]+Tabla4[[#This Row],[POST]]+Tabla4[[#This Row],[MAESTRIA 20%]]</f>
        <v>9</v>
      </c>
    </row>
    <row r="69" spans="2:12" x14ac:dyDescent="0.25">
      <c r="B69" s="4" t="s">
        <v>27</v>
      </c>
      <c r="C69" s="4" t="s">
        <v>28</v>
      </c>
      <c r="D69" s="4" t="s">
        <v>118</v>
      </c>
      <c r="E69" s="4">
        <v>2902</v>
      </c>
      <c r="F69" s="4" t="s">
        <v>181</v>
      </c>
      <c r="G69" s="9">
        <v>1</v>
      </c>
      <c r="H69" s="9">
        <v>0</v>
      </c>
      <c r="I69" s="9">
        <v>13</v>
      </c>
      <c r="J69" s="9">
        <v>0</v>
      </c>
      <c r="K69" s="29">
        <f>ROUND((Tabla4[[#This Row],[MAES]]*20%),0)</f>
        <v>3</v>
      </c>
      <c r="L69" s="29">
        <f>+Tabla4[[#This Row],[DOC]]+Tabla4[[#This Row],[POST]]+Tabla4[[#This Row],[MAESTRIA 20%]]</f>
        <v>3</v>
      </c>
    </row>
    <row r="70" spans="2:12" x14ac:dyDescent="0.25">
      <c r="B70" s="3" t="s">
        <v>27</v>
      </c>
      <c r="C70" s="3" t="s">
        <v>28</v>
      </c>
      <c r="D70" s="3" t="s">
        <v>118</v>
      </c>
      <c r="E70" s="3">
        <v>2904</v>
      </c>
      <c r="F70" s="3" t="s">
        <v>182</v>
      </c>
      <c r="G70" s="8">
        <v>1</v>
      </c>
      <c r="H70" s="8">
        <v>7</v>
      </c>
      <c r="I70" s="8">
        <v>63</v>
      </c>
      <c r="J70" s="8">
        <v>0</v>
      </c>
      <c r="K70" s="29">
        <f>ROUND((Tabla4[[#This Row],[MAES]]*20%),0)</f>
        <v>13</v>
      </c>
      <c r="L70" s="29">
        <f>+Tabla4[[#This Row],[DOC]]+Tabla4[[#This Row],[POST]]+Tabla4[[#This Row],[MAESTRIA 20%]]</f>
        <v>20</v>
      </c>
    </row>
    <row r="71" spans="2:12" x14ac:dyDescent="0.25">
      <c r="B71" s="4" t="s">
        <v>27</v>
      </c>
      <c r="C71" s="4" t="s">
        <v>28</v>
      </c>
      <c r="D71" s="4" t="s">
        <v>118</v>
      </c>
      <c r="E71" s="4">
        <v>2905</v>
      </c>
      <c r="F71" s="4" t="s">
        <v>183</v>
      </c>
      <c r="G71" s="9">
        <v>1</v>
      </c>
      <c r="H71" s="9">
        <v>5</v>
      </c>
      <c r="I71" s="9">
        <v>6</v>
      </c>
      <c r="J71" s="9">
        <v>0</v>
      </c>
      <c r="K71" s="29">
        <f>ROUND((Tabla4[[#This Row],[MAES]]*20%),0)</f>
        <v>1</v>
      </c>
      <c r="L71" s="29">
        <f>+Tabla4[[#This Row],[DOC]]+Tabla4[[#This Row],[POST]]+Tabla4[[#This Row],[MAESTRIA 20%]]</f>
        <v>6</v>
      </c>
    </row>
    <row r="72" spans="2:12" x14ac:dyDescent="0.25">
      <c r="B72" s="3" t="s">
        <v>27</v>
      </c>
      <c r="C72" s="3" t="s">
        <v>28</v>
      </c>
      <c r="D72" s="3" t="s">
        <v>118</v>
      </c>
      <c r="E72" s="3">
        <v>2906</v>
      </c>
      <c r="F72" s="3" t="s">
        <v>184</v>
      </c>
      <c r="G72" s="8">
        <v>1</v>
      </c>
      <c r="H72" s="8">
        <v>2</v>
      </c>
      <c r="I72" s="8">
        <v>18</v>
      </c>
      <c r="J72" s="8">
        <v>1</v>
      </c>
      <c r="K72" s="29">
        <f>ROUND((Tabla4[[#This Row],[MAES]]*20%),0)</f>
        <v>4</v>
      </c>
      <c r="L72" s="29">
        <f>+Tabla4[[#This Row],[DOC]]+Tabla4[[#This Row],[POST]]+Tabla4[[#This Row],[MAESTRIA 20%]]</f>
        <v>7</v>
      </c>
    </row>
    <row r="73" spans="2:12" x14ac:dyDescent="0.25">
      <c r="B73" s="4" t="s">
        <v>27</v>
      </c>
      <c r="C73" s="4" t="s">
        <v>28</v>
      </c>
      <c r="D73" s="4" t="s">
        <v>118</v>
      </c>
      <c r="E73" s="4">
        <v>4108</v>
      </c>
      <c r="F73" s="4" t="s">
        <v>185</v>
      </c>
      <c r="G73" s="9">
        <v>1</v>
      </c>
      <c r="H73" s="9">
        <v>32</v>
      </c>
      <c r="I73" s="9">
        <v>66</v>
      </c>
      <c r="J73" s="9">
        <v>1</v>
      </c>
      <c r="K73" s="29">
        <f>ROUND((Tabla4[[#This Row],[MAES]]*20%),0)</f>
        <v>13</v>
      </c>
      <c r="L73" s="29">
        <f>+Tabla4[[#This Row],[DOC]]+Tabla4[[#This Row],[POST]]+Tabla4[[#This Row],[MAESTRIA 20%]]</f>
        <v>46</v>
      </c>
    </row>
    <row r="74" spans="2:12" x14ac:dyDescent="0.25">
      <c r="B74" s="3" t="s">
        <v>27</v>
      </c>
      <c r="C74" s="3" t="s">
        <v>28</v>
      </c>
      <c r="D74" s="3" t="s">
        <v>118</v>
      </c>
      <c r="E74" s="3">
        <v>9104</v>
      </c>
      <c r="F74" s="3" t="s">
        <v>186</v>
      </c>
      <c r="G74" s="8">
        <v>1</v>
      </c>
      <c r="H74" s="8">
        <v>2</v>
      </c>
      <c r="I74" s="8">
        <v>61</v>
      </c>
      <c r="J74" s="8">
        <v>0</v>
      </c>
      <c r="K74" s="29">
        <f>ROUND((Tabla4[[#This Row],[MAES]]*20%),0)</f>
        <v>12</v>
      </c>
      <c r="L74" s="29">
        <f>+Tabla4[[#This Row],[DOC]]+Tabla4[[#This Row],[POST]]+Tabla4[[#This Row],[MAESTRIA 20%]]</f>
        <v>14</v>
      </c>
    </row>
    <row r="75" spans="2:12" x14ac:dyDescent="0.25">
      <c r="B75" s="4" t="s">
        <v>27</v>
      </c>
      <c r="C75" s="4" t="s">
        <v>28</v>
      </c>
      <c r="D75" s="4" t="s">
        <v>118</v>
      </c>
      <c r="E75" s="4">
        <v>9107</v>
      </c>
      <c r="F75" s="4" t="s">
        <v>187</v>
      </c>
      <c r="G75" s="9">
        <v>1</v>
      </c>
      <c r="H75" s="9">
        <v>9</v>
      </c>
      <c r="I75" s="9">
        <v>61</v>
      </c>
      <c r="J75" s="9">
        <v>0</v>
      </c>
      <c r="K75" s="29">
        <f>ROUND((Tabla4[[#This Row],[MAES]]*20%),0)</f>
        <v>12</v>
      </c>
      <c r="L75" s="29">
        <f>+Tabla4[[#This Row],[DOC]]+Tabla4[[#This Row],[POST]]+Tabla4[[#This Row],[MAESTRIA 20%]]</f>
        <v>21</v>
      </c>
    </row>
    <row r="76" spans="2:12" x14ac:dyDescent="0.25">
      <c r="B76" s="3" t="s">
        <v>27</v>
      </c>
      <c r="C76" s="3" t="s">
        <v>28</v>
      </c>
      <c r="D76" s="3" t="s">
        <v>118</v>
      </c>
      <c r="E76" s="3">
        <v>9108</v>
      </c>
      <c r="F76" s="3" t="s">
        <v>188</v>
      </c>
      <c r="G76" s="8">
        <v>1</v>
      </c>
      <c r="H76" s="8">
        <v>8</v>
      </c>
      <c r="I76" s="8">
        <v>13</v>
      </c>
      <c r="J76" s="8">
        <v>0</v>
      </c>
      <c r="K76" s="29">
        <f>ROUND((Tabla4[[#This Row],[MAES]]*20%),0)</f>
        <v>3</v>
      </c>
      <c r="L76" s="29">
        <f>+Tabla4[[#This Row],[DOC]]+Tabla4[[#This Row],[POST]]+Tabla4[[#This Row],[MAESTRIA 20%]]</f>
        <v>11</v>
      </c>
    </row>
    <row r="77" spans="2:12" x14ac:dyDescent="0.25">
      <c r="B77" s="4" t="s">
        <v>27</v>
      </c>
      <c r="C77" s="4" t="s">
        <v>28</v>
      </c>
      <c r="D77" s="4" t="s">
        <v>114</v>
      </c>
      <c r="E77" s="4">
        <v>1701</v>
      </c>
      <c r="F77" s="4" t="s">
        <v>189</v>
      </c>
      <c r="G77" s="9">
        <v>1</v>
      </c>
      <c r="H77" s="9">
        <v>684</v>
      </c>
      <c r="I77" s="9">
        <v>1604</v>
      </c>
      <c r="J77" s="9">
        <v>0</v>
      </c>
      <c r="K77" s="29">
        <f>ROUND((Tabla4[[#This Row],[MAES]]*20%),0)</f>
        <v>321</v>
      </c>
      <c r="L77" s="29">
        <f>+Tabla4[[#This Row],[DOC]]+Tabla4[[#This Row],[POST]]+Tabla4[[#This Row],[MAESTRIA 20%]]</f>
        <v>1005</v>
      </c>
    </row>
    <row r="78" spans="2:12" x14ac:dyDescent="0.25">
      <c r="B78" s="3" t="s">
        <v>27</v>
      </c>
      <c r="C78" s="3" t="s">
        <v>28</v>
      </c>
      <c r="D78" s="3" t="s">
        <v>114</v>
      </c>
      <c r="E78" s="3">
        <v>1703</v>
      </c>
      <c r="F78" s="3" t="s">
        <v>190</v>
      </c>
      <c r="G78" s="8">
        <v>1</v>
      </c>
      <c r="H78" s="8">
        <v>0</v>
      </c>
      <c r="I78" s="8">
        <v>101</v>
      </c>
      <c r="J78" s="8">
        <v>0</v>
      </c>
      <c r="K78" s="29">
        <f>ROUND((Tabla4[[#This Row],[MAES]]*20%),0)</f>
        <v>20</v>
      </c>
      <c r="L78" s="29">
        <f>+Tabla4[[#This Row],[DOC]]+Tabla4[[#This Row],[POST]]+Tabla4[[#This Row],[MAESTRIA 20%]]</f>
        <v>20</v>
      </c>
    </row>
    <row r="79" spans="2:12" x14ac:dyDescent="0.25">
      <c r="B79" s="4" t="s">
        <v>27</v>
      </c>
      <c r="C79" s="4" t="s">
        <v>28</v>
      </c>
      <c r="D79" s="4" t="s">
        <v>114</v>
      </c>
      <c r="E79" s="4">
        <v>1704</v>
      </c>
      <c r="F79" s="4" t="s">
        <v>191</v>
      </c>
      <c r="G79" s="9">
        <v>1</v>
      </c>
      <c r="H79" s="9">
        <v>153</v>
      </c>
      <c r="I79" s="9">
        <v>968</v>
      </c>
      <c r="J79" s="9">
        <v>7</v>
      </c>
      <c r="K79" s="29">
        <f>ROUND((Tabla4[[#This Row],[MAES]]*20%),0)</f>
        <v>194</v>
      </c>
      <c r="L79" s="29">
        <f>+Tabla4[[#This Row],[DOC]]+Tabla4[[#This Row],[POST]]+Tabla4[[#This Row],[MAESTRIA 20%]]</f>
        <v>354</v>
      </c>
    </row>
    <row r="80" spans="2:12" x14ac:dyDescent="0.25">
      <c r="B80" s="3" t="s">
        <v>27</v>
      </c>
      <c r="C80" s="3" t="s">
        <v>28</v>
      </c>
      <c r="D80" s="3" t="s">
        <v>114</v>
      </c>
      <c r="E80" s="3">
        <v>1706</v>
      </c>
      <c r="F80" s="3" t="s">
        <v>192</v>
      </c>
      <c r="G80" s="8">
        <v>1</v>
      </c>
      <c r="H80" s="8">
        <v>355</v>
      </c>
      <c r="I80" s="8">
        <v>921</v>
      </c>
      <c r="J80" s="8">
        <v>6</v>
      </c>
      <c r="K80" s="29">
        <f>ROUND((Tabla4[[#This Row],[MAES]]*20%),0)</f>
        <v>184</v>
      </c>
      <c r="L80" s="29">
        <f>+Tabla4[[#This Row],[DOC]]+Tabla4[[#This Row],[POST]]+Tabla4[[#This Row],[MAESTRIA 20%]]</f>
        <v>545</v>
      </c>
    </row>
    <row r="81" spans="2:12" x14ac:dyDescent="0.25">
      <c r="B81" s="4" t="s">
        <v>27</v>
      </c>
      <c r="C81" s="4" t="s">
        <v>28</v>
      </c>
      <c r="D81" s="4" t="s">
        <v>114</v>
      </c>
      <c r="E81" s="4">
        <v>1707</v>
      </c>
      <c r="F81" s="4" t="s">
        <v>193</v>
      </c>
      <c r="G81" s="9">
        <v>2</v>
      </c>
      <c r="H81" s="9">
        <v>114</v>
      </c>
      <c r="I81" s="9">
        <v>646</v>
      </c>
      <c r="J81" s="9">
        <v>0</v>
      </c>
      <c r="K81" s="29">
        <f>ROUND((Tabla4[[#This Row],[MAES]]*20%),0)</f>
        <v>129</v>
      </c>
      <c r="L81" s="29">
        <f>+Tabla4[[#This Row],[DOC]]+Tabla4[[#This Row],[POST]]+Tabla4[[#This Row],[MAESTRIA 20%]]</f>
        <v>243</v>
      </c>
    </row>
    <row r="82" spans="2:12" x14ac:dyDescent="0.25">
      <c r="B82" s="3" t="s">
        <v>27</v>
      </c>
      <c r="C82" s="3" t="s">
        <v>28</v>
      </c>
      <c r="D82" s="3" t="s">
        <v>114</v>
      </c>
      <c r="E82" s="3">
        <v>1709</v>
      </c>
      <c r="F82" s="3" t="s">
        <v>194</v>
      </c>
      <c r="G82" s="8">
        <v>1</v>
      </c>
      <c r="H82" s="8">
        <v>45</v>
      </c>
      <c r="I82" s="8">
        <v>435</v>
      </c>
      <c r="J82" s="8">
        <v>3</v>
      </c>
      <c r="K82" s="29">
        <f>ROUND((Tabla4[[#This Row],[MAES]]*20%),0)</f>
        <v>87</v>
      </c>
      <c r="L82" s="29">
        <f>+Tabla4[[#This Row],[DOC]]+Tabla4[[#This Row],[POST]]+Tabla4[[#This Row],[MAESTRIA 20%]]</f>
        <v>135</v>
      </c>
    </row>
    <row r="83" spans="2:12" x14ac:dyDescent="0.25">
      <c r="B83" s="4" t="s">
        <v>27</v>
      </c>
      <c r="C83" s="4" t="s">
        <v>28</v>
      </c>
      <c r="D83" s="4" t="s">
        <v>114</v>
      </c>
      <c r="E83" s="4">
        <v>1714</v>
      </c>
      <c r="F83" s="4" t="s">
        <v>195</v>
      </c>
      <c r="G83" s="9">
        <v>1</v>
      </c>
      <c r="H83" s="9">
        <v>261</v>
      </c>
      <c r="I83" s="9">
        <v>531</v>
      </c>
      <c r="J83" s="9">
        <v>0</v>
      </c>
      <c r="K83" s="29">
        <f>ROUND((Tabla4[[#This Row],[MAES]]*20%),0)</f>
        <v>106</v>
      </c>
      <c r="L83" s="29">
        <f>+Tabla4[[#This Row],[DOC]]+Tabla4[[#This Row],[POST]]+Tabla4[[#This Row],[MAESTRIA 20%]]</f>
        <v>367</v>
      </c>
    </row>
    <row r="84" spans="2:12" x14ac:dyDescent="0.25">
      <c r="B84" s="3" t="s">
        <v>27</v>
      </c>
      <c r="C84" s="3" t="s">
        <v>28</v>
      </c>
      <c r="D84" s="3" t="s">
        <v>114</v>
      </c>
      <c r="E84" s="3">
        <v>1715</v>
      </c>
      <c r="F84" s="3" t="s">
        <v>196</v>
      </c>
      <c r="G84" s="8">
        <v>1</v>
      </c>
      <c r="H84" s="8">
        <v>12</v>
      </c>
      <c r="I84" s="8">
        <v>139</v>
      </c>
      <c r="J84" s="8">
        <v>0</v>
      </c>
      <c r="K84" s="29">
        <f>ROUND((Tabla4[[#This Row],[MAES]]*20%),0)</f>
        <v>28</v>
      </c>
      <c r="L84" s="29">
        <f>+Tabla4[[#This Row],[DOC]]+Tabla4[[#This Row],[POST]]+Tabla4[[#This Row],[MAESTRIA 20%]]</f>
        <v>40</v>
      </c>
    </row>
    <row r="85" spans="2:12" x14ac:dyDescent="0.25">
      <c r="B85" s="4" t="s">
        <v>27</v>
      </c>
      <c r="C85" s="4" t="s">
        <v>28</v>
      </c>
      <c r="D85" s="4" t="s">
        <v>114</v>
      </c>
      <c r="E85" s="4">
        <v>1718</v>
      </c>
      <c r="F85" s="4" t="s">
        <v>130</v>
      </c>
      <c r="G85" s="9">
        <v>1</v>
      </c>
      <c r="H85" s="9">
        <v>0</v>
      </c>
      <c r="I85" s="9">
        <v>0</v>
      </c>
      <c r="J85" s="9">
        <v>0</v>
      </c>
      <c r="K85" s="29">
        <f>ROUND((Tabla4[[#This Row],[MAES]]*20%),0)</f>
        <v>0</v>
      </c>
      <c r="L85" s="29">
        <f>+Tabla4[[#This Row],[DOC]]+Tabla4[[#This Row],[POST]]+Tabla4[[#This Row],[MAESTRIA 20%]]</f>
        <v>0</v>
      </c>
    </row>
    <row r="86" spans="2:12" x14ac:dyDescent="0.25">
      <c r="B86" s="3" t="s">
        <v>27</v>
      </c>
      <c r="C86" s="3" t="s">
        <v>28</v>
      </c>
      <c r="D86" s="3" t="s">
        <v>114</v>
      </c>
      <c r="E86" s="3">
        <v>1719</v>
      </c>
      <c r="F86" s="3" t="s">
        <v>197</v>
      </c>
      <c r="G86" s="8">
        <v>1</v>
      </c>
      <c r="H86" s="8">
        <v>74</v>
      </c>
      <c r="I86" s="8">
        <v>456</v>
      </c>
      <c r="J86" s="8">
        <v>0</v>
      </c>
      <c r="K86" s="29">
        <f>ROUND((Tabla4[[#This Row],[MAES]]*20%),0)</f>
        <v>91</v>
      </c>
      <c r="L86" s="29">
        <f>+Tabla4[[#This Row],[DOC]]+Tabla4[[#This Row],[POST]]+Tabla4[[#This Row],[MAESTRIA 20%]]</f>
        <v>165</v>
      </c>
    </row>
    <row r="87" spans="2:12" x14ac:dyDescent="0.25">
      <c r="B87" s="4" t="s">
        <v>27</v>
      </c>
      <c r="C87" s="4" t="s">
        <v>28</v>
      </c>
      <c r="D87" s="4" t="s">
        <v>114</v>
      </c>
      <c r="E87" s="4">
        <v>1725</v>
      </c>
      <c r="F87" s="4" t="s">
        <v>198</v>
      </c>
      <c r="G87" s="9">
        <v>1</v>
      </c>
      <c r="H87" s="9">
        <v>0</v>
      </c>
      <c r="I87" s="9">
        <v>0</v>
      </c>
      <c r="J87" s="9">
        <v>0</v>
      </c>
      <c r="K87" s="29">
        <f>ROUND((Tabla4[[#This Row],[MAES]]*20%),0)</f>
        <v>0</v>
      </c>
      <c r="L87" s="29">
        <f>+Tabla4[[#This Row],[DOC]]+Tabla4[[#This Row],[POST]]+Tabla4[[#This Row],[MAESTRIA 20%]]</f>
        <v>0</v>
      </c>
    </row>
    <row r="88" spans="2:12" x14ac:dyDescent="0.25">
      <c r="B88" s="3" t="s">
        <v>27</v>
      </c>
      <c r="C88" s="3" t="s">
        <v>28</v>
      </c>
      <c r="D88" s="3" t="s">
        <v>114</v>
      </c>
      <c r="E88" s="3">
        <v>1728</v>
      </c>
      <c r="F88" s="3" t="s">
        <v>199</v>
      </c>
      <c r="G88" s="8">
        <v>2</v>
      </c>
      <c r="H88" s="8">
        <v>102</v>
      </c>
      <c r="I88" s="8">
        <v>577</v>
      </c>
      <c r="J88" s="8">
        <v>1</v>
      </c>
      <c r="K88" s="29">
        <f>ROUND((Tabla4[[#This Row],[MAES]]*20%),0)</f>
        <v>115</v>
      </c>
      <c r="L88" s="29">
        <f>+Tabla4[[#This Row],[DOC]]+Tabla4[[#This Row],[POST]]+Tabla4[[#This Row],[MAESTRIA 20%]]</f>
        <v>218</v>
      </c>
    </row>
    <row r="89" spans="2:12" x14ac:dyDescent="0.25">
      <c r="B89" s="4" t="s">
        <v>27</v>
      </c>
      <c r="C89" s="4" t="s">
        <v>28</v>
      </c>
      <c r="D89" s="4" t="s">
        <v>114</v>
      </c>
      <c r="E89" s="4">
        <v>1729</v>
      </c>
      <c r="F89" s="4" t="s">
        <v>200</v>
      </c>
      <c r="G89" s="9">
        <v>1</v>
      </c>
      <c r="H89" s="9">
        <v>141</v>
      </c>
      <c r="I89" s="9">
        <v>734</v>
      </c>
      <c r="J89" s="9">
        <v>3</v>
      </c>
      <c r="K89" s="29">
        <f>ROUND((Tabla4[[#This Row],[MAES]]*20%),0)</f>
        <v>147</v>
      </c>
      <c r="L89" s="29">
        <f>+Tabla4[[#This Row],[DOC]]+Tabla4[[#This Row],[POST]]+Tabla4[[#This Row],[MAESTRIA 20%]]</f>
        <v>291</v>
      </c>
    </row>
    <row r="90" spans="2:12" x14ac:dyDescent="0.25">
      <c r="B90" s="3" t="s">
        <v>27</v>
      </c>
      <c r="C90" s="3" t="s">
        <v>28</v>
      </c>
      <c r="D90" s="3" t="s">
        <v>114</v>
      </c>
      <c r="E90" s="3">
        <v>1735</v>
      </c>
      <c r="F90" s="3" t="s">
        <v>201</v>
      </c>
      <c r="G90" s="8">
        <v>1</v>
      </c>
      <c r="H90" s="8">
        <v>60</v>
      </c>
      <c r="I90" s="8">
        <v>278</v>
      </c>
      <c r="J90" s="8">
        <v>0</v>
      </c>
      <c r="K90" s="29">
        <f>ROUND((Tabla4[[#This Row],[MAES]]*20%),0)</f>
        <v>56</v>
      </c>
      <c r="L90" s="29">
        <f>+Tabla4[[#This Row],[DOC]]+Tabla4[[#This Row],[POST]]+Tabla4[[#This Row],[MAESTRIA 20%]]</f>
        <v>116</v>
      </c>
    </row>
    <row r="91" spans="2:12" x14ac:dyDescent="0.25">
      <c r="B91" s="4" t="s">
        <v>27</v>
      </c>
      <c r="C91" s="4" t="s">
        <v>28</v>
      </c>
      <c r="D91" s="4" t="s">
        <v>114</v>
      </c>
      <c r="E91" s="4">
        <v>1801</v>
      </c>
      <c r="F91" s="4" t="s">
        <v>202</v>
      </c>
      <c r="G91" s="9">
        <v>1</v>
      </c>
      <c r="H91" s="9">
        <v>22</v>
      </c>
      <c r="I91" s="9">
        <v>553</v>
      </c>
      <c r="J91" s="9">
        <v>0</v>
      </c>
      <c r="K91" s="29">
        <f>ROUND((Tabla4[[#This Row],[MAES]]*20%),0)</f>
        <v>111</v>
      </c>
      <c r="L91" s="29">
        <f>+Tabla4[[#This Row],[DOC]]+Tabla4[[#This Row],[POST]]+Tabla4[[#This Row],[MAESTRIA 20%]]</f>
        <v>133</v>
      </c>
    </row>
    <row r="92" spans="2:12" x14ac:dyDescent="0.25">
      <c r="B92" s="3" t="s">
        <v>27</v>
      </c>
      <c r="C92" s="3" t="s">
        <v>28</v>
      </c>
      <c r="D92" s="3" t="s">
        <v>114</v>
      </c>
      <c r="E92" s="3">
        <v>1803</v>
      </c>
      <c r="F92" s="3" t="s">
        <v>203</v>
      </c>
      <c r="G92" s="8">
        <v>1</v>
      </c>
      <c r="H92" s="8">
        <v>176</v>
      </c>
      <c r="I92" s="8">
        <v>740</v>
      </c>
      <c r="J92" s="8">
        <v>0</v>
      </c>
      <c r="K92" s="29">
        <f>ROUND((Tabla4[[#This Row],[MAES]]*20%),0)</f>
        <v>148</v>
      </c>
      <c r="L92" s="29">
        <f>+Tabla4[[#This Row],[DOC]]+Tabla4[[#This Row],[POST]]+Tabla4[[#This Row],[MAESTRIA 20%]]</f>
        <v>324</v>
      </c>
    </row>
    <row r="93" spans="2:12" x14ac:dyDescent="0.25">
      <c r="B93" s="4" t="s">
        <v>27</v>
      </c>
      <c r="C93" s="4" t="s">
        <v>28</v>
      </c>
      <c r="D93" s="4" t="s">
        <v>114</v>
      </c>
      <c r="E93" s="4">
        <v>1806</v>
      </c>
      <c r="F93" s="4" t="s">
        <v>159</v>
      </c>
      <c r="G93" s="9">
        <v>1</v>
      </c>
      <c r="H93" s="9">
        <v>55</v>
      </c>
      <c r="I93" s="9">
        <v>416</v>
      </c>
      <c r="J93" s="9">
        <v>0</v>
      </c>
      <c r="K93" s="29">
        <f>ROUND((Tabla4[[#This Row],[MAES]]*20%),0)</f>
        <v>83</v>
      </c>
      <c r="L93" s="29">
        <f>+Tabla4[[#This Row],[DOC]]+Tabla4[[#This Row],[POST]]+Tabla4[[#This Row],[MAESTRIA 20%]]</f>
        <v>138</v>
      </c>
    </row>
    <row r="94" spans="2:12" x14ac:dyDescent="0.25">
      <c r="B94" s="3" t="s">
        <v>27</v>
      </c>
      <c r="C94" s="3" t="s">
        <v>28</v>
      </c>
      <c r="D94" s="3" t="s">
        <v>114</v>
      </c>
      <c r="E94" s="3">
        <v>1813</v>
      </c>
      <c r="F94" s="3" t="s">
        <v>204</v>
      </c>
      <c r="G94" s="8">
        <v>1</v>
      </c>
      <c r="H94" s="8">
        <v>593</v>
      </c>
      <c r="I94" s="8">
        <v>637</v>
      </c>
      <c r="J94" s="8">
        <v>1</v>
      </c>
      <c r="K94" s="29">
        <f>ROUND((Tabla4[[#This Row],[MAES]]*20%),0)</f>
        <v>127</v>
      </c>
      <c r="L94" s="29">
        <f>+Tabla4[[#This Row],[DOC]]+Tabla4[[#This Row],[POST]]+Tabla4[[#This Row],[MAESTRIA 20%]]</f>
        <v>721</v>
      </c>
    </row>
    <row r="95" spans="2:12" x14ac:dyDescent="0.25">
      <c r="B95" s="4" t="s">
        <v>27</v>
      </c>
      <c r="C95" s="4" t="s">
        <v>28</v>
      </c>
      <c r="D95" s="4" t="s">
        <v>114</v>
      </c>
      <c r="E95" s="4">
        <v>1815</v>
      </c>
      <c r="F95" s="4" t="s">
        <v>205</v>
      </c>
      <c r="G95" s="9">
        <v>2</v>
      </c>
      <c r="H95" s="9">
        <v>18</v>
      </c>
      <c r="I95" s="9">
        <v>271</v>
      </c>
      <c r="J95" s="9">
        <v>0</v>
      </c>
      <c r="K95" s="29">
        <f>ROUND((Tabla4[[#This Row],[MAES]]*20%),0)</f>
        <v>54</v>
      </c>
      <c r="L95" s="29">
        <f>+Tabla4[[#This Row],[DOC]]+Tabla4[[#This Row],[POST]]+Tabla4[[#This Row],[MAESTRIA 20%]]</f>
        <v>72</v>
      </c>
    </row>
    <row r="96" spans="2:12" x14ac:dyDescent="0.25">
      <c r="B96" s="3" t="s">
        <v>27</v>
      </c>
      <c r="C96" s="3" t="s">
        <v>28</v>
      </c>
      <c r="D96" s="3" t="s">
        <v>114</v>
      </c>
      <c r="E96" s="3">
        <v>1818</v>
      </c>
      <c r="F96" s="3" t="s">
        <v>206</v>
      </c>
      <c r="G96" s="8">
        <v>5</v>
      </c>
      <c r="H96" s="8">
        <v>1680</v>
      </c>
      <c r="I96" s="8">
        <v>1809</v>
      </c>
      <c r="J96" s="8">
        <v>172</v>
      </c>
      <c r="K96" s="29">
        <f>ROUND((Tabla4[[#This Row],[MAES]]*20%),0)</f>
        <v>362</v>
      </c>
      <c r="L96" s="29">
        <f>+Tabla4[[#This Row],[DOC]]+Tabla4[[#This Row],[POST]]+Tabla4[[#This Row],[MAESTRIA 20%]]</f>
        <v>2214</v>
      </c>
    </row>
    <row r="97" spans="2:12" x14ac:dyDescent="0.25">
      <c r="B97" s="4" t="s">
        <v>27</v>
      </c>
      <c r="C97" s="4" t="s">
        <v>28</v>
      </c>
      <c r="D97" s="4" t="s">
        <v>114</v>
      </c>
      <c r="E97" s="4">
        <v>1826</v>
      </c>
      <c r="F97" s="4" t="s">
        <v>207</v>
      </c>
      <c r="G97" s="9">
        <v>1</v>
      </c>
      <c r="H97" s="9">
        <v>0</v>
      </c>
      <c r="I97" s="9">
        <v>859</v>
      </c>
      <c r="J97" s="9">
        <v>219</v>
      </c>
      <c r="K97" s="29">
        <f>ROUND((Tabla4[[#This Row],[MAES]]*20%),0)</f>
        <v>172</v>
      </c>
      <c r="L97" s="29">
        <f>+Tabla4[[#This Row],[DOC]]+Tabla4[[#This Row],[POST]]+Tabla4[[#This Row],[MAESTRIA 20%]]</f>
        <v>391</v>
      </c>
    </row>
    <row r="98" spans="2:12" x14ac:dyDescent="0.25">
      <c r="B98" s="3" t="s">
        <v>27</v>
      </c>
      <c r="C98" s="3" t="s">
        <v>28</v>
      </c>
      <c r="D98" s="3" t="s">
        <v>114</v>
      </c>
      <c r="E98" s="3">
        <v>1835</v>
      </c>
      <c r="F98" s="3" t="s">
        <v>208</v>
      </c>
      <c r="G98" s="8">
        <v>1</v>
      </c>
      <c r="H98" s="8">
        <v>32</v>
      </c>
      <c r="I98" s="8">
        <v>236</v>
      </c>
      <c r="J98" s="8">
        <v>0</v>
      </c>
      <c r="K98" s="29">
        <f>ROUND((Tabla4[[#This Row],[MAES]]*20%),0)</f>
        <v>47</v>
      </c>
      <c r="L98" s="29">
        <f>+Tabla4[[#This Row],[DOC]]+Tabla4[[#This Row],[POST]]+Tabla4[[#This Row],[MAESTRIA 20%]]</f>
        <v>79</v>
      </c>
    </row>
    <row r="99" spans="2:12" x14ac:dyDescent="0.25">
      <c r="B99" s="4" t="s">
        <v>27</v>
      </c>
      <c r="C99" s="4" t="s">
        <v>28</v>
      </c>
      <c r="D99" s="4" t="s">
        <v>114</v>
      </c>
      <c r="E99" s="4">
        <v>2701</v>
      </c>
      <c r="F99" s="4" t="s">
        <v>209</v>
      </c>
      <c r="G99" s="9">
        <v>1</v>
      </c>
      <c r="H99" s="9">
        <v>5</v>
      </c>
      <c r="I99" s="9">
        <v>50</v>
      </c>
      <c r="J99" s="9">
        <v>0</v>
      </c>
      <c r="K99" s="29">
        <f>ROUND((Tabla4[[#This Row],[MAES]]*20%),0)</f>
        <v>10</v>
      </c>
      <c r="L99" s="29">
        <f>+Tabla4[[#This Row],[DOC]]+Tabla4[[#This Row],[POST]]+Tabla4[[#This Row],[MAESTRIA 20%]]</f>
        <v>15</v>
      </c>
    </row>
    <row r="100" spans="2:12" x14ac:dyDescent="0.25">
      <c r="B100" s="3" t="s">
        <v>27</v>
      </c>
      <c r="C100" s="3" t="s">
        <v>28</v>
      </c>
      <c r="D100" s="3" t="s">
        <v>114</v>
      </c>
      <c r="E100" s="3">
        <v>2702</v>
      </c>
      <c r="F100" s="3" t="s">
        <v>210</v>
      </c>
      <c r="G100" s="8">
        <v>1</v>
      </c>
      <c r="H100" s="8">
        <v>9</v>
      </c>
      <c r="I100" s="8">
        <v>107</v>
      </c>
      <c r="J100" s="8">
        <v>0</v>
      </c>
      <c r="K100" s="29">
        <f>ROUND((Tabla4[[#This Row],[MAES]]*20%),0)</f>
        <v>21</v>
      </c>
      <c r="L100" s="29">
        <f>+Tabla4[[#This Row],[DOC]]+Tabla4[[#This Row],[POST]]+Tabla4[[#This Row],[MAESTRIA 20%]]</f>
        <v>30</v>
      </c>
    </row>
    <row r="101" spans="2:12" x14ac:dyDescent="0.25">
      <c r="B101" s="4" t="s">
        <v>27</v>
      </c>
      <c r="C101" s="4" t="s">
        <v>28</v>
      </c>
      <c r="D101" s="4" t="s">
        <v>114</v>
      </c>
      <c r="E101" s="4">
        <v>2704</v>
      </c>
      <c r="F101" s="4" t="s">
        <v>211</v>
      </c>
      <c r="G101" s="9">
        <v>1</v>
      </c>
      <c r="H101" s="9">
        <v>0</v>
      </c>
      <c r="I101" s="9">
        <v>0</v>
      </c>
      <c r="J101" s="9">
        <v>0</v>
      </c>
      <c r="K101" s="29">
        <f>ROUND((Tabla4[[#This Row],[MAES]]*20%),0)</f>
        <v>0</v>
      </c>
      <c r="L101" s="29">
        <f>+Tabla4[[#This Row],[DOC]]+Tabla4[[#This Row],[POST]]+Tabla4[[#This Row],[MAESTRIA 20%]]</f>
        <v>0</v>
      </c>
    </row>
    <row r="102" spans="2:12" x14ac:dyDescent="0.25">
      <c r="B102" s="3" t="s">
        <v>27</v>
      </c>
      <c r="C102" s="3" t="s">
        <v>28</v>
      </c>
      <c r="D102" s="3" t="s">
        <v>114</v>
      </c>
      <c r="E102" s="3">
        <v>2707</v>
      </c>
      <c r="F102" s="3" t="s">
        <v>212</v>
      </c>
      <c r="G102" s="8">
        <v>1</v>
      </c>
      <c r="H102" s="8">
        <v>14</v>
      </c>
      <c r="I102" s="8">
        <v>43</v>
      </c>
      <c r="J102" s="8">
        <v>2</v>
      </c>
      <c r="K102" s="29">
        <f>ROUND((Tabla4[[#This Row],[MAES]]*20%),0)</f>
        <v>9</v>
      </c>
      <c r="L102" s="29">
        <f>+Tabla4[[#This Row],[DOC]]+Tabla4[[#This Row],[POST]]+Tabla4[[#This Row],[MAESTRIA 20%]]</f>
        <v>25</v>
      </c>
    </row>
    <row r="103" spans="2:12" x14ac:dyDescent="0.25">
      <c r="B103" s="4" t="s">
        <v>27</v>
      </c>
      <c r="C103" s="4" t="s">
        <v>28</v>
      </c>
      <c r="D103" s="4" t="s">
        <v>114</v>
      </c>
      <c r="E103" s="4">
        <v>2709</v>
      </c>
      <c r="F103" s="4" t="s">
        <v>213</v>
      </c>
      <c r="G103" s="9">
        <v>1</v>
      </c>
      <c r="H103" s="9">
        <v>3</v>
      </c>
      <c r="I103" s="9">
        <v>67</v>
      </c>
      <c r="J103" s="9">
        <v>0</v>
      </c>
      <c r="K103" s="29">
        <f>ROUND((Tabla4[[#This Row],[MAES]]*20%),0)</f>
        <v>13</v>
      </c>
      <c r="L103" s="29">
        <f>+Tabla4[[#This Row],[DOC]]+Tabla4[[#This Row],[POST]]+Tabla4[[#This Row],[MAESTRIA 20%]]</f>
        <v>16</v>
      </c>
    </row>
    <row r="104" spans="2:12" x14ac:dyDescent="0.25">
      <c r="B104" s="3" t="s">
        <v>27</v>
      </c>
      <c r="C104" s="3" t="s">
        <v>28</v>
      </c>
      <c r="D104" s="3" t="s">
        <v>114</v>
      </c>
      <c r="E104" s="3">
        <v>2710</v>
      </c>
      <c r="F104" s="3" t="s">
        <v>214</v>
      </c>
      <c r="G104" s="8">
        <v>1</v>
      </c>
      <c r="H104" s="8">
        <v>10</v>
      </c>
      <c r="I104" s="8">
        <v>124</v>
      </c>
      <c r="J104" s="8">
        <v>0</v>
      </c>
      <c r="K104" s="29">
        <f>ROUND((Tabla4[[#This Row],[MAES]]*20%),0)</f>
        <v>25</v>
      </c>
      <c r="L104" s="29">
        <f>+Tabla4[[#This Row],[DOC]]+Tabla4[[#This Row],[POST]]+Tabla4[[#This Row],[MAESTRIA 20%]]</f>
        <v>35</v>
      </c>
    </row>
    <row r="105" spans="2:12" x14ac:dyDescent="0.25">
      <c r="B105" s="4" t="s">
        <v>27</v>
      </c>
      <c r="C105" s="4" t="s">
        <v>28</v>
      </c>
      <c r="D105" s="4" t="s">
        <v>114</v>
      </c>
      <c r="E105" s="4">
        <v>2712</v>
      </c>
      <c r="F105" s="4" t="s">
        <v>215</v>
      </c>
      <c r="G105" s="9">
        <v>1</v>
      </c>
      <c r="H105" s="9">
        <v>29</v>
      </c>
      <c r="I105" s="9">
        <v>174</v>
      </c>
      <c r="J105" s="9">
        <v>2</v>
      </c>
      <c r="K105" s="29">
        <f>ROUND((Tabla4[[#This Row],[MAES]]*20%),0)</f>
        <v>35</v>
      </c>
      <c r="L105" s="29">
        <f>+Tabla4[[#This Row],[DOC]]+Tabla4[[#This Row],[POST]]+Tabla4[[#This Row],[MAESTRIA 20%]]</f>
        <v>66</v>
      </c>
    </row>
    <row r="106" spans="2:12" x14ac:dyDescent="0.25">
      <c r="B106" s="3" t="s">
        <v>27</v>
      </c>
      <c r="C106" s="3" t="s">
        <v>28</v>
      </c>
      <c r="D106" s="3" t="s">
        <v>114</v>
      </c>
      <c r="E106" s="3">
        <v>2713</v>
      </c>
      <c r="F106" s="3" t="s">
        <v>216</v>
      </c>
      <c r="G106" s="8">
        <v>1</v>
      </c>
      <c r="H106" s="8">
        <v>22</v>
      </c>
      <c r="I106" s="8">
        <v>379</v>
      </c>
      <c r="J106" s="8">
        <v>0</v>
      </c>
      <c r="K106" s="29">
        <f>ROUND((Tabla4[[#This Row],[MAES]]*20%),0)</f>
        <v>76</v>
      </c>
      <c r="L106" s="29">
        <f>+Tabla4[[#This Row],[DOC]]+Tabla4[[#This Row],[POST]]+Tabla4[[#This Row],[MAESTRIA 20%]]</f>
        <v>98</v>
      </c>
    </row>
    <row r="107" spans="2:12" x14ac:dyDescent="0.25">
      <c r="B107" s="4" t="s">
        <v>27</v>
      </c>
      <c r="C107" s="4" t="s">
        <v>28</v>
      </c>
      <c r="D107" s="4" t="s">
        <v>114</v>
      </c>
      <c r="E107" s="4">
        <v>2723</v>
      </c>
      <c r="F107" s="4" t="s">
        <v>217</v>
      </c>
      <c r="G107" s="9">
        <v>1</v>
      </c>
      <c r="H107" s="9">
        <v>12</v>
      </c>
      <c r="I107" s="9">
        <v>160</v>
      </c>
      <c r="J107" s="9">
        <v>0</v>
      </c>
      <c r="K107" s="29">
        <f>ROUND((Tabla4[[#This Row],[MAES]]*20%),0)</f>
        <v>32</v>
      </c>
      <c r="L107" s="29">
        <f>+Tabla4[[#This Row],[DOC]]+Tabla4[[#This Row],[POST]]+Tabla4[[#This Row],[MAESTRIA 20%]]</f>
        <v>44</v>
      </c>
    </row>
    <row r="108" spans="2:12" x14ac:dyDescent="0.25">
      <c r="B108" s="3" t="s">
        <v>27</v>
      </c>
      <c r="C108" s="3" t="s">
        <v>28</v>
      </c>
      <c r="D108" s="3" t="s">
        <v>114</v>
      </c>
      <c r="E108" s="3">
        <v>2725</v>
      </c>
      <c r="F108" s="3" t="s">
        <v>218</v>
      </c>
      <c r="G108" s="8">
        <v>1</v>
      </c>
      <c r="H108" s="8">
        <v>21</v>
      </c>
      <c r="I108" s="8">
        <v>424</v>
      </c>
      <c r="J108" s="8">
        <v>0</v>
      </c>
      <c r="K108" s="29">
        <f>ROUND((Tabla4[[#This Row],[MAES]]*20%),0)</f>
        <v>85</v>
      </c>
      <c r="L108" s="29">
        <f>+Tabla4[[#This Row],[DOC]]+Tabla4[[#This Row],[POST]]+Tabla4[[#This Row],[MAESTRIA 20%]]</f>
        <v>106</v>
      </c>
    </row>
    <row r="109" spans="2:12" x14ac:dyDescent="0.25">
      <c r="B109" s="4" t="s">
        <v>27</v>
      </c>
      <c r="C109" s="4" t="s">
        <v>28</v>
      </c>
      <c r="D109" s="4" t="s">
        <v>114</v>
      </c>
      <c r="E109" s="4">
        <v>2728</v>
      </c>
      <c r="F109" s="4" t="s">
        <v>219</v>
      </c>
      <c r="G109" s="9">
        <v>2</v>
      </c>
      <c r="H109" s="9">
        <v>30</v>
      </c>
      <c r="I109" s="9">
        <v>607</v>
      </c>
      <c r="J109" s="9">
        <v>0</v>
      </c>
      <c r="K109" s="29">
        <f>ROUND((Tabla4[[#This Row],[MAES]]*20%),0)</f>
        <v>121</v>
      </c>
      <c r="L109" s="29">
        <f>+Tabla4[[#This Row],[DOC]]+Tabla4[[#This Row],[POST]]+Tabla4[[#This Row],[MAESTRIA 20%]]</f>
        <v>151</v>
      </c>
    </row>
    <row r="110" spans="2:12" x14ac:dyDescent="0.25">
      <c r="B110" s="3" t="s">
        <v>27</v>
      </c>
      <c r="C110" s="3" t="s">
        <v>28</v>
      </c>
      <c r="D110" s="3" t="s">
        <v>114</v>
      </c>
      <c r="E110" s="3">
        <v>2730</v>
      </c>
      <c r="F110" s="3" t="s">
        <v>220</v>
      </c>
      <c r="G110" s="8">
        <v>1</v>
      </c>
      <c r="H110" s="8">
        <v>1</v>
      </c>
      <c r="I110" s="8">
        <v>44</v>
      </c>
      <c r="J110" s="8">
        <v>0</v>
      </c>
      <c r="K110" s="29">
        <f>ROUND((Tabla4[[#This Row],[MAES]]*20%),0)</f>
        <v>9</v>
      </c>
      <c r="L110" s="29">
        <f>+Tabla4[[#This Row],[DOC]]+Tabla4[[#This Row],[POST]]+Tabla4[[#This Row],[MAESTRIA 20%]]</f>
        <v>10</v>
      </c>
    </row>
    <row r="111" spans="2:12" x14ac:dyDescent="0.25">
      <c r="B111" s="4" t="s">
        <v>27</v>
      </c>
      <c r="C111" s="4" t="s">
        <v>28</v>
      </c>
      <c r="D111" s="4" t="s">
        <v>114</v>
      </c>
      <c r="E111" s="4">
        <v>2733</v>
      </c>
      <c r="F111" s="4" t="s">
        <v>221</v>
      </c>
      <c r="G111" s="9">
        <v>1</v>
      </c>
      <c r="H111" s="9">
        <v>19</v>
      </c>
      <c r="I111" s="9">
        <v>22</v>
      </c>
      <c r="J111" s="9">
        <v>3</v>
      </c>
      <c r="K111" s="29">
        <f>ROUND((Tabla4[[#This Row],[MAES]]*20%),0)</f>
        <v>4</v>
      </c>
      <c r="L111" s="29">
        <f>+Tabla4[[#This Row],[DOC]]+Tabla4[[#This Row],[POST]]+Tabla4[[#This Row],[MAESTRIA 20%]]</f>
        <v>26</v>
      </c>
    </row>
    <row r="112" spans="2:12" x14ac:dyDescent="0.25">
      <c r="B112" s="3" t="s">
        <v>27</v>
      </c>
      <c r="C112" s="3" t="s">
        <v>28</v>
      </c>
      <c r="D112" s="3" t="s">
        <v>114</v>
      </c>
      <c r="E112" s="3">
        <v>2738</v>
      </c>
      <c r="F112" s="3" t="s">
        <v>222</v>
      </c>
      <c r="G112" s="8">
        <v>1</v>
      </c>
      <c r="H112" s="8">
        <v>3</v>
      </c>
      <c r="I112" s="8">
        <v>83</v>
      </c>
      <c r="J112" s="8">
        <v>0</v>
      </c>
      <c r="K112" s="29">
        <f>ROUND((Tabla4[[#This Row],[MAES]]*20%),0)</f>
        <v>17</v>
      </c>
      <c r="L112" s="29">
        <f>+Tabla4[[#This Row],[DOC]]+Tabla4[[#This Row],[POST]]+Tabla4[[#This Row],[MAESTRIA 20%]]</f>
        <v>20</v>
      </c>
    </row>
    <row r="113" spans="2:12" x14ac:dyDescent="0.25">
      <c r="B113" s="4" t="s">
        <v>27</v>
      </c>
      <c r="C113" s="4" t="s">
        <v>28</v>
      </c>
      <c r="D113" s="4" t="s">
        <v>114</v>
      </c>
      <c r="E113" s="4">
        <v>2740</v>
      </c>
      <c r="F113" s="4" t="s">
        <v>223</v>
      </c>
      <c r="G113" s="9">
        <v>1</v>
      </c>
      <c r="H113" s="9">
        <v>2</v>
      </c>
      <c r="I113" s="9">
        <v>25</v>
      </c>
      <c r="J113" s="9">
        <v>0</v>
      </c>
      <c r="K113" s="29">
        <f>ROUND((Tabla4[[#This Row],[MAES]]*20%),0)</f>
        <v>5</v>
      </c>
      <c r="L113" s="29">
        <f>+Tabla4[[#This Row],[DOC]]+Tabla4[[#This Row],[POST]]+Tabla4[[#This Row],[MAESTRIA 20%]]</f>
        <v>7</v>
      </c>
    </row>
    <row r="114" spans="2:12" x14ac:dyDescent="0.25">
      <c r="B114" s="3" t="s">
        <v>27</v>
      </c>
      <c r="C114" s="3" t="s">
        <v>28</v>
      </c>
      <c r="D114" s="3" t="s">
        <v>114</v>
      </c>
      <c r="E114" s="3">
        <v>2745</v>
      </c>
      <c r="F114" s="3" t="s">
        <v>224</v>
      </c>
      <c r="G114" s="8">
        <v>1</v>
      </c>
      <c r="H114" s="8">
        <v>2</v>
      </c>
      <c r="I114" s="8">
        <v>94</v>
      </c>
      <c r="J114" s="8">
        <v>0</v>
      </c>
      <c r="K114" s="29">
        <f>ROUND((Tabla4[[#This Row],[MAES]]*20%),0)</f>
        <v>19</v>
      </c>
      <c r="L114" s="29">
        <f>+Tabla4[[#This Row],[DOC]]+Tabla4[[#This Row],[POST]]+Tabla4[[#This Row],[MAESTRIA 20%]]</f>
        <v>21</v>
      </c>
    </row>
    <row r="115" spans="2:12" x14ac:dyDescent="0.25">
      <c r="B115" s="4" t="s">
        <v>27</v>
      </c>
      <c r="C115" s="4" t="s">
        <v>28</v>
      </c>
      <c r="D115" s="4" t="s">
        <v>114</v>
      </c>
      <c r="E115" s="4">
        <v>2746</v>
      </c>
      <c r="F115" s="4" t="s">
        <v>225</v>
      </c>
      <c r="G115" s="9">
        <v>1</v>
      </c>
      <c r="H115" s="9">
        <v>5</v>
      </c>
      <c r="I115" s="9">
        <v>57</v>
      </c>
      <c r="J115" s="9">
        <v>0</v>
      </c>
      <c r="K115" s="29">
        <f>ROUND((Tabla4[[#This Row],[MAES]]*20%),0)</f>
        <v>11</v>
      </c>
      <c r="L115" s="29">
        <f>+Tabla4[[#This Row],[DOC]]+Tabla4[[#This Row],[POST]]+Tabla4[[#This Row],[MAESTRIA 20%]]</f>
        <v>16</v>
      </c>
    </row>
    <row r="116" spans="2:12" x14ac:dyDescent="0.25">
      <c r="B116" s="3" t="s">
        <v>27</v>
      </c>
      <c r="C116" s="3" t="s">
        <v>28</v>
      </c>
      <c r="D116" s="3" t="s">
        <v>114</v>
      </c>
      <c r="E116" s="3">
        <v>2811</v>
      </c>
      <c r="F116" s="3" t="s">
        <v>226</v>
      </c>
      <c r="G116" s="8">
        <v>1</v>
      </c>
      <c r="H116" s="8">
        <v>62</v>
      </c>
      <c r="I116" s="8">
        <v>284</v>
      </c>
      <c r="J116" s="8">
        <v>0</v>
      </c>
      <c r="K116" s="29">
        <f>ROUND((Tabla4[[#This Row],[MAES]]*20%),0)</f>
        <v>57</v>
      </c>
      <c r="L116" s="29">
        <f>+Tabla4[[#This Row],[DOC]]+Tabla4[[#This Row],[POST]]+Tabla4[[#This Row],[MAESTRIA 20%]]</f>
        <v>119</v>
      </c>
    </row>
    <row r="117" spans="2:12" x14ac:dyDescent="0.25">
      <c r="B117" s="4" t="s">
        <v>27</v>
      </c>
      <c r="C117" s="4" t="s">
        <v>28</v>
      </c>
      <c r="D117" s="4" t="s">
        <v>114</v>
      </c>
      <c r="E117" s="4">
        <v>2812</v>
      </c>
      <c r="F117" s="4" t="s">
        <v>227</v>
      </c>
      <c r="G117" s="9">
        <v>1</v>
      </c>
      <c r="H117" s="9">
        <v>52</v>
      </c>
      <c r="I117" s="9">
        <v>343</v>
      </c>
      <c r="J117" s="9">
        <v>1</v>
      </c>
      <c r="K117" s="29">
        <f>ROUND((Tabla4[[#This Row],[MAES]]*20%),0)</f>
        <v>69</v>
      </c>
      <c r="L117" s="29">
        <f>+Tabla4[[#This Row],[DOC]]+Tabla4[[#This Row],[POST]]+Tabla4[[#This Row],[MAESTRIA 20%]]</f>
        <v>122</v>
      </c>
    </row>
    <row r="118" spans="2:12" x14ac:dyDescent="0.25">
      <c r="B118" s="3" t="s">
        <v>27</v>
      </c>
      <c r="C118" s="3" t="s">
        <v>28</v>
      </c>
      <c r="D118" s="3" t="s">
        <v>114</v>
      </c>
      <c r="E118" s="3">
        <v>2822</v>
      </c>
      <c r="F118" s="3" t="s">
        <v>228</v>
      </c>
      <c r="G118" s="8">
        <v>1</v>
      </c>
      <c r="H118" s="8">
        <v>0</v>
      </c>
      <c r="I118" s="8">
        <v>1</v>
      </c>
      <c r="J118" s="8">
        <v>0</v>
      </c>
      <c r="K118" s="29">
        <f>ROUND((Tabla4[[#This Row],[MAES]]*20%),0)</f>
        <v>0</v>
      </c>
      <c r="L118" s="29">
        <f>+Tabla4[[#This Row],[DOC]]+Tabla4[[#This Row],[POST]]+Tabla4[[#This Row],[MAESTRIA 20%]]</f>
        <v>0</v>
      </c>
    </row>
    <row r="119" spans="2:12" x14ac:dyDescent="0.25">
      <c r="B119" s="4" t="s">
        <v>27</v>
      </c>
      <c r="C119" s="4" t="s">
        <v>28</v>
      </c>
      <c r="D119" s="4" t="s">
        <v>114</v>
      </c>
      <c r="E119" s="4">
        <v>2824</v>
      </c>
      <c r="F119" s="4" t="s">
        <v>229</v>
      </c>
      <c r="G119" s="9">
        <v>1</v>
      </c>
      <c r="H119" s="9">
        <v>0</v>
      </c>
      <c r="I119" s="9">
        <v>0</v>
      </c>
      <c r="J119" s="9">
        <v>0</v>
      </c>
      <c r="K119" s="29">
        <f>ROUND((Tabla4[[#This Row],[MAES]]*20%),0)</f>
        <v>0</v>
      </c>
      <c r="L119" s="29">
        <f>+Tabla4[[#This Row],[DOC]]+Tabla4[[#This Row],[POST]]+Tabla4[[#This Row],[MAESTRIA 20%]]</f>
        <v>0</v>
      </c>
    </row>
    <row r="120" spans="2:12" x14ac:dyDescent="0.25">
      <c r="B120" s="3" t="s">
        <v>27</v>
      </c>
      <c r="C120" s="3" t="s">
        <v>28</v>
      </c>
      <c r="D120" s="3" t="s">
        <v>114</v>
      </c>
      <c r="E120" s="3">
        <v>2829</v>
      </c>
      <c r="F120" s="3" t="s">
        <v>230</v>
      </c>
      <c r="G120" s="8">
        <v>2</v>
      </c>
      <c r="H120" s="8">
        <v>90</v>
      </c>
      <c r="I120" s="8">
        <v>2401</v>
      </c>
      <c r="J120" s="8">
        <v>7</v>
      </c>
      <c r="K120" s="29">
        <f>ROUND((Tabla4[[#This Row],[MAES]]*20%),0)</f>
        <v>480</v>
      </c>
      <c r="L120" s="29">
        <f>+Tabla4[[#This Row],[DOC]]+Tabla4[[#This Row],[POST]]+Tabla4[[#This Row],[MAESTRIA 20%]]</f>
        <v>577</v>
      </c>
    </row>
    <row r="121" spans="2:12" x14ac:dyDescent="0.25">
      <c r="B121" s="4" t="s">
        <v>27</v>
      </c>
      <c r="C121" s="4" t="s">
        <v>28</v>
      </c>
      <c r="D121" s="4" t="s">
        <v>114</v>
      </c>
      <c r="E121" s="4">
        <v>2830</v>
      </c>
      <c r="F121" s="4" t="s">
        <v>231</v>
      </c>
      <c r="G121" s="9">
        <v>1</v>
      </c>
      <c r="H121" s="9">
        <v>2</v>
      </c>
      <c r="I121" s="9">
        <v>137</v>
      </c>
      <c r="J121" s="9">
        <v>0</v>
      </c>
      <c r="K121" s="29">
        <f>ROUND((Tabla4[[#This Row],[MAES]]*20%),0)</f>
        <v>27</v>
      </c>
      <c r="L121" s="29">
        <f>+Tabla4[[#This Row],[DOC]]+Tabla4[[#This Row],[POST]]+Tabla4[[#This Row],[MAESTRIA 20%]]</f>
        <v>29</v>
      </c>
    </row>
    <row r="122" spans="2:12" x14ac:dyDescent="0.25">
      <c r="B122" s="3" t="s">
        <v>27</v>
      </c>
      <c r="C122" s="3" t="s">
        <v>28</v>
      </c>
      <c r="D122" s="3" t="s">
        <v>114</v>
      </c>
      <c r="E122" s="3">
        <v>2831</v>
      </c>
      <c r="F122" s="3" t="s">
        <v>232</v>
      </c>
      <c r="G122" s="8">
        <v>1</v>
      </c>
      <c r="H122" s="8">
        <v>1</v>
      </c>
      <c r="I122" s="8">
        <v>76</v>
      </c>
      <c r="J122" s="8">
        <v>0</v>
      </c>
      <c r="K122" s="29">
        <f>ROUND((Tabla4[[#This Row],[MAES]]*20%),0)</f>
        <v>15</v>
      </c>
      <c r="L122" s="29">
        <f>+Tabla4[[#This Row],[DOC]]+Tabla4[[#This Row],[POST]]+Tabla4[[#This Row],[MAESTRIA 20%]]</f>
        <v>16</v>
      </c>
    </row>
    <row r="123" spans="2:12" x14ac:dyDescent="0.25">
      <c r="B123" s="4" t="s">
        <v>27</v>
      </c>
      <c r="C123" s="4" t="s">
        <v>28</v>
      </c>
      <c r="D123" s="4" t="s">
        <v>114</v>
      </c>
      <c r="E123" s="4">
        <v>2834</v>
      </c>
      <c r="F123" s="4" t="s">
        <v>233</v>
      </c>
      <c r="G123" s="9">
        <v>1</v>
      </c>
      <c r="H123" s="9">
        <v>5</v>
      </c>
      <c r="I123" s="9">
        <v>186</v>
      </c>
      <c r="J123" s="9">
        <v>0</v>
      </c>
      <c r="K123" s="29">
        <f>ROUND((Tabla4[[#This Row],[MAES]]*20%),0)</f>
        <v>37</v>
      </c>
      <c r="L123" s="29">
        <f>+Tabla4[[#This Row],[DOC]]+Tabla4[[#This Row],[POST]]+Tabla4[[#This Row],[MAESTRIA 20%]]</f>
        <v>42</v>
      </c>
    </row>
    <row r="124" spans="2:12" x14ac:dyDescent="0.25">
      <c r="B124" s="3" t="s">
        <v>27</v>
      </c>
      <c r="C124" s="3" t="s">
        <v>28</v>
      </c>
      <c r="D124" s="3" t="s">
        <v>114</v>
      </c>
      <c r="E124" s="3">
        <v>2837</v>
      </c>
      <c r="F124" s="3" t="s">
        <v>234</v>
      </c>
      <c r="G124" s="8">
        <v>1</v>
      </c>
      <c r="H124" s="8">
        <v>12</v>
      </c>
      <c r="I124" s="8">
        <v>75</v>
      </c>
      <c r="J124" s="8">
        <v>0</v>
      </c>
      <c r="K124" s="29">
        <f>ROUND((Tabla4[[#This Row],[MAES]]*20%),0)</f>
        <v>15</v>
      </c>
      <c r="L124" s="29">
        <f>+Tabla4[[#This Row],[DOC]]+Tabla4[[#This Row],[POST]]+Tabla4[[#This Row],[MAESTRIA 20%]]</f>
        <v>27</v>
      </c>
    </row>
    <row r="125" spans="2:12" x14ac:dyDescent="0.25">
      <c r="B125" s="4" t="s">
        <v>27</v>
      </c>
      <c r="C125" s="4" t="s">
        <v>28</v>
      </c>
      <c r="D125" s="4" t="s">
        <v>114</v>
      </c>
      <c r="E125" s="4">
        <v>2848</v>
      </c>
      <c r="F125" s="4" t="s">
        <v>235</v>
      </c>
      <c r="G125" s="9">
        <v>1</v>
      </c>
      <c r="H125" s="9">
        <v>5</v>
      </c>
      <c r="I125" s="9">
        <v>77</v>
      </c>
      <c r="J125" s="9">
        <v>0</v>
      </c>
      <c r="K125" s="29">
        <f>ROUND((Tabla4[[#This Row],[MAES]]*20%),0)</f>
        <v>15</v>
      </c>
      <c r="L125" s="29">
        <f>+Tabla4[[#This Row],[DOC]]+Tabla4[[#This Row],[POST]]+Tabla4[[#This Row],[MAESTRIA 20%]]</f>
        <v>20</v>
      </c>
    </row>
    <row r="126" spans="2:12" x14ac:dyDescent="0.25">
      <c r="B126" s="3" t="s">
        <v>27</v>
      </c>
      <c r="C126" s="3" t="s">
        <v>28</v>
      </c>
      <c r="D126" s="3" t="s">
        <v>114</v>
      </c>
      <c r="E126" s="3">
        <v>3702</v>
      </c>
      <c r="F126" s="3" t="s">
        <v>236</v>
      </c>
      <c r="G126" s="8">
        <v>1</v>
      </c>
      <c r="H126" s="8">
        <v>0</v>
      </c>
      <c r="I126" s="8">
        <v>3</v>
      </c>
      <c r="J126" s="8">
        <v>0</v>
      </c>
      <c r="K126" s="29">
        <f>ROUND((Tabla4[[#This Row],[MAES]]*20%),0)</f>
        <v>1</v>
      </c>
      <c r="L126" s="29">
        <f>+Tabla4[[#This Row],[DOC]]+Tabla4[[#This Row],[POST]]+Tabla4[[#This Row],[MAESTRIA 20%]]</f>
        <v>1</v>
      </c>
    </row>
    <row r="127" spans="2:12" x14ac:dyDescent="0.25">
      <c r="B127" s="4" t="s">
        <v>27</v>
      </c>
      <c r="C127" s="4" t="s">
        <v>28</v>
      </c>
      <c r="D127" s="4" t="s">
        <v>114</v>
      </c>
      <c r="E127" s="4">
        <v>3712</v>
      </c>
      <c r="F127" s="4" t="s">
        <v>237</v>
      </c>
      <c r="G127" s="9">
        <v>1</v>
      </c>
      <c r="H127" s="9">
        <v>0</v>
      </c>
      <c r="I127" s="9">
        <v>12</v>
      </c>
      <c r="J127" s="9">
        <v>0</v>
      </c>
      <c r="K127" s="29">
        <f>ROUND((Tabla4[[#This Row],[MAES]]*20%),0)</f>
        <v>2</v>
      </c>
      <c r="L127" s="29">
        <f>+Tabla4[[#This Row],[DOC]]+Tabla4[[#This Row],[POST]]+Tabla4[[#This Row],[MAESTRIA 20%]]</f>
        <v>2</v>
      </c>
    </row>
    <row r="128" spans="2:12" x14ac:dyDescent="0.25">
      <c r="B128" s="3" t="s">
        <v>27</v>
      </c>
      <c r="C128" s="3" t="s">
        <v>28</v>
      </c>
      <c r="D128" s="3" t="s">
        <v>114</v>
      </c>
      <c r="E128" s="3">
        <v>3713</v>
      </c>
      <c r="F128" s="3" t="s">
        <v>238</v>
      </c>
      <c r="G128" s="8">
        <v>1</v>
      </c>
      <c r="H128" s="8">
        <v>0</v>
      </c>
      <c r="I128" s="8">
        <v>43</v>
      </c>
      <c r="J128" s="8">
        <v>0</v>
      </c>
      <c r="K128" s="29">
        <f>ROUND((Tabla4[[#This Row],[MAES]]*20%),0)</f>
        <v>9</v>
      </c>
      <c r="L128" s="29">
        <f>+Tabla4[[#This Row],[DOC]]+Tabla4[[#This Row],[POST]]+Tabla4[[#This Row],[MAESTRIA 20%]]</f>
        <v>9</v>
      </c>
    </row>
    <row r="129" spans="2:12" x14ac:dyDescent="0.25">
      <c r="B129" s="4" t="s">
        <v>27</v>
      </c>
      <c r="C129" s="4" t="s">
        <v>28</v>
      </c>
      <c r="D129" s="4" t="s">
        <v>114</v>
      </c>
      <c r="E129" s="4">
        <v>3719</v>
      </c>
      <c r="F129" s="4" t="s">
        <v>239</v>
      </c>
      <c r="G129" s="9">
        <v>1</v>
      </c>
      <c r="H129" s="9">
        <v>1</v>
      </c>
      <c r="I129" s="9">
        <v>14</v>
      </c>
      <c r="J129" s="9">
        <v>0</v>
      </c>
      <c r="K129" s="29">
        <f>ROUND((Tabla4[[#This Row],[MAES]]*20%),0)</f>
        <v>3</v>
      </c>
      <c r="L129" s="29">
        <f>+Tabla4[[#This Row],[DOC]]+Tabla4[[#This Row],[POST]]+Tabla4[[#This Row],[MAESTRIA 20%]]</f>
        <v>4</v>
      </c>
    </row>
    <row r="130" spans="2:12" x14ac:dyDescent="0.25">
      <c r="B130" s="3" t="s">
        <v>27</v>
      </c>
      <c r="C130" s="3" t="s">
        <v>28</v>
      </c>
      <c r="D130" s="3" t="s">
        <v>114</v>
      </c>
      <c r="E130" s="3">
        <v>3725</v>
      </c>
      <c r="F130" s="3" t="s">
        <v>240</v>
      </c>
      <c r="G130" s="8">
        <v>1</v>
      </c>
      <c r="H130" s="8">
        <v>0</v>
      </c>
      <c r="I130" s="8">
        <v>1</v>
      </c>
      <c r="J130" s="8">
        <v>0</v>
      </c>
      <c r="K130" s="29">
        <f>ROUND((Tabla4[[#This Row],[MAES]]*20%),0)</f>
        <v>0</v>
      </c>
      <c r="L130" s="29">
        <f>+Tabla4[[#This Row],[DOC]]+Tabla4[[#This Row],[POST]]+Tabla4[[#This Row],[MAESTRIA 20%]]</f>
        <v>0</v>
      </c>
    </row>
    <row r="131" spans="2:12" x14ac:dyDescent="0.25">
      <c r="B131" s="4" t="s">
        <v>27</v>
      </c>
      <c r="C131" s="4" t="s">
        <v>28</v>
      </c>
      <c r="D131" s="4" t="s">
        <v>114</v>
      </c>
      <c r="E131" s="4">
        <v>3808</v>
      </c>
      <c r="F131" s="4" t="s">
        <v>241</v>
      </c>
      <c r="G131" s="9">
        <v>1</v>
      </c>
      <c r="H131" s="9">
        <v>0</v>
      </c>
      <c r="I131" s="9">
        <v>12</v>
      </c>
      <c r="J131" s="9">
        <v>0</v>
      </c>
      <c r="K131" s="29">
        <f>ROUND((Tabla4[[#This Row],[MAES]]*20%),0)</f>
        <v>2</v>
      </c>
      <c r="L131" s="29">
        <f>+Tabla4[[#This Row],[DOC]]+Tabla4[[#This Row],[POST]]+Tabla4[[#This Row],[MAESTRIA 20%]]</f>
        <v>2</v>
      </c>
    </row>
    <row r="132" spans="2:12" x14ac:dyDescent="0.25">
      <c r="B132" s="3" t="s">
        <v>27</v>
      </c>
      <c r="C132" s="3" t="s">
        <v>28</v>
      </c>
      <c r="D132" s="3" t="s">
        <v>114</v>
      </c>
      <c r="E132" s="3">
        <v>3809</v>
      </c>
      <c r="F132" s="3" t="s">
        <v>242</v>
      </c>
      <c r="G132" s="8">
        <v>1</v>
      </c>
      <c r="H132" s="8">
        <v>0</v>
      </c>
      <c r="I132" s="8">
        <v>7</v>
      </c>
      <c r="J132" s="8">
        <v>0</v>
      </c>
      <c r="K132" s="29">
        <f>ROUND((Tabla4[[#This Row],[MAES]]*20%),0)</f>
        <v>1</v>
      </c>
      <c r="L132" s="29">
        <f>+Tabla4[[#This Row],[DOC]]+Tabla4[[#This Row],[POST]]+Tabla4[[#This Row],[MAESTRIA 20%]]</f>
        <v>1</v>
      </c>
    </row>
    <row r="133" spans="2:12" x14ac:dyDescent="0.25">
      <c r="B133" s="4" t="s">
        <v>27</v>
      </c>
      <c r="C133" s="4" t="s">
        <v>28</v>
      </c>
      <c r="D133" s="4" t="s">
        <v>114</v>
      </c>
      <c r="E133" s="4">
        <v>3819</v>
      </c>
      <c r="F133" s="4" t="s">
        <v>243</v>
      </c>
      <c r="G133" s="9">
        <v>1</v>
      </c>
      <c r="H133" s="9">
        <v>0</v>
      </c>
      <c r="I133" s="9">
        <v>12</v>
      </c>
      <c r="J133" s="9">
        <v>0</v>
      </c>
      <c r="K133" s="29">
        <f>ROUND((Tabla4[[#This Row],[MAES]]*20%),0)</f>
        <v>2</v>
      </c>
      <c r="L133" s="29">
        <f>+Tabla4[[#This Row],[DOC]]+Tabla4[[#This Row],[POST]]+Tabla4[[#This Row],[MAESTRIA 20%]]</f>
        <v>2</v>
      </c>
    </row>
    <row r="134" spans="2:12" x14ac:dyDescent="0.25">
      <c r="B134" s="3" t="s">
        <v>27</v>
      </c>
      <c r="C134" s="3" t="s">
        <v>28</v>
      </c>
      <c r="D134" s="3" t="s">
        <v>114</v>
      </c>
      <c r="E134" s="3">
        <v>3823</v>
      </c>
      <c r="F134" s="3" t="s">
        <v>244</v>
      </c>
      <c r="G134" s="8">
        <v>1</v>
      </c>
      <c r="H134" s="8">
        <v>0</v>
      </c>
      <c r="I134" s="8">
        <v>0</v>
      </c>
      <c r="J134" s="8">
        <v>0</v>
      </c>
      <c r="K134" s="29">
        <f>ROUND((Tabla4[[#This Row],[MAES]]*20%),0)</f>
        <v>0</v>
      </c>
      <c r="L134" s="29">
        <f>+Tabla4[[#This Row],[DOC]]+Tabla4[[#This Row],[POST]]+Tabla4[[#This Row],[MAESTRIA 20%]]</f>
        <v>0</v>
      </c>
    </row>
    <row r="135" spans="2:12" x14ac:dyDescent="0.25">
      <c r="B135" s="4" t="s">
        <v>27</v>
      </c>
      <c r="C135" s="4" t="s">
        <v>28</v>
      </c>
      <c r="D135" s="4" t="s">
        <v>114</v>
      </c>
      <c r="E135" s="4">
        <v>3824</v>
      </c>
      <c r="F135" s="4" t="s">
        <v>245</v>
      </c>
      <c r="G135" s="9">
        <v>1</v>
      </c>
      <c r="H135" s="9">
        <v>0</v>
      </c>
      <c r="I135" s="9">
        <v>4</v>
      </c>
      <c r="J135" s="9">
        <v>0</v>
      </c>
      <c r="K135" s="29">
        <f>ROUND((Tabla4[[#This Row],[MAES]]*20%),0)</f>
        <v>1</v>
      </c>
      <c r="L135" s="29">
        <f>+Tabla4[[#This Row],[DOC]]+Tabla4[[#This Row],[POST]]+Tabla4[[#This Row],[MAESTRIA 20%]]</f>
        <v>1</v>
      </c>
    </row>
    <row r="136" spans="2:12" x14ac:dyDescent="0.25">
      <c r="B136" s="3" t="s">
        <v>27</v>
      </c>
      <c r="C136" s="3" t="s">
        <v>28</v>
      </c>
      <c r="D136" s="3" t="s">
        <v>114</v>
      </c>
      <c r="E136" s="3">
        <v>3826</v>
      </c>
      <c r="F136" s="3" t="s">
        <v>246</v>
      </c>
      <c r="G136" s="8">
        <v>1</v>
      </c>
      <c r="H136" s="8">
        <v>0</v>
      </c>
      <c r="I136" s="8">
        <v>27</v>
      </c>
      <c r="J136" s="8">
        <v>1</v>
      </c>
      <c r="K136" s="29">
        <f>ROUND((Tabla4[[#This Row],[MAES]]*20%),0)</f>
        <v>5</v>
      </c>
      <c r="L136" s="29">
        <f>+Tabla4[[#This Row],[DOC]]+Tabla4[[#This Row],[POST]]+Tabla4[[#This Row],[MAESTRIA 20%]]</f>
        <v>6</v>
      </c>
    </row>
    <row r="137" spans="2:12" x14ac:dyDescent="0.25">
      <c r="B137" s="4" t="s">
        <v>27</v>
      </c>
      <c r="C137" s="4" t="s">
        <v>28</v>
      </c>
      <c r="D137" s="4" t="s">
        <v>114</v>
      </c>
      <c r="E137" s="4">
        <v>3827</v>
      </c>
      <c r="F137" s="4" t="s">
        <v>247</v>
      </c>
      <c r="G137" s="9">
        <v>1</v>
      </c>
      <c r="H137" s="9">
        <v>0</v>
      </c>
      <c r="I137" s="9">
        <v>0</v>
      </c>
      <c r="J137" s="9">
        <v>0</v>
      </c>
      <c r="K137" s="29">
        <f>ROUND((Tabla4[[#This Row],[MAES]]*20%),0)</f>
        <v>0</v>
      </c>
      <c r="L137" s="29">
        <f>+Tabla4[[#This Row],[DOC]]+Tabla4[[#This Row],[POST]]+Tabla4[[#This Row],[MAESTRIA 20%]]</f>
        <v>0</v>
      </c>
    </row>
    <row r="138" spans="2:12" x14ac:dyDescent="0.25">
      <c r="B138" s="3" t="s">
        <v>27</v>
      </c>
      <c r="C138" s="3" t="s">
        <v>28</v>
      </c>
      <c r="D138" s="3" t="s">
        <v>114</v>
      </c>
      <c r="E138" s="3">
        <v>3829</v>
      </c>
      <c r="F138" s="3" t="s">
        <v>248</v>
      </c>
      <c r="G138" s="8">
        <v>1</v>
      </c>
      <c r="H138" s="8">
        <v>0</v>
      </c>
      <c r="I138" s="8">
        <v>0</v>
      </c>
      <c r="J138" s="8">
        <v>0</v>
      </c>
      <c r="K138" s="29">
        <f>ROUND((Tabla4[[#This Row],[MAES]]*20%),0)</f>
        <v>0</v>
      </c>
      <c r="L138" s="29">
        <f>+Tabla4[[#This Row],[DOC]]+Tabla4[[#This Row],[POST]]+Tabla4[[#This Row],[MAESTRIA 20%]]</f>
        <v>0</v>
      </c>
    </row>
    <row r="139" spans="2:12" x14ac:dyDescent="0.25">
      <c r="B139" s="4" t="s">
        <v>27</v>
      </c>
      <c r="C139" s="4" t="s">
        <v>28</v>
      </c>
      <c r="D139" s="4" t="s">
        <v>114</v>
      </c>
      <c r="E139" s="4">
        <v>3830</v>
      </c>
      <c r="F139" s="4" t="s">
        <v>249</v>
      </c>
      <c r="G139" s="9">
        <v>1</v>
      </c>
      <c r="H139" s="9">
        <v>0</v>
      </c>
      <c r="I139" s="9">
        <v>0</v>
      </c>
      <c r="J139" s="9">
        <v>0</v>
      </c>
      <c r="K139" s="29">
        <f>ROUND((Tabla4[[#This Row],[MAES]]*20%),0)</f>
        <v>0</v>
      </c>
      <c r="L139" s="29">
        <f>+Tabla4[[#This Row],[DOC]]+Tabla4[[#This Row],[POST]]+Tabla4[[#This Row],[MAESTRIA 20%]]</f>
        <v>0</v>
      </c>
    </row>
    <row r="140" spans="2:12" x14ac:dyDescent="0.25">
      <c r="B140" s="3" t="s">
        <v>27</v>
      </c>
      <c r="C140" s="3" t="s">
        <v>28</v>
      </c>
      <c r="D140" s="3" t="s">
        <v>114</v>
      </c>
      <c r="E140" s="3">
        <v>4702</v>
      </c>
      <c r="F140" s="3" t="s">
        <v>250</v>
      </c>
      <c r="G140" s="8">
        <v>1</v>
      </c>
      <c r="H140" s="8">
        <v>0</v>
      </c>
      <c r="I140" s="8">
        <v>2</v>
      </c>
      <c r="J140" s="8">
        <v>0</v>
      </c>
      <c r="K140" s="29">
        <f>ROUND((Tabla4[[#This Row],[MAES]]*20%),0)</f>
        <v>0</v>
      </c>
      <c r="L140" s="29">
        <f>+Tabla4[[#This Row],[DOC]]+Tabla4[[#This Row],[POST]]+Tabla4[[#This Row],[MAESTRIA 20%]]</f>
        <v>0</v>
      </c>
    </row>
    <row r="141" spans="2:12" x14ac:dyDescent="0.25">
      <c r="B141" s="4" t="s">
        <v>27</v>
      </c>
      <c r="C141" s="4" t="s">
        <v>28</v>
      </c>
      <c r="D141" s="4" t="s">
        <v>114</v>
      </c>
      <c r="E141" s="4">
        <v>4705</v>
      </c>
      <c r="F141" s="4" t="s">
        <v>251</v>
      </c>
      <c r="G141" s="9">
        <v>1</v>
      </c>
      <c r="H141" s="9">
        <v>0</v>
      </c>
      <c r="I141" s="9">
        <v>0</v>
      </c>
      <c r="J141" s="9">
        <v>0</v>
      </c>
      <c r="K141" s="29">
        <f>ROUND((Tabla4[[#This Row],[MAES]]*20%),0)</f>
        <v>0</v>
      </c>
      <c r="L141" s="29">
        <f>+Tabla4[[#This Row],[DOC]]+Tabla4[[#This Row],[POST]]+Tabla4[[#This Row],[MAESTRIA 20%]]</f>
        <v>0</v>
      </c>
    </row>
    <row r="142" spans="2:12" x14ac:dyDescent="0.25">
      <c r="B142" s="3" t="s">
        <v>27</v>
      </c>
      <c r="C142" s="3" t="s">
        <v>28</v>
      </c>
      <c r="D142" s="3" t="s">
        <v>114</v>
      </c>
      <c r="E142" s="3">
        <v>4708</v>
      </c>
      <c r="F142" s="3" t="s">
        <v>252</v>
      </c>
      <c r="G142" s="8">
        <v>1</v>
      </c>
      <c r="H142" s="8">
        <v>0</v>
      </c>
      <c r="I142" s="8">
        <v>1</v>
      </c>
      <c r="J142" s="8">
        <v>0</v>
      </c>
      <c r="K142" s="29">
        <f>ROUND((Tabla4[[#This Row],[MAES]]*20%),0)</f>
        <v>0</v>
      </c>
      <c r="L142" s="29">
        <f>+Tabla4[[#This Row],[DOC]]+Tabla4[[#This Row],[POST]]+Tabla4[[#This Row],[MAESTRIA 20%]]</f>
        <v>0</v>
      </c>
    </row>
    <row r="143" spans="2:12" x14ac:dyDescent="0.25">
      <c r="B143" s="4" t="s">
        <v>27</v>
      </c>
      <c r="C143" s="4" t="s">
        <v>28</v>
      </c>
      <c r="D143" s="4" t="s">
        <v>114</v>
      </c>
      <c r="E143" s="4">
        <v>4710</v>
      </c>
      <c r="F143" s="4" t="s">
        <v>253</v>
      </c>
      <c r="G143" s="9">
        <v>1</v>
      </c>
      <c r="H143" s="9">
        <v>1</v>
      </c>
      <c r="I143" s="9">
        <v>3</v>
      </c>
      <c r="J143" s="9">
        <v>0</v>
      </c>
      <c r="K143" s="29">
        <f>ROUND((Tabla4[[#This Row],[MAES]]*20%),0)</f>
        <v>1</v>
      </c>
      <c r="L143" s="29">
        <f>+Tabla4[[#This Row],[DOC]]+Tabla4[[#This Row],[POST]]+Tabla4[[#This Row],[MAESTRIA 20%]]</f>
        <v>2</v>
      </c>
    </row>
    <row r="144" spans="2:12" x14ac:dyDescent="0.25">
      <c r="B144" s="3" t="s">
        <v>27</v>
      </c>
      <c r="C144" s="3" t="s">
        <v>28</v>
      </c>
      <c r="D144" s="3" t="s">
        <v>114</v>
      </c>
      <c r="E144" s="3">
        <v>4714</v>
      </c>
      <c r="F144" s="3" t="s">
        <v>254</v>
      </c>
      <c r="G144" s="8">
        <v>1</v>
      </c>
      <c r="H144" s="8">
        <v>0</v>
      </c>
      <c r="I144" s="8">
        <v>0</v>
      </c>
      <c r="J144" s="8">
        <v>0</v>
      </c>
      <c r="K144" s="29">
        <f>ROUND((Tabla4[[#This Row],[MAES]]*20%),0)</f>
        <v>0</v>
      </c>
      <c r="L144" s="29">
        <f>+Tabla4[[#This Row],[DOC]]+Tabla4[[#This Row],[POST]]+Tabla4[[#This Row],[MAESTRIA 20%]]</f>
        <v>0</v>
      </c>
    </row>
    <row r="145" spans="2:12" x14ac:dyDescent="0.25">
      <c r="B145" s="4" t="s">
        <v>27</v>
      </c>
      <c r="C145" s="4" t="s">
        <v>28</v>
      </c>
      <c r="D145" s="4" t="s">
        <v>114</v>
      </c>
      <c r="E145" s="4">
        <v>4719</v>
      </c>
      <c r="F145" s="4" t="s">
        <v>255</v>
      </c>
      <c r="G145" s="9">
        <v>1</v>
      </c>
      <c r="H145" s="9">
        <v>0</v>
      </c>
      <c r="I145" s="9">
        <v>4</v>
      </c>
      <c r="J145" s="9">
        <v>0</v>
      </c>
      <c r="K145" s="29">
        <f>ROUND((Tabla4[[#This Row],[MAES]]*20%),0)</f>
        <v>1</v>
      </c>
      <c r="L145" s="29">
        <f>+Tabla4[[#This Row],[DOC]]+Tabla4[[#This Row],[POST]]+Tabla4[[#This Row],[MAESTRIA 20%]]</f>
        <v>1</v>
      </c>
    </row>
    <row r="146" spans="2:12" x14ac:dyDescent="0.25">
      <c r="B146" s="3" t="s">
        <v>27</v>
      </c>
      <c r="C146" s="3" t="s">
        <v>28</v>
      </c>
      <c r="D146" s="3" t="s">
        <v>114</v>
      </c>
      <c r="E146" s="3">
        <v>4721</v>
      </c>
      <c r="F146" s="3" t="s">
        <v>256</v>
      </c>
      <c r="G146" s="8">
        <v>1</v>
      </c>
      <c r="H146" s="8">
        <v>6</v>
      </c>
      <c r="I146" s="8">
        <v>6</v>
      </c>
      <c r="J146" s="8">
        <v>0</v>
      </c>
      <c r="K146" s="29">
        <f>ROUND((Tabla4[[#This Row],[MAES]]*20%),0)</f>
        <v>1</v>
      </c>
      <c r="L146" s="29">
        <f>+Tabla4[[#This Row],[DOC]]+Tabla4[[#This Row],[POST]]+Tabla4[[#This Row],[MAESTRIA 20%]]</f>
        <v>7</v>
      </c>
    </row>
    <row r="147" spans="2:12" x14ac:dyDescent="0.25">
      <c r="B147" s="4" t="s">
        <v>27</v>
      </c>
      <c r="C147" s="4" t="s">
        <v>28</v>
      </c>
      <c r="D147" s="4" t="s">
        <v>114</v>
      </c>
      <c r="E147" s="4">
        <v>4726</v>
      </c>
      <c r="F147" s="4" t="s">
        <v>257</v>
      </c>
      <c r="G147" s="9">
        <v>1</v>
      </c>
      <c r="H147" s="9">
        <v>4</v>
      </c>
      <c r="I147" s="9">
        <v>37</v>
      </c>
      <c r="J147" s="9">
        <v>1</v>
      </c>
      <c r="K147" s="29">
        <f>ROUND((Tabla4[[#This Row],[MAES]]*20%),0)</f>
        <v>7</v>
      </c>
      <c r="L147" s="29">
        <f>+Tabla4[[#This Row],[DOC]]+Tabla4[[#This Row],[POST]]+Tabla4[[#This Row],[MAESTRIA 20%]]</f>
        <v>12</v>
      </c>
    </row>
    <row r="148" spans="2:12" x14ac:dyDescent="0.25">
      <c r="B148" s="3" t="s">
        <v>27</v>
      </c>
      <c r="C148" s="3" t="s">
        <v>28</v>
      </c>
      <c r="D148" s="3" t="s">
        <v>114</v>
      </c>
      <c r="E148" s="3">
        <v>4727</v>
      </c>
      <c r="F148" s="3" t="s">
        <v>258</v>
      </c>
      <c r="G148" s="8">
        <v>1</v>
      </c>
      <c r="H148" s="8">
        <v>0</v>
      </c>
      <c r="I148" s="8">
        <v>11</v>
      </c>
      <c r="J148" s="8">
        <v>0</v>
      </c>
      <c r="K148" s="29">
        <f>ROUND((Tabla4[[#This Row],[MAES]]*20%),0)</f>
        <v>2</v>
      </c>
      <c r="L148" s="29">
        <f>+Tabla4[[#This Row],[DOC]]+Tabla4[[#This Row],[POST]]+Tabla4[[#This Row],[MAESTRIA 20%]]</f>
        <v>2</v>
      </c>
    </row>
    <row r="149" spans="2:12" x14ac:dyDescent="0.25">
      <c r="B149" s="4" t="s">
        <v>27</v>
      </c>
      <c r="C149" s="4" t="s">
        <v>28</v>
      </c>
      <c r="D149" s="4" t="s">
        <v>114</v>
      </c>
      <c r="E149" s="4">
        <v>4803</v>
      </c>
      <c r="F149" s="4" t="s">
        <v>259</v>
      </c>
      <c r="G149" s="9">
        <v>1</v>
      </c>
      <c r="H149" s="9">
        <v>0</v>
      </c>
      <c r="I149" s="9">
        <v>0</v>
      </c>
      <c r="J149" s="9">
        <v>0</v>
      </c>
      <c r="K149" s="29">
        <f>ROUND((Tabla4[[#This Row],[MAES]]*20%),0)</f>
        <v>0</v>
      </c>
      <c r="L149" s="29">
        <f>+Tabla4[[#This Row],[DOC]]+Tabla4[[#This Row],[POST]]+Tabla4[[#This Row],[MAESTRIA 20%]]</f>
        <v>0</v>
      </c>
    </row>
    <row r="150" spans="2:12" x14ac:dyDescent="0.25">
      <c r="B150" s="3" t="s">
        <v>27</v>
      </c>
      <c r="C150" s="3" t="s">
        <v>28</v>
      </c>
      <c r="D150" s="3" t="s">
        <v>114</v>
      </c>
      <c r="E150" s="3">
        <v>4805</v>
      </c>
      <c r="F150" s="3" t="s">
        <v>260</v>
      </c>
      <c r="G150" s="8">
        <v>1</v>
      </c>
      <c r="H150" s="8">
        <v>0</v>
      </c>
      <c r="I150" s="8">
        <v>0</v>
      </c>
      <c r="J150" s="8">
        <v>0</v>
      </c>
      <c r="K150" s="29">
        <f>ROUND((Tabla4[[#This Row],[MAES]]*20%),0)</f>
        <v>0</v>
      </c>
      <c r="L150" s="29">
        <f>+Tabla4[[#This Row],[DOC]]+Tabla4[[#This Row],[POST]]+Tabla4[[#This Row],[MAESTRIA 20%]]</f>
        <v>0</v>
      </c>
    </row>
    <row r="151" spans="2:12" x14ac:dyDescent="0.25">
      <c r="B151" s="4" t="s">
        <v>27</v>
      </c>
      <c r="C151" s="4" t="s">
        <v>28</v>
      </c>
      <c r="D151" s="4" t="s">
        <v>114</v>
      </c>
      <c r="E151" s="4">
        <v>4806</v>
      </c>
      <c r="F151" s="4" t="s">
        <v>261</v>
      </c>
      <c r="G151" s="9">
        <v>1</v>
      </c>
      <c r="H151" s="9">
        <v>0</v>
      </c>
      <c r="I151" s="9">
        <v>1</v>
      </c>
      <c r="J151" s="9">
        <v>0</v>
      </c>
      <c r="K151" s="29">
        <f>ROUND((Tabla4[[#This Row],[MAES]]*20%),0)</f>
        <v>0</v>
      </c>
      <c r="L151" s="29">
        <f>+Tabla4[[#This Row],[DOC]]+Tabla4[[#This Row],[POST]]+Tabla4[[#This Row],[MAESTRIA 20%]]</f>
        <v>0</v>
      </c>
    </row>
    <row r="152" spans="2:12" x14ac:dyDescent="0.25">
      <c r="B152" s="3" t="s">
        <v>27</v>
      </c>
      <c r="C152" s="3" t="s">
        <v>28</v>
      </c>
      <c r="D152" s="3" t="s">
        <v>114</v>
      </c>
      <c r="E152" s="3">
        <v>4810</v>
      </c>
      <c r="F152" s="3" t="s">
        <v>262</v>
      </c>
      <c r="G152" s="8">
        <v>1</v>
      </c>
      <c r="H152" s="8">
        <v>1</v>
      </c>
      <c r="I152" s="8">
        <v>26</v>
      </c>
      <c r="J152" s="8">
        <v>0</v>
      </c>
      <c r="K152" s="29">
        <f>ROUND((Tabla4[[#This Row],[MAES]]*20%),0)</f>
        <v>5</v>
      </c>
      <c r="L152" s="29">
        <f>+Tabla4[[#This Row],[DOC]]+Tabla4[[#This Row],[POST]]+Tabla4[[#This Row],[MAESTRIA 20%]]</f>
        <v>6</v>
      </c>
    </row>
    <row r="153" spans="2:12" x14ac:dyDescent="0.25">
      <c r="B153" s="4" t="s">
        <v>27</v>
      </c>
      <c r="C153" s="4" t="s">
        <v>28</v>
      </c>
      <c r="D153" s="4" t="s">
        <v>114</v>
      </c>
      <c r="E153" s="4">
        <v>4812</v>
      </c>
      <c r="F153" s="4" t="s">
        <v>263</v>
      </c>
      <c r="G153" s="9">
        <v>1</v>
      </c>
      <c r="H153" s="9">
        <v>0</v>
      </c>
      <c r="I153" s="9">
        <v>1</v>
      </c>
      <c r="J153" s="9">
        <v>5</v>
      </c>
      <c r="K153" s="29">
        <f>ROUND((Tabla4[[#This Row],[MAES]]*20%),0)</f>
        <v>0</v>
      </c>
      <c r="L153" s="29">
        <f>+Tabla4[[#This Row],[DOC]]+Tabla4[[#This Row],[POST]]+Tabla4[[#This Row],[MAESTRIA 20%]]</f>
        <v>5</v>
      </c>
    </row>
    <row r="154" spans="2:12" x14ac:dyDescent="0.25">
      <c r="B154" s="3" t="s">
        <v>27</v>
      </c>
      <c r="C154" s="3" t="s">
        <v>28</v>
      </c>
      <c r="D154" s="3" t="s">
        <v>114</v>
      </c>
      <c r="E154" s="3">
        <v>4813</v>
      </c>
      <c r="F154" s="3" t="s">
        <v>264</v>
      </c>
      <c r="G154" s="8">
        <v>1</v>
      </c>
      <c r="H154" s="8">
        <v>28</v>
      </c>
      <c r="I154" s="8">
        <v>482</v>
      </c>
      <c r="J154" s="8">
        <v>0</v>
      </c>
      <c r="K154" s="29">
        <f>ROUND((Tabla4[[#This Row],[MAES]]*20%),0)</f>
        <v>96</v>
      </c>
      <c r="L154" s="29">
        <f>+Tabla4[[#This Row],[DOC]]+Tabla4[[#This Row],[POST]]+Tabla4[[#This Row],[MAESTRIA 20%]]</f>
        <v>124</v>
      </c>
    </row>
    <row r="155" spans="2:12" x14ac:dyDescent="0.25">
      <c r="B155" s="4" t="s">
        <v>27</v>
      </c>
      <c r="C155" s="4" t="s">
        <v>28</v>
      </c>
      <c r="D155" s="4" t="s">
        <v>114</v>
      </c>
      <c r="E155" s="4">
        <v>4822</v>
      </c>
      <c r="F155" s="4" t="s">
        <v>265</v>
      </c>
      <c r="G155" s="9">
        <v>1</v>
      </c>
      <c r="H155" s="9">
        <v>2</v>
      </c>
      <c r="I155" s="9">
        <v>41</v>
      </c>
      <c r="J155" s="9">
        <v>0</v>
      </c>
      <c r="K155" s="29">
        <f>ROUND((Tabla4[[#This Row],[MAES]]*20%),0)</f>
        <v>8</v>
      </c>
      <c r="L155" s="29">
        <f>+Tabla4[[#This Row],[DOC]]+Tabla4[[#This Row],[POST]]+Tabla4[[#This Row],[MAESTRIA 20%]]</f>
        <v>10</v>
      </c>
    </row>
    <row r="156" spans="2:12" x14ac:dyDescent="0.25">
      <c r="B156" s="3" t="s">
        <v>27</v>
      </c>
      <c r="C156" s="3" t="s">
        <v>28</v>
      </c>
      <c r="D156" s="3" t="s">
        <v>114</v>
      </c>
      <c r="E156" s="3">
        <v>4832</v>
      </c>
      <c r="F156" s="3" t="s">
        <v>266</v>
      </c>
      <c r="G156" s="8">
        <v>1</v>
      </c>
      <c r="H156" s="8">
        <v>0</v>
      </c>
      <c r="I156" s="8">
        <v>0</v>
      </c>
      <c r="J156" s="8">
        <v>0</v>
      </c>
      <c r="K156" s="29">
        <f>ROUND((Tabla4[[#This Row],[MAES]]*20%),0)</f>
        <v>0</v>
      </c>
      <c r="L156" s="29">
        <f>+Tabla4[[#This Row],[DOC]]+Tabla4[[#This Row],[POST]]+Tabla4[[#This Row],[MAESTRIA 20%]]</f>
        <v>0</v>
      </c>
    </row>
    <row r="157" spans="2:12" x14ac:dyDescent="0.25">
      <c r="B157" s="4" t="s">
        <v>27</v>
      </c>
      <c r="C157" s="4" t="s">
        <v>28</v>
      </c>
      <c r="D157" s="4" t="s">
        <v>114</v>
      </c>
      <c r="E157" s="4">
        <v>4835</v>
      </c>
      <c r="F157" s="4" t="s">
        <v>267</v>
      </c>
      <c r="G157" s="9">
        <v>1</v>
      </c>
      <c r="H157" s="9">
        <v>1</v>
      </c>
      <c r="I157" s="9">
        <v>6</v>
      </c>
      <c r="J157" s="9">
        <v>0</v>
      </c>
      <c r="K157" s="29">
        <f>ROUND((Tabla4[[#This Row],[MAES]]*20%),0)</f>
        <v>1</v>
      </c>
      <c r="L157" s="29">
        <f>+Tabla4[[#This Row],[DOC]]+Tabla4[[#This Row],[POST]]+Tabla4[[#This Row],[MAESTRIA 20%]]</f>
        <v>2</v>
      </c>
    </row>
    <row r="158" spans="2:12" x14ac:dyDescent="0.25">
      <c r="B158" s="3" t="s">
        <v>27</v>
      </c>
      <c r="C158" s="3" t="s">
        <v>28</v>
      </c>
      <c r="D158" s="3" t="s">
        <v>114</v>
      </c>
      <c r="E158" s="3">
        <v>5802</v>
      </c>
      <c r="F158" s="3" t="s">
        <v>268</v>
      </c>
      <c r="G158" s="8">
        <v>1</v>
      </c>
      <c r="H158" s="8">
        <v>23</v>
      </c>
      <c r="I158" s="8">
        <v>288</v>
      </c>
      <c r="J158" s="8">
        <v>0</v>
      </c>
      <c r="K158" s="29">
        <f>ROUND((Tabla4[[#This Row],[MAES]]*20%),0)</f>
        <v>58</v>
      </c>
      <c r="L158" s="29">
        <f>+Tabla4[[#This Row],[DOC]]+Tabla4[[#This Row],[POST]]+Tabla4[[#This Row],[MAESTRIA 20%]]</f>
        <v>81</v>
      </c>
    </row>
    <row r="159" spans="2:12" x14ac:dyDescent="0.25">
      <c r="B159" s="4" t="s">
        <v>27</v>
      </c>
      <c r="C159" s="4" t="s">
        <v>28</v>
      </c>
      <c r="D159" s="4" t="s">
        <v>114</v>
      </c>
      <c r="E159" s="4">
        <v>9117</v>
      </c>
      <c r="F159" s="4" t="s">
        <v>269</v>
      </c>
      <c r="G159" s="9">
        <v>1</v>
      </c>
      <c r="H159" s="9">
        <v>0</v>
      </c>
      <c r="I159" s="9">
        <v>0</v>
      </c>
      <c r="J159" s="9">
        <v>0</v>
      </c>
      <c r="K159" s="29">
        <f>ROUND((Tabla4[[#This Row],[MAES]]*20%),0)</f>
        <v>0</v>
      </c>
      <c r="L159" s="29">
        <f>+Tabla4[[#This Row],[DOC]]+Tabla4[[#This Row],[POST]]+Tabla4[[#This Row],[MAESTRIA 20%]]</f>
        <v>0</v>
      </c>
    </row>
    <row r="160" spans="2:12" x14ac:dyDescent="0.25">
      <c r="B160" s="3" t="s">
        <v>27</v>
      </c>
      <c r="C160" s="3" t="s">
        <v>28</v>
      </c>
      <c r="D160" s="3" t="s">
        <v>114</v>
      </c>
      <c r="E160" s="3">
        <v>9128</v>
      </c>
      <c r="F160" s="3" t="s">
        <v>270</v>
      </c>
      <c r="G160" s="8">
        <v>1</v>
      </c>
      <c r="H160" s="8">
        <v>0</v>
      </c>
      <c r="I160" s="8">
        <v>0</v>
      </c>
      <c r="J160" s="8">
        <v>0</v>
      </c>
      <c r="K160" s="29">
        <f>ROUND((Tabla4[[#This Row],[MAES]]*20%),0)</f>
        <v>0</v>
      </c>
      <c r="L160" s="29">
        <f>+Tabla4[[#This Row],[DOC]]+Tabla4[[#This Row],[POST]]+Tabla4[[#This Row],[MAESTRIA 20%]]</f>
        <v>0</v>
      </c>
    </row>
    <row r="161" spans="2:12" x14ac:dyDescent="0.25">
      <c r="B161" s="4" t="s">
        <v>27</v>
      </c>
      <c r="C161" s="4" t="s">
        <v>28</v>
      </c>
      <c r="D161" s="4" t="s">
        <v>114</v>
      </c>
      <c r="E161" s="4">
        <v>9129</v>
      </c>
      <c r="F161" s="4" t="s">
        <v>271</v>
      </c>
      <c r="G161" s="9">
        <v>1</v>
      </c>
      <c r="H161" s="9">
        <v>5</v>
      </c>
      <c r="I161" s="9">
        <v>30</v>
      </c>
      <c r="J161" s="9">
        <v>0</v>
      </c>
      <c r="K161" s="29">
        <f>ROUND((Tabla4[[#This Row],[MAES]]*20%),0)</f>
        <v>6</v>
      </c>
      <c r="L161" s="29">
        <f>+Tabla4[[#This Row],[DOC]]+Tabla4[[#This Row],[POST]]+Tabla4[[#This Row],[MAESTRIA 20%]]</f>
        <v>11</v>
      </c>
    </row>
    <row r="162" spans="2:12" x14ac:dyDescent="0.25">
      <c r="B162" s="3" t="s">
        <v>27</v>
      </c>
      <c r="C162" s="3" t="s">
        <v>28</v>
      </c>
      <c r="D162" s="3" t="s">
        <v>114</v>
      </c>
      <c r="E162" s="3">
        <v>9131</v>
      </c>
      <c r="F162" s="3" t="s">
        <v>272</v>
      </c>
      <c r="G162" s="8">
        <v>1</v>
      </c>
      <c r="H162" s="8">
        <v>0</v>
      </c>
      <c r="I162" s="8">
        <v>0</v>
      </c>
      <c r="J162" s="8">
        <v>0</v>
      </c>
      <c r="K162" s="29">
        <f>ROUND((Tabla4[[#This Row],[MAES]]*20%),0)</f>
        <v>0</v>
      </c>
      <c r="L162" s="29">
        <f>+Tabla4[[#This Row],[DOC]]+Tabla4[[#This Row],[POST]]+Tabla4[[#This Row],[MAESTRIA 20%]]</f>
        <v>0</v>
      </c>
    </row>
    <row r="163" spans="2:12" x14ac:dyDescent="0.25">
      <c r="B163" s="4" t="s">
        <v>27</v>
      </c>
      <c r="C163" s="4" t="s">
        <v>28</v>
      </c>
      <c r="D163" s="4" t="s">
        <v>114</v>
      </c>
      <c r="E163" s="4">
        <v>9132</v>
      </c>
      <c r="F163" s="4" t="s">
        <v>273</v>
      </c>
      <c r="G163" s="9">
        <v>1</v>
      </c>
      <c r="H163" s="9">
        <v>3</v>
      </c>
      <c r="I163" s="9">
        <v>5</v>
      </c>
      <c r="J163" s="9">
        <v>0</v>
      </c>
      <c r="K163" s="29">
        <f>ROUND((Tabla4[[#This Row],[MAES]]*20%),0)</f>
        <v>1</v>
      </c>
      <c r="L163" s="29">
        <f>+Tabla4[[#This Row],[DOC]]+Tabla4[[#This Row],[POST]]+Tabla4[[#This Row],[MAESTRIA 20%]]</f>
        <v>4</v>
      </c>
    </row>
    <row r="164" spans="2:12" x14ac:dyDescent="0.25">
      <c r="B164" s="3" t="s">
        <v>27</v>
      </c>
      <c r="C164" s="3" t="s">
        <v>28</v>
      </c>
      <c r="D164" s="3" t="s">
        <v>114</v>
      </c>
      <c r="E164" s="3">
        <v>9899</v>
      </c>
      <c r="F164" s="3" t="s">
        <v>274</v>
      </c>
      <c r="G164" s="8">
        <v>1</v>
      </c>
      <c r="H164" s="8">
        <v>1</v>
      </c>
      <c r="I164" s="8">
        <v>25</v>
      </c>
      <c r="J164" s="8">
        <v>0</v>
      </c>
      <c r="K164" s="29">
        <f>ROUND((Tabla4[[#This Row],[MAES]]*20%),0)</f>
        <v>5</v>
      </c>
      <c r="L164" s="29">
        <f>+Tabla4[[#This Row],[DOC]]+Tabla4[[#This Row],[POST]]+Tabla4[[#This Row],[MAESTRIA 20%]]</f>
        <v>6</v>
      </c>
    </row>
    <row r="165" spans="2:12" x14ac:dyDescent="0.25">
      <c r="B165" s="4" t="s">
        <v>27</v>
      </c>
      <c r="C165" s="4" t="s">
        <v>28</v>
      </c>
      <c r="D165" s="4" t="s">
        <v>114</v>
      </c>
      <c r="E165" s="4">
        <v>9903</v>
      </c>
      <c r="F165" s="4" t="s">
        <v>275</v>
      </c>
      <c r="G165" s="9">
        <v>1</v>
      </c>
      <c r="H165" s="9">
        <v>0</v>
      </c>
      <c r="I165" s="9">
        <v>24</v>
      </c>
      <c r="J165" s="9">
        <v>0</v>
      </c>
      <c r="K165" s="29">
        <f>ROUND((Tabla4[[#This Row],[MAES]]*20%),0)</f>
        <v>5</v>
      </c>
      <c r="L165" s="29">
        <f>+Tabla4[[#This Row],[DOC]]+Tabla4[[#This Row],[POST]]+Tabla4[[#This Row],[MAESTRIA 20%]]</f>
        <v>5</v>
      </c>
    </row>
    <row r="166" spans="2:12" x14ac:dyDescent="0.25">
      <c r="B166" s="3" t="s">
        <v>27</v>
      </c>
      <c r="C166" s="3" t="s">
        <v>28</v>
      </c>
      <c r="D166" s="3" t="s">
        <v>114</v>
      </c>
      <c r="E166" s="3">
        <v>9904</v>
      </c>
      <c r="F166" s="3" t="s">
        <v>276</v>
      </c>
      <c r="G166" s="8">
        <v>1</v>
      </c>
      <c r="H166" s="8">
        <v>1</v>
      </c>
      <c r="I166" s="8">
        <v>16</v>
      </c>
      <c r="J166" s="8">
        <v>0</v>
      </c>
      <c r="K166" s="29">
        <f>ROUND((Tabla4[[#This Row],[MAES]]*20%),0)</f>
        <v>3</v>
      </c>
      <c r="L166" s="29">
        <f>+Tabla4[[#This Row],[DOC]]+Tabla4[[#This Row],[POST]]+Tabla4[[#This Row],[MAESTRIA 20%]]</f>
        <v>4</v>
      </c>
    </row>
    <row r="167" spans="2:12" x14ac:dyDescent="0.25">
      <c r="B167" s="4" t="s">
        <v>27</v>
      </c>
      <c r="C167" s="4" t="s">
        <v>28</v>
      </c>
      <c r="D167" s="4" t="s">
        <v>114</v>
      </c>
      <c r="E167" s="4">
        <v>9910</v>
      </c>
      <c r="F167" s="4" t="s">
        <v>277</v>
      </c>
      <c r="G167" s="9">
        <v>1</v>
      </c>
      <c r="H167" s="9">
        <v>0</v>
      </c>
      <c r="I167" s="9">
        <v>7</v>
      </c>
      <c r="J167" s="9">
        <v>1</v>
      </c>
      <c r="K167" s="29">
        <f>ROUND((Tabla4[[#This Row],[MAES]]*20%),0)</f>
        <v>1</v>
      </c>
      <c r="L167" s="29">
        <f>+Tabla4[[#This Row],[DOC]]+Tabla4[[#This Row],[POST]]+Tabla4[[#This Row],[MAESTRIA 20%]]</f>
        <v>2</v>
      </c>
    </row>
    <row r="168" spans="2:12" x14ac:dyDescent="0.25">
      <c r="B168" s="3" t="s">
        <v>27</v>
      </c>
      <c r="C168" s="3" t="s">
        <v>28</v>
      </c>
      <c r="D168" s="3" t="s">
        <v>114</v>
      </c>
      <c r="E168" s="3">
        <v>9913</v>
      </c>
      <c r="F168" s="3" t="s">
        <v>278</v>
      </c>
      <c r="G168" s="8">
        <v>1</v>
      </c>
      <c r="H168" s="8">
        <v>2</v>
      </c>
      <c r="I168" s="8">
        <v>19</v>
      </c>
      <c r="J168" s="8">
        <v>0</v>
      </c>
      <c r="K168" s="29">
        <f>ROUND((Tabla4[[#This Row],[MAES]]*20%),0)</f>
        <v>4</v>
      </c>
      <c r="L168" s="29">
        <f>+Tabla4[[#This Row],[DOC]]+Tabla4[[#This Row],[POST]]+Tabla4[[#This Row],[MAESTRIA 20%]]</f>
        <v>6</v>
      </c>
    </row>
    <row r="169" spans="2:12" x14ac:dyDescent="0.25">
      <c r="B169" s="4" t="s">
        <v>27</v>
      </c>
      <c r="C169" s="4" t="s">
        <v>28</v>
      </c>
      <c r="D169" s="4" t="s">
        <v>114</v>
      </c>
      <c r="E169" s="4">
        <v>9914</v>
      </c>
      <c r="F169" s="4" t="s">
        <v>279</v>
      </c>
      <c r="G169" s="9">
        <v>1</v>
      </c>
      <c r="H169" s="9">
        <v>0</v>
      </c>
      <c r="I169" s="9">
        <v>17</v>
      </c>
      <c r="J169" s="9">
        <v>0</v>
      </c>
      <c r="K169" s="29">
        <f>ROUND((Tabla4[[#This Row],[MAES]]*20%),0)</f>
        <v>3</v>
      </c>
      <c r="L169" s="29">
        <f>+Tabla4[[#This Row],[DOC]]+Tabla4[[#This Row],[POST]]+Tabla4[[#This Row],[MAESTRIA 20%]]</f>
        <v>3</v>
      </c>
    </row>
    <row r="170" spans="2:12" x14ac:dyDescent="0.25">
      <c r="B170" s="3" t="s">
        <v>27</v>
      </c>
      <c r="C170" s="3" t="s">
        <v>28</v>
      </c>
      <c r="D170" s="3" t="s">
        <v>114</v>
      </c>
      <c r="E170" s="3">
        <v>9915</v>
      </c>
      <c r="F170" s="3" t="s">
        <v>280</v>
      </c>
      <c r="G170" s="8">
        <v>1</v>
      </c>
      <c r="H170" s="8">
        <v>0</v>
      </c>
      <c r="I170" s="8">
        <v>7</v>
      </c>
      <c r="J170" s="8">
        <v>0</v>
      </c>
      <c r="K170" s="29">
        <f>ROUND((Tabla4[[#This Row],[MAES]]*20%),0)</f>
        <v>1</v>
      </c>
      <c r="L170" s="29">
        <f>+Tabla4[[#This Row],[DOC]]+Tabla4[[#This Row],[POST]]+Tabla4[[#This Row],[MAESTRIA 20%]]</f>
        <v>1</v>
      </c>
    </row>
    <row r="171" spans="2:12" x14ac:dyDescent="0.25">
      <c r="B171" s="4" t="s">
        <v>29</v>
      </c>
      <c r="C171" s="4" t="s">
        <v>30</v>
      </c>
      <c r="D171" s="4" t="s">
        <v>118</v>
      </c>
      <c r="E171" s="4">
        <v>1205</v>
      </c>
      <c r="F171" s="4" t="s">
        <v>281</v>
      </c>
      <c r="G171" s="9">
        <v>1</v>
      </c>
      <c r="H171" s="9">
        <v>117</v>
      </c>
      <c r="I171" s="9">
        <v>467</v>
      </c>
      <c r="J171" s="9">
        <v>6</v>
      </c>
      <c r="K171" s="29">
        <f>ROUND((Tabla4[[#This Row],[MAES]]*20%),0)</f>
        <v>93</v>
      </c>
      <c r="L171" s="29">
        <f>+Tabla4[[#This Row],[DOC]]+Tabla4[[#This Row],[POST]]+Tabla4[[#This Row],[MAESTRIA 20%]]</f>
        <v>216</v>
      </c>
    </row>
    <row r="172" spans="2:12" x14ac:dyDescent="0.25">
      <c r="B172" s="3" t="s">
        <v>29</v>
      </c>
      <c r="C172" s="3" t="s">
        <v>30</v>
      </c>
      <c r="D172" s="3" t="s">
        <v>118</v>
      </c>
      <c r="E172" s="3">
        <v>2211</v>
      </c>
      <c r="F172" s="3" t="s">
        <v>282</v>
      </c>
      <c r="G172" s="8">
        <v>1</v>
      </c>
      <c r="H172" s="8">
        <v>3</v>
      </c>
      <c r="I172" s="8">
        <v>12</v>
      </c>
      <c r="J172" s="8">
        <v>0</v>
      </c>
      <c r="K172" s="29">
        <f>ROUND((Tabla4[[#This Row],[MAES]]*20%),0)</f>
        <v>2</v>
      </c>
      <c r="L172" s="29">
        <f>+Tabla4[[#This Row],[DOC]]+Tabla4[[#This Row],[POST]]+Tabla4[[#This Row],[MAESTRIA 20%]]</f>
        <v>5</v>
      </c>
    </row>
    <row r="173" spans="2:12" x14ac:dyDescent="0.25">
      <c r="B173" s="4" t="s">
        <v>29</v>
      </c>
      <c r="C173" s="4" t="s">
        <v>30</v>
      </c>
      <c r="D173" s="4" t="s">
        <v>118</v>
      </c>
      <c r="E173" s="4">
        <v>3103</v>
      </c>
      <c r="F173" s="4" t="s">
        <v>283</v>
      </c>
      <c r="G173" s="9">
        <v>1</v>
      </c>
      <c r="H173" s="9">
        <v>0</v>
      </c>
      <c r="I173" s="9">
        <v>42</v>
      </c>
      <c r="J173" s="9">
        <v>0</v>
      </c>
      <c r="K173" s="29">
        <f>ROUND((Tabla4[[#This Row],[MAES]]*20%),0)</f>
        <v>8</v>
      </c>
      <c r="L173" s="29">
        <f>+Tabla4[[#This Row],[DOC]]+Tabla4[[#This Row],[POST]]+Tabla4[[#This Row],[MAESTRIA 20%]]</f>
        <v>8</v>
      </c>
    </row>
    <row r="174" spans="2:12" x14ac:dyDescent="0.25">
      <c r="B174" s="3" t="s">
        <v>29</v>
      </c>
      <c r="C174" s="3" t="s">
        <v>30</v>
      </c>
      <c r="D174" s="3" t="s">
        <v>118</v>
      </c>
      <c r="E174" s="3">
        <v>9105</v>
      </c>
      <c r="F174" s="3" t="s">
        <v>284</v>
      </c>
      <c r="G174" s="8">
        <v>1</v>
      </c>
      <c r="H174" s="8">
        <v>9</v>
      </c>
      <c r="I174" s="8">
        <v>50</v>
      </c>
      <c r="J174" s="8">
        <v>0</v>
      </c>
      <c r="K174" s="29">
        <f>ROUND((Tabla4[[#This Row],[MAES]]*20%),0)</f>
        <v>10</v>
      </c>
      <c r="L174" s="29">
        <f>+Tabla4[[#This Row],[DOC]]+Tabla4[[#This Row],[POST]]+Tabla4[[#This Row],[MAESTRIA 20%]]</f>
        <v>19</v>
      </c>
    </row>
    <row r="175" spans="2:12" x14ac:dyDescent="0.25">
      <c r="B175" s="4" t="s">
        <v>29</v>
      </c>
      <c r="C175" s="4" t="s">
        <v>30</v>
      </c>
      <c r="D175" s="4" t="s">
        <v>114</v>
      </c>
      <c r="E175" s="4">
        <v>1724</v>
      </c>
      <c r="F175" s="4" t="s">
        <v>130</v>
      </c>
      <c r="G175" s="9">
        <v>1</v>
      </c>
      <c r="H175" s="9">
        <v>0</v>
      </c>
      <c r="I175" s="9">
        <v>82</v>
      </c>
      <c r="J175" s="9">
        <v>6</v>
      </c>
      <c r="K175" s="29">
        <f>ROUND((Tabla4[[#This Row],[MAES]]*20%),0)</f>
        <v>16</v>
      </c>
      <c r="L175" s="29">
        <f>+Tabla4[[#This Row],[DOC]]+Tabla4[[#This Row],[POST]]+Tabla4[[#This Row],[MAESTRIA 20%]]</f>
        <v>22</v>
      </c>
    </row>
    <row r="176" spans="2:12" x14ac:dyDescent="0.25">
      <c r="B176" s="3" t="s">
        <v>29</v>
      </c>
      <c r="C176" s="3" t="s">
        <v>30</v>
      </c>
      <c r="D176" s="3" t="s">
        <v>114</v>
      </c>
      <c r="E176" s="3">
        <v>1832</v>
      </c>
      <c r="F176" s="3" t="s">
        <v>285</v>
      </c>
      <c r="G176" s="8">
        <v>1</v>
      </c>
      <c r="H176" s="8">
        <v>40</v>
      </c>
      <c r="I176" s="8">
        <v>180</v>
      </c>
      <c r="J176" s="8">
        <v>3</v>
      </c>
      <c r="K176" s="29">
        <f>ROUND((Tabla4[[#This Row],[MAES]]*20%),0)</f>
        <v>36</v>
      </c>
      <c r="L176" s="29">
        <f>+Tabla4[[#This Row],[DOC]]+Tabla4[[#This Row],[POST]]+Tabla4[[#This Row],[MAESTRIA 20%]]</f>
        <v>79</v>
      </c>
    </row>
    <row r="177" spans="2:12" x14ac:dyDescent="0.25">
      <c r="B177" s="4" t="s">
        <v>29</v>
      </c>
      <c r="C177" s="4" t="s">
        <v>30</v>
      </c>
      <c r="D177" s="4" t="s">
        <v>114</v>
      </c>
      <c r="E177" s="4">
        <v>1834</v>
      </c>
      <c r="F177" s="4" t="s">
        <v>286</v>
      </c>
      <c r="G177" s="9">
        <v>1</v>
      </c>
      <c r="H177" s="9">
        <v>2</v>
      </c>
      <c r="I177" s="9">
        <v>54</v>
      </c>
      <c r="J177" s="9">
        <v>0</v>
      </c>
      <c r="K177" s="29">
        <f>ROUND((Tabla4[[#This Row],[MAES]]*20%),0)</f>
        <v>11</v>
      </c>
      <c r="L177" s="29">
        <f>+Tabla4[[#This Row],[DOC]]+Tabla4[[#This Row],[POST]]+Tabla4[[#This Row],[MAESTRIA 20%]]</f>
        <v>13</v>
      </c>
    </row>
    <row r="178" spans="2:12" x14ac:dyDescent="0.25">
      <c r="B178" s="3" t="s">
        <v>29</v>
      </c>
      <c r="C178" s="3" t="s">
        <v>30</v>
      </c>
      <c r="D178" s="3" t="s">
        <v>114</v>
      </c>
      <c r="E178" s="3">
        <v>2825</v>
      </c>
      <c r="F178" s="3" t="s">
        <v>287</v>
      </c>
      <c r="G178" s="8">
        <v>1</v>
      </c>
      <c r="H178" s="8">
        <v>11</v>
      </c>
      <c r="I178" s="8">
        <v>165</v>
      </c>
      <c r="J178" s="8">
        <v>0</v>
      </c>
      <c r="K178" s="29">
        <f>ROUND((Tabla4[[#This Row],[MAES]]*20%),0)</f>
        <v>33</v>
      </c>
      <c r="L178" s="29">
        <f>+Tabla4[[#This Row],[DOC]]+Tabla4[[#This Row],[POST]]+Tabla4[[#This Row],[MAESTRIA 20%]]</f>
        <v>44</v>
      </c>
    </row>
    <row r="179" spans="2:12" x14ac:dyDescent="0.25">
      <c r="B179" s="4" t="s">
        <v>29</v>
      </c>
      <c r="C179" s="4" t="s">
        <v>30</v>
      </c>
      <c r="D179" s="4" t="s">
        <v>114</v>
      </c>
      <c r="E179" s="4">
        <v>3705</v>
      </c>
      <c r="F179" s="4" t="s">
        <v>288</v>
      </c>
      <c r="G179" s="9">
        <v>1</v>
      </c>
      <c r="H179" s="9">
        <v>11</v>
      </c>
      <c r="I179" s="9">
        <v>191</v>
      </c>
      <c r="J179" s="9">
        <v>0</v>
      </c>
      <c r="K179" s="29">
        <f>ROUND((Tabla4[[#This Row],[MAES]]*20%),0)</f>
        <v>38</v>
      </c>
      <c r="L179" s="29">
        <f>+Tabla4[[#This Row],[DOC]]+Tabla4[[#This Row],[POST]]+Tabla4[[#This Row],[MAESTRIA 20%]]</f>
        <v>49</v>
      </c>
    </row>
    <row r="180" spans="2:12" x14ac:dyDescent="0.25">
      <c r="B180" s="3" t="s">
        <v>29</v>
      </c>
      <c r="C180" s="3" t="s">
        <v>30</v>
      </c>
      <c r="D180" s="3" t="s">
        <v>114</v>
      </c>
      <c r="E180" s="3">
        <v>3710</v>
      </c>
      <c r="F180" s="3" t="s">
        <v>289</v>
      </c>
      <c r="G180" s="8">
        <v>1</v>
      </c>
      <c r="H180" s="8">
        <v>2</v>
      </c>
      <c r="I180" s="8">
        <v>95</v>
      </c>
      <c r="J180" s="8">
        <v>0</v>
      </c>
      <c r="K180" s="29">
        <f>ROUND((Tabla4[[#This Row],[MAES]]*20%),0)</f>
        <v>19</v>
      </c>
      <c r="L180" s="29">
        <f>+Tabla4[[#This Row],[DOC]]+Tabla4[[#This Row],[POST]]+Tabla4[[#This Row],[MAESTRIA 20%]]</f>
        <v>21</v>
      </c>
    </row>
    <row r="181" spans="2:12" x14ac:dyDescent="0.25">
      <c r="B181" s="4" t="s">
        <v>29</v>
      </c>
      <c r="C181" s="4" t="s">
        <v>30</v>
      </c>
      <c r="D181" s="4" t="s">
        <v>114</v>
      </c>
      <c r="E181" s="4">
        <v>4826</v>
      </c>
      <c r="F181" s="4" t="s">
        <v>290</v>
      </c>
      <c r="G181" s="9">
        <v>1</v>
      </c>
      <c r="H181" s="9">
        <v>0</v>
      </c>
      <c r="I181" s="9">
        <v>0</v>
      </c>
      <c r="J181" s="9">
        <v>0</v>
      </c>
      <c r="K181" s="29">
        <f>ROUND((Tabla4[[#This Row],[MAES]]*20%),0)</f>
        <v>0</v>
      </c>
      <c r="L181" s="29">
        <f>+Tabla4[[#This Row],[DOC]]+Tabla4[[#This Row],[POST]]+Tabla4[[#This Row],[MAESTRIA 20%]]</f>
        <v>0</v>
      </c>
    </row>
    <row r="182" spans="2:12" x14ac:dyDescent="0.25">
      <c r="B182" s="3" t="s">
        <v>29</v>
      </c>
      <c r="C182" s="3" t="s">
        <v>30</v>
      </c>
      <c r="D182" s="3" t="s">
        <v>114</v>
      </c>
      <c r="E182" s="3">
        <v>9121</v>
      </c>
      <c r="F182" s="3" t="s">
        <v>291</v>
      </c>
      <c r="G182" s="8">
        <v>1</v>
      </c>
      <c r="H182" s="8">
        <v>3</v>
      </c>
      <c r="I182" s="8">
        <v>64</v>
      </c>
      <c r="J182" s="8">
        <v>0</v>
      </c>
      <c r="K182" s="29">
        <f>ROUND((Tabla4[[#This Row],[MAES]]*20%),0)</f>
        <v>13</v>
      </c>
      <c r="L182" s="29">
        <f>+Tabla4[[#This Row],[DOC]]+Tabla4[[#This Row],[POST]]+Tabla4[[#This Row],[MAESTRIA 20%]]</f>
        <v>16</v>
      </c>
    </row>
    <row r="183" spans="2:12" x14ac:dyDescent="0.25">
      <c r="B183" s="4" t="s">
        <v>31</v>
      </c>
      <c r="C183" s="4" t="s">
        <v>32</v>
      </c>
      <c r="D183" s="4" t="s">
        <v>118</v>
      </c>
      <c r="E183" s="4">
        <v>1106</v>
      </c>
      <c r="F183" s="4" t="s">
        <v>292</v>
      </c>
      <c r="G183" s="9">
        <v>4</v>
      </c>
      <c r="H183" s="9">
        <v>182</v>
      </c>
      <c r="I183" s="9">
        <v>929</v>
      </c>
      <c r="J183" s="9">
        <v>0</v>
      </c>
      <c r="K183" s="29">
        <f>ROUND((Tabla4[[#This Row],[MAES]]*20%),0)</f>
        <v>186</v>
      </c>
      <c r="L183" s="29">
        <f>+Tabla4[[#This Row],[DOC]]+Tabla4[[#This Row],[POST]]+Tabla4[[#This Row],[MAESTRIA 20%]]</f>
        <v>368</v>
      </c>
    </row>
    <row r="184" spans="2:12" x14ac:dyDescent="0.25">
      <c r="B184" s="3" t="s">
        <v>31</v>
      </c>
      <c r="C184" s="3" t="s">
        <v>32</v>
      </c>
      <c r="D184" s="3" t="s">
        <v>114</v>
      </c>
      <c r="E184" s="3">
        <v>1732</v>
      </c>
      <c r="F184" s="3" t="s">
        <v>191</v>
      </c>
      <c r="G184" s="8">
        <v>1</v>
      </c>
      <c r="H184" s="8">
        <v>51</v>
      </c>
      <c r="I184" s="8">
        <v>204</v>
      </c>
      <c r="J184" s="8">
        <v>6</v>
      </c>
      <c r="K184" s="29">
        <f>ROUND((Tabla4[[#This Row],[MAES]]*20%),0)</f>
        <v>41</v>
      </c>
      <c r="L184" s="29">
        <f>+Tabla4[[#This Row],[DOC]]+Tabla4[[#This Row],[POST]]+Tabla4[[#This Row],[MAESTRIA 20%]]</f>
        <v>98</v>
      </c>
    </row>
    <row r="185" spans="2:12" x14ac:dyDescent="0.25">
      <c r="B185" s="4" t="s">
        <v>31</v>
      </c>
      <c r="C185" s="4" t="s">
        <v>32</v>
      </c>
      <c r="D185" s="4" t="s">
        <v>114</v>
      </c>
      <c r="E185" s="4">
        <v>1734</v>
      </c>
      <c r="F185" s="4" t="s">
        <v>293</v>
      </c>
      <c r="G185" s="9">
        <v>1</v>
      </c>
      <c r="H185" s="9">
        <v>20</v>
      </c>
      <c r="I185" s="9">
        <v>337</v>
      </c>
      <c r="J185" s="9">
        <v>1</v>
      </c>
      <c r="K185" s="29">
        <f>ROUND((Tabla4[[#This Row],[MAES]]*20%),0)</f>
        <v>67</v>
      </c>
      <c r="L185" s="29">
        <f>+Tabla4[[#This Row],[DOC]]+Tabla4[[#This Row],[POST]]+Tabla4[[#This Row],[MAESTRIA 20%]]</f>
        <v>88</v>
      </c>
    </row>
    <row r="186" spans="2:12" x14ac:dyDescent="0.25">
      <c r="B186" s="3" t="s">
        <v>31</v>
      </c>
      <c r="C186" s="3" t="s">
        <v>32</v>
      </c>
      <c r="D186" s="3" t="s">
        <v>114</v>
      </c>
      <c r="E186" s="3">
        <v>2720</v>
      </c>
      <c r="F186" s="3" t="s">
        <v>294</v>
      </c>
      <c r="G186" s="8">
        <v>1</v>
      </c>
      <c r="H186" s="8">
        <v>14</v>
      </c>
      <c r="I186" s="8">
        <v>194</v>
      </c>
      <c r="J186" s="8">
        <v>0</v>
      </c>
      <c r="K186" s="29">
        <f>ROUND((Tabla4[[#This Row],[MAES]]*20%),0)</f>
        <v>39</v>
      </c>
      <c r="L186" s="29">
        <f>+Tabla4[[#This Row],[DOC]]+Tabla4[[#This Row],[POST]]+Tabla4[[#This Row],[MAESTRIA 20%]]</f>
        <v>53</v>
      </c>
    </row>
    <row r="187" spans="2:12" x14ac:dyDescent="0.25">
      <c r="B187" s="4" t="s">
        <v>33</v>
      </c>
      <c r="C187" s="4" t="s">
        <v>34</v>
      </c>
      <c r="D187" s="4" t="s">
        <v>118</v>
      </c>
      <c r="E187" s="4">
        <v>1112</v>
      </c>
      <c r="F187" s="4" t="s">
        <v>295</v>
      </c>
      <c r="G187" s="9">
        <v>1</v>
      </c>
      <c r="H187" s="9">
        <v>144</v>
      </c>
      <c r="I187" s="9">
        <v>459</v>
      </c>
      <c r="J187" s="9">
        <v>0</v>
      </c>
      <c r="K187" s="29">
        <f>ROUND((Tabla4[[#This Row],[MAES]]*20%),0)</f>
        <v>92</v>
      </c>
      <c r="L187" s="29">
        <f>+Tabla4[[#This Row],[DOC]]+Tabla4[[#This Row],[POST]]+Tabla4[[#This Row],[MAESTRIA 20%]]</f>
        <v>236</v>
      </c>
    </row>
    <row r="188" spans="2:12" x14ac:dyDescent="0.25">
      <c r="B188" s="3" t="s">
        <v>33</v>
      </c>
      <c r="C188" s="3" t="s">
        <v>34</v>
      </c>
      <c r="D188" s="3" t="s">
        <v>114</v>
      </c>
      <c r="E188" s="3">
        <v>1722</v>
      </c>
      <c r="F188" s="3" t="s">
        <v>296</v>
      </c>
      <c r="G188" s="8">
        <v>1</v>
      </c>
      <c r="H188" s="8">
        <v>77</v>
      </c>
      <c r="I188" s="8">
        <v>239</v>
      </c>
      <c r="J188" s="8">
        <v>7</v>
      </c>
      <c r="K188" s="29">
        <f>ROUND((Tabla4[[#This Row],[MAES]]*20%),0)</f>
        <v>48</v>
      </c>
      <c r="L188" s="29">
        <f>+Tabla4[[#This Row],[DOC]]+Tabla4[[#This Row],[POST]]+Tabla4[[#This Row],[MAESTRIA 20%]]</f>
        <v>132</v>
      </c>
    </row>
    <row r="189" spans="2:12" x14ac:dyDescent="0.25">
      <c r="B189" s="4" t="s">
        <v>33</v>
      </c>
      <c r="C189" s="4" t="s">
        <v>34</v>
      </c>
      <c r="D189" s="4" t="s">
        <v>114</v>
      </c>
      <c r="E189" s="4">
        <v>1825</v>
      </c>
      <c r="F189" s="4" t="s">
        <v>297</v>
      </c>
      <c r="G189" s="9">
        <v>1</v>
      </c>
      <c r="H189" s="9">
        <v>31</v>
      </c>
      <c r="I189" s="9">
        <v>221</v>
      </c>
      <c r="J189" s="9">
        <v>0</v>
      </c>
      <c r="K189" s="29">
        <f>ROUND((Tabla4[[#This Row],[MAES]]*20%),0)</f>
        <v>44</v>
      </c>
      <c r="L189" s="29">
        <f>+Tabla4[[#This Row],[DOC]]+Tabla4[[#This Row],[POST]]+Tabla4[[#This Row],[MAESTRIA 20%]]</f>
        <v>75</v>
      </c>
    </row>
    <row r="190" spans="2:12" x14ac:dyDescent="0.25">
      <c r="B190" s="3" t="s">
        <v>33</v>
      </c>
      <c r="C190" s="3" t="s">
        <v>34</v>
      </c>
      <c r="D190" s="3" t="s">
        <v>114</v>
      </c>
      <c r="E190" s="3">
        <v>1827</v>
      </c>
      <c r="F190" s="3" t="s">
        <v>298</v>
      </c>
      <c r="G190" s="8">
        <v>1</v>
      </c>
      <c r="H190" s="8">
        <v>31</v>
      </c>
      <c r="I190" s="8">
        <v>102</v>
      </c>
      <c r="J190" s="8">
        <v>1</v>
      </c>
      <c r="K190" s="29">
        <f>ROUND((Tabla4[[#This Row],[MAES]]*20%),0)</f>
        <v>20</v>
      </c>
      <c r="L190" s="29">
        <f>+Tabla4[[#This Row],[DOC]]+Tabla4[[#This Row],[POST]]+Tabla4[[#This Row],[MAESTRIA 20%]]</f>
        <v>52</v>
      </c>
    </row>
    <row r="191" spans="2:12" x14ac:dyDescent="0.25">
      <c r="B191" s="4" t="s">
        <v>33</v>
      </c>
      <c r="C191" s="4" t="s">
        <v>35</v>
      </c>
      <c r="D191" s="4" t="s">
        <v>118</v>
      </c>
      <c r="E191" s="4">
        <v>4112</v>
      </c>
      <c r="F191" s="4" t="s">
        <v>299</v>
      </c>
      <c r="G191" s="9">
        <v>1</v>
      </c>
      <c r="H191" s="9">
        <v>0</v>
      </c>
      <c r="I191" s="9">
        <v>0</v>
      </c>
      <c r="J191" s="9">
        <v>0</v>
      </c>
      <c r="K191" s="29">
        <f>ROUND((Tabla4[[#This Row],[MAES]]*20%),0)</f>
        <v>0</v>
      </c>
      <c r="L191" s="29">
        <f>+Tabla4[[#This Row],[DOC]]+Tabla4[[#This Row],[POST]]+Tabla4[[#This Row],[MAESTRIA 20%]]</f>
        <v>0</v>
      </c>
    </row>
    <row r="192" spans="2:12" x14ac:dyDescent="0.25">
      <c r="B192" s="3" t="s">
        <v>36</v>
      </c>
      <c r="C192" s="3" t="s">
        <v>37</v>
      </c>
      <c r="D192" s="3" t="s">
        <v>118</v>
      </c>
      <c r="E192" s="3">
        <v>1115</v>
      </c>
      <c r="F192" s="3" t="s">
        <v>300</v>
      </c>
      <c r="G192" s="8">
        <v>1</v>
      </c>
      <c r="H192" s="8">
        <v>22</v>
      </c>
      <c r="I192" s="8">
        <v>274</v>
      </c>
      <c r="J192" s="8">
        <v>0</v>
      </c>
      <c r="K192" s="29">
        <f>ROUND((Tabla4[[#This Row],[MAES]]*20%),0)</f>
        <v>55</v>
      </c>
      <c r="L192" s="29">
        <f>+Tabla4[[#This Row],[DOC]]+Tabla4[[#This Row],[POST]]+Tabla4[[#This Row],[MAESTRIA 20%]]</f>
        <v>77</v>
      </c>
    </row>
    <row r="193" spans="2:12" x14ac:dyDescent="0.25">
      <c r="B193" s="4" t="s">
        <v>38</v>
      </c>
      <c r="C193" s="4" t="s">
        <v>39</v>
      </c>
      <c r="D193" s="4" t="s">
        <v>114</v>
      </c>
      <c r="E193" s="4">
        <v>2743</v>
      </c>
      <c r="F193" s="4" t="s">
        <v>301</v>
      </c>
      <c r="G193" s="9">
        <v>1</v>
      </c>
      <c r="H193" s="9">
        <v>3</v>
      </c>
      <c r="I193" s="9">
        <v>38</v>
      </c>
      <c r="J193" s="9">
        <v>0</v>
      </c>
      <c r="K193" s="29">
        <f>ROUND((Tabla4[[#This Row],[MAES]]*20%),0)</f>
        <v>8</v>
      </c>
      <c r="L193" s="29">
        <f>+Tabla4[[#This Row],[DOC]]+Tabla4[[#This Row],[POST]]+Tabla4[[#This Row],[MAESTRIA 20%]]</f>
        <v>11</v>
      </c>
    </row>
    <row r="194" spans="2:12" x14ac:dyDescent="0.25">
      <c r="B194" s="3" t="s">
        <v>40</v>
      </c>
      <c r="C194" s="3" t="s">
        <v>41</v>
      </c>
      <c r="D194" s="3" t="s">
        <v>118</v>
      </c>
      <c r="E194" s="3">
        <v>1110</v>
      </c>
      <c r="F194" s="3" t="s">
        <v>302</v>
      </c>
      <c r="G194" s="8">
        <v>1</v>
      </c>
      <c r="H194" s="8">
        <v>150</v>
      </c>
      <c r="I194" s="8">
        <v>459</v>
      </c>
      <c r="J194" s="8">
        <v>5</v>
      </c>
      <c r="K194" s="29">
        <f>ROUND((Tabla4[[#This Row],[MAES]]*20%),0)</f>
        <v>92</v>
      </c>
      <c r="L194" s="29">
        <f>+Tabla4[[#This Row],[DOC]]+Tabla4[[#This Row],[POST]]+Tabla4[[#This Row],[MAESTRIA 20%]]</f>
        <v>247</v>
      </c>
    </row>
    <row r="195" spans="2:12" x14ac:dyDescent="0.25">
      <c r="B195" s="4" t="s">
        <v>40</v>
      </c>
      <c r="C195" s="4" t="s">
        <v>41</v>
      </c>
      <c r="D195" s="4" t="s">
        <v>118</v>
      </c>
      <c r="E195" s="4">
        <v>3104</v>
      </c>
      <c r="F195" s="4" t="s">
        <v>303</v>
      </c>
      <c r="G195" s="9">
        <v>1</v>
      </c>
      <c r="H195" s="9">
        <v>6</v>
      </c>
      <c r="I195" s="9">
        <v>51</v>
      </c>
      <c r="J195" s="9">
        <v>0</v>
      </c>
      <c r="K195" s="29">
        <f>ROUND((Tabla4[[#This Row],[MAES]]*20%),0)</f>
        <v>10</v>
      </c>
      <c r="L195" s="29">
        <f>+Tabla4[[#This Row],[DOC]]+Tabla4[[#This Row],[POST]]+Tabla4[[#This Row],[MAESTRIA 20%]]</f>
        <v>16</v>
      </c>
    </row>
    <row r="196" spans="2:12" x14ac:dyDescent="0.25">
      <c r="B196" s="3" t="s">
        <v>40</v>
      </c>
      <c r="C196" s="3" t="s">
        <v>41</v>
      </c>
      <c r="D196" s="3" t="s">
        <v>114</v>
      </c>
      <c r="E196" s="3">
        <v>2715</v>
      </c>
      <c r="F196" s="3" t="s">
        <v>304</v>
      </c>
      <c r="G196" s="8">
        <v>1</v>
      </c>
      <c r="H196" s="8">
        <v>88</v>
      </c>
      <c r="I196" s="8">
        <v>162</v>
      </c>
      <c r="J196" s="8">
        <v>4</v>
      </c>
      <c r="K196" s="29">
        <f>ROUND((Tabla4[[#This Row],[MAES]]*20%),0)</f>
        <v>32</v>
      </c>
      <c r="L196" s="29">
        <f>+Tabla4[[#This Row],[DOC]]+Tabla4[[#This Row],[POST]]+Tabla4[[#This Row],[MAESTRIA 20%]]</f>
        <v>124</v>
      </c>
    </row>
    <row r="197" spans="2:12" x14ac:dyDescent="0.25">
      <c r="B197" s="4" t="s">
        <v>40</v>
      </c>
      <c r="C197" s="4" t="s">
        <v>41</v>
      </c>
      <c r="D197" s="4" t="s">
        <v>114</v>
      </c>
      <c r="E197" s="4">
        <v>2849</v>
      </c>
      <c r="F197" s="4" t="s">
        <v>305</v>
      </c>
      <c r="G197" s="9">
        <v>1</v>
      </c>
      <c r="H197" s="9">
        <v>43</v>
      </c>
      <c r="I197" s="9">
        <v>89</v>
      </c>
      <c r="J197" s="9">
        <v>4</v>
      </c>
      <c r="K197" s="29">
        <f>ROUND((Tabla4[[#This Row],[MAES]]*20%),0)</f>
        <v>18</v>
      </c>
      <c r="L197" s="29">
        <f>+Tabla4[[#This Row],[DOC]]+Tabla4[[#This Row],[POST]]+Tabla4[[#This Row],[MAESTRIA 20%]]</f>
        <v>65</v>
      </c>
    </row>
    <row r="198" spans="2:12" x14ac:dyDescent="0.25">
      <c r="B198" s="3" t="s">
        <v>40</v>
      </c>
      <c r="C198" s="3" t="s">
        <v>41</v>
      </c>
      <c r="D198" s="3" t="s">
        <v>114</v>
      </c>
      <c r="E198" s="3">
        <v>3831</v>
      </c>
      <c r="F198" s="3" t="s">
        <v>306</v>
      </c>
      <c r="G198" s="8">
        <v>1</v>
      </c>
      <c r="H198" s="8">
        <v>4</v>
      </c>
      <c r="I198" s="8">
        <v>69</v>
      </c>
      <c r="J198" s="8">
        <v>0</v>
      </c>
      <c r="K198" s="29">
        <f>ROUND((Tabla4[[#This Row],[MAES]]*20%),0)</f>
        <v>14</v>
      </c>
      <c r="L198" s="29">
        <f>+Tabla4[[#This Row],[DOC]]+Tabla4[[#This Row],[POST]]+Tabla4[[#This Row],[MAESTRIA 20%]]</f>
        <v>18</v>
      </c>
    </row>
    <row r="199" spans="2:12" x14ac:dyDescent="0.25">
      <c r="B199" s="4" t="s">
        <v>42</v>
      </c>
      <c r="C199" s="4" t="s">
        <v>43</v>
      </c>
      <c r="D199" s="4" t="s">
        <v>118</v>
      </c>
      <c r="E199" s="4">
        <v>1120</v>
      </c>
      <c r="F199" s="4" t="s">
        <v>307</v>
      </c>
      <c r="G199" s="9">
        <v>2</v>
      </c>
      <c r="H199" s="9">
        <v>44</v>
      </c>
      <c r="I199" s="9">
        <v>292</v>
      </c>
      <c r="J199" s="9">
        <v>0</v>
      </c>
      <c r="K199" s="29">
        <f>ROUND((Tabla4[[#This Row],[MAES]]*20%),0)</f>
        <v>58</v>
      </c>
      <c r="L199" s="29">
        <f>+Tabla4[[#This Row],[DOC]]+Tabla4[[#This Row],[POST]]+Tabla4[[#This Row],[MAESTRIA 20%]]</f>
        <v>102</v>
      </c>
    </row>
    <row r="200" spans="2:12" x14ac:dyDescent="0.25">
      <c r="B200" s="3" t="s">
        <v>44</v>
      </c>
      <c r="C200" s="3" t="s">
        <v>2</v>
      </c>
      <c r="D200" s="3" t="s">
        <v>118</v>
      </c>
      <c r="E200" s="3">
        <v>1118</v>
      </c>
      <c r="F200" s="3" t="s">
        <v>308</v>
      </c>
      <c r="G200" s="8">
        <v>1</v>
      </c>
      <c r="H200" s="8">
        <v>21</v>
      </c>
      <c r="I200" s="8">
        <v>210</v>
      </c>
      <c r="J200" s="8">
        <v>0</v>
      </c>
      <c r="K200" s="29">
        <f>ROUND((Tabla4[[#This Row],[MAES]]*20%),0)</f>
        <v>42</v>
      </c>
      <c r="L200" s="29">
        <f>+Tabla4[[#This Row],[DOC]]+Tabla4[[#This Row],[POST]]+Tabla4[[#This Row],[MAESTRIA 20%]]</f>
        <v>63</v>
      </c>
    </row>
    <row r="201" spans="2:12" x14ac:dyDescent="0.25">
      <c r="B201" s="4" t="s">
        <v>44</v>
      </c>
      <c r="C201" s="4" t="s">
        <v>2</v>
      </c>
      <c r="D201" s="4" t="s">
        <v>114</v>
      </c>
      <c r="E201" s="4">
        <v>9116</v>
      </c>
      <c r="F201" s="4" t="s">
        <v>309</v>
      </c>
      <c r="G201" s="9">
        <v>1</v>
      </c>
      <c r="H201" s="9">
        <v>1</v>
      </c>
      <c r="I201" s="9">
        <v>48</v>
      </c>
      <c r="J201" s="9">
        <v>0</v>
      </c>
      <c r="K201" s="29">
        <f>ROUND((Tabla4[[#This Row],[MAES]]*20%),0)</f>
        <v>10</v>
      </c>
      <c r="L201" s="29">
        <f>+Tabla4[[#This Row],[DOC]]+Tabla4[[#This Row],[POST]]+Tabla4[[#This Row],[MAESTRIA 20%]]</f>
        <v>11</v>
      </c>
    </row>
    <row r="202" spans="2:12" x14ac:dyDescent="0.25">
      <c r="B202" s="3" t="s">
        <v>45</v>
      </c>
      <c r="C202" s="3" t="s">
        <v>46</v>
      </c>
      <c r="D202" s="3" t="s">
        <v>118</v>
      </c>
      <c r="E202" s="3">
        <v>1113</v>
      </c>
      <c r="F202" s="3" t="s">
        <v>310</v>
      </c>
      <c r="G202" s="8">
        <v>1</v>
      </c>
      <c r="H202" s="8">
        <v>80</v>
      </c>
      <c r="I202" s="8">
        <v>429</v>
      </c>
      <c r="J202" s="8">
        <v>0</v>
      </c>
      <c r="K202" s="29">
        <f>ROUND((Tabla4[[#This Row],[MAES]]*20%),0)</f>
        <v>86</v>
      </c>
      <c r="L202" s="29">
        <f>+Tabla4[[#This Row],[DOC]]+Tabla4[[#This Row],[POST]]+Tabla4[[#This Row],[MAESTRIA 20%]]</f>
        <v>166</v>
      </c>
    </row>
    <row r="203" spans="2:12" x14ac:dyDescent="0.25">
      <c r="B203" s="4" t="s">
        <v>45</v>
      </c>
      <c r="C203" s="4" t="s">
        <v>46</v>
      </c>
      <c r="D203" s="4" t="s">
        <v>114</v>
      </c>
      <c r="E203" s="4">
        <v>1833</v>
      </c>
      <c r="F203" s="4" t="s">
        <v>286</v>
      </c>
      <c r="G203" s="9">
        <v>1</v>
      </c>
      <c r="H203" s="9">
        <v>50</v>
      </c>
      <c r="I203" s="9">
        <v>165</v>
      </c>
      <c r="J203" s="9">
        <v>7</v>
      </c>
      <c r="K203" s="29">
        <f>ROUND((Tabla4[[#This Row],[MAES]]*20%),0)</f>
        <v>33</v>
      </c>
      <c r="L203" s="29">
        <f>+Tabla4[[#This Row],[DOC]]+Tabla4[[#This Row],[POST]]+Tabla4[[#This Row],[MAESTRIA 20%]]</f>
        <v>90</v>
      </c>
    </row>
    <row r="204" spans="2:12" x14ac:dyDescent="0.25">
      <c r="B204" s="3" t="s">
        <v>47</v>
      </c>
      <c r="C204" s="3" t="s">
        <v>48</v>
      </c>
      <c r="D204" s="3" t="s">
        <v>114</v>
      </c>
      <c r="E204" s="3">
        <v>1711</v>
      </c>
      <c r="F204" s="3" t="s">
        <v>311</v>
      </c>
      <c r="G204" s="8">
        <v>1</v>
      </c>
      <c r="H204" s="8">
        <v>228</v>
      </c>
      <c r="I204" s="8">
        <v>738</v>
      </c>
      <c r="J204" s="8">
        <v>1</v>
      </c>
      <c r="K204" s="29">
        <f>ROUND((Tabla4[[#This Row],[MAES]]*20%),0)</f>
        <v>148</v>
      </c>
      <c r="L204" s="29">
        <f>+Tabla4[[#This Row],[DOC]]+Tabla4[[#This Row],[POST]]+Tabla4[[#This Row],[MAESTRIA 20%]]</f>
        <v>377</v>
      </c>
    </row>
    <row r="205" spans="2:12" x14ac:dyDescent="0.25">
      <c r="B205" s="4" t="s">
        <v>47</v>
      </c>
      <c r="C205" s="4" t="s">
        <v>49</v>
      </c>
      <c r="D205" s="4" t="s">
        <v>118</v>
      </c>
      <c r="E205" s="4">
        <v>2903</v>
      </c>
      <c r="F205" s="4" t="s">
        <v>312</v>
      </c>
      <c r="G205" s="9">
        <v>1</v>
      </c>
      <c r="H205" s="9">
        <v>1</v>
      </c>
      <c r="I205" s="9">
        <v>14</v>
      </c>
      <c r="J205" s="9">
        <v>0</v>
      </c>
      <c r="K205" s="29">
        <f>ROUND((Tabla4[[#This Row],[MAES]]*20%),0)</f>
        <v>3</v>
      </c>
      <c r="L205" s="29">
        <f>+Tabla4[[#This Row],[DOC]]+Tabla4[[#This Row],[POST]]+Tabla4[[#This Row],[MAESTRIA 20%]]</f>
        <v>4</v>
      </c>
    </row>
    <row r="206" spans="2:12" x14ac:dyDescent="0.25">
      <c r="B206" s="3" t="s">
        <v>47</v>
      </c>
      <c r="C206" s="3" t="s">
        <v>50</v>
      </c>
      <c r="D206" s="3" t="s">
        <v>118</v>
      </c>
      <c r="E206" s="3">
        <v>1215</v>
      </c>
      <c r="F206" s="3" t="s">
        <v>313</v>
      </c>
      <c r="G206" s="8">
        <v>3</v>
      </c>
      <c r="H206" s="8">
        <v>27</v>
      </c>
      <c r="I206" s="8">
        <v>437</v>
      </c>
      <c r="J206" s="8">
        <v>0</v>
      </c>
      <c r="K206" s="29">
        <f>ROUND((Tabla4[[#This Row],[MAES]]*20%),0)</f>
        <v>87</v>
      </c>
      <c r="L206" s="29">
        <f>+Tabla4[[#This Row],[DOC]]+Tabla4[[#This Row],[POST]]+Tabla4[[#This Row],[MAESTRIA 20%]]</f>
        <v>114</v>
      </c>
    </row>
    <row r="207" spans="2:12" x14ac:dyDescent="0.25">
      <c r="B207" s="4" t="s">
        <v>47</v>
      </c>
      <c r="C207" s="4" t="s">
        <v>51</v>
      </c>
      <c r="D207" s="4" t="s">
        <v>118</v>
      </c>
      <c r="E207" s="4">
        <v>9102</v>
      </c>
      <c r="F207" s="4" t="s">
        <v>314</v>
      </c>
      <c r="G207" s="9">
        <v>1</v>
      </c>
      <c r="H207" s="9">
        <v>0</v>
      </c>
      <c r="I207" s="9">
        <v>17</v>
      </c>
      <c r="J207" s="9">
        <v>0</v>
      </c>
      <c r="K207" s="29">
        <f>ROUND((Tabla4[[#This Row],[MAES]]*20%),0)</f>
        <v>3</v>
      </c>
      <c r="L207" s="29">
        <f>+Tabla4[[#This Row],[DOC]]+Tabla4[[#This Row],[POST]]+Tabla4[[#This Row],[MAESTRIA 20%]]</f>
        <v>3</v>
      </c>
    </row>
    <row r="208" spans="2:12" x14ac:dyDescent="0.25">
      <c r="B208" s="3" t="s">
        <v>47</v>
      </c>
      <c r="C208" s="3" t="s">
        <v>51</v>
      </c>
      <c r="D208" s="3" t="s">
        <v>114</v>
      </c>
      <c r="E208" s="3">
        <v>3724</v>
      </c>
      <c r="F208" s="3" t="s">
        <v>315</v>
      </c>
      <c r="G208" s="8">
        <v>1</v>
      </c>
      <c r="H208" s="8">
        <v>0</v>
      </c>
      <c r="I208" s="8">
        <v>1</v>
      </c>
      <c r="J208" s="8">
        <v>0</v>
      </c>
      <c r="K208" s="29">
        <f>ROUND((Tabla4[[#This Row],[MAES]]*20%),0)</f>
        <v>0</v>
      </c>
      <c r="L208" s="29">
        <f>+Tabla4[[#This Row],[DOC]]+Tabla4[[#This Row],[POST]]+Tabla4[[#This Row],[MAESTRIA 20%]]</f>
        <v>0</v>
      </c>
    </row>
    <row r="209" spans="2:12" x14ac:dyDescent="0.25">
      <c r="B209" s="4" t="s">
        <v>47</v>
      </c>
      <c r="C209" s="4" t="s">
        <v>52</v>
      </c>
      <c r="D209" s="4" t="s">
        <v>118</v>
      </c>
      <c r="E209" s="4">
        <v>3902</v>
      </c>
      <c r="F209" s="4" t="s">
        <v>316</v>
      </c>
      <c r="G209" s="9">
        <v>1</v>
      </c>
      <c r="H209" s="9">
        <v>0</v>
      </c>
      <c r="I209" s="9">
        <v>3</v>
      </c>
      <c r="J209" s="9">
        <v>0</v>
      </c>
      <c r="K209" s="29">
        <f>ROUND((Tabla4[[#This Row],[MAES]]*20%),0)</f>
        <v>1</v>
      </c>
      <c r="L209" s="29">
        <f>+Tabla4[[#This Row],[DOC]]+Tabla4[[#This Row],[POST]]+Tabla4[[#This Row],[MAESTRIA 20%]]</f>
        <v>1</v>
      </c>
    </row>
    <row r="210" spans="2:12" x14ac:dyDescent="0.25">
      <c r="B210" s="3" t="s">
        <v>53</v>
      </c>
      <c r="C210" s="3" t="s">
        <v>54</v>
      </c>
      <c r="D210" s="3" t="s">
        <v>118</v>
      </c>
      <c r="E210" s="3">
        <v>1218</v>
      </c>
      <c r="F210" s="3" t="s">
        <v>317</v>
      </c>
      <c r="G210" s="8">
        <v>1</v>
      </c>
      <c r="H210" s="8">
        <v>64</v>
      </c>
      <c r="I210" s="8">
        <v>377</v>
      </c>
      <c r="J210" s="8">
        <v>24</v>
      </c>
      <c r="K210" s="29">
        <f>ROUND((Tabla4[[#This Row],[MAES]]*20%),0)</f>
        <v>75</v>
      </c>
      <c r="L210" s="29">
        <f>+Tabla4[[#This Row],[DOC]]+Tabla4[[#This Row],[POST]]+Tabla4[[#This Row],[MAESTRIA 20%]]</f>
        <v>163</v>
      </c>
    </row>
    <row r="211" spans="2:12" x14ac:dyDescent="0.25">
      <c r="B211" s="4" t="s">
        <v>53</v>
      </c>
      <c r="C211" s="4" t="s">
        <v>55</v>
      </c>
      <c r="D211" s="4" t="s">
        <v>118</v>
      </c>
      <c r="E211" s="4">
        <v>4102</v>
      </c>
      <c r="F211" s="4" t="s">
        <v>318</v>
      </c>
      <c r="G211" s="9">
        <v>1</v>
      </c>
      <c r="H211" s="9">
        <v>1</v>
      </c>
      <c r="I211" s="9">
        <v>1</v>
      </c>
      <c r="J211" s="9">
        <v>0</v>
      </c>
      <c r="K211" s="29">
        <f>ROUND((Tabla4[[#This Row],[MAES]]*20%),0)</f>
        <v>0</v>
      </c>
      <c r="L211" s="29">
        <f>+Tabla4[[#This Row],[DOC]]+Tabla4[[#This Row],[POST]]+Tabla4[[#This Row],[MAESTRIA 20%]]</f>
        <v>1</v>
      </c>
    </row>
    <row r="212" spans="2:12" x14ac:dyDescent="0.25">
      <c r="B212" s="3" t="s">
        <v>56</v>
      </c>
      <c r="C212" s="3" t="s">
        <v>57</v>
      </c>
      <c r="D212" s="3" t="s">
        <v>118</v>
      </c>
      <c r="E212" s="3">
        <v>1114</v>
      </c>
      <c r="F212" s="3" t="s">
        <v>319</v>
      </c>
      <c r="G212" s="8">
        <v>1</v>
      </c>
      <c r="H212" s="8">
        <v>67</v>
      </c>
      <c r="I212" s="8">
        <v>332</v>
      </c>
      <c r="J212" s="8">
        <v>0</v>
      </c>
      <c r="K212" s="29">
        <f>ROUND((Tabla4[[#This Row],[MAES]]*20%),0)</f>
        <v>66</v>
      </c>
      <c r="L212" s="29">
        <f>+Tabla4[[#This Row],[DOC]]+Tabla4[[#This Row],[POST]]+Tabla4[[#This Row],[MAESTRIA 20%]]</f>
        <v>133</v>
      </c>
    </row>
    <row r="213" spans="2:12" x14ac:dyDescent="0.25">
      <c r="B213" s="4" t="s">
        <v>56</v>
      </c>
      <c r="C213" s="4" t="s">
        <v>57</v>
      </c>
      <c r="D213" s="4" t="s">
        <v>114</v>
      </c>
      <c r="E213" s="4">
        <v>2828</v>
      </c>
      <c r="F213" s="4" t="s">
        <v>320</v>
      </c>
      <c r="G213" s="9">
        <v>1</v>
      </c>
      <c r="H213" s="9">
        <v>2</v>
      </c>
      <c r="I213" s="9">
        <v>77</v>
      </c>
      <c r="J213" s="9">
        <v>1</v>
      </c>
      <c r="K213" s="29">
        <f>ROUND((Tabla4[[#This Row],[MAES]]*20%),0)</f>
        <v>15</v>
      </c>
      <c r="L213" s="29">
        <f>+Tabla4[[#This Row],[DOC]]+Tabla4[[#This Row],[POST]]+Tabla4[[#This Row],[MAESTRIA 20%]]</f>
        <v>18</v>
      </c>
    </row>
    <row r="214" spans="2:12" x14ac:dyDescent="0.25">
      <c r="B214" s="3" t="s">
        <v>56</v>
      </c>
      <c r="C214" s="3" t="s">
        <v>57</v>
      </c>
      <c r="D214" s="3" t="s">
        <v>114</v>
      </c>
      <c r="E214" s="3">
        <v>9907</v>
      </c>
      <c r="F214" s="3" t="s">
        <v>321</v>
      </c>
      <c r="G214" s="8">
        <v>1</v>
      </c>
      <c r="H214" s="8">
        <v>7</v>
      </c>
      <c r="I214" s="8">
        <v>57</v>
      </c>
      <c r="J214" s="8">
        <v>1</v>
      </c>
      <c r="K214" s="29">
        <f>ROUND((Tabla4[[#This Row],[MAES]]*20%),0)</f>
        <v>11</v>
      </c>
      <c r="L214" s="29">
        <f>+Tabla4[[#This Row],[DOC]]+Tabla4[[#This Row],[POST]]+Tabla4[[#This Row],[MAESTRIA 20%]]</f>
        <v>19</v>
      </c>
    </row>
    <row r="215" spans="2:12" x14ac:dyDescent="0.25">
      <c r="B215" s="4" t="s">
        <v>56</v>
      </c>
      <c r="C215" s="4" t="s">
        <v>58</v>
      </c>
      <c r="D215" s="4" t="s">
        <v>114</v>
      </c>
      <c r="E215" s="4">
        <v>9905</v>
      </c>
      <c r="F215" s="4" t="s">
        <v>322</v>
      </c>
      <c r="G215" s="9">
        <v>1</v>
      </c>
      <c r="H215" s="9">
        <v>7</v>
      </c>
      <c r="I215" s="9">
        <v>20</v>
      </c>
      <c r="J215" s="9">
        <v>0</v>
      </c>
      <c r="K215" s="29">
        <f>ROUND((Tabla4[[#This Row],[MAES]]*20%),0)</f>
        <v>4</v>
      </c>
      <c r="L215" s="29">
        <f>+Tabla4[[#This Row],[DOC]]+Tabla4[[#This Row],[POST]]+Tabla4[[#This Row],[MAESTRIA 20%]]</f>
        <v>11</v>
      </c>
    </row>
    <row r="216" spans="2:12" x14ac:dyDescent="0.25">
      <c r="B216" s="3" t="s">
        <v>59</v>
      </c>
      <c r="C216" s="3" t="s">
        <v>60</v>
      </c>
      <c r="D216" s="3" t="s">
        <v>118</v>
      </c>
      <c r="E216" s="3">
        <v>4111</v>
      </c>
      <c r="F216" s="3" t="s">
        <v>323</v>
      </c>
      <c r="G216" s="8">
        <v>1</v>
      </c>
      <c r="H216" s="8">
        <v>0</v>
      </c>
      <c r="I216" s="8">
        <v>0</v>
      </c>
      <c r="J216" s="8">
        <v>0</v>
      </c>
      <c r="K216" s="29">
        <f>ROUND((Tabla4[[#This Row],[MAES]]*20%),0)</f>
        <v>0</v>
      </c>
      <c r="L216" s="29">
        <f>+Tabla4[[#This Row],[DOC]]+Tabla4[[#This Row],[POST]]+Tabla4[[#This Row],[MAESTRIA 20%]]</f>
        <v>0</v>
      </c>
    </row>
    <row r="217" spans="2:12" x14ac:dyDescent="0.25">
      <c r="B217" s="4" t="s">
        <v>59</v>
      </c>
      <c r="C217" s="4" t="s">
        <v>61</v>
      </c>
      <c r="D217" s="4" t="s">
        <v>118</v>
      </c>
      <c r="E217" s="4">
        <v>1213</v>
      </c>
      <c r="F217" s="4" t="s">
        <v>324</v>
      </c>
      <c r="G217" s="9">
        <v>1</v>
      </c>
      <c r="H217" s="9">
        <v>95</v>
      </c>
      <c r="I217" s="9">
        <v>374</v>
      </c>
      <c r="J217" s="9">
        <v>0</v>
      </c>
      <c r="K217" s="29">
        <f>ROUND((Tabla4[[#This Row],[MAES]]*20%),0)</f>
        <v>75</v>
      </c>
      <c r="L217" s="29">
        <f>+Tabla4[[#This Row],[DOC]]+Tabla4[[#This Row],[POST]]+Tabla4[[#This Row],[MAESTRIA 20%]]</f>
        <v>170</v>
      </c>
    </row>
    <row r="218" spans="2:12" x14ac:dyDescent="0.25">
      <c r="B218" s="3" t="s">
        <v>62</v>
      </c>
      <c r="C218" s="3" t="s">
        <v>63</v>
      </c>
      <c r="D218" s="3" t="s">
        <v>118</v>
      </c>
      <c r="E218" s="3">
        <v>1119</v>
      </c>
      <c r="F218" s="3" t="s">
        <v>325</v>
      </c>
      <c r="G218" s="8">
        <v>1</v>
      </c>
      <c r="H218" s="8">
        <v>33</v>
      </c>
      <c r="I218" s="8">
        <v>235</v>
      </c>
      <c r="J218" s="8">
        <v>0</v>
      </c>
      <c r="K218" s="29">
        <f>ROUND((Tabla4[[#This Row],[MAES]]*20%),0)</f>
        <v>47</v>
      </c>
      <c r="L218" s="29">
        <f>+Tabla4[[#This Row],[DOC]]+Tabla4[[#This Row],[POST]]+Tabla4[[#This Row],[MAESTRIA 20%]]</f>
        <v>80</v>
      </c>
    </row>
    <row r="219" spans="2:12" x14ac:dyDescent="0.25">
      <c r="B219" s="4" t="s">
        <v>62</v>
      </c>
      <c r="C219" s="4" t="s">
        <v>63</v>
      </c>
      <c r="D219" s="4" t="s">
        <v>114</v>
      </c>
      <c r="E219" s="4">
        <v>2827</v>
      </c>
      <c r="F219" s="4" t="s">
        <v>326</v>
      </c>
      <c r="G219" s="9">
        <v>1</v>
      </c>
      <c r="H219" s="9">
        <v>5</v>
      </c>
      <c r="I219" s="9">
        <v>55</v>
      </c>
      <c r="J219" s="9">
        <v>0</v>
      </c>
      <c r="K219" s="29">
        <f>ROUND((Tabla4[[#This Row],[MAES]]*20%),0)</f>
        <v>11</v>
      </c>
      <c r="L219" s="29">
        <f>+Tabla4[[#This Row],[DOC]]+Tabla4[[#This Row],[POST]]+Tabla4[[#This Row],[MAESTRIA 20%]]</f>
        <v>16</v>
      </c>
    </row>
    <row r="220" spans="2:12" x14ac:dyDescent="0.25">
      <c r="B220" s="3" t="s">
        <v>64</v>
      </c>
      <c r="C220" s="3" t="s">
        <v>65</v>
      </c>
      <c r="D220" s="3" t="s">
        <v>118</v>
      </c>
      <c r="E220" s="3">
        <v>1206</v>
      </c>
      <c r="F220" s="3" t="s">
        <v>327</v>
      </c>
      <c r="G220" s="8">
        <v>1</v>
      </c>
      <c r="H220" s="8">
        <v>113</v>
      </c>
      <c r="I220" s="8">
        <v>287</v>
      </c>
      <c r="J220" s="8">
        <v>0</v>
      </c>
      <c r="K220" s="29">
        <f>ROUND((Tabla4[[#This Row],[MAES]]*20%),0)</f>
        <v>57</v>
      </c>
      <c r="L220" s="29">
        <f>+Tabla4[[#This Row],[DOC]]+Tabla4[[#This Row],[POST]]+Tabla4[[#This Row],[MAESTRIA 20%]]</f>
        <v>170</v>
      </c>
    </row>
    <row r="221" spans="2:12" x14ac:dyDescent="0.25">
      <c r="B221" s="4" t="s">
        <v>64</v>
      </c>
      <c r="C221" s="4" t="s">
        <v>65</v>
      </c>
      <c r="D221" s="4" t="s">
        <v>114</v>
      </c>
      <c r="E221" s="4">
        <v>1720</v>
      </c>
      <c r="F221" s="4" t="s">
        <v>328</v>
      </c>
      <c r="G221" s="9">
        <v>1</v>
      </c>
      <c r="H221" s="9">
        <v>10</v>
      </c>
      <c r="I221" s="9">
        <v>210</v>
      </c>
      <c r="J221" s="9">
        <v>0</v>
      </c>
      <c r="K221" s="29">
        <f>ROUND((Tabla4[[#This Row],[MAES]]*20%),0)</f>
        <v>42</v>
      </c>
      <c r="L221" s="29">
        <f>+Tabla4[[#This Row],[DOC]]+Tabla4[[#This Row],[POST]]+Tabla4[[#This Row],[MAESTRIA 20%]]</f>
        <v>52</v>
      </c>
    </row>
    <row r="222" spans="2:12" x14ac:dyDescent="0.25">
      <c r="B222" s="3" t="s">
        <v>64</v>
      </c>
      <c r="C222" s="3" t="s">
        <v>65</v>
      </c>
      <c r="D222" s="3" t="s">
        <v>114</v>
      </c>
      <c r="E222" s="3">
        <v>2744</v>
      </c>
      <c r="F222" s="3" t="s">
        <v>329</v>
      </c>
      <c r="G222" s="8">
        <v>1</v>
      </c>
      <c r="H222" s="8">
        <v>11</v>
      </c>
      <c r="I222" s="8">
        <v>217</v>
      </c>
      <c r="J222" s="8">
        <v>0</v>
      </c>
      <c r="K222" s="29">
        <f>ROUND((Tabla4[[#This Row],[MAES]]*20%),0)</f>
        <v>43</v>
      </c>
      <c r="L222" s="29">
        <f>+Tabla4[[#This Row],[DOC]]+Tabla4[[#This Row],[POST]]+Tabla4[[#This Row],[MAESTRIA 20%]]</f>
        <v>54</v>
      </c>
    </row>
    <row r="223" spans="2:12" x14ac:dyDescent="0.25">
      <c r="B223" s="4" t="s">
        <v>64</v>
      </c>
      <c r="C223" s="4" t="s">
        <v>65</v>
      </c>
      <c r="D223" s="4" t="s">
        <v>114</v>
      </c>
      <c r="E223" s="4">
        <v>3817</v>
      </c>
      <c r="F223" s="4" t="s">
        <v>330</v>
      </c>
      <c r="G223" s="9">
        <v>1</v>
      </c>
      <c r="H223" s="9">
        <v>12</v>
      </c>
      <c r="I223" s="9">
        <v>58</v>
      </c>
      <c r="J223" s="9">
        <v>1</v>
      </c>
      <c r="K223" s="29">
        <f>ROUND((Tabla4[[#This Row],[MAES]]*20%),0)</f>
        <v>12</v>
      </c>
      <c r="L223" s="29">
        <f>+Tabla4[[#This Row],[DOC]]+Tabla4[[#This Row],[POST]]+Tabla4[[#This Row],[MAESTRIA 20%]]</f>
        <v>25</v>
      </c>
    </row>
    <row r="224" spans="2:12" x14ac:dyDescent="0.25">
      <c r="B224" s="3" t="s">
        <v>66</v>
      </c>
      <c r="C224" s="3" t="s">
        <v>67</v>
      </c>
      <c r="D224" s="3" t="s">
        <v>118</v>
      </c>
      <c r="E224" s="3">
        <v>1209</v>
      </c>
      <c r="F224" s="3" t="s">
        <v>331</v>
      </c>
      <c r="G224" s="8">
        <v>1</v>
      </c>
      <c r="H224" s="8">
        <v>48</v>
      </c>
      <c r="I224" s="8">
        <v>298</v>
      </c>
      <c r="J224" s="8">
        <v>3</v>
      </c>
      <c r="K224" s="29">
        <f>ROUND((Tabla4[[#This Row],[MAES]]*20%),0)</f>
        <v>60</v>
      </c>
      <c r="L224" s="29">
        <f>+Tabla4[[#This Row],[DOC]]+Tabla4[[#This Row],[POST]]+Tabla4[[#This Row],[MAESTRIA 20%]]</f>
        <v>111</v>
      </c>
    </row>
    <row r="225" spans="2:12" x14ac:dyDescent="0.25">
      <c r="B225" s="4" t="s">
        <v>66</v>
      </c>
      <c r="C225" s="4" t="s">
        <v>67</v>
      </c>
      <c r="D225" s="4" t="s">
        <v>114</v>
      </c>
      <c r="E225" s="4">
        <v>1810</v>
      </c>
      <c r="F225" s="4" t="s">
        <v>159</v>
      </c>
      <c r="G225" s="9">
        <v>1</v>
      </c>
      <c r="H225" s="9">
        <v>4</v>
      </c>
      <c r="I225" s="9">
        <v>58</v>
      </c>
      <c r="J225" s="9">
        <v>2</v>
      </c>
      <c r="K225" s="29">
        <f>ROUND((Tabla4[[#This Row],[MAES]]*20%),0)</f>
        <v>12</v>
      </c>
      <c r="L225" s="29">
        <f>+Tabla4[[#This Row],[DOC]]+Tabla4[[#This Row],[POST]]+Tabla4[[#This Row],[MAESTRIA 20%]]</f>
        <v>18</v>
      </c>
    </row>
    <row r="226" spans="2:12" x14ac:dyDescent="0.25">
      <c r="B226" s="3" t="s">
        <v>66</v>
      </c>
      <c r="C226" s="3" t="s">
        <v>67</v>
      </c>
      <c r="D226" s="3" t="s">
        <v>114</v>
      </c>
      <c r="E226" s="3">
        <v>3718</v>
      </c>
      <c r="F226" s="3" t="s">
        <v>332</v>
      </c>
      <c r="G226" s="8">
        <v>1</v>
      </c>
      <c r="H226" s="8">
        <v>0</v>
      </c>
      <c r="I226" s="8">
        <v>20</v>
      </c>
      <c r="J226" s="8">
        <v>0</v>
      </c>
      <c r="K226" s="29">
        <f>ROUND((Tabla4[[#This Row],[MAES]]*20%),0)</f>
        <v>4</v>
      </c>
      <c r="L226" s="29">
        <f>+Tabla4[[#This Row],[DOC]]+Tabla4[[#This Row],[POST]]+Tabla4[[#This Row],[MAESTRIA 20%]]</f>
        <v>4</v>
      </c>
    </row>
    <row r="227" spans="2:12" x14ac:dyDescent="0.25">
      <c r="B227" s="4" t="s">
        <v>66</v>
      </c>
      <c r="C227" s="4" t="s">
        <v>68</v>
      </c>
      <c r="D227" s="4" t="s">
        <v>118</v>
      </c>
      <c r="E227" s="4">
        <v>1210</v>
      </c>
      <c r="F227" s="4" t="s">
        <v>331</v>
      </c>
      <c r="G227" s="9">
        <v>1</v>
      </c>
      <c r="H227" s="9">
        <v>10</v>
      </c>
      <c r="I227" s="9">
        <v>97</v>
      </c>
      <c r="J227" s="9">
        <v>0</v>
      </c>
      <c r="K227" s="29">
        <f>ROUND((Tabla4[[#This Row],[MAES]]*20%),0)</f>
        <v>19</v>
      </c>
      <c r="L227" s="29">
        <f>+Tabla4[[#This Row],[DOC]]+Tabla4[[#This Row],[POST]]+Tabla4[[#This Row],[MAESTRIA 20%]]</f>
        <v>29</v>
      </c>
    </row>
    <row r="228" spans="2:12" x14ac:dyDescent="0.25">
      <c r="B228" s="3" t="s">
        <v>66</v>
      </c>
      <c r="C228" s="3" t="s">
        <v>69</v>
      </c>
      <c r="D228" s="3" t="s">
        <v>118</v>
      </c>
      <c r="E228" s="3">
        <v>1212</v>
      </c>
      <c r="F228" s="3" t="s">
        <v>333</v>
      </c>
      <c r="G228" s="8">
        <v>1</v>
      </c>
      <c r="H228" s="8">
        <v>139</v>
      </c>
      <c r="I228" s="8">
        <v>460</v>
      </c>
      <c r="J228" s="8">
        <v>0</v>
      </c>
      <c r="K228" s="29">
        <f>ROUND((Tabla4[[#This Row],[MAES]]*20%),0)</f>
        <v>92</v>
      </c>
      <c r="L228" s="29">
        <f>+Tabla4[[#This Row],[DOC]]+Tabla4[[#This Row],[POST]]+Tabla4[[#This Row],[MAESTRIA 20%]]</f>
        <v>231</v>
      </c>
    </row>
    <row r="229" spans="2:12" x14ac:dyDescent="0.25">
      <c r="B229" s="4" t="s">
        <v>66</v>
      </c>
      <c r="C229" s="4" t="s">
        <v>69</v>
      </c>
      <c r="D229" s="4" t="s">
        <v>118</v>
      </c>
      <c r="E229" s="4">
        <v>3102</v>
      </c>
      <c r="F229" s="4" t="s">
        <v>334</v>
      </c>
      <c r="G229" s="9">
        <v>1</v>
      </c>
      <c r="H229" s="9">
        <v>0</v>
      </c>
      <c r="I229" s="9">
        <v>17</v>
      </c>
      <c r="J229" s="9">
        <v>0</v>
      </c>
      <c r="K229" s="29">
        <f>ROUND((Tabla4[[#This Row],[MAES]]*20%),0)</f>
        <v>3</v>
      </c>
      <c r="L229" s="29">
        <f>+Tabla4[[#This Row],[DOC]]+Tabla4[[#This Row],[POST]]+Tabla4[[#This Row],[MAESTRIA 20%]]</f>
        <v>3</v>
      </c>
    </row>
    <row r="230" spans="2:12" x14ac:dyDescent="0.25">
      <c r="B230" s="3" t="s">
        <v>70</v>
      </c>
      <c r="C230" s="3" t="s">
        <v>71</v>
      </c>
      <c r="D230" s="3" t="s">
        <v>118</v>
      </c>
      <c r="E230" s="3">
        <v>3115</v>
      </c>
      <c r="F230" s="3" t="s">
        <v>335</v>
      </c>
      <c r="G230" s="8">
        <v>1</v>
      </c>
      <c r="H230" s="8">
        <v>0</v>
      </c>
      <c r="I230" s="8">
        <v>13</v>
      </c>
      <c r="J230" s="8">
        <v>0</v>
      </c>
      <c r="K230" s="29">
        <f>ROUND((Tabla4[[#This Row],[MAES]]*20%),0)</f>
        <v>3</v>
      </c>
      <c r="L230" s="29">
        <f>+Tabla4[[#This Row],[DOC]]+Tabla4[[#This Row],[POST]]+Tabla4[[#This Row],[MAESTRIA 20%]]</f>
        <v>3</v>
      </c>
    </row>
    <row r="231" spans="2:12" x14ac:dyDescent="0.25">
      <c r="B231" s="4" t="s">
        <v>70</v>
      </c>
      <c r="C231" s="4" t="s">
        <v>72</v>
      </c>
      <c r="D231" s="4" t="s">
        <v>118</v>
      </c>
      <c r="E231" s="4">
        <v>3116</v>
      </c>
      <c r="F231" s="4" t="s">
        <v>335</v>
      </c>
      <c r="G231" s="9">
        <v>1</v>
      </c>
      <c r="H231" s="9">
        <v>0</v>
      </c>
      <c r="I231" s="9">
        <v>0</v>
      </c>
      <c r="J231" s="9">
        <v>0</v>
      </c>
      <c r="K231" s="29">
        <f>ROUND((Tabla4[[#This Row],[MAES]]*20%),0)</f>
        <v>0</v>
      </c>
      <c r="L231" s="29">
        <f>+Tabla4[[#This Row],[DOC]]+Tabla4[[#This Row],[POST]]+Tabla4[[#This Row],[MAESTRIA 20%]]</f>
        <v>0</v>
      </c>
    </row>
    <row r="232" spans="2:12" x14ac:dyDescent="0.25">
      <c r="B232" s="3" t="s">
        <v>73</v>
      </c>
      <c r="C232" s="3" t="s">
        <v>74</v>
      </c>
      <c r="D232" s="3" t="s">
        <v>118</v>
      </c>
      <c r="E232" s="3">
        <v>1208</v>
      </c>
      <c r="F232" s="3" t="s">
        <v>336</v>
      </c>
      <c r="G232" s="8">
        <v>1</v>
      </c>
      <c r="H232" s="8">
        <v>0</v>
      </c>
      <c r="I232" s="8">
        <v>0</v>
      </c>
      <c r="J232" s="8">
        <v>0</v>
      </c>
      <c r="K232" s="29">
        <f>ROUND((Tabla4[[#This Row],[MAES]]*20%),0)</f>
        <v>0</v>
      </c>
      <c r="L232" s="29">
        <f>+Tabla4[[#This Row],[DOC]]+Tabla4[[#This Row],[POST]]+Tabla4[[#This Row],[MAESTRIA 20%]]</f>
        <v>0</v>
      </c>
    </row>
    <row r="233" spans="2:12" x14ac:dyDescent="0.25">
      <c r="B233" s="4" t="s">
        <v>73</v>
      </c>
      <c r="C233" s="4" t="s">
        <v>74</v>
      </c>
      <c r="D233" s="4" t="s">
        <v>114</v>
      </c>
      <c r="E233" s="4">
        <v>1802</v>
      </c>
      <c r="F233" s="4" t="s">
        <v>202</v>
      </c>
      <c r="G233" s="9">
        <v>1</v>
      </c>
      <c r="H233" s="9">
        <v>3</v>
      </c>
      <c r="I233" s="9">
        <v>69</v>
      </c>
      <c r="J233" s="9">
        <v>0</v>
      </c>
      <c r="K233" s="29">
        <f>ROUND((Tabla4[[#This Row],[MAES]]*20%),0)</f>
        <v>14</v>
      </c>
      <c r="L233" s="29">
        <f>+Tabla4[[#This Row],[DOC]]+Tabla4[[#This Row],[POST]]+Tabla4[[#This Row],[MAESTRIA 20%]]</f>
        <v>17</v>
      </c>
    </row>
    <row r="234" spans="2:12" x14ac:dyDescent="0.25">
      <c r="B234" s="3" t="s">
        <v>73</v>
      </c>
      <c r="C234" s="3" t="s">
        <v>74</v>
      </c>
      <c r="D234" s="3" t="s">
        <v>114</v>
      </c>
      <c r="E234" s="3">
        <v>2840</v>
      </c>
      <c r="F234" s="3" t="s">
        <v>337</v>
      </c>
      <c r="G234" s="8">
        <v>1</v>
      </c>
      <c r="H234" s="8">
        <v>7</v>
      </c>
      <c r="I234" s="8">
        <v>56</v>
      </c>
      <c r="J234" s="8">
        <v>0</v>
      </c>
      <c r="K234" s="29">
        <f>ROUND((Tabla4[[#This Row],[MAES]]*20%),0)</f>
        <v>11</v>
      </c>
      <c r="L234" s="29">
        <f>+Tabla4[[#This Row],[DOC]]+Tabla4[[#This Row],[POST]]+Tabla4[[#This Row],[MAESTRIA 20%]]</f>
        <v>18</v>
      </c>
    </row>
    <row r="235" spans="2:12" x14ac:dyDescent="0.25">
      <c r="B235" s="4" t="s">
        <v>73</v>
      </c>
      <c r="C235" s="4" t="s">
        <v>74</v>
      </c>
      <c r="D235" s="4" t="s">
        <v>114</v>
      </c>
      <c r="E235" s="4">
        <v>4709</v>
      </c>
      <c r="F235" s="4" t="s">
        <v>338</v>
      </c>
      <c r="G235" s="9">
        <v>1</v>
      </c>
      <c r="H235" s="9">
        <v>0</v>
      </c>
      <c r="I235" s="9">
        <v>0</v>
      </c>
      <c r="J235" s="9">
        <v>0</v>
      </c>
      <c r="K235" s="29">
        <f>ROUND((Tabla4[[#This Row],[MAES]]*20%),0)</f>
        <v>0</v>
      </c>
      <c r="L235" s="29">
        <f>+Tabla4[[#This Row],[DOC]]+Tabla4[[#This Row],[POST]]+Tabla4[[#This Row],[MAESTRIA 20%]]</f>
        <v>0</v>
      </c>
    </row>
    <row r="236" spans="2:12" x14ac:dyDescent="0.25">
      <c r="B236" s="3" t="s">
        <v>75</v>
      </c>
      <c r="C236" s="3" t="s">
        <v>76</v>
      </c>
      <c r="D236" s="3" t="s">
        <v>118</v>
      </c>
      <c r="E236" s="3">
        <v>1111</v>
      </c>
      <c r="F236" s="3" t="s">
        <v>339</v>
      </c>
      <c r="G236" s="8">
        <v>1</v>
      </c>
      <c r="H236" s="8">
        <v>138</v>
      </c>
      <c r="I236" s="8">
        <v>735</v>
      </c>
      <c r="J236" s="8">
        <v>0</v>
      </c>
      <c r="K236" s="29">
        <f>ROUND((Tabla4[[#This Row],[MAES]]*20%),0)</f>
        <v>147</v>
      </c>
      <c r="L236" s="29">
        <f>+Tabla4[[#This Row],[DOC]]+Tabla4[[#This Row],[POST]]+Tabla4[[#This Row],[MAESTRIA 20%]]</f>
        <v>285</v>
      </c>
    </row>
    <row r="237" spans="2:12" x14ac:dyDescent="0.25">
      <c r="B237" s="4" t="s">
        <v>75</v>
      </c>
      <c r="C237" s="4" t="s">
        <v>76</v>
      </c>
      <c r="D237" s="4" t="s">
        <v>114</v>
      </c>
      <c r="E237" s="4">
        <v>1809</v>
      </c>
      <c r="F237" s="4" t="s">
        <v>159</v>
      </c>
      <c r="G237" s="9">
        <v>1</v>
      </c>
      <c r="H237" s="9">
        <v>11</v>
      </c>
      <c r="I237" s="9">
        <v>153</v>
      </c>
      <c r="J237" s="9">
        <v>0</v>
      </c>
      <c r="K237" s="29">
        <f>ROUND((Tabla4[[#This Row],[MAES]]*20%),0)</f>
        <v>31</v>
      </c>
      <c r="L237" s="29">
        <f>+Tabla4[[#This Row],[DOC]]+Tabla4[[#This Row],[POST]]+Tabla4[[#This Row],[MAESTRIA 20%]]</f>
        <v>42</v>
      </c>
    </row>
    <row r="238" spans="2:12" x14ac:dyDescent="0.25">
      <c r="B238" s="3" t="s">
        <v>75</v>
      </c>
      <c r="C238" s="3" t="s">
        <v>76</v>
      </c>
      <c r="D238" s="3" t="s">
        <v>114</v>
      </c>
      <c r="E238" s="3">
        <v>2711</v>
      </c>
      <c r="F238" s="3" t="s">
        <v>340</v>
      </c>
      <c r="G238" s="8">
        <v>1</v>
      </c>
      <c r="H238" s="8">
        <v>14</v>
      </c>
      <c r="I238" s="8">
        <v>127</v>
      </c>
      <c r="J238" s="8">
        <v>0</v>
      </c>
      <c r="K238" s="29">
        <f>ROUND((Tabla4[[#This Row],[MAES]]*20%),0)</f>
        <v>25</v>
      </c>
      <c r="L238" s="29">
        <f>+Tabla4[[#This Row],[DOC]]+Tabla4[[#This Row],[POST]]+Tabla4[[#This Row],[MAESTRIA 20%]]</f>
        <v>39</v>
      </c>
    </row>
    <row r="239" spans="2:12" x14ac:dyDescent="0.25">
      <c r="B239" s="4" t="s">
        <v>75</v>
      </c>
      <c r="C239" s="4" t="s">
        <v>76</v>
      </c>
      <c r="D239" s="4" t="s">
        <v>114</v>
      </c>
      <c r="E239" s="4">
        <v>4825</v>
      </c>
      <c r="F239" s="4" t="s">
        <v>341</v>
      </c>
      <c r="G239" s="9">
        <v>1</v>
      </c>
      <c r="H239" s="9">
        <v>0</v>
      </c>
      <c r="I239" s="9">
        <v>2</v>
      </c>
      <c r="J239" s="9">
        <v>0</v>
      </c>
      <c r="K239" s="29">
        <f>ROUND((Tabla4[[#This Row],[MAES]]*20%),0)</f>
        <v>0</v>
      </c>
      <c r="L239" s="29">
        <f>+Tabla4[[#This Row],[DOC]]+Tabla4[[#This Row],[POST]]+Tabla4[[#This Row],[MAESTRIA 20%]]</f>
        <v>0</v>
      </c>
    </row>
    <row r="240" spans="2:12" x14ac:dyDescent="0.25">
      <c r="B240" s="3" t="s">
        <v>75</v>
      </c>
      <c r="C240" s="3" t="s">
        <v>76</v>
      </c>
      <c r="D240" s="3" t="s">
        <v>114</v>
      </c>
      <c r="E240" s="3">
        <v>9922</v>
      </c>
      <c r="F240" s="3" t="s">
        <v>342</v>
      </c>
      <c r="G240" s="8">
        <v>1</v>
      </c>
      <c r="H240" s="8">
        <v>0</v>
      </c>
      <c r="I240" s="8">
        <v>5</v>
      </c>
      <c r="J240" s="8">
        <v>0</v>
      </c>
      <c r="K240" s="29">
        <f>ROUND((Tabla4[[#This Row],[MAES]]*20%),0)</f>
        <v>1</v>
      </c>
      <c r="L240" s="29">
        <f>+Tabla4[[#This Row],[DOC]]+Tabla4[[#This Row],[POST]]+Tabla4[[#This Row],[MAESTRIA 20%]]</f>
        <v>1</v>
      </c>
    </row>
    <row r="241" spans="2:12" x14ac:dyDescent="0.25">
      <c r="B241" s="4" t="s">
        <v>75</v>
      </c>
      <c r="C241" s="4" t="s">
        <v>77</v>
      </c>
      <c r="D241" s="4" t="s">
        <v>114</v>
      </c>
      <c r="E241" s="4">
        <v>2818</v>
      </c>
      <c r="F241" s="4" t="s">
        <v>343</v>
      </c>
      <c r="G241" s="9">
        <v>1</v>
      </c>
      <c r="H241" s="9">
        <v>26</v>
      </c>
      <c r="I241" s="9">
        <v>48</v>
      </c>
      <c r="J241" s="9">
        <v>3</v>
      </c>
      <c r="K241" s="29">
        <f>ROUND((Tabla4[[#This Row],[MAES]]*20%),0)</f>
        <v>10</v>
      </c>
      <c r="L241" s="29">
        <f>+Tabla4[[#This Row],[DOC]]+Tabla4[[#This Row],[POST]]+Tabla4[[#This Row],[MAESTRIA 20%]]</f>
        <v>39</v>
      </c>
    </row>
    <row r="242" spans="2:12" x14ac:dyDescent="0.25">
      <c r="B242" s="3" t="s">
        <v>78</v>
      </c>
      <c r="C242" s="3" t="s">
        <v>79</v>
      </c>
      <c r="D242" s="3" t="s">
        <v>118</v>
      </c>
      <c r="E242" s="3">
        <v>4106</v>
      </c>
      <c r="F242" s="3" t="s">
        <v>344</v>
      </c>
      <c r="G242" s="8">
        <v>1</v>
      </c>
      <c r="H242" s="8">
        <v>0</v>
      </c>
      <c r="I242" s="8">
        <v>3</v>
      </c>
      <c r="J242" s="8">
        <v>0</v>
      </c>
      <c r="K242" s="29">
        <f>ROUND((Tabla4[[#This Row],[MAES]]*20%),0)</f>
        <v>1</v>
      </c>
      <c r="L242" s="29">
        <f>+Tabla4[[#This Row],[DOC]]+Tabla4[[#This Row],[POST]]+Tabla4[[#This Row],[MAESTRIA 20%]]</f>
        <v>1</v>
      </c>
    </row>
    <row r="243" spans="2:12" x14ac:dyDescent="0.25">
      <c r="B243" s="4" t="s">
        <v>80</v>
      </c>
      <c r="C243" s="4" t="s">
        <v>81</v>
      </c>
      <c r="D243" s="4" t="s">
        <v>118</v>
      </c>
      <c r="E243" s="4">
        <v>2207</v>
      </c>
      <c r="F243" s="4" t="s">
        <v>345</v>
      </c>
      <c r="G243" s="9">
        <v>1</v>
      </c>
      <c r="H243" s="9">
        <v>3</v>
      </c>
      <c r="I243" s="9">
        <v>50</v>
      </c>
      <c r="J243" s="9">
        <v>0</v>
      </c>
      <c r="K243" s="29">
        <f>ROUND((Tabla4[[#This Row],[MAES]]*20%),0)</f>
        <v>10</v>
      </c>
      <c r="L243" s="29">
        <f>+Tabla4[[#This Row],[DOC]]+Tabla4[[#This Row],[POST]]+Tabla4[[#This Row],[MAESTRIA 20%]]</f>
        <v>13</v>
      </c>
    </row>
    <row r="244" spans="2:12" x14ac:dyDescent="0.25">
      <c r="B244" s="3" t="s">
        <v>80</v>
      </c>
      <c r="C244" s="3" t="s">
        <v>82</v>
      </c>
      <c r="D244" s="3" t="s">
        <v>118</v>
      </c>
      <c r="E244" s="3">
        <v>1204</v>
      </c>
      <c r="F244" s="3" t="s">
        <v>346</v>
      </c>
      <c r="G244" s="8">
        <v>1</v>
      </c>
      <c r="H244" s="8">
        <v>282</v>
      </c>
      <c r="I244" s="8">
        <v>719</v>
      </c>
      <c r="J244" s="8">
        <v>0</v>
      </c>
      <c r="K244" s="29">
        <f>ROUND((Tabla4[[#This Row],[MAES]]*20%),0)</f>
        <v>144</v>
      </c>
      <c r="L244" s="29">
        <f>+Tabla4[[#This Row],[DOC]]+Tabla4[[#This Row],[POST]]+Tabla4[[#This Row],[MAESTRIA 20%]]</f>
        <v>426</v>
      </c>
    </row>
    <row r="245" spans="2:12" x14ac:dyDescent="0.25">
      <c r="B245" s="4" t="s">
        <v>80</v>
      </c>
      <c r="C245" s="4" t="s">
        <v>82</v>
      </c>
      <c r="D245" s="4" t="s">
        <v>118</v>
      </c>
      <c r="E245" s="4">
        <v>3201</v>
      </c>
      <c r="F245" s="4" t="s">
        <v>347</v>
      </c>
      <c r="G245" s="9">
        <v>1</v>
      </c>
      <c r="H245" s="9">
        <v>11</v>
      </c>
      <c r="I245" s="9">
        <v>207</v>
      </c>
      <c r="J245" s="9">
        <v>0</v>
      </c>
      <c r="K245" s="29">
        <f>ROUND((Tabla4[[#This Row],[MAES]]*20%),0)</f>
        <v>41</v>
      </c>
      <c r="L245" s="29">
        <f>+Tabla4[[#This Row],[DOC]]+Tabla4[[#This Row],[POST]]+Tabla4[[#This Row],[MAESTRIA 20%]]</f>
        <v>52</v>
      </c>
    </row>
    <row r="246" spans="2:12" x14ac:dyDescent="0.25">
      <c r="B246" s="3" t="s">
        <v>80</v>
      </c>
      <c r="C246" s="3" t="s">
        <v>82</v>
      </c>
      <c r="D246" s="3" t="s">
        <v>114</v>
      </c>
      <c r="E246" s="3">
        <v>1705</v>
      </c>
      <c r="F246" s="3" t="s">
        <v>191</v>
      </c>
      <c r="G246" s="8">
        <v>1</v>
      </c>
      <c r="H246" s="8">
        <v>42</v>
      </c>
      <c r="I246" s="8">
        <v>259</v>
      </c>
      <c r="J246" s="8">
        <v>2</v>
      </c>
      <c r="K246" s="29">
        <f>ROUND((Tabla4[[#This Row],[MAES]]*20%),0)</f>
        <v>52</v>
      </c>
      <c r="L246" s="29">
        <f>+Tabla4[[#This Row],[DOC]]+Tabla4[[#This Row],[POST]]+Tabla4[[#This Row],[MAESTRIA 20%]]</f>
        <v>96</v>
      </c>
    </row>
    <row r="247" spans="2:12" x14ac:dyDescent="0.25">
      <c r="B247" s="4" t="s">
        <v>80</v>
      </c>
      <c r="C247" s="4" t="s">
        <v>82</v>
      </c>
      <c r="D247" s="4" t="s">
        <v>114</v>
      </c>
      <c r="E247" s="4">
        <v>1823</v>
      </c>
      <c r="F247" s="4" t="s">
        <v>348</v>
      </c>
      <c r="G247" s="9">
        <v>1</v>
      </c>
      <c r="H247" s="9">
        <v>70</v>
      </c>
      <c r="I247" s="9">
        <v>483</v>
      </c>
      <c r="J247" s="9">
        <v>0</v>
      </c>
      <c r="K247" s="29">
        <f>ROUND((Tabla4[[#This Row],[MAES]]*20%),0)</f>
        <v>97</v>
      </c>
      <c r="L247" s="29">
        <f>+Tabla4[[#This Row],[DOC]]+Tabla4[[#This Row],[POST]]+Tabla4[[#This Row],[MAESTRIA 20%]]</f>
        <v>167</v>
      </c>
    </row>
    <row r="248" spans="2:12" x14ac:dyDescent="0.25">
      <c r="B248" s="3" t="s">
        <v>80</v>
      </c>
      <c r="C248" s="3" t="s">
        <v>82</v>
      </c>
      <c r="D248" s="3" t="s">
        <v>114</v>
      </c>
      <c r="E248" s="3">
        <v>2832</v>
      </c>
      <c r="F248" s="3" t="s">
        <v>349</v>
      </c>
      <c r="G248" s="8">
        <v>1</v>
      </c>
      <c r="H248" s="8">
        <v>467</v>
      </c>
      <c r="I248" s="8">
        <v>681</v>
      </c>
      <c r="J248" s="8">
        <v>72</v>
      </c>
      <c r="K248" s="29">
        <f>ROUND((Tabla4[[#This Row],[MAES]]*20%),0)</f>
        <v>136</v>
      </c>
      <c r="L248" s="29">
        <f>+Tabla4[[#This Row],[DOC]]+Tabla4[[#This Row],[POST]]+Tabla4[[#This Row],[MAESTRIA 20%]]</f>
        <v>675</v>
      </c>
    </row>
    <row r="249" spans="2:12" x14ac:dyDescent="0.25">
      <c r="B249" s="4" t="s">
        <v>80</v>
      </c>
      <c r="C249" s="4" t="s">
        <v>82</v>
      </c>
      <c r="D249" s="4" t="s">
        <v>114</v>
      </c>
      <c r="E249" s="4">
        <v>2847</v>
      </c>
      <c r="F249" s="4" t="s">
        <v>350</v>
      </c>
      <c r="G249" s="9">
        <v>1</v>
      </c>
      <c r="H249" s="9">
        <v>12</v>
      </c>
      <c r="I249" s="9">
        <v>122</v>
      </c>
      <c r="J249" s="9">
        <v>0</v>
      </c>
      <c r="K249" s="29">
        <f>ROUND((Tabla4[[#This Row],[MAES]]*20%),0)</f>
        <v>24</v>
      </c>
      <c r="L249" s="29">
        <f>+Tabla4[[#This Row],[DOC]]+Tabla4[[#This Row],[POST]]+Tabla4[[#This Row],[MAESTRIA 20%]]</f>
        <v>36</v>
      </c>
    </row>
    <row r="250" spans="2:12" x14ac:dyDescent="0.25">
      <c r="B250" s="3" t="s">
        <v>80</v>
      </c>
      <c r="C250" s="3" t="s">
        <v>82</v>
      </c>
      <c r="D250" s="3" t="s">
        <v>114</v>
      </c>
      <c r="E250" s="3">
        <v>3716</v>
      </c>
      <c r="F250" s="3" t="s">
        <v>351</v>
      </c>
      <c r="G250" s="8">
        <v>1</v>
      </c>
      <c r="H250" s="8">
        <v>0</v>
      </c>
      <c r="I250" s="8">
        <v>2</v>
      </c>
      <c r="J250" s="8">
        <v>0</v>
      </c>
      <c r="K250" s="29">
        <f>ROUND((Tabla4[[#This Row],[MAES]]*20%),0)</f>
        <v>0</v>
      </c>
      <c r="L250" s="29">
        <f>+Tabla4[[#This Row],[DOC]]+Tabla4[[#This Row],[POST]]+Tabla4[[#This Row],[MAESTRIA 20%]]</f>
        <v>0</v>
      </c>
    </row>
    <row r="251" spans="2:12" x14ac:dyDescent="0.25">
      <c r="B251" s="4" t="s">
        <v>80</v>
      </c>
      <c r="C251" s="4" t="s">
        <v>82</v>
      </c>
      <c r="D251" s="4" t="s">
        <v>114</v>
      </c>
      <c r="E251" s="4">
        <v>3810</v>
      </c>
      <c r="F251" s="4" t="s">
        <v>352</v>
      </c>
      <c r="G251" s="9">
        <v>1</v>
      </c>
      <c r="H251" s="9">
        <v>0</v>
      </c>
      <c r="I251" s="9">
        <v>7</v>
      </c>
      <c r="J251" s="9">
        <v>0</v>
      </c>
      <c r="K251" s="29">
        <f>ROUND((Tabla4[[#This Row],[MAES]]*20%),0)</f>
        <v>1</v>
      </c>
      <c r="L251" s="29">
        <f>+Tabla4[[#This Row],[DOC]]+Tabla4[[#This Row],[POST]]+Tabla4[[#This Row],[MAESTRIA 20%]]</f>
        <v>1</v>
      </c>
    </row>
    <row r="252" spans="2:12" x14ac:dyDescent="0.25">
      <c r="B252" s="3" t="s">
        <v>80</v>
      </c>
      <c r="C252" s="3" t="s">
        <v>82</v>
      </c>
      <c r="D252" s="3" t="s">
        <v>114</v>
      </c>
      <c r="E252" s="3">
        <v>4829</v>
      </c>
      <c r="F252" s="3" t="s">
        <v>353</v>
      </c>
      <c r="G252" s="8">
        <v>1</v>
      </c>
      <c r="H252" s="8">
        <v>0</v>
      </c>
      <c r="I252" s="8">
        <v>0</v>
      </c>
      <c r="J252" s="8">
        <v>0</v>
      </c>
      <c r="K252" s="29">
        <f>ROUND((Tabla4[[#This Row],[MAES]]*20%),0)</f>
        <v>0</v>
      </c>
      <c r="L252" s="29">
        <f>+Tabla4[[#This Row],[DOC]]+Tabla4[[#This Row],[POST]]+Tabla4[[#This Row],[MAESTRIA 20%]]</f>
        <v>0</v>
      </c>
    </row>
    <row r="253" spans="2:12" x14ac:dyDescent="0.25">
      <c r="B253" s="4" t="s">
        <v>80</v>
      </c>
      <c r="C253" s="4" t="s">
        <v>82</v>
      </c>
      <c r="D253" s="4" t="s">
        <v>114</v>
      </c>
      <c r="E253" s="4">
        <v>5801</v>
      </c>
      <c r="F253" s="4" t="s">
        <v>354</v>
      </c>
      <c r="G253" s="9">
        <v>1</v>
      </c>
      <c r="H253" s="9">
        <v>2</v>
      </c>
      <c r="I253" s="9">
        <v>25</v>
      </c>
      <c r="J253" s="9">
        <v>0</v>
      </c>
      <c r="K253" s="29">
        <f>ROUND((Tabla4[[#This Row],[MAES]]*20%),0)</f>
        <v>5</v>
      </c>
      <c r="L253" s="29">
        <f>+Tabla4[[#This Row],[DOC]]+Tabla4[[#This Row],[POST]]+Tabla4[[#This Row],[MAESTRIA 20%]]</f>
        <v>7</v>
      </c>
    </row>
    <row r="254" spans="2:12" x14ac:dyDescent="0.25">
      <c r="B254" s="3" t="s">
        <v>80</v>
      </c>
      <c r="C254" s="3" t="s">
        <v>82</v>
      </c>
      <c r="D254" s="3" t="s">
        <v>114</v>
      </c>
      <c r="E254" s="3">
        <v>9122</v>
      </c>
      <c r="F254" s="3" t="s">
        <v>201</v>
      </c>
      <c r="G254" s="8">
        <v>1</v>
      </c>
      <c r="H254" s="8">
        <v>9</v>
      </c>
      <c r="I254" s="8">
        <v>64</v>
      </c>
      <c r="J254" s="8">
        <v>0</v>
      </c>
      <c r="K254" s="29">
        <f>ROUND((Tabla4[[#This Row],[MAES]]*20%),0)</f>
        <v>13</v>
      </c>
      <c r="L254" s="29">
        <f>+Tabla4[[#This Row],[DOC]]+Tabla4[[#This Row],[POST]]+Tabla4[[#This Row],[MAESTRIA 20%]]</f>
        <v>22</v>
      </c>
    </row>
    <row r="255" spans="2:12" x14ac:dyDescent="0.25">
      <c r="B255" s="4" t="s">
        <v>80</v>
      </c>
      <c r="C255" s="4" t="s">
        <v>82</v>
      </c>
      <c r="D255" s="4" t="s">
        <v>114</v>
      </c>
      <c r="E255" s="4">
        <v>9902</v>
      </c>
      <c r="F255" s="4" t="s">
        <v>355</v>
      </c>
      <c r="G255" s="9">
        <v>1</v>
      </c>
      <c r="H255" s="9">
        <v>0</v>
      </c>
      <c r="I255" s="9">
        <v>13</v>
      </c>
      <c r="J255" s="9">
        <v>0</v>
      </c>
      <c r="K255" s="29">
        <f>ROUND((Tabla4[[#This Row],[MAES]]*20%),0)</f>
        <v>3</v>
      </c>
      <c r="L255" s="29">
        <f>+Tabla4[[#This Row],[DOC]]+Tabla4[[#This Row],[POST]]+Tabla4[[#This Row],[MAESTRIA 20%]]</f>
        <v>3</v>
      </c>
    </row>
    <row r="256" spans="2:12" x14ac:dyDescent="0.25">
      <c r="B256" s="3" t="s">
        <v>80</v>
      </c>
      <c r="C256" s="3" t="s">
        <v>83</v>
      </c>
      <c r="D256" s="3" t="s">
        <v>114</v>
      </c>
      <c r="E256" s="3">
        <v>2724</v>
      </c>
      <c r="F256" s="3" t="s">
        <v>356</v>
      </c>
      <c r="G256" s="8">
        <v>1</v>
      </c>
      <c r="H256" s="8">
        <v>2</v>
      </c>
      <c r="I256" s="8">
        <v>86</v>
      </c>
      <c r="J256" s="8">
        <v>0</v>
      </c>
      <c r="K256" s="29">
        <f>ROUND((Tabla4[[#This Row],[MAES]]*20%),0)</f>
        <v>17</v>
      </c>
      <c r="L256" s="29">
        <f>+Tabla4[[#This Row],[DOC]]+Tabla4[[#This Row],[POST]]+Tabla4[[#This Row],[MAESTRIA 20%]]</f>
        <v>19</v>
      </c>
    </row>
    <row r="257" spans="2:12" x14ac:dyDescent="0.25">
      <c r="B257" s="4" t="s">
        <v>80</v>
      </c>
      <c r="C257" s="4" t="s">
        <v>84</v>
      </c>
      <c r="D257" s="4" t="s">
        <v>114</v>
      </c>
      <c r="E257" s="4">
        <v>1811</v>
      </c>
      <c r="F257" s="4" t="s">
        <v>159</v>
      </c>
      <c r="G257" s="9">
        <v>1</v>
      </c>
      <c r="H257" s="9">
        <v>6</v>
      </c>
      <c r="I257" s="9">
        <v>49</v>
      </c>
      <c r="J257" s="9">
        <v>0</v>
      </c>
      <c r="K257" s="29">
        <f>ROUND((Tabla4[[#This Row],[MAES]]*20%),0)</f>
        <v>10</v>
      </c>
      <c r="L257" s="29">
        <f>+Tabla4[[#This Row],[DOC]]+Tabla4[[#This Row],[POST]]+Tabla4[[#This Row],[MAESTRIA 20%]]</f>
        <v>16</v>
      </c>
    </row>
    <row r="258" spans="2:12" x14ac:dyDescent="0.25">
      <c r="B258" s="3" t="s">
        <v>85</v>
      </c>
      <c r="C258" s="3" t="s">
        <v>86</v>
      </c>
      <c r="D258" s="3" t="s">
        <v>118</v>
      </c>
      <c r="E258" s="3">
        <v>3901</v>
      </c>
      <c r="F258" s="3" t="s">
        <v>357</v>
      </c>
      <c r="G258" s="8">
        <v>1</v>
      </c>
      <c r="H258" s="8">
        <v>0</v>
      </c>
      <c r="I258" s="8">
        <v>9</v>
      </c>
      <c r="J258" s="8">
        <v>0</v>
      </c>
      <c r="K258" s="29">
        <f>ROUND((Tabla4[[#This Row],[MAES]]*20%),0)</f>
        <v>2</v>
      </c>
      <c r="L258" s="29">
        <f>+Tabla4[[#This Row],[DOC]]+Tabla4[[#This Row],[POST]]+Tabla4[[#This Row],[MAESTRIA 20%]]</f>
        <v>2</v>
      </c>
    </row>
    <row r="259" spans="2:12" x14ac:dyDescent="0.25">
      <c r="B259" s="4" t="s">
        <v>85</v>
      </c>
      <c r="C259" s="4" t="s">
        <v>87</v>
      </c>
      <c r="D259" s="4" t="s">
        <v>118</v>
      </c>
      <c r="E259" s="4">
        <v>1217</v>
      </c>
      <c r="F259" s="4" t="s">
        <v>358</v>
      </c>
      <c r="G259" s="9">
        <v>1</v>
      </c>
      <c r="H259" s="9">
        <v>15</v>
      </c>
      <c r="I259" s="9">
        <v>82</v>
      </c>
      <c r="J259" s="9">
        <v>0</v>
      </c>
      <c r="K259" s="29">
        <f>ROUND((Tabla4[[#This Row],[MAES]]*20%),0)</f>
        <v>16</v>
      </c>
      <c r="L259" s="29">
        <f>+Tabla4[[#This Row],[DOC]]+Tabla4[[#This Row],[POST]]+Tabla4[[#This Row],[MAESTRIA 20%]]</f>
        <v>31</v>
      </c>
    </row>
    <row r="260" spans="2:12" x14ac:dyDescent="0.25">
      <c r="B260" s="3" t="s">
        <v>85</v>
      </c>
      <c r="C260" s="3" t="s">
        <v>87</v>
      </c>
      <c r="D260" s="3" t="s">
        <v>114</v>
      </c>
      <c r="E260" s="3">
        <v>2823</v>
      </c>
      <c r="F260" s="3" t="s">
        <v>359</v>
      </c>
      <c r="G260" s="8">
        <v>1</v>
      </c>
      <c r="H260" s="8">
        <v>10</v>
      </c>
      <c r="I260" s="8">
        <v>142</v>
      </c>
      <c r="J260" s="8">
        <v>0</v>
      </c>
      <c r="K260" s="29">
        <f>ROUND((Tabla4[[#This Row],[MAES]]*20%),0)</f>
        <v>28</v>
      </c>
      <c r="L260" s="29">
        <f>+Tabla4[[#This Row],[DOC]]+Tabla4[[#This Row],[POST]]+Tabla4[[#This Row],[MAESTRIA 20%]]</f>
        <v>38</v>
      </c>
    </row>
    <row r="261" spans="2:12" x14ac:dyDescent="0.25">
      <c r="B261" s="4" t="s">
        <v>85</v>
      </c>
      <c r="C261" s="4" t="s">
        <v>87</v>
      </c>
      <c r="D261" s="4" t="s">
        <v>114</v>
      </c>
      <c r="E261" s="4">
        <v>2850</v>
      </c>
      <c r="F261" s="4" t="s">
        <v>360</v>
      </c>
      <c r="G261" s="9">
        <v>1</v>
      </c>
      <c r="H261" s="9">
        <v>3</v>
      </c>
      <c r="I261" s="9">
        <v>38</v>
      </c>
      <c r="J261" s="9">
        <v>0</v>
      </c>
      <c r="K261" s="29">
        <f>ROUND((Tabla4[[#This Row],[MAES]]*20%),0)</f>
        <v>8</v>
      </c>
      <c r="L261" s="29">
        <f>+Tabla4[[#This Row],[DOC]]+Tabla4[[#This Row],[POST]]+Tabla4[[#This Row],[MAESTRIA 20%]]</f>
        <v>11</v>
      </c>
    </row>
    <row r="262" spans="2:12" x14ac:dyDescent="0.25">
      <c r="B262" s="3" t="s">
        <v>88</v>
      </c>
      <c r="C262" s="3" t="s">
        <v>89</v>
      </c>
      <c r="D262" s="3" t="s">
        <v>118</v>
      </c>
      <c r="E262" s="3">
        <v>4110</v>
      </c>
      <c r="F262" s="3" t="s">
        <v>361</v>
      </c>
      <c r="G262" s="8">
        <v>1</v>
      </c>
      <c r="H262" s="8">
        <v>0</v>
      </c>
      <c r="I262" s="8">
        <v>28</v>
      </c>
      <c r="J262" s="8">
        <v>0</v>
      </c>
      <c r="K262" s="29">
        <f>ROUND((Tabla4[[#This Row],[MAES]]*20%),0)</f>
        <v>6</v>
      </c>
      <c r="L262" s="29">
        <f>+Tabla4[[#This Row],[DOC]]+Tabla4[[#This Row],[POST]]+Tabla4[[#This Row],[MAESTRIA 20%]]</f>
        <v>6</v>
      </c>
    </row>
    <row r="263" spans="2:12" x14ac:dyDescent="0.25">
      <c r="B263" s="4" t="s">
        <v>88</v>
      </c>
      <c r="C263" s="4" t="s">
        <v>89</v>
      </c>
      <c r="D263" s="4" t="s">
        <v>114</v>
      </c>
      <c r="E263" s="4">
        <v>2741</v>
      </c>
      <c r="F263" s="4" t="s">
        <v>362</v>
      </c>
      <c r="G263" s="9">
        <v>1</v>
      </c>
      <c r="H263" s="9">
        <v>2</v>
      </c>
      <c r="I263" s="9">
        <v>15</v>
      </c>
      <c r="J263" s="9">
        <v>0</v>
      </c>
      <c r="K263" s="29">
        <f>ROUND((Tabla4[[#This Row],[MAES]]*20%),0)</f>
        <v>3</v>
      </c>
      <c r="L263" s="29">
        <f>+Tabla4[[#This Row],[DOC]]+Tabla4[[#This Row],[POST]]+Tabla4[[#This Row],[MAESTRIA 20%]]</f>
        <v>5</v>
      </c>
    </row>
    <row r="264" spans="2:12" x14ac:dyDescent="0.25">
      <c r="B264" s="3" t="s">
        <v>88</v>
      </c>
      <c r="C264" s="3" t="s">
        <v>90</v>
      </c>
      <c r="D264" s="3" t="s">
        <v>114</v>
      </c>
      <c r="E264" s="3">
        <v>3811</v>
      </c>
      <c r="F264" s="3" t="s">
        <v>363</v>
      </c>
      <c r="G264" s="8">
        <v>1</v>
      </c>
      <c r="H264" s="8">
        <v>0</v>
      </c>
      <c r="I264" s="8">
        <v>8</v>
      </c>
      <c r="J264" s="8">
        <v>0</v>
      </c>
      <c r="K264" s="29">
        <f>ROUND((Tabla4[[#This Row],[MAES]]*20%),0)</f>
        <v>2</v>
      </c>
      <c r="L264" s="29">
        <f>+Tabla4[[#This Row],[DOC]]+Tabla4[[#This Row],[POST]]+Tabla4[[#This Row],[MAESTRIA 20%]]</f>
        <v>2</v>
      </c>
    </row>
    <row r="265" spans="2:12" x14ac:dyDescent="0.25">
      <c r="B265" s="4" t="s">
        <v>88</v>
      </c>
      <c r="C265" s="4" t="s">
        <v>91</v>
      </c>
      <c r="D265" s="4" t="s">
        <v>118</v>
      </c>
      <c r="E265" s="4">
        <v>1207</v>
      </c>
      <c r="F265" s="4" t="s">
        <v>364</v>
      </c>
      <c r="G265" s="9">
        <v>1</v>
      </c>
      <c r="H265" s="9">
        <v>126</v>
      </c>
      <c r="I265" s="9">
        <v>520</v>
      </c>
      <c r="J265" s="9">
        <v>0</v>
      </c>
      <c r="K265" s="29">
        <f>ROUND((Tabla4[[#This Row],[MAES]]*20%),0)</f>
        <v>104</v>
      </c>
      <c r="L265" s="29">
        <f>+Tabla4[[#This Row],[DOC]]+Tabla4[[#This Row],[POST]]+Tabla4[[#This Row],[MAESTRIA 20%]]</f>
        <v>230</v>
      </c>
    </row>
    <row r="266" spans="2:12" x14ac:dyDescent="0.25">
      <c r="B266" s="3" t="s">
        <v>88</v>
      </c>
      <c r="C266" s="3" t="s">
        <v>91</v>
      </c>
      <c r="D266" s="3" t="s">
        <v>118</v>
      </c>
      <c r="E266" s="3">
        <v>2208</v>
      </c>
      <c r="F266" s="3" t="s">
        <v>365</v>
      </c>
      <c r="G266" s="8">
        <v>1</v>
      </c>
      <c r="H266" s="8">
        <v>0</v>
      </c>
      <c r="I266" s="8">
        <v>13</v>
      </c>
      <c r="J266" s="8">
        <v>0</v>
      </c>
      <c r="K266" s="29">
        <f>ROUND((Tabla4[[#This Row],[MAES]]*20%),0)</f>
        <v>3</v>
      </c>
      <c r="L266" s="29">
        <f>+Tabla4[[#This Row],[DOC]]+Tabla4[[#This Row],[POST]]+Tabla4[[#This Row],[MAESTRIA 20%]]</f>
        <v>3</v>
      </c>
    </row>
    <row r="267" spans="2:12" x14ac:dyDescent="0.25">
      <c r="B267" s="4" t="s">
        <v>88</v>
      </c>
      <c r="C267" s="4" t="s">
        <v>91</v>
      </c>
      <c r="D267" s="4" t="s">
        <v>114</v>
      </c>
      <c r="E267" s="4">
        <v>1831</v>
      </c>
      <c r="F267" s="4" t="s">
        <v>366</v>
      </c>
      <c r="G267" s="9">
        <v>1</v>
      </c>
      <c r="H267" s="9">
        <v>35</v>
      </c>
      <c r="I267" s="9">
        <v>146</v>
      </c>
      <c r="J267" s="9">
        <v>0</v>
      </c>
      <c r="K267" s="29">
        <f>ROUND((Tabla4[[#This Row],[MAES]]*20%),0)</f>
        <v>29</v>
      </c>
      <c r="L267" s="29">
        <f>+Tabla4[[#This Row],[DOC]]+Tabla4[[#This Row],[POST]]+Tabla4[[#This Row],[MAESTRIA 20%]]</f>
        <v>64</v>
      </c>
    </row>
    <row r="268" spans="2:12" x14ac:dyDescent="0.25">
      <c r="B268" s="3" t="s">
        <v>92</v>
      </c>
      <c r="C268" s="3" t="s">
        <v>93</v>
      </c>
      <c r="D268" s="3" t="s">
        <v>118</v>
      </c>
      <c r="E268" s="3">
        <v>1122</v>
      </c>
      <c r="F268" s="3" t="s">
        <v>367</v>
      </c>
      <c r="G268" s="8">
        <v>1</v>
      </c>
      <c r="H268" s="8">
        <v>0</v>
      </c>
      <c r="I268" s="8">
        <v>0</v>
      </c>
      <c r="J268" s="8">
        <v>0</v>
      </c>
      <c r="K268" s="29">
        <f>ROUND((Tabla4[[#This Row],[MAES]]*20%),0)</f>
        <v>0</v>
      </c>
      <c r="L268" s="29">
        <f>+Tabla4[[#This Row],[DOC]]+Tabla4[[#This Row],[POST]]+Tabla4[[#This Row],[MAESTRIA 20%]]</f>
        <v>0</v>
      </c>
    </row>
    <row r="269" spans="2:12" x14ac:dyDescent="0.25">
      <c r="B269" s="4" t="s">
        <v>92</v>
      </c>
      <c r="C269" s="4" t="s">
        <v>94</v>
      </c>
      <c r="D269" s="4" t="s">
        <v>118</v>
      </c>
      <c r="E269" s="4">
        <v>4107</v>
      </c>
      <c r="F269" s="4" t="s">
        <v>368</v>
      </c>
      <c r="G269" s="9">
        <v>1</v>
      </c>
      <c r="H269" s="9">
        <v>0</v>
      </c>
      <c r="I269" s="9">
        <v>0</v>
      </c>
      <c r="J269" s="9">
        <v>0</v>
      </c>
      <c r="K269" s="29">
        <f>ROUND((Tabla4[[#This Row],[MAES]]*20%),0)</f>
        <v>0</v>
      </c>
      <c r="L269" s="29">
        <f>+Tabla4[[#This Row],[DOC]]+Tabla4[[#This Row],[POST]]+Tabla4[[#This Row],[MAESTRIA 20%]]</f>
        <v>0</v>
      </c>
    </row>
    <row r="270" spans="2:12" x14ac:dyDescent="0.25">
      <c r="B270" s="3" t="s">
        <v>92</v>
      </c>
      <c r="C270" s="3" t="s">
        <v>95</v>
      </c>
      <c r="D270" s="3" t="s">
        <v>118</v>
      </c>
      <c r="E270" s="3">
        <v>1203</v>
      </c>
      <c r="F270" s="3" t="s">
        <v>369</v>
      </c>
      <c r="G270" s="8">
        <v>1</v>
      </c>
      <c r="H270" s="8">
        <v>447</v>
      </c>
      <c r="I270" s="8">
        <v>865</v>
      </c>
      <c r="J270" s="8">
        <v>0</v>
      </c>
      <c r="K270" s="29">
        <f>ROUND((Tabla4[[#This Row],[MAES]]*20%),0)</f>
        <v>173</v>
      </c>
      <c r="L270" s="29">
        <f>+Tabla4[[#This Row],[DOC]]+Tabla4[[#This Row],[POST]]+Tabla4[[#This Row],[MAESTRIA 20%]]</f>
        <v>620</v>
      </c>
    </row>
    <row r="271" spans="2:12" x14ac:dyDescent="0.25">
      <c r="B271" s="4" t="s">
        <v>92</v>
      </c>
      <c r="C271" s="4" t="s">
        <v>95</v>
      </c>
      <c r="D271" s="4" t="s">
        <v>118</v>
      </c>
      <c r="E271" s="4">
        <v>2114</v>
      </c>
      <c r="F271" s="4" t="s">
        <v>370</v>
      </c>
      <c r="G271" s="9">
        <v>1</v>
      </c>
      <c r="H271" s="9">
        <v>4</v>
      </c>
      <c r="I271" s="9">
        <v>61</v>
      </c>
      <c r="J271" s="9">
        <v>0</v>
      </c>
      <c r="K271" s="29">
        <f>ROUND((Tabla4[[#This Row],[MAES]]*20%),0)</f>
        <v>12</v>
      </c>
      <c r="L271" s="29">
        <f>+Tabla4[[#This Row],[DOC]]+Tabla4[[#This Row],[POST]]+Tabla4[[#This Row],[MAESTRIA 20%]]</f>
        <v>16</v>
      </c>
    </row>
    <row r="272" spans="2:12" x14ac:dyDescent="0.25">
      <c r="B272" s="3" t="s">
        <v>92</v>
      </c>
      <c r="C272" s="3" t="s">
        <v>95</v>
      </c>
      <c r="D272" s="3" t="s">
        <v>118</v>
      </c>
      <c r="E272" s="3">
        <v>2206</v>
      </c>
      <c r="F272" s="3" t="s">
        <v>371</v>
      </c>
      <c r="G272" s="8">
        <v>1</v>
      </c>
      <c r="H272" s="8">
        <v>1</v>
      </c>
      <c r="I272" s="8">
        <v>21</v>
      </c>
      <c r="J272" s="8">
        <v>0</v>
      </c>
      <c r="K272" s="29">
        <f>ROUND((Tabla4[[#This Row],[MAES]]*20%),0)</f>
        <v>4</v>
      </c>
      <c r="L272" s="29">
        <f>+Tabla4[[#This Row],[DOC]]+Tabla4[[#This Row],[POST]]+Tabla4[[#This Row],[MAESTRIA 20%]]</f>
        <v>5</v>
      </c>
    </row>
    <row r="273" spans="2:12" x14ac:dyDescent="0.25">
      <c r="B273" s="4" t="s">
        <v>92</v>
      </c>
      <c r="C273" s="4" t="s">
        <v>95</v>
      </c>
      <c r="D273" s="4" t="s">
        <v>118</v>
      </c>
      <c r="E273" s="4">
        <v>3301</v>
      </c>
      <c r="F273" s="4" t="s">
        <v>372</v>
      </c>
      <c r="G273" s="9">
        <v>1</v>
      </c>
      <c r="H273" s="9">
        <v>4</v>
      </c>
      <c r="I273" s="9">
        <v>179</v>
      </c>
      <c r="J273" s="9">
        <v>0</v>
      </c>
      <c r="K273" s="29">
        <f>ROUND((Tabla4[[#This Row],[MAES]]*20%),0)</f>
        <v>36</v>
      </c>
      <c r="L273" s="29">
        <f>+Tabla4[[#This Row],[DOC]]+Tabla4[[#This Row],[POST]]+Tabla4[[#This Row],[MAESTRIA 20%]]</f>
        <v>40</v>
      </c>
    </row>
    <row r="274" spans="2:12" x14ac:dyDescent="0.25">
      <c r="B274" s="3" t="s">
        <v>92</v>
      </c>
      <c r="C274" s="3" t="s">
        <v>95</v>
      </c>
      <c r="D274" s="3" t="s">
        <v>118</v>
      </c>
      <c r="E274" s="3">
        <v>4109</v>
      </c>
      <c r="F274" s="3" t="s">
        <v>373</v>
      </c>
      <c r="G274" s="8">
        <v>1</v>
      </c>
      <c r="H274" s="8">
        <v>1</v>
      </c>
      <c r="I274" s="8">
        <v>16</v>
      </c>
      <c r="J274" s="8">
        <v>0</v>
      </c>
      <c r="K274" s="29">
        <f>ROUND((Tabla4[[#This Row],[MAES]]*20%),0)</f>
        <v>3</v>
      </c>
      <c r="L274" s="29">
        <f>+Tabla4[[#This Row],[DOC]]+Tabla4[[#This Row],[POST]]+Tabla4[[#This Row],[MAESTRIA 20%]]</f>
        <v>4</v>
      </c>
    </row>
    <row r="275" spans="2:12" x14ac:dyDescent="0.25">
      <c r="B275" s="4" t="s">
        <v>92</v>
      </c>
      <c r="C275" s="4" t="s">
        <v>95</v>
      </c>
      <c r="D275" s="4" t="s">
        <v>118</v>
      </c>
      <c r="E275" s="4">
        <v>9103</v>
      </c>
      <c r="F275" s="4" t="s">
        <v>374</v>
      </c>
      <c r="G275" s="9">
        <v>1</v>
      </c>
      <c r="H275" s="9">
        <v>3</v>
      </c>
      <c r="I275" s="9">
        <v>27</v>
      </c>
      <c r="J275" s="9">
        <v>0</v>
      </c>
      <c r="K275" s="29">
        <f>ROUND((Tabla4[[#This Row],[MAES]]*20%),0)</f>
        <v>5</v>
      </c>
      <c r="L275" s="29">
        <f>+Tabla4[[#This Row],[DOC]]+Tabla4[[#This Row],[POST]]+Tabla4[[#This Row],[MAESTRIA 20%]]</f>
        <v>8</v>
      </c>
    </row>
    <row r="276" spans="2:12" x14ac:dyDescent="0.25">
      <c r="B276" s="3" t="s">
        <v>92</v>
      </c>
      <c r="C276" s="3" t="s">
        <v>95</v>
      </c>
      <c r="D276" s="3" t="s">
        <v>114</v>
      </c>
      <c r="E276" s="3">
        <v>1702</v>
      </c>
      <c r="F276" s="3" t="s">
        <v>189</v>
      </c>
      <c r="G276" s="8">
        <v>1</v>
      </c>
      <c r="H276" s="8">
        <v>167</v>
      </c>
      <c r="I276" s="8">
        <v>674</v>
      </c>
      <c r="J276" s="8">
        <v>2</v>
      </c>
      <c r="K276" s="29">
        <f>ROUND((Tabla4[[#This Row],[MAES]]*20%),0)</f>
        <v>135</v>
      </c>
      <c r="L276" s="29">
        <f>+Tabla4[[#This Row],[DOC]]+Tabla4[[#This Row],[POST]]+Tabla4[[#This Row],[MAESTRIA 20%]]</f>
        <v>304</v>
      </c>
    </row>
    <row r="277" spans="2:12" x14ac:dyDescent="0.25">
      <c r="B277" s="4" t="s">
        <v>92</v>
      </c>
      <c r="C277" s="4" t="s">
        <v>95</v>
      </c>
      <c r="D277" s="4" t="s">
        <v>114</v>
      </c>
      <c r="E277" s="4">
        <v>1716</v>
      </c>
      <c r="F277" s="4" t="s">
        <v>130</v>
      </c>
      <c r="G277" s="9">
        <v>1</v>
      </c>
      <c r="H277" s="9">
        <v>28</v>
      </c>
      <c r="I277" s="9">
        <v>199</v>
      </c>
      <c r="J277" s="9">
        <v>0</v>
      </c>
      <c r="K277" s="29">
        <f>ROUND((Tabla4[[#This Row],[MAES]]*20%),0)</f>
        <v>40</v>
      </c>
      <c r="L277" s="29">
        <f>+Tabla4[[#This Row],[DOC]]+Tabla4[[#This Row],[POST]]+Tabla4[[#This Row],[MAESTRIA 20%]]</f>
        <v>68</v>
      </c>
    </row>
    <row r="278" spans="2:12" x14ac:dyDescent="0.25">
      <c r="B278" s="3" t="s">
        <v>92</v>
      </c>
      <c r="C278" s="3" t="s">
        <v>95</v>
      </c>
      <c r="D278" s="3" t="s">
        <v>114</v>
      </c>
      <c r="E278" s="3">
        <v>1805</v>
      </c>
      <c r="F278" s="3" t="s">
        <v>375</v>
      </c>
      <c r="G278" s="8">
        <v>2</v>
      </c>
      <c r="H278" s="8">
        <v>126</v>
      </c>
      <c r="I278" s="8">
        <v>678</v>
      </c>
      <c r="J278" s="8">
        <v>0</v>
      </c>
      <c r="K278" s="29">
        <f>ROUND((Tabla4[[#This Row],[MAES]]*20%),0)</f>
        <v>136</v>
      </c>
      <c r="L278" s="29">
        <f>+Tabla4[[#This Row],[DOC]]+Tabla4[[#This Row],[POST]]+Tabla4[[#This Row],[MAESTRIA 20%]]</f>
        <v>262</v>
      </c>
    </row>
    <row r="279" spans="2:12" x14ac:dyDescent="0.25">
      <c r="B279" s="4" t="s">
        <v>92</v>
      </c>
      <c r="C279" s="4" t="s">
        <v>95</v>
      </c>
      <c r="D279" s="4" t="s">
        <v>114</v>
      </c>
      <c r="E279" s="4">
        <v>1807</v>
      </c>
      <c r="F279" s="4" t="s">
        <v>159</v>
      </c>
      <c r="G279" s="9">
        <v>1</v>
      </c>
      <c r="H279" s="9">
        <v>33</v>
      </c>
      <c r="I279" s="9">
        <v>354</v>
      </c>
      <c r="J279" s="9">
        <v>0</v>
      </c>
      <c r="K279" s="29">
        <f>ROUND((Tabla4[[#This Row],[MAES]]*20%),0)</f>
        <v>71</v>
      </c>
      <c r="L279" s="29">
        <f>+Tabla4[[#This Row],[DOC]]+Tabla4[[#This Row],[POST]]+Tabla4[[#This Row],[MAESTRIA 20%]]</f>
        <v>104</v>
      </c>
    </row>
    <row r="280" spans="2:12" x14ac:dyDescent="0.25">
      <c r="B280" s="3" t="s">
        <v>92</v>
      </c>
      <c r="C280" s="3" t="s">
        <v>95</v>
      </c>
      <c r="D280" s="3" t="s">
        <v>114</v>
      </c>
      <c r="E280" s="3">
        <v>1828</v>
      </c>
      <c r="F280" s="3" t="s">
        <v>376</v>
      </c>
      <c r="G280" s="8">
        <v>1</v>
      </c>
      <c r="H280" s="8">
        <v>187</v>
      </c>
      <c r="I280" s="8">
        <v>764</v>
      </c>
      <c r="J280" s="8">
        <v>0</v>
      </c>
      <c r="K280" s="29">
        <f>ROUND((Tabla4[[#This Row],[MAES]]*20%),0)</f>
        <v>153</v>
      </c>
      <c r="L280" s="29">
        <f>+Tabla4[[#This Row],[DOC]]+Tabla4[[#This Row],[POST]]+Tabla4[[#This Row],[MAESTRIA 20%]]</f>
        <v>340</v>
      </c>
    </row>
    <row r="281" spans="2:12" x14ac:dyDescent="0.25">
      <c r="B281" s="4" t="s">
        <v>92</v>
      </c>
      <c r="C281" s="4" t="s">
        <v>95</v>
      </c>
      <c r="D281" s="4" t="s">
        <v>114</v>
      </c>
      <c r="E281" s="4">
        <v>1830</v>
      </c>
      <c r="F281" s="4" t="s">
        <v>377</v>
      </c>
      <c r="G281" s="9">
        <v>1</v>
      </c>
      <c r="H281" s="9">
        <v>413</v>
      </c>
      <c r="I281" s="9">
        <v>182</v>
      </c>
      <c r="J281" s="9">
        <v>85</v>
      </c>
      <c r="K281" s="29">
        <f>ROUND((Tabla4[[#This Row],[MAES]]*20%),0)</f>
        <v>36</v>
      </c>
      <c r="L281" s="29">
        <f>+Tabla4[[#This Row],[DOC]]+Tabla4[[#This Row],[POST]]+Tabla4[[#This Row],[MAESTRIA 20%]]</f>
        <v>534</v>
      </c>
    </row>
    <row r="282" spans="2:12" x14ac:dyDescent="0.25">
      <c r="B282" s="3" t="s">
        <v>92</v>
      </c>
      <c r="C282" s="3" t="s">
        <v>95</v>
      </c>
      <c r="D282" s="3" t="s">
        <v>114</v>
      </c>
      <c r="E282" s="3">
        <v>2731</v>
      </c>
      <c r="F282" s="3" t="s">
        <v>378</v>
      </c>
      <c r="G282" s="8">
        <v>1</v>
      </c>
      <c r="H282" s="8">
        <v>0</v>
      </c>
      <c r="I282" s="8">
        <v>0</v>
      </c>
      <c r="J282" s="8">
        <v>0</v>
      </c>
      <c r="K282" s="29">
        <f>ROUND((Tabla4[[#This Row],[MAES]]*20%),0)</f>
        <v>0</v>
      </c>
      <c r="L282" s="29">
        <f>+Tabla4[[#This Row],[DOC]]+Tabla4[[#This Row],[POST]]+Tabla4[[#This Row],[MAESTRIA 20%]]</f>
        <v>0</v>
      </c>
    </row>
    <row r="283" spans="2:12" x14ac:dyDescent="0.25">
      <c r="B283" s="4" t="s">
        <v>92</v>
      </c>
      <c r="C283" s="4" t="s">
        <v>95</v>
      </c>
      <c r="D283" s="4" t="s">
        <v>114</v>
      </c>
      <c r="E283" s="4">
        <v>2748</v>
      </c>
      <c r="F283" s="4" t="s">
        <v>379</v>
      </c>
      <c r="G283" s="9">
        <v>1</v>
      </c>
      <c r="H283" s="9">
        <v>0</v>
      </c>
      <c r="I283" s="9">
        <v>1</v>
      </c>
      <c r="J283" s="9">
        <v>0</v>
      </c>
      <c r="K283" s="29">
        <f>ROUND((Tabla4[[#This Row],[MAES]]*20%),0)</f>
        <v>0</v>
      </c>
      <c r="L283" s="29">
        <f>+Tabla4[[#This Row],[DOC]]+Tabla4[[#This Row],[POST]]+Tabla4[[#This Row],[MAESTRIA 20%]]</f>
        <v>0</v>
      </c>
    </row>
    <row r="284" spans="2:12" x14ac:dyDescent="0.25">
      <c r="B284" s="3" t="s">
        <v>92</v>
      </c>
      <c r="C284" s="3" t="s">
        <v>95</v>
      </c>
      <c r="D284" s="3" t="s">
        <v>114</v>
      </c>
      <c r="E284" s="3">
        <v>3706</v>
      </c>
      <c r="F284" s="3" t="s">
        <v>380</v>
      </c>
      <c r="G284" s="8">
        <v>1</v>
      </c>
      <c r="H284" s="8">
        <v>47</v>
      </c>
      <c r="I284" s="8">
        <v>61</v>
      </c>
      <c r="J284" s="8">
        <v>0</v>
      </c>
      <c r="K284" s="29">
        <f>ROUND((Tabla4[[#This Row],[MAES]]*20%),0)</f>
        <v>12</v>
      </c>
      <c r="L284" s="29">
        <f>+Tabla4[[#This Row],[DOC]]+Tabla4[[#This Row],[POST]]+Tabla4[[#This Row],[MAESTRIA 20%]]</f>
        <v>59</v>
      </c>
    </row>
    <row r="285" spans="2:12" x14ac:dyDescent="0.25">
      <c r="B285" s="4" t="s">
        <v>92</v>
      </c>
      <c r="C285" s="4" t="s">
        <v>95</v>
      </c>
      <c r="D285" s="4" t="s">
        <v>114</v>
      </c>
      <c r="E285" s="4">
        <v>3715</v>
      </c>
      <c r="F285" s="4" t="s">
        <v>381</v>
      </c>
      <c r="G285" s="9">
        <v>1</v>
      </c>
      <c r="H285" s="9">
        <v>0</v>
      </c>
      <c r="I285" s="9">
        <v>13</v>
      </c>
      <c r="J285" s="9">
        <v>0</v>
      </c>
      <c r="K285" s="29">
        <f>ROUND((Tabla4[[#This Row],[MAES]]*20%),0)</f>
        <v>3</v>
      </c>
      <c r="L285" s="29">
        <f>+Tabla4[[#This Row],[DOC]]+Tabla4[[#This Row],[POST]]+Tabla4[[#This Row],[MAESTRIA 20%]]</f>
        <v>3</v>
      </c>
    </row>
    <row r="286" spans="2:12" x14ac:dyDescent="0.25">
      <c r="B286" s="3" t="s">
        <v>92</v>
      </c>
      <c r="C286" s="3" t="s">
        <v>95</v>
      </c>
      <c r="D286" s="3" t="s">
        <v>114</v>
      </c>
      <c r="E286" s="3">
        <v>3803</v>
      </c>
      <c r="F286" s="3" t="s">
        <v>382</v>
      </c>
      <c r="G286" s="8">
        <v>1</v>
      </c>
      <c r="H286" s="8">
        <v>5</v>
      </c>
      <c r="I286" s="8">
        <v>50</v>
      </c>
      <c r="J286" s="8">
        <v>0</v>
      </c>
      <c r="K286" s="29">
        <f>ROUND((Tabla4[[#This Row],[MAES]]*20%),0)</f>
        <v>10</v>
      </c>
      <c r="L286" s="29">
        <f>+Tabla4[[#This Row],[DOC]]+Tabla4[[#This Row],[POST]]+Tabla4[[#This Row],[MAESTRIA 20%]]</f>
        <v>15</v>
      </c>
    </row>
    <row r="287" spans="2:12" x14ac:dyDescent="0.25">
      <c r="B287" s="4" t="s">
        <v>92</v>
      </c>
      <c r="C287" s="4" t="s">
        <v>95</v>
      </c>
      <c r="D287" s="4" t="s">
        <v>114</v>
      </c>
      <c r="E287" s="4">
        <v>3805</v>
      </c>
      <c r="F287" s="4" t="s">
        <v>383</v>
      </c>
      <c r="G287" s="9">
        <v>1</v>
      </c>
      <c r="H287" s="9">
        <v>0</v>
      </c>
      <c r="I287" s="9">
        <v>0</v>
      </c>
      <c r="J287" s="9">
        <v>0</v>
      </c>
      <c r="K287" s="29">
        <f>ROUND((Tabla4[[#This Row],[MAES]]*20%),0)</f>
        <v>0</v>
      </c>
      <c r="L287" s="29">
        <f>+Tabla4[[#This Row],[DOC]]+Tabla4[[#This Row],[POST]]+Tabla4[[#This Row],[MAESTRIA 20%]]</f>
        <v>0</v>
      </c>
    </row>
    <row r="288" spans="2:12" x14ac:dyDescent="0.25">
      <c r="B288" s="3" t="s">
        <v>92</v>
      </c>
      <c r="C288" s="3" t="s">
        <v>95</v>
      </c>
      <c r="D288" s="3" t="s">
        <v>114</v>
      </c>
      <c r="E288" s="3">
        <v>3806</v>
      </c>
      <c r="F288" s="3" t="s">
        <v>384</v>
      </c>
      <c r="G288" s="8">
        <v>1</v>
      </c>
      <c r="H288" s="8">
        <v>0</v>
      </c>
      <c r="I288" s="8">
        <v>4</v>
      </c>
      <c r="J288" s="8">
        <v>0</v>
      </c>
      <c r="K288" s="29">
        <f>ROUND((Tabla4[[#This Row],[MAES]]*20%),0)</f>
        <v>1</v>
      </c>
      <c r="L288" s="29">
        <f>+Tabla4[[#This Row],[DOC]]+Tabla4[[#This Row],[POST]]+Tabla4[[#This Row],[MAESTRIA 20%]]</f>
        <v>1</v>
      </c>
    </row>
    <row r="289" spans="2:12" x14ac:dyDescent="0.25">
      <c r="B289" s="4" t="s">
        <v>92</v>
      </c>
      <c r="C289" s="4" t="s">
        <v>95</v>
      </c>
      <c r="D289" s="4" t="s">
        <v>114</v>
      </c>
      <c r="E289" s="4">
        <v>3828</v>
      </c>
      <c r="F289" s="4" t="s">
        <v>385</v>
      </c>
      <c r="G289" s="9">
        <v>1</v>
      </c>
      <c r="H289" s="9">
        <v>0</v>
      </c>
      <c r="I289" s="9">
        <v>6</v>
      </c>
      <c r="J289" s="9">
        <v>0</v>
      </c>
      <c r="K289" s="29">
        <f>ROUND((Tabla4[[#This Row],[MAES]]*20%),0)</f>
        <v>1</v>
      </c>
      <c r="L289" s="29">
        <f>+Tabla4[[#This Row],[DOC]]+Tabla4[[#This Row],[POST]]+Tabla4[[#This Row],[MAESTRIA 20%]]</f>
        <v>1</v>
      </c>
    </row>
    <row r="290" spans="2:12" x14ac:dyDescent="0.25">
      <c r="B290" s="3" t="s">
        <v>92</v>
      </c>
      <c r="C290" s="3" t="s">
        <v>95</v>
      </c>
      <c r="D290" s="3" t="s">
        <v>114</v>
      </c>
      <c r="E290" s="3">
        <v>4701</v>
      </c>
      <c r="F290" s="3" t="s">
        <v>386</v>
      </c>
      <c r="G290" s="8">
        <v>1</v>
      </c>
      <c r="H290" s="8">
        <v>0</v>
      </c>
      <c r="I290" s="8">
        <v>23</v>
      </c>
      <c r="J290" s="8">
        <v>0</v>
      </c>
      <c r="K290" s="29">
        <f>ROUND((Tabla4[[#This Row],[MAES]]*20%),0)</f>
        <v>5</v>
      </c>
      <c r="L290" s="29">
        <f>+Tabla4[[#This Row],[DOC]]+Tabla4[[#This Row],[POST]]+Tabla4[[#This Row],[MAESTRIA 20%]]</f>
        <v>5</v>
      </c>
    </row>
    <row r="291" spans="2:12" x14ac:dyDescent="0.25">
      <c r="B291" s="4" t="s">
        <v>92</v>
      </c>
      <c r="C291" s="4" t="s">
        <v>95</v>
      </c>
      <c r="D291" s="4" t="s">
        <v>114</v>
      </c>
      <c r="E291" s="4">
        <v>4808</v>
      </c>
      <c r="F291" s="4" t="s">
        <v>387</v>
      </c>
      <c r="G291" s="9">
        <v>1</v>
      </c>
      <c r="H291" s="9">
        <v>0</v>
      </c>
      <c r="I291" s="9">
        <v>0</v>
      </c>
      <c r="J291" s="9">
        <v>0</v>
      </c>
      <c r="K291" s="29">
        <f>ROUND((Tabla4[[#This Row],[MAES]]*20%),0)</f>
        <v>0</v>
      </c>
      <c r="L291" s="29">
        <f>+Tabla4[[#This Row],[DOC]]+Tabla4[[#This Row],[POST]]+Tabla4[[#This Row],[MAESTRIA 20%]]</f>
        <v>0</v>
      </c>
    </row>
    <row r="292" spans="2:12" x14ac:dyDescent="0.25">
      <c r="B292" s="3" t="s">
        <v>92</v>
      </c>
      <c r="C292" s="3" t="s">
        <v>95</v>
      </c>
      <c r="D292" s="3" t="s">
        <v>114</v>
      </c>
      <c r="E292" s="3">
        <v>4811</v>
      </c>
      <c r="F292" s="3" t="s">
        <v>388</v>
      </c>
      <c r="G292" s="8">
        <v>1</v>
      </c>
      <c r="H292" s="8">
        <v>0</v>
      </c>
      <c r="I292" s="8">
        <v>1</v>
      </c>
      <c r="J292" s="8">
        <v>0</v>
      </c>
      <c r="K292" s="29">
        <f>ROUND((Tabla4[[#This Row],[MAES]]*20%),0)</f>
        <v>0</v>
      </c>
      <c r="L292" s="29">
        <f>+Tabla4[[#This Row],[DOC]]+Tabla4[[#This Row],[POST]]+Tabla4[[#This Row],[MAESTRIA 20%]]</f>
        <v>0</v>
      </c>
    </row>
    <row r="293" spans="2:12" x14ac:dyDescent="0.25">
      <c r="B293" s="4" t="s">
        <v>92</v>
      </c>
      <c r="C293" s="4" t="s">
        <v>95</v>
      </c>
      <c r="D293" s="4" t="s">
        <v>114</v>
      </c>
      <c r="E293" s="4">
        <v>9906</v>
      </c>
      <c r="F293" s="4" t="s">
        <v>389</v>
      </c>
      <c r="G293" s="9">
        <v>1</v>
      </c>
      <c r="H293" s="9">
        <v>0</v>
      </c>
      <c r="I293" s="9">
        <v>12</v>
      </c>
      <c r="J293" s="9">
        <v>0</v>
      </c>
      <c r="K293" s="29">
        <f>ROUND((Tabla4[[#This Row],[MAES]]*20%),0)</f>
        <v>2</v>
      </c>
      <c r="L293" s="29">
        <f>+Tabla4[[#This Row],[DOC]]+Tabla4[[#This Row],[POST]]+Tabla4[[#This Row],[MAESTRIA 20%]]</f>
        <v>2</v>
      </c>
    </row>
    <row r="294" spans="2:12" x14ac:dyDescent="0.25">
      <c r="B294" s="3" t="s">
        <v>92</v>
      </c>
      <c r="C294" s="3" t="s">
        <v>96</v>
      </c>
      <c r="D294" s="3" t="s">
        <v>114</v>
      </c>
      <c r="E294" s="3">
        <v>3801</v>
      </c>
      <c r="F294" s="3" t="s">
        <v>390</v>
      </c>
      <c r="G294" s="8">
        <v>1</v>
      </c>
      <c r="H294" s="8">
        <v>0</v>
      </c>
      <c r="I294" s="8">
        <v>7</v>
      </c>
      <c r="J294" s="8">
        <v>0</v>
      </c>
      <c r="K294" s="29">
        <f>ROUND((Tabla4[[#This Row],[MAES]]*20%),0)</f>
        <v>1</v>
      </c>
      <c r="L294" s="29">
        <f>+Tabla4[[#This Row],[DOC]]+Tabla4[[#This Row],[POST]]+Tabla4[[#This Row],[MAESTRIA 20%]]</f>
        <v>1</v>
      </c>
    </row>
    <row r="295" spans="2:12" x14ac:dyDescent="0.25">
      <c r="B295" s="4" t="s">
        <v>92</v>
      </c>
      <c r="C295" s="4" t="s">
        <v>97</v>
      </c>
      <c r="D295" s="4" t="s">
        <v>118</v>
      </c>
      <c r="E295" s="4">
        <v>4101</v>
      </c>
      <c r="F295" s="4" t="s">
        <v>391</v>
      </c>
      <c r="G295" s="9">
        <v>1</v>
      </c>
      <c r="H295" s="9">
        <v>1</v>
      </c>
      <c r="I295" s="9">
        <v>34</v>
      </c>
      <c r="J295" s="9">
        <v>0</v>
      </c>
      <c r="K295" s="29">
        <f>ROUND((Tabla4[[#This Row],[MAES]]*20%),0)</f>
        <v>7</v>
      </c>
      <c r="L295" s="29">
        <f>+Tabla4[[#This Row],[DOC]]+Tabla4[[#This Row],[POST]]+Tabla4[[#This Row],[MAESTRIA 20%]]</f>
        <v>8</v>
      </c>
    </row>
    <row r="296" spans="2:12" x14ac:dyDescent="0.25">
      <c r="B296" s="10" t="s">
        <v>92</v>
      </c>
      <c r="C296" s="10" t="s">
        <v>98</v>
      </c>
      <c r="D296" s="10" t="s">
        <v>118</v>
      </c>
      <c r="E296" s="10">
        <v>2301</v>
      </c>
      <c r="F296" s="10" t="s">
        <v>392</v>
      </c>
      <c r="G296" s="11">
        <v>1</v>
      </c>
      <c r="H296" s="11">
        <v>6</v>
      </c>
      <c r="I296" s="11">
        <v>103</v>
      </c>
      <c r="J296" s="11">
        <v>0</v>
      </c>
      <c r="K296" s="30">
        <f>ROUND((Tabla4[[#This Row],[MAES]]*20%),0)</f>
        <v>21</v>
      </c>
      <c r="L296" s="30">
        <f>+Tabla4[[#This Row],[DOC]]+Tabla4[[#This Row],[POST]]+Tabla4[[#This Row],[MAESTRIA 20%]]</f>
        <v>27</v>
      </c>
    </row>
    <row r="297" spans="2:12" x14ac:dyDescent="0.25">
      <c r="B297" s="31"/>
      <c r="C297" s="31"/>
      <c r="D297" s="31"/>
      <c r="E297" s="31"/>
      <c r="F297" s="31"/>
      <c r="G297" s="30"/>
      <c r="H297" s="30"/>
      <c r="I297" s="30"/>
      <c r="J297" s="30"/>
      <c r="K297" s="30"/>
      <c r="L297" s="30">
        <f>SUBTOTAL(109,Tabla4[TOTAL])</f>
        <v>29212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3:E297"/>
  <sheetViews>
    <sheetView workbookViewId="0">
      <selection activeCell="D11" sqref="D11"/>
    </sheetView>
  </sheetViews>
  <sheetFormatPr baseColWidth="10" defaultColWidth="11.42578125" defaultRowHeight="15" x14ac:dyDescent="0.25"/>
  <cols>
    <col min="2" max="2" width="20.140625" customWidth="1"/>
    <col min="3" max="3" width="20.85546875" customWidth="1"/>
    <col min="4" max="4" width="97.42578125" bestFit="1" customWidth="1"/>
    <col min="5" max="5" width="23" customWidth="1"/>
  </cols>
  <sheetData>
    <row r="3" spans="2:5" x14ac:dyDescent="0.25">
      <c r="B3" t="s">
        <v>104</v>
      </c>
      <c r="C3" t="s">
        <v>105</v>
      </c>
      <c r="D3" t="s">
        <v>108</v>
      </c>
      <c r="E3" t="s">
        <v>393</v>
      </c>
    </row>
    <row r="4" spans="2:5" x14ac:dyDescent="0.25">
      <c r="B4" t="s">
        <v>14</v>
      </c>
      <c r="C4" t="s">
        <v>15</v>
      </c>
      <c r="D4" t="s">
        <v>115</v>
      </c>
      <c r="E4" s="16">
        <v>11</v>
      </c>
    </row>
    <row r="5" spans="2:5" x14ac:dyDescent="0.25">
      <c r="B5" t="s">
        <v>14</v>
      </c>
      <c r="C5" t="s">
        <v>16</v>
      </c>
      <c r="D5" t="s">
        <v>116</v>
      </c>
      <c r="E5" s="16">
        <v>6</v>
      </c>
    </row>
    <row r="6" spans="2:5" x14ac:dyDescent="0.25">
      <c r="B6" t="s">
        <v>14</v>
      </c>
      <c r="C6" t="s">
        <v>17</v>
      </c>
      <c r="D6" t="s">
        <v>117</v>
      </c>
      <c r="E6" s="16">
        <v>172</v>
      </c>
    </row>
    <row r="7" spans="2:5" x14ac:dyDescent="0.25">
      <c r="B7" t="s">
        <v>14</v>
      </c>
      <c r="C7" t="s">
        <v>18</v>
      </c>
      <c r="D7" t="s">
        <v>119</v>
      </c>
      <c r="E7" s="16">
        <v>174</v>
      </c>
    </row>
    <row r="8" spans="2:5" x14ac:dyDescent="0.25">
      <c r="B8" t="s">
        <v>14</v>
      </c>
      <c r="C8" t="s">
        <v>18</v>
      </c>
      <c r="D8" t="s">
        <v>120</v>
      </c>
      <c r="E8" s="16">
        <v>5</v>
      </c>
    </row>
    <row r="9" spans="2:5" x14ac:dyDescent="0.25">
      <c r="B9" t="s">
        <v>14</v>
      </c>
      <c r="C9" t="s">
        <v>19</v>
      </c>
      <c r="D9" t="s">
        <v>121</v>
      </c>
      <c r="E9" s="16">
        <v>0</v>
      </c>
    </row>
    <row r="10" spans="2:5" x14ac:dyDescent="0.25">
      <c r="B10" t="s">
        <v>14</v>
      </c>
      <c r="C10" t="s">
        <v>20</v>
      </c>
      <c r="D10" t="s">
        <v>122</v>
      </c>
      <c r="E10" s="16">
        <v>4877</v>
      </c>
    </row>
    <row r="11" spans="2:5" x14ac:dyDescent="0.25">
      <c r="B11" t="s">
        <v>14</v>
      </c>
      <c r="C11" t="s">
        <v>20</v>
      </c>
      <c r="D11" t="s">
        <v>123</v>
      </c>
      <c r="E11" s="16">
        <v>253</v>
      </c>
    </row>
    <row r="12" spans="2:5" x14ac:dyDescent="0.25">
      <c r="B12" t="s">
        <v>14</v>
      </c>
      <c r="C12" t="s">
        <v>20</v>
      </c>
      <c r="D12" t="s">
        <v>124</v>
      </c>
      <c r="E12" s="16">
        <v>443</v>
      </c>
    </row>
    <row r="13" spans="2:5" x14ac:dyDescent="0.25">
      <c r="B13" t="s">
        <v>14</v>
      </c>
      <c r="C13" t="s">
        <v>20</v>
      </c>
      <c r="D13" t="s">
        <v>125</v>
      </c>
      <c r="E13" s="16">
        <v>116</v>
      </c>
    </row>
    <row r="14" spans="2:5" x14ac:dyDescent="0.25">
      <c r="B14" t="s">
        <v>14</v>
      </c>
      <c r="C14" t="s">
        <v>20</v>
      </c>
      <c r="D14" t="s">
        <v>126</v>
      </c>
      <c r="E14" s="16">
        <v>327</v>
      </c>
    </row>
    <row r="15" spans="2:5" x14ac:dyDescent="0.25">
      <c r="B15" t="s">
        <v>14</v>
      </c>
      <c r="C15" t="s">
        <v>20</v>
      </c>
      <c r="D15" t="s">
        <v>127</v>
      </c>
      <c r="E15" s="16">
        <v>628</v>
      </c>
    </row>
    <row r="16" spans="2:5" x14ac:dyDescent="0.25">
      <c r="B16" t="s">
        <v>14</v>
      </c>
      <c r="C16" t="s">
        <v>20</v>
      </c>
      <c r="D16" t="s">
        <v>128</v>
      </c>
      <c r="E16" s="16">
        <v>1660</v>
      </c>
    </row>
    <row r="17" spans="2:5" x14ac:dyDescent="0.25">
      <c r="B17" t="s">
        <v>14</v>
      </c>
      <c r="C17" t="s">
        <v>20</v>
      </c>
      <c r="D17" t="s">
        <v>129</v>
      </c>
      <c r="E17" s="16">
        <v>901</v>
      </c>
    </row>
    <row r="18" spans="2:5" x14ac:dyDescent="0.25">
      <c r="B18" t="s">
        <v>14</v>
      </c>
      <c r="C18" t="s">
        <v>20</v>
      </c>
      <c r="D18" t="s">
        <v>130</v>
      </c>
      <c r="E18" s="16">
        <v>225</v>
      </c>
    </row>
    <row r="19" spans="2:5" x14ac:dyDescent="0.25">
      <c r="B19" t="s">
        <v>14</v>
      </c>
      <c r="C19" t="s">
        <v>20</v>
      </c>
      <c r="D19" t="s">
        <v>131</v>
      </c>
      <c r="E19" s="16">
        <v>753</v>
      </c>
    </row>
    <row r="20" spans="2:5" x14ac:dyDescent="0.25">
      <c r="B20" t="s">
        <v>14</v>
      </c>
      <c r="C20" t="s">
        <v>20</v>
      </c>
      <c r="D20" t="s">
        <v>132</v>
      </c>
      <c r="E20" s="16">
        <v>335</v>
      </c>
    </row>
    <row r="21" spans="2:5" x14ac:dyDescent="0.25">
      <c r="B21" t="s">
        <v>14</v>
      </c>
      <c r="C21" t="s">
        <v>20</v>
      </c>
      <c r="D21" t="s">
        <v>133</v>
      </c>
      <c r="E21" s="16">
        <v>642</v>
      </c>
    </row>
    <row r="22" spans="2:5" x14ac:dyDescent="0.25">
      <c r="B22" t="s">
        <v>14</v>
      </c>
      <c r="C22" t="s">
        <v>20</v>
      </c>
      <c r="D22" t="s">
        <v>134</v>
      </c>
      <c r="E22" s="16">
        <v>469</v>
      </c>
    </row>
    <row r="23" spans="2:5" x14ac:dyDescent="0.25">
      <c r="B23" t="s">
        <v>14</v>
      </c>
      <c r="C23" t="s">
        <v>20</v>
      </c>
      <c r="D23" t="s">
        <v>135</v>
      </c>
      <c r="E23" s="16">
        <v>85</v>
      </c>
    </row>
    <row r="24" spans="2:5" x14ac:dyDescent="0.25">
      <c r="B24" t="s">
        <v>14</v>
      </c>
      <c r="C24" t="s">
        <v>20</v>
      </c>
      <c r="D24" t="s">
        <v>136</v>
      </c>
      <c r="E24" s="16">
        <v>22</v>
      </c>
    </row>
    <row r="25" spans="2:5" x14ac:dyDescent="0.25">
      <c r="B25" t="s">
        <v>14</v>
      </c>
      <c r="C25" t="s">
        <v>20</v>
      </c>
      <c r="D25" t="s">
        <v>137</v>
      </c>
      <c r="E25" s="16">
        <v>349</v>
      </c>
    </row>
    <row r="26" spans="2:5" x14ac:dyDescent="0.25">
      <c r="B26" t="s">
        <v>14</v>
      </c>
      <c r="C26" t="s">
        <v>20</v>
      </c>
      <c r="D26" t="s">
        <v>138</v>
      </c>
      <c r="E26" s="16">
        <v>0</v>
      </c>
    </row>
    <row r="27" spans="2:5" x14ac:dyDescent="0.25">
      <c r="B27" t="s">
        <v>14</v>
      </c>
      <c r="C27" t="s">
        <v>20</v>
      </c>
      <c r="D27" t="s">
        <v>139</v>
      </c>
      <c r="E27" s="16">
        <v>159</v>
      </c>
    </row>
    <row r="28" spans="2:5" x14ac:dyDescent="0.25">
      <c r="B28" t="s">
        <v>14</v>
      </c>
      <c r="C28" t="s">
        <v>20</v>
      </c>
      <c r="D28" t="s">
        <v>140</v>
      </c>
      <c r="E28" s="16">
        <v>0</v>
      </c>
    </row>
    <row r="29" spans="2:5" x14ac:dyDescent="0.25">
      <c r="B29" t="s">
        <v>14</v>
      </c>
      <c r="C29" t="s">
        <v>20</v>
      </c>
      <c r="D29" t="s">
        <v>141</v>
      </c>
      <c r="E29" s="16">
        <v>564</v>
      </c>
    </row>
    <row r="30" spans="2:5" x14ac:dyDescent="0.25">
      <c r="B30" t="s">
        <v>14</v>
      </c>
      <c r="C30" t="s">
        <v>20</v>
      </c>
      <c r="D30" t="s">
        <v>142</v>
      </c>
      <c r="E30" s="16">
        <v>29</v>
      </c>
    </row>
    <row r="31" spans="2:5" x14ac:dyDescent="0.25">
      <c r="B31" t="s">
        <v>14</v>
      </c>
      <c r="C31" t="s">
        <v>20</v>
      </c>
      <c r="D31" t="s">
        <v>143</v>
      </c>
      <c r="E31" s="16">
        <v>34</v>
      </c>
    </row>
    <row r="32" spans="2:5" x14ac:dyDescent="0.25">
      <c r="B32" t="s">
        <v>14</v>
      </c>
      <c r="C32" t="s">
        <v>20</v>
      </c>
      <c r="D32" t="s">
        <v>144</v>
      </c>
      <c r="E32" s="16">
        <v>181</v>
      </c>
    </row>
    <row r="33" spans="2:5" x14ac:dyDescent="0.25">
      <c r="B33" t="s">
        <v>14</v>
      </c>
      <c r="C33" t="s">
        <v>20</v>
      </c>
      <c r="D33" t="s">
        <v>145</v>
      </c>
      <c r="E33" s="16">
        <v>0</v>
      </c>
    </row>
    <row r="34" spans="2:5" x14ac:dyDescent="0.25">
      <c r="B34" t="s">
        <v>14</v>
      </c>
      <c r="C34" t="s">
        <v>20</v>
      </c>
      <c r="D34" t="s">
        <v>146</v>
      </c>
      <c r="E34" s="16">
        <v>0</v>
      </c>
    </row>
    <row r="35" spans="2:5" x14ac:dyDescent="0.25">
      <c r="B35" t="s">
        <v>14</v>
      </c>
      <c r="C35" t="s">
        <v>20</v>
      </c>
      <c r="D35" t="s">
        <v>147</v>
      </c>
      <c r="E35" s="16">
        <v>3</v>
      </c>
    </row>
    <row r="36" spans="2:5" x14ac:dyDescent="0.25">
      <c r="B36" t="s">
        <v>14</v>
      </c>
      <c r="C36" t="s">
        <v>20</v>
      </c>
      <c r="D36" t="s">
        <v>148</v>
      </c>
      <c r="E36" s="16">
        <v>13</v>
      </c>
    </row>
    <row r="37" spans="2:5" x14ac:dyDescent="0.25">
      <c r="B37" t="s">
        <v>14</v>
      </c>
      <c r="C37" t="s">
        <v>20</v>
      </c>
      <c r="D37" t="s">
        <v>149</v>
      </c>
      <c r="E37" s="16">
        <v>20</v>
      </c>
    </row>
    <row r="38" spans="2:5" x14ac:dyDescent="0.25">
      <c r="B38" t="s">
        <v>14</v>
      </c>
      <c r="C38" t="s">
        <v>21</v>
      </c>
      <c r="D38" t="s">
        <v>150</v>
      </c>
      <c r="E38" s="16">
        <v>166</v>
      </c>
    </row>
    <row r="39" spans="2:5" x14ac:dyDescent="0.25">
      <c r="B39" t="s">
        <v>14</v>
      </c>
      <c r="C39" t="s">
        <v>22</v>
      </c>
      <c r="D39" t="s">
        <v>151</v>
      </c>
      <c r="E39" s="16">
        <v>91</v>
      </c>
    </row>
    <row r="40" spans="2:5" x14ac:dyDescent="0.25">
      <c r="B40" t="s">
        <v>14</v>
      </c>
      <c r="C40" t="s">
        <v>22</v>
      </c>
      <c r="D40" t="s">
        <v>152</v>
      </c>
      <c r="E40" s="16">
        <v>101</v>
      </c>
    </row>
    <row r="41" spans="2:5" x14ac:dyDescent="0.25">
      <c r="B41" t="s">
        <v>14</v>
      </c>
      <c r="C41" t="s">
        <v>23</v>
      </c>
      <c r="D41" t="s">
        <v>153</v>
      </c>
      <c r="E41" s="16">
        <v>51</v>
      </c>
    </row>
    <row r="42" spans="2:5" x14ac:dyDescent="0.25">
      <c r="B42" t="s">
        <v>14</v>
      </c>
      <c r="C42" t="s">
        <v>24</v>
      </c>
      <c r="D42" t="s">
        <v>154</v>
      </c>
      <c r="E42" s="16">
        <v>0</v>
      </c>
    </row>
    <row r="43" spans="2:5" x14ac:dyDescent="0.25">
      <c r="B43" t="s">
        <v>25</v>
      </c>
      <c r="C43" t="s">
        <v>26</v>
      </c>
      <c r="D43" t="s">
        <v>155</v>
      </c>
      <c r="E43" s="16">
        <v>1217</v>
      </c>
    </row>
    <row r="44" spans="2:5" x14ac:dyDescent="0.25">
      <c r="B44" t="s">
        <v>25</v>
      </c>
      <c r="C44" t="s">
        <v>26</v>
      </c>
      <c r="D44" t="s">
        <v>156</v>
      </c>
      <c r="E44" s="16">
        <v>9</v>
      </c>
    </row>
    <row r="45" spans="2:5" x14ac:dyDescent="0.25">
      <c r="B45" t="s">
        <v>25</v>
      </c>
      <c r="C45" t="s">
        <v>26</v>
      </c>
      <c r="D45" t="s">
        <v>157</v>
      </c>
      <c r="E45" s="16">
        <v>1144</v>
      </c>
    </row>
    <row r="46" spans="2:5" x14ac:dyDescent="0.25">
      <c r="B46" t="s">
        <v>25</v>
      </c>
      <c r="C46" t="s">
        <v>26</v>
      </c>
      <c r="D46" t="s">
        <v>158</v>
      </c>
      <c r="E46" s="16">
        <v>411</v>
      </c>
    </row>
    <row r="47" spans="2:5" x14ac:dyDescent="0.25">
      <c r="B47" t="s">
        <v>25</v>
      </c>
      <c r="C47" t="s">
        <v>26</v>
      </c>
      <c r="D47" t="s">
        <v>159</v>
      </c>
      <c r="E47" s="16">
        <v>308</v>
      </c>
    </row>
    <row r="48" spans="2:5" x14ac:dyDescent="0.25">
      <c r="B48" t="s">
        <v>25</v>
      </c>
      <c r="C48" t="s">
        <v>26</v>
      </c>
      <c r="D48" t="s">
        <v>160</v>
      </c>
      <c r="E48" s="16">
        <v>91</v>
      </c>
    </row>
    <row r="49" spans="2:5" x14ac:dyDescent="0.25">
      <c r="B49" t="s">
        <v>25</v>
      </c>
      <c r="C49" t="s">
        <v>26</v>
      </c>
      <c r="D49" t="s">
        <v>161</v>
      </c>
      <c r="E49" s="16">
        <v>754</v>
      </c>
    </row>
    <row r="50" spans="2:5" x14ac:dyDescent="0.25">
      <c r="B50" t="s">
        <v>25</v>
      </c>
      <c r="C50" t="s">
        <v>26</v>
      </c>
      <c r="D50" t="s">
        <v>162</v>
      </c>
      <c r="E50" s="16">
        <v>408</v>
      </c>
    </row>
    <row r="51" spans="2:5" x14ac:dyDescent="0.25">
      <c r="B51" t="s">
        <v>25</v>
      </c>
      <c r="C51" t="s">
        <v>26</v>
      </c>
      <c r="D51" t="s">
        <v>163</v>
      </c>
      <c r="E51" s="16">
        <v>14</v>
      </c>
    </row>
    <row r="52" spans="2:5" x14ac:dyDescent="0.25">
      <c r="B52" t="s">
        <v>25</v>
      </c>
      <c r="C52" t="s">
        <v>26</v>
      </c>
      <c r="D52" t="s">
        <v>164</v>
      </c>
      <c r="E52" s="16">
        <v>33</v>
      </c>
    </row>
    <row r="53" spans="2:5" x14ac:dyDescent="0.25">
      <c r="B53" t="s">
        <v>25</v>
      </c>
      <c r="C53" t="s">
        <v>26</v>
      </c>
      <c r="D53" t="s">
        <v>165</v>
      </c>
      <c r="E53" s="16">
        <v>0</v>
      </c>
    </row>
    <row r="54" spans="2:5" x14ac:dyDescent="0.25">
      <c r="B54" t="s">
        <v>25</v>
      </c>
      <c r="C54" t="s">
        <v>26</v>
      </c>
      <c r="D54" t="s">
        <v>166</v>
      </c>
      <c r="E54" s="16">
        <v>4</v>
      </c>
    </row>
    <row r="55" spans="2:5" x14ac:dyDescent="0.25">
      <c r="B55" t="s">
        <v>25</v>
      </c>
      <c r="C55" t="s">
        <v>26</v>
      </c>
      <c r="D55" t="s">
        <v>167</v>
      </c>
      <c r="E55" s="16">
        <v>72</v>
      </c>
    </row>
    <row r="56" spans="2:5" x14ac:dyDescent="0.25">
      <c r="B56" t="s">
        <v>25</v>
      </c>
      <c r="C56" t="s">
        <v>26</v>
      </c>
      <c r="D56" t="s">
        <v>168</v>
      </c>
      <c r="E56" s="16">
        <v>16</v>
      </c>
    </row>
    <row r="57" spans="2:5" x14ac:dyDescent="0.25">
      <c r="B57" t="s">
        <v>25</v>
      </c>
      <c r="C57" t="s">
        <v>26</v>
      </c>
      <c r="D57" t="s">
        <v>169</v>
      </c>
      <c r="E57" s="16">
        <v>138</v>
      </c>
    </row>
    <row r="58" spans="2:5" x14ac:dyDescent="0.25">
      <c r="B58" t="s">
        <v>25</v>
      </c>
      <c r="C58" t="s">
        <v>26</v>
      </c>
      <c r="D58" t="s">
        <v>170</v>
      </c>
      <c r="E58" s="16">
        <v>2</v>
      </c>
    </row>
    <row r="59" spans="2:5" x14ac:dyDescent="0.25">
      <c r="B59" t="s">
        <v>25</v>
      </c>
      <c r="C59" t="s">
        <v>3</v>
      </c>
      <c r="D59" t="s">
        <v>171</v>
      </c>
      <c r="E59" s="16">
        <v>38</v>
      </c>
    </row>
    <row r="60" spans="2:5" x14ac:dyDescent="0.25">
      <c r="B60" t="s">
        <v>27</v>
      </c>
      <c r="C60" t="s">
        <v>28</v>
      </c>
      <c r="D60" t="s">
        <v>172</v>
      </c>
      <c r="E60" s="16">
        <v>3239</v>
      </c>
    </row>
    <row r="61" spans="2:5" x14ac:dyDescent="0.25">
      <c r="B61" t="s">
        <v>27</v>
      </c>
      <c r="C61" t="s">
        <v>28</v>
      </c>
      <c r="D61" t="s">
        <v>173</v>
      </c>
      <c r="E61" s="16">
        <v>712</v>
      </c>
    </row>
    <row r="62" spans="2:5" x14ac:dyDescent="0.25">
      <c r="B62" t="s">
        <v>27</v>
      </c>
      <c r="C62" t="s">
        <v>28</v>
      </c>
      <c r="D62" t="s">
        <v>174</v>
      </c>
      <c r="E62" s="16">
        <v>1044</v>
      </c>
    </row>
    <row r="63" spans="2:5" x14ac:dyDescent="0.25">
      <c r="B63" t="s">
        <v>27</v>
      </c>
      <c r="C63" t="s">
        <v>28</v>
      </c>
      <c r="D63" t="s">
        <v>175</v>
      </c>
      <c r="E63" s="16">
        <v>329</v>
      </c>
    </row>
    <row r="64" spans="2:5" x14ac:dyDescent="0.25">
      <c r="B64" t="s">
        <v>27</v>
      </c>
      <c r="C64" t="s">
        <v>28</v>
      </c>
      <c r="D64" t="s">
        <v>176</v>
      </c>
      <c r="E64" s="16">
        <v>914</v>
      </c>
    </row>
    <row r="65" spans="2:5" x14ac:dyDescent="0.25">
      <c r="B65" t="s">
        <v>27</v>
      </c>
      <c r="C65" t="s">
        <v>28</v>
      </c>
      <c r="D65" t="s">
        <v>177</v>
      </c>
      <c r="E65" s="16">
        <v>1026</v>
      </c>
    </row>
    <row r="66" spans="2:5" x14ac:dyDescent="0.25">
      <c r="B66" t="s">
        <v>27</v>
      </c>
      <c r="C66" t="s">
        <v>28</v>
      </c>
      <c r="D66" t="s">
        <v>178</v>
      </c>
      <c r="E66" s="16">
        <v>479</v>
      </c>
    </row>
    <row r="67" spans="2:5" x14ac:dyDescent="0.25">
      <c r="B67" t="s">
        <v>27</v>
      </c>
      <c r="C67" t="s">
        <v>28</v>
      </c>
      <c r="D67" t="s">
        <v>179</v>
      </c>
      <c r="E67" s="16">
        <v>2</v>
      </c>
    </row>
    <row r="68" spans="2:5" x14ac:dyDescent="0.25">
      <c r="B68" t="s">
        <v>27</v>
      </c>
      <c r="C68" t="s">
        <v>28</v>
      </c>
      <c r="D68" t="s">
        <v>180</v>
      </c>
      <c r="E68" s="16">
        <v>27</v>
      </c>
    </row>
    <row r="69" spans="2:5" x14ac:dyDescent="0.25">
      <c r="B69" t="s">
        <v>27</v>
      </c>
      <c r="C69" t="s">
        <v>28</v>
      </c>
      <c r="D69" t="s">
        <v>181</v>
      </c>
      <c r="E69" s="16">
        <v>13</v>
      </c>
    </row>
    <row r="70" spans="2:5" x14ac:dyDescent="0.25">
      <c r="B70" t="s">
        <v>27</v>
      </c>
      <c r="C70" t="s">
        <v>28</v>
      </c>
      <c r="D70" t="s">
        <v>182</v>
      </c>
      <c r="E70" s="16">
        <v>70</v>
      </c>
    </row>
    <row r="71" spans="2:5" x14ac:dyDescent="0.25">
      <c r="B71" t="s">
        <v>27</v>
      </c>
      <c r="C71" t="s">
        <v>28</v>
      </c>
      <c r="D71" t="s">
        <v>183</v>
      </c>
      <c r="E71" s="16">
        <v>11</v>
      </c>
    </row>
    <row r="72" spans="2:5" x14ac:dyDescent="0.25">
      <c r="B72" t="s">
        <v>27</v>
      </c>
      <c r="C72" t="s">
        <v>28</v>
      </c>
      <c r="D72" t="s">
        <v>184</v>
      </c>
      <c r="E72" s="16">
        <v>21</v>
      </c>
    </row>
    <row r="73" spans="2:5" x14ac:dyDescent="0.25">
      <c r="B73" t="s">
        <v>27</v>
      </c>
      <c r="C73" t="s">
        <v>28</v>
      </c>
      <c r="D73" t="s">
        <v>185</v>
      </c>
      <c r="E73" s="16">
        <v>99</v>
      </c>
    </row>
    <row r="74" spans="2:5" x14ac:dyDescent="0.25">
      <c r="B74" t="s">
        <v>27</v>
      </c>
      <c r="C74" t="s">
        <v>28</v>
      </c>
      <c r="D74" t="s">
        <v>186</v>
      </c>
      <c r="E74" s="16">
        <v>63</v>
      </c>
    </row>
    <row r="75" spans="2:5" x14ac:dyDescent="0.25">
      <c r="B75" t="s">
        <v>27</v>
      </c>
      <c r="C75" t="s">
        <v>28</v>
      </c>
      <c r="D75" t="s">
        <v>187</v>
      </c>
      <c r="E75" s="16">
        <v>70</v>
      </c>
    </row>
    <row r="76" spans="2:5" x14ac:dyDescent="0.25">
      <c r="B76" t="s">
        <v>27</v>
      </c>
      <c r="C76" t="s">
        <v>28</v>
      </c>
      <c r="D76" t="s">
        <v>188</v>
      </c>
      <c r="E76" s="16">
        <v>21</v>
      </c>
    </row>
    <row r="77" spans="2:5" x14ac:dyDescent="0.25">
      <c r="B77" t="s">
        <v>27</v>
      </c>
      <c r="C77" t="s">
        <v>28</v>
      </c>
      <c r="D77" t="s">
        <v>189</v>
      </c>
      <c r="E77" s="16">
        <v>2288</v>
      </c>
    </row>
    <row r="78" spans="2:5" x14ac:dyDescent="0.25">
      <c r="B78" t="s">
        <v>27</v>
      </c>
      <c r="C78" t="s">
        <v>28</v>
      </c>
      <c r="D78" t="s">
        <v>190</v>
      </c>
      <c r="E78" s="16">
        <v>101</v>
      </c>
    </row>
    <row r="79" spans="2:5" x14ac:dyDescent="0.25">
      <c r="B79" t="s">
        <v>27</v>
      </c>
      <c r="C79" t="s">
        <v>28</v>
      </c>
      <c r="D79" t="s">
        <v>191</v>
      </c>
      <c r="E79" s="16">
        <v>1128</v>
      </c>
    </row>
    <row r="80" spans="2:5" x14ac:dyDescent="0.25">
      <c r="B80" t="s">
        <v>27</v>
      </c>
      <c r="C80" t="s">
        <v>28</v>
      </c>
      <c r="D80" t="s">
        <v>192</v>
      </c>
      <c r="E80" s="16">
        <v>1282</v>
      </c>
    </row>
    <row r="81" spans="2:5" x14ac:dyDescent="0.25">
      <c r="B81" t="s">
        <v>27</v>
      </c>
      <c r="C81" t="s">
        <v>28</v>
      </c>
      <c r="D81" t="s">
        <v>193</v>
      </c>
      <c r="E81" s="16">
        <v>760</v>
      </c>
    </row>
    <row r="82" spans="2:5" x14ac:dyDescent="0.25">
      <c r="B82" t="s">
        <v>27</v>
      </c>
      <c r="C82" t="s">
        <v>28</v>
      </c>
      <c r="D82" t="s">
        <v>194</v>
      </c>
      <c r="E82" s="16">
        <v>483</v>
      </c>
    </row>
    <row r="83" spans="2:5" x14ac:dyDescent="0.25">
      <c r="B83" t="s">
        <v>27</v>
      </c>
      <c r="C83" t="s">
        <v>28</v>
      </c>
      <c r="D83" t="s">
        <v>195</v>
      </c>
      <c r="E83" s="16">
        <v>792</v>
      </c>
    </row>
    <row r="84" spans="2:5" x14ac:dyDescent="0.25">
      <c r="B84" t="s">
        <v>27</v>
      </c>
      <c r="C84" t="s">
        <v>28</v>
      </c>
      <c r="D84" t="s">
        <v>196</v>
      </c>
      <c r="E84" s="16">
        <v>151</v>
      </c>
    </row>
    <row r="85" spans="2:5" x14ac:dyDescent="0.25">
      <c r="B85" t="s">
        <v>27</v>
      </c>
      <c r="C85" t="s">
        <v>28</v>
      </c>
      <c r="D85" t="s">
        <v>130</v>
      </c>
      <c r="E85" s="16">
        <v>0</v>
      </c>
    </row>
    <row r="86" spans="2:5" x14ac:dyDescent="0.25">
      <c r="B86" t="s">
        <v>27</v>
      </c>
      <c r="C86" t="s">
        <v>28</v>
      </c>
      <c r="D86" t="s">
        <v>197</v>
      </c>
      <c r="E86" s="16">
        <v>530</v>
      </c>
    </row>
    <row r="87" spans="2:5" x14ac:dyDescent="0.25">
      <c r="B87" t="s">
        <v>27</v>
      </c>
      <c r="C87" t="s">
        <v>28</v>
      </c>
      <c r="D87" t="s">
        <v>198</v>
      </c>
      <c r="E87" s="16">
        <v>0</v>
      </c>
    </row>
    <row r="88" spans="2:5" x14ac:dyDescent="0.25">
      <c r="B88" t="s">
        <v>27</v>
      </c>
      <c r="C88" t="s">
        <v>28</v>
      </c>
      <c r="D88" t="s">
        <v>199</v>
      </c>
      <c r="E88" s="16">
        <v>680</v>
      </c>
    </row>
    <row r="89" spans="2:5" x14ac:dyDescent="0.25">
      <c r="B89" t="s">
        <v>27</v>
      </c>
      <c r="C89" t="s">
        <v>28</v>
      </c>
      <c r="D89" t="s">
        <v>200</v>
      </c>
      <c r="E89" s="16">
        <v>878</v>
      </c>
    </row>
    <row r="90" spans="2:5" x14ac:dyDescent="0.25">
      <c r="B90" t="s">
        <v>27</v>
      </c>
      <c r="C90" t="s">
        <v>28</v>
      </c>
      <c r="D90" t="s">
        <v>201</v>
      </c>
      <c r="E90" s="16">
        <v>338</v>
      </c>
    </row>
    <row r="91" spans="2:5" x14ac:dyDescent="0.25">
      <c r="B91" t="s">
        <v>27</v>
      </c>
      <c r="C91" t="s">
        <v>28</v>
      </c>
      <c r="D91" t="s">
        <v>202</v>
      </c>
      <c r="E91" s="16">
        <v>575</v>
      </c>
    </row>
    <row r="92" spans="2:5" x14ac:dyDescent="0.25">
      <c r="B92" t="s">
        <v>27</v>
      </c>
      <c r="C92" t="s">
        <v>28</v>
      </c>
      <c r="D92" t="s">
        <v>203</v>
      </c>
      <c r="E92" s="16">
        <v>916</v>
      </c>
    </row>
    <row r="93" spans="2:5" x14ac:dyDescent="0.25">
      <c r="B93" t="s">
        <v>27</v>
      </c>
      <c r="C93" t="s">
        <v>28</v>
      </c>
      <c r="D93" t="s">
        <v>159</v>
      </c>
      <c r="E93" s="16">
        <v>471</v>
      </c>
    </row>
    <row r="94" spans="2:5" x14ac:dyDescent="0.25">
      <c r="B94" t="s">
        <v>27</v>
      </c>
      <c r="C94" t="s">
        <v>28</v>
      </c>
      <c r="D94" t="s">
        <v>204</v>
      </c>
      <c r="E94" s="16">
        <v>1231</v>
      </c>
    </row>
    <row r="95" spans="2:5" x14ac:dyDescent="0.25">
      <c r="B95" t="s">
        <v>27</v>
      </c>
      <c r="C95" t="s">
        <v>28</v>
      </c>
      <c r="D95" t="s">
        <v>205</v>
      </c>
      <c r="E95" s="16">
        <v>289</v>
      </c>
    </row>
    <row r="96" spans="2:5" x14ac:dyDescent="0.25">
      <c r="B96" t="s">
        <v>27</v>
      </c>
      <c r="C96" t="s">
        <v>28</v>
      </c>
      <c r="D96" t="s">
        <v>206</v>
      </c>
      <c r="E96" s="16">
        <v>3661</v>
      </c>
    </row>
    <row r="97" spans="2:5" x14ac:dyDescent="0.25">
      <c r="B97" t="s">
        <v>27</v>
      </c>
      <c r="C97" t="s">
        <v>28</v>
      </c>
      <c r="D97" t="s">
        <v>207</v>
      </c>
      <c r="E97" s="16">
        <v>1078</v>
      </c>
    </row>
    <row r="98" spans="2:5" x14ac:dyDescent="0.25">
      <c r="B98" t="s">
        <v>27</v>
      </c>
      <c r="C98" t="s">
        <v>28</v>
      </c>
      <c r="D98" t="s">
        <v>208</v>
      </c>
      <c r="E98" s="16">
        <v>268</v>
      </c>
    </row>
    <row r="99" spans="2:5" x14ac:dyDescent="0.25">
      <c r="B99" t="s">
        <v>27</v>
      </c>
      <c r="C99" t="s">
        <v>28</v>
      </c>
      <c r="D99" t="s">
        <v>209</v>
      </c>
      <c r="E99" s="16">
        <v>55</v>
      </c>
    </row>
    <row r="100" spans="2:5" x14ac:dyDescent="0.25">
      <c r="B100" t="s">
        <v>27</v>
      </c>
      <c r="C100" t="s">
        <v>28</v>
      </c>
      <c r="D100" t="s">
        <v>210</v>
      </c>
      <c r="E100" s="16">
        <v>116</v>
      </c>
    </row>
    <row r="101" spans="2:5" x14ac:dyDescent="0.25">
      <c r="B101" t="s">
        <v>27</v>
      </c>
      <c r="C101" t="s">
        <v>28</v>
      </c>
      <c r="D101" t="s">
        <v>211</v>
      </c>
      <c r="E101" s="16">
        <v>0</v>
      </c>
    </row>
    <row r="102" spans="2:5" x14ac:dyDescent="0.25">
      <c r="B102" t="s">
        <v>27</v>
      </c>
      <c r="C102" t="s">
        <v>28</v>
      </c>
      <c r="D102" t="s">
        <v>212</v>
      </c>
      <c r="E102" s="16">
        <v>59</v>
      </c>
    </row>
    <row r="103" spans="2:5" x14ac:dyDescent="0.25">
      <c r="B103" t="s">
        <v>27</v>
      </c>
      <c r="C103" t="s">
        <v>28</v>
      </c>
      <c r="D103" t="s">
        <v>213</v>
      </c>
      <c r="E103" s="16">
        <v>70</v>
      </c>
    </row>
    <row r="104" spans="2:5" x14ac:dyDescent="0.25">
      <c r="B104" t="s">
        <v>27</v>
      </c>
      <c r="C104" t="s">
        <v>28</v>
      </c>
      <c r="D104" t="s">
        <v>214</v>
      </c>
      <c r="E104" s="16">
        <v>134</v>
      </c>
    </row>
    <row r="105" spans="2:5" x14ac:dyDescent="0.25">
      <c r="B105" t="s">
        <v>27</v>
      </c>
      <c r="C105" t="s">
        <v>28</v>
      </c>
      <c r="D105" t="s">
        <v>215</v>
      </c>
      <c r="E105" s="16">
        <v>205</v>
      </c>
    </row>
    <row r="106" spans="2:5" x14ac:dyDescent="0.25">
      <c r="B106" t="s">
        <v>27</v>
      </c>
      <c r="C106" t="s">
        <v>28</v>
      </c>
      <c r="D106" t="s">
        <v>216</v>
      </c>
      <c r="E106" s="16">
        <v>401</v>
      </c>
    </row>
    <row r="107" spans="2:5" x14ac:dyDescent="0.25">
      <c r="B107" t="s">
        <v>27</v>
      </c>
      <c r="C107" t="s">
        <v>28</v>
      </c>
      <c r="D107" t="s">
        <v>217</v>
      </c>
      <c r="E107" s="16">
        <v>172</v>
      </c>
    </row>
    <row r="108" spans="2:5" x14ac:dyDescent="0.25">
      <c r="B108" t="s">
        <v>27</v>
      </c>
      <c r="C108" t="s">
        <v>28</v>
      </c>
      <c r="D108" t="s">
        <v>218</v>
      </c>
      <c r="E108" s="16">
        <v>445</v>
      </c>
    </row>
    <row r="109" spans="2:5" x14ac:dyDescent="0.25">
      <c r="B109" t="s">
        <v>27</v>
      </c>
      <c r="C109" t="s">
        <v>28</v>
      </c>
      <c r="D109" t="s">
        <v>219</v>
      </c>
      <c r="E109" s="16">
        <v>637</v>
      </c>
    </row>
    <row r="110" spans="2:5" x14ac:dyDescent="0.25">
      <c r="B110" t="s">
        <v>27</v>
      </c>
      <c r="C110" t="s">
        <v>28</v>
      </c>
      <c r="D110" t="s">
        <v>220</v>
      </c>
      <c r="E110" s="16">
        <v>45</v>
      </c>
    </row>
    <row r="111" spans="2:5" x14ac:dyDescent="0.25">
      <c r="B111" t="s">
        <v>27</v>
      </c>
      <c r="C111" t="s">
        <v>28</v>
      </c>
      <c r="D111" t="s">
        <v>221</v>
      </c>
      <c r="E111" s="16">
        <v>44</v>
      </c>
    </row>
    <row r="112" spans="2:5" x14ac:dyDescent="0.25">
      <c r="B112" t="s">
        <v>27</v>
      </c>
      <c r="C112" t="s">
        <v>28</v>
      </c>
      <c r="D112" t="s">
        <v>222</v>
      </c>
      <c r="E112" s="16">
        <v>86</v>
      </c>
    </row>
    <row r="113" spans="2:5" x14ac:dyDescent="0.25">
      <c r="B113" t="s">
        <v>27</v>
      </c>
      <c r="C113" t="s">
        <v>28</v>
      </c>
      <c r="D113" t="s">
        <v>223</v>
      </c>
      <c r="E113" s="16">
        <v>27</v>
      </c>
    </row>
    <row r="114" spans="2:5" x14ac:dyDescent="0.25">
      <c r="B114" t="s">
        <v>27</v>
      </c>
      <c r="C114" t="s">
        <v>28</v>
      </c>
      <c r="D114" t="s">
        <v>224</v>
      </c>
      <c r="E114" s="16">
        <v>96</v>
      </c>
    </row>
    <row r="115" spans="2:5" x14ac:dyDescent="0.25">
      <c r="B115" t="s">
        <v>27</v>
      </c>
      <c r="C115" t="s">
        <v>28</v>
      </c>
      <c r="D115" t="s">
        <v>225</v>
      </c>
      <c r="E115" s="16">
        <v>62</v>
      </c>
    </row>
    <row r="116" spans="2:5" x14ac:dyDescent="0.25">
      <c r="B116" t="s">
        <v>27</v>
      </c>
      <c r="C116" t="s">
        <v>28</v>
      </c>
      <c r="D116" t="s">
        <v>226</v>
      </c>
      <c r="E116" s="16">
        <v>346</v>
      </c>
    </row>
    <row r="117" spans="2:5" x14ac:dyDescent="0.25">
      <c r="B117" t="s">
        <v>27</v>
      </c>
      <c r="C117" t="s">
        <v>28</v>
      </c>
      <c r="D117" t="s">
        <v>227</v>
      </c>
      <c r="E117" s="16">
        <v>396</v>
      </c>
    </row>
    <row r="118" spans="2:5" x14ac:dyDescent="0.25">
      <c r="B118" t="s">
        <v>27</v>
      </c>
      <c r="C118" t="s">
        <v>28</v>
      </c>
      <c r="D118" t="s">
        <v>228</v>
      </c>
      <c r="E118" s="16">
        <v>1</v>
      </c>
    </row>
    <row r="119" spans="2:5" x14ac:dyDescent="0.25">
      <c r="B119" t="s">
        <v>27</v>
      </c>
      <c r="C119" t="s">
        <v>28</v>
      </c>
      <c r="D119" t="s">
        <v>229</v>
      </c>
      <c r="E119" s="16">
        <v>0</v>
      </c>
    </row>
    <row r="120" spans="2:5" x14ac:dyDescent="0.25">
      <c r="B120" t="s">
        <v>27</v>
      </c>
      <c r="C120" t="s">
        <v>28</v>
      </c>
      <c r="D120" t="s">
        <v>230</v>
      </c>
      <c r="E120" s="16">
        <v>2498</v>
      </c>
    </row>
    <row r="121" spans="2:5" x14ac:dyDescent="0.25">
      <c r="B121" t="s">
        <v>27</v>
      </c>
      <c r="C121" t="s">
        <v>28</v>
      </c>
      <c r="D121" t="s">
        <v>231</v>
      </c>
      <c r="E121" s="16">
        <v>139</v>
      </c>
    </row>
    <row r="122" spans="2:5" x14ac:dyDescent="0.25">
      <c r="B122" t="s">
        <v>27</v>
      </c>
      <c r="C122" t="s">
        <v>28</v>
      </c>
      <c r="D122" t="s">
        <v>232</v>
      </c>
      <c r="E122" s="16">
        <v>77</v>
      </c>
    </row>
    <row r="123" spans="2:5" x14ac:dyDescent="0.25">
      <c r="B123" t="s">
        <v>27</v>
      </c>
      <c r="C123" t="s">
        <v>28</v>
      </c>
      <c r="D123" t="s">
        <v>233</v>
      </c>
      <c r="E123" s="16">
        <v>191</v>
      </c>
    </row>
    <row r="124" spans="2:5" x14ac:dyDescent="0.25">
      <c r="B124" t="s">
        <v>27</v>
      </c>
      <c r="C124" t="s">
        <v>28</v>
      </c>
      <c r="D124" t="s">
        <v>234</v>
      </c>
      <c r="E124" s="16">
        <v>87</v>
      </c>
    </row>
    <row r="125" spans="2:5" x14ac:dyDescent="0.25">
      <c r="B125" t="s">
        <v>27</v>
      </c>
      <c r="C125" t="s">
        <v>28</v>
      </c>
      <c r="D125" t="s">
        <v>235</v>
      </c>
      <c r="E125" s="16">
        <v>82</v>
      </c>
    </row>
    <row r="126" spans="2:5" x14ac:dyDescent="0.25">
      <c r="B126" t="s">
        <v>27</v>
      </c>
      <c r="C126" t="s">
        <v>28</v>
      </c>
      <c r="D126" t="s">
        <v>236</v>
      </c>
      <c r="E126" s="16">
        <v>3</v>
      </c>
    </row>
    <row r="127" spans="2:5" x14ac:dyDescent="0.25">
      <c r="B127" t="s">
        <v>27</v>
      </c>
      <c r="C127" t="s">
        <v>28</v>
      </c>
      <c r="D127" t="s">
        <v>237</v>
      </c>
      <c r="E127" s="16">
        <v>12</v>
      </c>
    </row>
    <row r="128" spans="2:5" x14ac:dyDescent="0.25">
      <c r="B128" t="s">
        <v>27</v>
      </c>
      <c r="C128" t="s">
        <v>28</v>
      </c>
      <c r="D128" t="s">
        <v>238</v>
      </c>
      <c r="E128" s="16">
        <v>43</v>
      </c>
    </row>
    <row r="129" spans="2:5" x14ac:dyDescent="0.25">
      <c r="B129" t="s">
        <v>27</v>
      </c>
      <c r="C129" t="s">
        <v>28</v>
      </c>
      <c r="D129" t="s">
        <v>239</v>
      </c>
      <c r="E129" s="16">
        <v>15</v>
      </c>
    </row>
    <row r="130" spans="2:5" x14ac:dyDescent="0.25">
      <c r="B130" t="s">
        <v>27</v>
      </c>
      <c r="C130" t="s">
        <v>28</v>
      </c>
      <c r="D130" t="s">
        <v>240</v>
      </c>
      <c r="E130" s="16">
        <v>1</v>
      </c>
    </row>
    <row r="131" spans="2:5" x14ac:dyDescent="0.25">
      <c r="B131" t="s">
        <v>27</v>
      </c>
      <c r="C131" t="s">
        <v>28</v>
      </c>
      <c r="D131" t="s">
        <v>241</v>
      </c>
      <c r="E131" s="16">
        <v>12</v>
      </c>
    </row>
    <row r="132" spans="2:5" x14ac:dyDescent="0.25">
      <c r="B132" t="s">
        <v>27</v>
      </c>
      <c r="C132" t="s">
        <v>28</v>
      </c>
      <c r="D132" t="s">
        <v>242</v>
      </c>
      <c r="E132" s="16">
        <v>7</v>
      </c>
    </row>
    <row r="133" spans="2:5" x14ac:dyDescent="0.25">
      <c r="B133" t="s">
        <v>27</v>
      </c>
      <c r="C133" t="s">
        <v>28</v>
      </c>
      <c r="D133" t="s">
        <v>243</v>
      </c>
      <c r="E133" s="16">
        <v>12</v>
      </c>
    </row>
    <row r="134" spans="2:5" x14ac:dyDescent="0.25">
      <c r="B134" t="s">
        <v>27</v>
      </c>
      <c r="C134" t="s">
        <v>28</v>
      </c>
      <c r="D134" t="s">
        <v>244</v>
      </c>
      <c r="E134" s="16">
        <v>0</v>
      </c>
    </row>
    <row r="135" spans="2:5" x14ac:dyDescent="0.25">
      <c r="B135" t="s">
        <v>27</v>
      </c>
      <c r="C135" t="s">
        <v>28</v>
      </c>
      <c r="D135" t="s">
        <v>245</v>
      </c>
      <c r="E135" s="16">
        <v>4</v>
      </c>
    </row>
    <row r="136" spans="2:5" x14ac:dyDescent="0.25">
      <c r="B136" t="s">
        <v>27</v>
      </c>
      <c r="C136" t="s">
        <v>28</v>
      </c>
      <c r="D136" t="s">
        <v>246</v>
      </c>
      <c r="E136" s="16">
        <v>28</v>
      </c>
    </row>
    <row r="137" spans="2:5" x14ac:dyDescent="0.25">
      <c r="B137" t="s">
        <v>27</v>
      </c>
      <c r="C137" t="s">
        <v>28</v>
      </c>
      <c r="D137" t="s">
        <v>247</v>
      </c>
      <c r="E137" s="16">
        <v>0</v>
      </c>
    </row>
    <row r="138" spans="2:5" x14ac:dyDescent="0.25">
      <c r="B138" t="s">
        <v>27</v>
      </c>
      <c r="C138" t="s">
        <v>28</v>
      </c>
      <c r="D138" t="s">
        <v>248</v>
      </c>
      <c r="E138" s="16">
        <v>0</v>
      </c>
    </row>
    <row r="139" spans="2:5" x14ac:dyDescent="0.25">
      <c r="B139" t="s">
        <v>27</v>
      </c>
      <c r="C139" t="s">
        <v>28</v>
      </c>
      <c r="D139" t="s">
        <v>249</v>
      </c>
      <c r="E139" s="16">
        <v>0</v>
      </c>
    </row>
    <row r="140" spans="2:5" x14ac:dyDescent="0.25">
      <c r="B140" t="s">
        <v>27</v>
      </c>
      <c r="C140" t="s">
        <v>28</v>
      </c>
      <c r="D140" t="s">
        <v>250</v>
      </c>
      <c r="E140" s="16">
        <v>2</v>
      </c>
    </row>
    <row r="141" spans="2:5" x14ac:dyDescent="0.25">
      <c r="B141" t="s">
        <v>27</v>
      </c>
      <c r="C141" t="s">
        <v>28</v>
      </c>
      <c r="D141" t="s">
        <v>251</v>
      </c>
      <c r="E141" s="16">
        <v>0</v>
      </c>
    </row>
    <row r="142" spans="2:5" x14ac:dyDescent="0.25">
      <c r="B142" t="s">
        <v>27</v>
      </c>
      <c r="C142" t="s">
        <v>28</v>
      </c>
      <c r="D142" t="s">
        <v>252</v>
      </c>
      <c r="E142" s="16">
        <v>1</v>
      </c>
    </row>
    <row r="143" spans="2:5" x14ac:dyDescent="0.25">
      <c r="B143" t="s">
        <v>27</v>
      </c>
      <c r="C143" t="s">
        <v>28</v>
      </c>
      <c r="D143" t="s">
        <v>253</v>
      </c>
      <c r="E143" s="16">
        <v>4</v>
      </c>
    </row>
    <row r="144" spans="2:5" x14ac:dyDescent="0.25">
      <c r="B144" t="s">
        <v>27</v>
      </c>
      <c r="C144" t="s">
        <v>28</v>
      </c>
      <c r="D144" t="s">
        <v>254</v>
      </c>
      <c r="E144" s="16">
        <v>0</v>
      </c>
    </row>
    <row r="145" spans="2:5" x14ac:dyDescent="0.25">
      <c r="B145" t="s">
        <v>27</v>
      </c>
      <c r="C145" t="s">
        <v>28</v>
      </c>
      <c r="D145" t="s">
        <v>255</v>
      </c>
      <c r="E145" s="16">
        <v>4</v>
      </c>
    </row>
    <row r="146" spans="2:5" x14ac:dyDescent="0.25">
      <c r="B146" t="s">
        <v>27</v>
      </c>
      <c r="C146" t="s">
        <v>28</v>
      </c>
      <c r="D146" t="s">
        <v>256</v>
      </c>
      <c r="E146" s="16">
        <v>12</v>
      </c>
    </row>
    <row r="147" spans="2:5" x14ac:dyDescent="0.25">
      <c r="B147" t="s">
        <v>27</v>
      </c>
      <c r="C147" t="s">
        <v>28</v>
      </c>
      <c r="D147" t="s">
        <v>257</v>
      </c>
      <c r="E147" s="16">
        <v>42</v>
      </c>
    </row>
    <row r="148" spans="2:5" x14ac:dyDescent="0.25">
      <c r="B148" t="s">
        <v>27</v>
      </c>
      <c r="C148" t="s">
        <v>28</v>
      </c>
      <c r="D148" t="s">
        <v>258</v>
      </c>
      <c r="E148" s="16">
        <v>11</v>
      </c>
    </row>
    <row r="149" spans="2:5" x14ac:dyDescent="0.25">
      <c r="B149" t="s">
        <v>27</v>
      </c>
      <c r="C149" t="s">
        <v>28</v>
      </c>
      <c r="D149" t="s">
        <v>259</v>
      </c>
      <c r="E149" s="16">
        <v>0</v>
      </c>
    </row>
    <row r="150" spans="2:5" x14ac:dyDescent="0.25">
      <c r="B150" t="s">
        <v>27</v>
      </c>
      <c r="C150" t="s">
        <v>28</v>
      </c>
      <c r="D150" t="s">
        <v>260</v>
      </c>
      <c r="E150" s="16">
        <v>0</v>
      </c>
    </row>
    <row r="151" spans="2:5" x14ac:dyDescent="0.25">
      <c r="B151" t="s">
        <v>27</v>
      </c>
      <c r="C151" t="s">
        <v>28</v>
      </c>
      <c r="D151" t="s">
        <v>261</v>
      </c>
      <c r="E151" s="16">
        <v>1</v>
      </c>
    </row>
    <row r="152" spans="2:5" x14ac:dyDescent="0.25">
      <c r="B152" t="s">
        <v>27</v>
      </c>
      <c r="C152" t="s">
        <v>28</v>
      </c>
      <c r="D152" t="s">
        <v>262</v>
      </c>
      <c r="E152" s="16">
        <v>27</v>
      </c>
    </row>
    <row r="153" spans="2:5" x14ac:dyDescent="0.25">
      <c r="B153" t="s">
        <v>27</v>
      </c>
      <c r="C153" t="s">
        <v>28</v>
      </c>
      <c r="D153" t="s">
        <v>263</v>
      </c>
      <c r="E153" s="16">
        <v>6</v>
      </c>
    </row>
    <row r="154" spans="2:5" x14ac:dyDescent="0.25">
      <c r="B154" t="s">
        <v>27</v>
      </c>
      <c r="C154" t="s">
        <v>28</v>
      </c>
      <c r="D154" t="s">
        <v>264</v>
      </c>
      <c r="E154" s="16">
        <v>510</v>
      </c>
    </row>
    <row r="155" spans="2:5" x14ac:dyDescent="0.25">
      <c r="B155" t="s">
        <v>27</v>
      </c>
      <c r="C155" t="s">
        <v>28</v>
      </c>
      <c r="D155" t="s">
        <v>265</v>
      </c>
      <c r="E155" s="16">
        <v>43</v>
      </c>
    </row>
    <row r="156" spans="2:5" x14ac:dyDescent="0.25">
      <c r="B156" t="s">
        <v>27</v>
      </c>
      <c r="C156" t="s">
        <v>28</v>
      </c>
      <c r="D156" t="s">
        <v>266</v>
      </c>
      <c r="E156" s="16">
        <v>0</v>
      </c>
    </row>
    <row r="157" spans="2:5" x14ac:dyDescent="0.25">
      <c r="B157" t="s">
        <v>27</v>
      </c>
      <c r="C157" t="s">
        <v>28</v>
      </c>
      <c r="D157" t="s">
        <v>267</v>
      </c>
      <c r="E157" s="16">
        <v>7</v>
      </c>
    </row>
    <row r="158" spans="2:5" x14ac:dyDescent="0.25">
      <c r="B158" t="s">
        <v>27</v>
      </c>
      <c r="C158" t="s">
        <v>28</v>
      </c>
      <c r="D158" t="s">
        <v>268</v>
      </c>
      <c r="E158" s="16">
        <v>311</v>
      </c>
    </row>
    <row r="159" spans="2:5" x14ac:dyDescent="0.25">
      <c r="B159" t="s">
        <v>27</v>
      </c>
      <c r="C159" t="s">
        <v>28</v>
      </c>
      <c r="D159" t="s">
        <v>269</v>
      </c>
      <c r="E159" s="16">
        <v>0</v>
      </c>
    </row>
    <row r="160" spans="2:5" x14ac:dyDescent="0.25">
      <c r="B160" t="s">
        <v>27</v>
      </c>
      <c r="C160" t="s">
        <v>28</v>
      </c>
      <c r="D160" t="s">
        <v>270</v>
      </c>
      <c r="E160" s="16">
        <v>0</v>
      </c>
    </row>
    <row r="161" spans="2:5" x14ac:dyDescent="0.25">
      <c r="B161" t="s">
        <v>27</v>
      </c>
      <c r="C161" t="s">
        <v>28</v>
      </c>
      <c r="D161" t="s">
        <v>271</v>
      </c>
      <c r="E161" s="16">
        <v>35</v>
      </c>
    </row>
    <row r="162" spans="2:5" x14ac:dyDescent="0.25">
      <c r="B162" t="s">
        <v>27</v>
      </c>
      <c r="C162" t="s">
        <v>28</v>
      </c>
      <c r="D162" t="s">
        <v>272</v>
      </c>
      <c r="E162" s="16">
        <v>0</v>
      </c>
    </row>
    <row r="163" spans="2:5" x14ac:dyDescent="0.25">
      <c r="B163" t="s">
        <v>27</v>
      </c>
      <c r="C163" t="s">
        <v>28</v>
      </c>
      <c r="D163" t="s">
        <v>273</v>
      </c>
      <c r="E163" s="16">
        <v>8</v>
      </c>
    </row>
    <row r="164" spans="2:5" x14ac:dyDescent="0.25">
      <c r="B164" t="s">
        <v>27</v>
      </c>
      <c r="C164" t="s">
        <v>28</v>
      </c>
      <c r="D164" t="s">
        <v>274</v>
      </c>
      <c r="E164" s="16">
        <v>26</v>
      </c>
    </row>
    <row r="165" spans="2:5" x14ac:dyDescent="0.25">
      <c r="B165" t="s">
        <v>27</v>
      </c>
      <c r="C165" t="s">
        <v>28</v>
      </c>
      <c r="D165" t="s">
        <v>275</v>
      </c>
      <c r="E165" s="16">
        <v>24</v>
      </c>
    </row>
    <row r="166" spans="2:5" x14ac:dyDescent="0.25">
      <c r="B166" t="s">
        <v>27</v>
      </c>
      <c r="C166" t="s">
        <v>28</v>
      </c>
      <c r="D166" t="s">
        <v>276</v>
      </c>
      <c r="E166" s="16">
        <v>17</v>
      </c>
    </row>
    <row r="167" spans="2:5" x14ac:dyDescent="0.25">
      <c r="B167" t="s">
        <v>27</v>
      </c>
      <c r="C167" t="s">
        <v>28</v>
      </c>
      <c r="D167" t="s">
        <v>277</v>
      </c>
      <c r="E167" s="16">
        <v>8</v>
      </c>
    </row>
    <row r="168" spans="2:5" x14ac:dyDescent="0.25">
      <c r="B168" t="s">
        <v>27</v>
      </c>
      <c r="C168" t="s">
        <v>28</v>
      </c>
      <c r="D168" t="s">
        <v>278</v>
      </c>
      <c r="E168" s="16">
        <v>21</v>
      </c>
    </row>
    <row r="169" spans="2:5" x14ac:dyDescent="0.25">
      <c r="B169" t="s">
        <v>27</v>
      </c>
      <c r="C169" t="s">
        <v>28</v>
      </c>
      <c r="D169" t="s">
        <v>279</v>
      </c>
      <c r="E169" s="16">
        <v>17</v>
      </c>
    </row>
    <row r="170" spans="2:5" x14ac:dyDescent="0.25">
      <c r="B170" t="s">
        <v>27</v>
      </c>
      <c r="C170" t="s">
        <v>28</v>
      </c>
      <c r="D170" t="s">
        <v>280</v>
      </c>
      <c r="E170" s="16">
        <v>7</v>
      </c>
    </row>
    <row r="171" spans="2:5" x14ac:dyDescent="0.25">
      <c r="B171" t="s">
        <v>29</v>
      </c>
      <c r="C171" t="s">
        <v>30</v>
      </c>
      <c r="D171" t="s">
        <v>281</v>
      </c>
      <c r="E171" s="16">
        <v>590</v>
      </c>
    </row>
    <row r="172" spans="2:5" x14ac:dyDescent="0.25">
      <c r="B172" t="s">
        <v>29</v>
      </c>
      <c r="C172" t="s">
        <v>30</v>
      </c>
      <c r="D172" t="s">
        <v>282</v>
      </c>
      <c r="E172" s="16">
        <v>15</v>
      </c>
    </row>
    <row r="173" spans="2:5" x14ac:dyDescent="0.25">
      <c r="B173" t="s">
        <v>29</v>
      </c>
      <c r="C173" t="s">
        <v>30</v>
      </c>
      <c r="D173" t="s">
        <v>283</v>
      </c>
      <c r="E173" s="16">
        <v>42</v>
      </c>
    </row>
    <row r="174" spans="2:5" x14ac:dyDescent="0.25">
      <c r="B174" t="s">
        <v>29</v>
      </c>
      <c r="C174" t="s">
        <v>30</v>
      </c>
      <c r="D174" t="s">
        <v>284</v>
      </c>
      <c r="E174" s="16">
        <v>59</v>
      </c>
    </row>
    <row r="175" spans="2:5" x14ac:dyDescent="0.25">
      <c r="B175" t="s">
        <v>29</v>
      </c>
      <c r="C175" t="s">
        <v>30</v>
      </c>
      <c r="D175" t="s">
        <v>130</v>
      </c>
      <c r="E175" s="16">
        <v>88</v>
      </c>
    </row>
    <row r="176" spans="2:5" x14ac:dyDescent="0.25">
      <c r="B176" t="s">
        <v>29</v>
      </c>
      <c r="C176" t="s">
        <v>30</v>
      </c>
      <c r="D176" t="s">
        <v>285</v>
      </c>
      <c r="E176" s="16">
        <v>223</v>
      </c>
    </row>
    <row r="177" spans="2:5" x14ac:dyDescent="0.25">
      <c r="B177" t="s">
        <v>29</v>
      </c>
      <c r="C177" t="s">
        <v>30</v>
      </c>
      <c r="D177" t="s">
        <v>286</v>
      </c>
      <c r="E177" s="16">
        <v>56</v>
      </c>
    </row>
    <row r="178" spans="2:5" x14ac:dyDescent="0.25">
      <c r="B178" t="s">
        <v>29</v>
      </c>
      <c r="C178" t="s">
        <v>30</v>
      </c>
      <c r="D178" t="s">
        <v>287</v>
      </c>
      <c r="E178" s="16">
        <v>176</v>
      </c>
    </row>
    <row r="179" spans="2:5" x14ac:dyDescent="0.25">
      <c r="B179" t="s">
        <v>29</v>
      </c>
      <c r="C179" t="s">
        <v>30</v>
      </c>
      <c r="D179" t="s">
        <v>288</v>
      </c>
      <c r="E179" s="16">
        <v>202</v>
      </c>
    </row>
    <row r="180" spans="2:5" x14ac:dyDescent="0.25">
      <c r="B180" t="s">
        <v>29</v>
      </c>
      <c r="C180" t="s">
        <v>30</v>
      </c>
      <c r="D180" t="s">
        <v>289</v>
      </c>
      <c r="E180" s="16">
        <v>97</v>
      </c>
    </row>
    <row r="181" spans="2:5" x14ac:dyDescent="0.25">
      <c r="B181" t="s">
        <v>29</v>
      </c>
      <c r="C181" t="s">
        <v>30</v>
      </c>
      <c r="D181" t="s">
        <v>290</v>
      </c>
      <c r="E181" s="16">
        <v>0</v>
      </c>
    </row>
    <row r="182" spans="2:5" x14ac:dyDescent="0.25">
      <c r="B182" t="s">
        <v>29</v>
      </c>
      <c r="C182" t="s">
        <v>30</v>
      </c>
      <c r="D182" t="s">
        <v>291</v>
      </c>
      <c r="E182" s="16">
        <v>67</v>
      </c>
    </row>
    <row r="183" spans="2:5" x14ac:dyDescent="0.25">
      <c r="B183" t="s">
        <v>31</v>
      </c>
      <c r="C183" t="s">
        <v>32</v>
      </c>
      <c r="D183" t="s">
        <v>292</v>
      </c>
      <c r="E183" s="16">
        <v>1111</v>
      </c>
    </row>
    <row r="184" spans="2:5" x14ac:dyDescent="0.25">
      <c r="B184" t="s">
        <v>31</v>
      </c>
      <c r="C184" t="s">
        <v>32</v>
      </c>
      <c r="D184" t="s">
        <v>191</v>
      </c>
      <c r="E184" s="16">
        <v>261</v>
      </c>
    </row>
    <row r="185" spans="2:5" x14ac:dyDescent="0.25">
      <c r="B185" t="s">
        <v>31</v>
      </c>
      <c r="C185" t="s">
        <v>32</v>
      </c>
      <c r="D185" t="s">
        <v>293</v>
      </c>
      <c r="E185" s="16">
        <v>358</v>
      </c>
    </row>
    <row r="186" spans="2:5" x14ac:dyDescent="0.25">
      <c r="B186" t="s">
        <v>31</v>
      </c>
      <c r="C186" t="s">
        <v>32</v>
      </c>
      <c r="D186" t="s">
        <v>294</v>
      </c>
      <c r="E186" s="16">
        <v>208</v>
      </c>
    </row>
    <row r="187" spans="2:5" x14ac:dyDescent="0.25">
      <c r="B187" t="s">
        <v>33</v>
      </c>
      <c r="C187" t="s">
        <v>34</v>
      </c>
      <c r="D187" t="s">
        <v>295</v>
      </c>
      <c r="E187" s="16">
        <v>603</v>
      </c>
    </row>
    <row r="188" spans="2:5" x14ac:dyDescent="0.25">
      <c r="B188" t="s">
        <v>33</v>
      </c>
      <c r="C188" t="s">
        <v>34</v>
      </c>
      <c r="D188" t="s">
        <v>296</v>
      </c>
      <c r="E188" s="16">
        <v>323</v>
      </c>
    </row>
    <row r="189" spans="2:5" x14ac:dyDescent="0.25">
      <c r="B189" t="s">
        <v>33</v>
      </c>
      <c r="C189" t="s">
        <v>34</v>
      </c>
      <c r="D189" t="s">
        <v>297</v>
      </c>
      <c r="E189" s="16">
        <v>252</v>
      </c>
    </row>
    <row r="190" spans="2:5" x14ac:dyDescent="0.25">
      <c r="B190" t="s">
        <v>33</v>
      </c>
      <c r="C190" t="s">
        <v>34</v>
      </c>
      <c r="D190" t="s">
        <v>298</v>
      </c>
      <c r="E190" s="16">
        <v>134</v>
      </c>
    </row>
    <row r="191" spans="2:5" x14ac:dyDescent="0.25">
      <c r="B191" t="s">
        <v>33</v>
      </c>
      <c r="C191" t="s">
        <v>35</v>
      </c>
      <c r="D191" t="s">
        <v>299</v>
      </c>
      <c r="E191" s="16">
        <v>0</v>
      </c>
    </row>
    <row r="192" spans="2:5" x14ac:dyDescent="0.25">
      <c r="B192" t="s">
        <v>36</v>
      </c>
      <c r="C192" t="s">
        <v>37</v>
      </c>
      <c r="D192" t="s">
        <v>300</v>
      </c>
      <c r="E192" s="16">
        <v>296</v>
      </c>
    </row>
    <row r="193" spans="2:5" x14ac:dyDescent="0.25">
      <c r="B193" t="s">
        <v>38</v>
      </c>
      <c r="C193" t="s">
        <v>39</v>
      </c>
      <c r="D193" t="s">
        <v>301</v>
      </c>
      <c r="E193" s="16">
        <v>41</v>
      </c>
    </row>
    <row r="194" spans="2:5" x14ac:dyDescent="0.25">
      <c r="B194" t="s">
        <v>40</v>
      </c>
      <c r="C194" t="s">
        <v>41</v>
      </c>
      <c r="D194" t="s">
        <v>302</v>
      </c>
      <c r="E194" s="16">
        <v>614</v>
      </c>
    </row>
    <row r="195" spans="2:5" x14ac:dyDescent="0.25">
      <c r="B195" t="s">
        <v>40</v>
      </c>
      <c r="C195" t="s">
        <v>41</v>
      </c>
      <c r="D195" t="s">
        <v>303</v>
      </c>
      <c r="E195" s="16">
        <v>57</v>
      </c>
    </row>
    <row r="196" spans="2:5" x14ac:dyDescent="0.25">
      <c r="B196" t="s">
        <v>40</v>
      </c>
      <c r="C196" t="s">
        <v>41</v>
      </c>
      <c r="D196" t="s">
        <v>304</v>
      </c>
      <c r="E196" s="16">
        <v>254</v>
      </c>
    </row>
    <row r="197" spans="2:5" x14ac:dyDescent="0.25">
      <c r="B197" t="s">
        <v>40</v>
      </c>
      <c r="C197" t="s">
        <v>41</v>
      </c>
      <c r="D197" t="s">
        <v>305</v>
      </c>
      <c r="E197" s="16">
        <v>136</v>
      </c>
    </row>
    <row r="198" spans="2:5" x14ac:dyDescent="0.25">
      <c r="B198" t="s">
        <v>40</v>
      </c>
      <c r="C198" t="s">
        <v>41</v>
      </c>
      <c r="D198" t="s">
        <v>306</v>
      </c>
      <c r="E198" s="16">
        <v>73</v>
      </c>
    </row>
    <row r="199" spans="2:5" x14ac:dyDescent="0.25">
      <c r="B199" t="s">
        <v>42</v>
      </c>
      <c r="C199" t="s">
        <v>43</v>
      </c>
      <c r="D199" t="s">
        <v>307</v>
      </c>
      <c r="E199" s="16">
        <v>336</v>
      </c>
    </row>
    <row r="200" spans="2:5" x14ac:dyDescent="0.25">
      <c r="B200" t="s">
        <v>44</v>
      </c>
      <c r="C200" t="s">
        <v>2</v>
      </c>
      <c r="D200" t="s">
        <v>308</v>
      </c>
      <c r="E200" s="16">
        <v>231</v>
      </c>
    </row>
    <row r="201" spans="2:5" x14ac:dyDescent="0.25">
      <c r="B201" t="s">
        <v>44</v>
      </c>
      <c r="C201" t="s">
        <v>2</v>
      </c>
      <c r="D201" t="s">
        <v>309</v>
      </c>
      <c r="E201" s="16">
        <v>49</v>
      </c>
    </row>
    <row r="202" spans="2:5" x14ac:dyDescent="0.25">
      <c r="B202" t="s">
        <v>45</v>
      </c>
      <c r="C202" t="s">
        <v>46</v>
      </c>
      <c r="D202" t="s">
        <v>310</v>
      </c>
      <c r="E202" s="16">
        <v>509</v>
      </c>
    </row>
    <row r="203" spans="2:5" x14ac:dyDescent="0.25">
      <c r="B203" t="s">
        <v>45</v>
      </c>
      <c r="C203" t="s">
        <v>46</v>
      </c>
      <c r="D203" t="s">
        <v>286</v>
      </c>
      <c r="E203" s="16">
        <v>222</v>
      </c>
    </row>
    <row r="204" spans="2:5" x14ac:dyDescent="0.25">
      <c r="B204" t="s">
        <v>47</v>
      </c>
      <c r="C204" t="s">
        <v>48</v>
      </c>
      <c r="D204" t="s">
        <v>311</v>
      </c>
      <c r="E204" s="16">
        <v>967</v>
      </c>
    </row>
    <row r="205" spans="2:5" x14ac:dyDescent="0.25">
      <c r="B205" t="s">
        <v>47</v>
      </c>
      <c r="C205" t="s">
        <v>49</v>
      </c>
      <c r="D205" t="s">
        <v>312</v>
      </c>
      <c r="E205" s="16">
        <v>15</v>
      </c>
    </row>
    <row r="206" spans="2:5" x14ac:dyDescent="0.25">
      <c r="B206" t="s">
        <v>47</v>
      </c>
      <c r="C206" t="s">
        <v>50</v>
      </c>
      <c r="D206" t="s">
        <v>313</v>
      </c>
      <c r="E206" s="16">
        <v>464</v>
      </c>
    </row>
    <row r="207" spans="2:5" x14ac:dyDescent="0.25">
      <c r="B207" t="s">
        <v>47</v>
      </c>
      <c r="C207" t="s">
        <v>51</v>
      </c>
      <c r="D207" t="s">
        <v>314</v>
      </c>
      <c r="E207" s="16">
        <v>17</v>
      </c>
    </row>
    <row r="208" spans="2:5" x14ac:dyDescent="0.25">
      <c r="B208" t="s">
        <v>47</v>
      </c>
      <c r="C208" t="s">
        <v>51</v>
      </c>
      <c r="D208" t="s">
        <v>315</v>
      </c>
      <c r="E208" s="16">
        <v>1</v>
      </c>
    </row>
    <row r="209" spans="2:5" x14ac:dyDescent="0.25">
      <c r="B209" t="s">
        <v>47</v>
      </c>
      <c r="C209" t="s">
        <v>52</v>
      </c>
      <c r="D209" t="s">
        <v>316</v>
      </c>
      <c r="E209" s="16">
        <v>3</v>
      </c>
    </row>
    <row r="210" spans="2:5" x14ac:dyDescent="0.25">
      <c r="B210" t="s">
        <v>53</v>
      </c>
      <c r="C210" t="s">
        <v>54</v>
      </c>
      <c r="D210" t="s">
        <v>317</v>
      </c>
      <c r="E210" s="16">
        <v>465</v>
      </c>
    </row>
    <row r="211" spans="2:5" x14ac:dyDescent="0.25">
      <c r="B211" t="s">
        <v>53</v>
      </c>
      <c r="C211" t="s">
        <v>55</v>
      </c>
      <c r="D211" t="s">
        <v>318</v>
      </c>
      <c r="E211" s="16">
        <v>2</v>
      </c>
    </row>
    <row r="212" spans="2:5" x14ac:dyDescent="0.25">
      <c r="B212" t="s">
        <v>56</v>
      </c>
      <c r="C212" t="s">
        <v>57</v>
      </c>
      <c r="D212" t="s">
        <v>319</v>
      </c>
      <c r="E212" s="16">
        <v>399</v>
      </c>
    </row>
    <row r="213" spans="2:5" x14ac:dyDescent="0.25">
      <c r="B213" t="s">
        <v>56</v>
      </c>
      <c r="C213" t="s">
        <v>57</v>
      </c>
      <c r="D213" t="s">
        <v>320</v>
      </c>
      <c r="E213" s="16">
        <v>80</v>
      </c>
    </row>
    <row r="214" spans="2:5" x14ac:dyDescent="0.25">
      <c r="B214" t="s">
        <v>56</v>
      </c>
      <c r="C214" t="s">
        <v>57</v>
      </c>
      <c r="D214" t="s">
        <v>321</v>
      </c>
      <c r="E214" s="16">
        <v>65</v>
      </c>
    </row>
    <row r="215" spans="2:5" x14ac:dyDescent="0.25">
      <c r="B215" t="s">
        <v>56</v>
      </c>
      <c r="C215" t="s">
        <v>58</v>
      </c>
      <c r="D215" t="s">
        <v>322</v>
      </c>
      <c r="E215" s="16">
        <v>27</v>
      </c>
    </row>
    <row r="216" spans="2:5" x14ac:dyDescent="0.25">
      <c r="B216" t="s">
        <v>59</v>
      </c>
      <c r="C216" t="s">
        <v>60</v>
      </c>
      <c r="D216" t="s">
        <v>323</v>
      </c>
      <c r="E216" s="16">
        <v>0</v>
      </c>
    </row>
    <row r="217" spans="2:5" x14ac:dyDescent="0.25">
      <c r="B217" t="s">
        <v>59</v>
      </c>
      <c r="C217" t="s">
        <v>61</v>
      </c>
      <c r="D217" t="s">
        <v>324</v>
      </c>
      <c r="E217" s="16">
        <v>469</v>
      </c>
    </row>
    <row r="218" spans="2:5" x14ac:dyDescent="0.25">
      <c r="B218" t="s">
        <v>62</v>
      </c>
      <c r="C218" t="s">
        <v>63</v>
      </c>
      <c r="D218" t="s">
        <v>325</v>
      </c>
      <c r="E218" s="16">
        <v>268</v>
      </c>
    </row>
    <row r="219" spans="2:5" x14ac:dyDescent="0.25">
      <c r="B219" t="s">
        <v>62</v>
      </c>
      <c r="C219" t="s">
        <v>63</v>
      </c>
      <c r="D219" t="s">
        <v>326</v>
      </c>
      <c r="E219" s="16">
        <v>60</v>
      </c>
    </row>
    <row r="220" spans="2:5" x14ac:dyDescent="0.25">
      <c r="B220" t="s">
        <v>64</v>
      </c>
      <c r="C220" t="s">
        <v>65</v>
      </c>
      <c r="D220" t="s">
        <v>327</v>
      </c>
      <c r="E220" s="16">
        <v>400</v>
      </c>
    </row>
    <row r="221" spans="2:5" x14ac:dyDescent="0.25">
      <c r="B221" t="s">
        <v>64</v>
      </c>
      <c r="C221" t="s">
        <v>65</v>
      </c>
      <c r="D221" t="s">
        <v>328</v>
      </c>
      <c r="E221" s="16">
        <v>220</v>
      </c>
    </row>
    <row r="222" spans="2:5" x14ac:dyDescent="0.25">
      <c r="B222" t="s">
        <v>64</v>
      </c>
      <c r="C222" t="s">
        <v>65</v>
      </c>
      <c r="D222" t="s">
        <v>329</v>
      </c>
      <c r="E222" s="16">
        <v>228</v>
      </c>
    </row>
    <row r="223" spans="2:5" x14ac:dyDescent="0.25">
      <c r="B223" t="s">
        <v>64</v>
      </c>
      <c r="C223" t="s">
        <v>65</v>
      </c>
      <c r="D223" t="s">
        <v>330</v>
      </c>
      <c r="E223" s="16">
        <v>71</v>
      </c>
    </row>
    <row r="224" spans="2:5" x14ac:dyDescent="0.25">
      <c r="B224" t="s">
        <v>66</v>
      </c>
      <c r="C224" t="s">
        <v>67</v>
      </c>
      <c r="D224" t="s">
        <v>331</v>
      </c>
      <c r="E224" s="16">
        <v>349</v>
      </c>
    </row>
    <row r="225" spans="2:5" x14ac:dyDescent="0.25">
      <c r="B225" t="s">
        <v>66</v>
      </c>
      <c r="C225" t="s">
        <v>67</v>
      </c>
      <c r="D225" t="s">
        <v>159</v>
      </c>
      <c r="E225" s="16">
        <v>64</v>
      </c>
    </row>
    <row r="226" spans="2:5" x14ac:dyDescent="0.25">
      <c r="B226" t="s">
        <v>66</v>
      </c>
      <c r="C226" t="s">
        <v>67</v>
      </c>
      <c r="D226" t="s">
        <v>332</v>
      </c>
      <c r="E226" s="16">
        <v>20</v>
      </c>
    </row>
    <row r="227" spans="2:5" x14ac:dyDescent="0.25">
      <c r="B227" t="s">
        <v>66</v>
      </c>
      <c r="C227" t="s">
        <v>68</v>
      </c>
      <c r="D227" t="s">
        <v>331</v>
      </c>
      <c r="E227" s="16">
        <v>107</v>
      </c>
    </row>
    <row r="228" spans="2:5" x14ac:dyDescent="0.25">
      <c r="B228" t="s">
        <v>66</v>
      </c>
      <c r="C228" t="s">
        <v>69</v>
      </c>
      <c r="D228" t="s">
        <v>333</v>
      </c>
      <c r="E228" s="16">
        <v>599</v>
      </c>
    </row>
    <row r="229" spans="2:5" x14ac:dyDescent="0.25">
      <c r="B229" t="s">
        <v>66</v>
      </c>
      <c r="C229" t="s">
        <v>69</v>
      </c>
      <c r="D229" t="s">
        <v>334</v>
      </c>
      <c r="E229" s="16">
        <v>17</v>
      </c>
    </row>
    <row r="230" spans="2:5" x14ac:dyDescent="0.25">
      <c r="B230" t="s">
        <v>70</v>
      </c>
      <c r="C230" t="s">
        <v>71</v>
      </c>
      <c r="D230" t="s">
        <v>335</v>
      </c>
      <c r="E230" s="16">
        <v>13</v>
      </c>
    </row>
    <row r="231" spans="2:5" x14ac:dyDescent="0.25">
      <c r="B231" t="s">
        <v>70</v>
      </c>
      <c r="C231" t="s">
        <v>72</v>
      </c>
      <c r="D231" t="s">
        <v>335</v>
      </c>
      <c r="E231" s="16">
        <v>0</v>
      </c>
    </row>
    <row r="232" spans="2:5" x14ac:dyDescent="0.25">
      <c r="B232" t="s">
        <v>73</v>
      </c>
      <c r="C232" t="s">
        <v>74</v>
      </c>
      <c r="D232" t="s">
        <v>336</v>
      </c>
      <c r="E232" s="16">
        <v>0</v>
      </c>
    </row>
    <row r="233" spans="2:5" x14ac:dyDescent="0.25">
      <c r="B233" t="s">
        <v>73</v>
      </c>
      <c r="C233" t="s">
        <v>74</v>
      </c>
      <c r="D233" t="s">
        <v>202</v>
      </c>
      <c r="E233" s="16">
        <v>72</v>
      </c>
    </row>
    <row r="234" spans="2:5" x14ac:dyDescent="0.25">
      <c r="B234" t="s">
        <v>73</v>
      </c>
      <c r="C234" t="s">
        <v>74</v>
      </c>
      <c r="D234" t="s">
        <v>337</v>
      </c>
      <c r="E234" s="16">
        <v>63</v>
      </c>
    </row>
    <row r="235" spans="2:5" x14ac:dyDescent="0.25">
      <c r="B235" t="s">
        <v>73</v>
      </c>
      <c r="C235" t="s">
        <v>74</v>
      </c>
      <c r="D235" t="s">
        <v>338</v>
      </c>
      <c r="E235" s="16">
        <v>0</v>
      </c>
    </row>
    <row r="236" spans="2:5" x14ac:dyDescent="0.25">
      <c r="B236" t="s">
        <v>75</v>
      </c>
      <c r="C236" t="s">
        <v>76</v>
      </c>
      <c r="D236" t="s">
        <v>339</v>
      </c>
      <c r="E236" s="16">
        <v>873</v>
      </c>
    </row>
    <row r="237" spans="2:5" x14ac:dyDescent="0.25">
      <c r="B237" t="s">
        <v>75</v>
      </c>
      <c r="C237" t="s">
        <v>76</v>
      </c>
      <c r="D237" t="s">
        <v>159</v>
      </c>
      <c r="E237" s="16">
        <v>164</v>
      </c>
    </row>
    <row r="238" spans="2:5" x14ac:dyDescent="0.25">
      <c r="B238" t="s">
        <v>75</v>
      </c>
      <c r="C238" t="s">
        <v>76</v>
      </c>
      <c r="D238" t="s">
        <v>340</v>
      </c>
      <c r="E238" s="16">
        <v>141</v>
      </c>
    </row>
    <row r="239" spans="2:5" x14ac:dyDescent="0.25">
      <c r="B239" t="s">
        <v>75</v>
      </c>
      <c r="C239" t="s">
        <v>76</v>
      </c>
      <c r="D239" t="s">
        <v>341</v>
      </c>
      <c r="E239" s="16">
        <v>2</v>
      </c>
    </row>
    <row r="240" spans="2:5" x14ac:dyDescent="0.25">
      <c r="B240" t="s">
        <v>75</v>
      </c>
      <c r="C240" t="s">
        <v>76</v>
      </c>
      <c r="D240" t="s">
        <v>342</v>
      </c>
      <c r="E240" s="16">
        <v>5</v>
      </c>
    </row>
    <row r="241" spans="2:5" x14ac:dyDescent="0.25">
      <c r="B241" t="s">
        <v>75</v>
      </c>
      <c r="C241" t="s">
        <v>77</v>
      </c>
      <c r="D241" t="s">
        <v>343</v>
      </c>
      <c r="E241" s="16">
        <v>77</v>
      </c>
    </row>
    <row r="242" spans="2:5" x14ac:dyDescent="0.25">
      <c r="B242" t="s">
        <v>78</v>
      </c>
      <c r="C242" t="s">
        <v>79</v>
      </c>
      <c r="D242" t="s">
        <v>344</v>
      </c>
      <c r="E242" s="16">
        <v>3</v>
      </c>
    </row>
    <row r="243" spans="2:5" x14ac:dyDescent="0.25">
      <c r="B243" t="s">
        <v>80</v>
      </c>
      <c r="C243" t="s">
        <v>81</v>
      </c>
      <c r="D243" t="s">
        <v>345</v>
      </c>
      <c r="E243" s="16">
        <v>53</v>
      </c>
    </row>
    <row r="244" spans="2:5" x14ac:dyDescent="0.25">
      <c r="B244" t="s">
        <v>80</v>
      </c>
      <c r="C244" t="s">
        <v>82</v>
      </c>
      <c r="D244" t="s">
        <v>346</v>
      </c>
      <c r="E244" s="16">
        <v>1001</v>
      </c>
    </row>
    <row r="245" spans="2:5" x14ac:dyDescent="0.25">
      <c r="B245" t="s">
        <v>80</v>
      </c>
      <c r="C245" t="s">
        <v>82</v>
      </c>
      <c r="D245" t="s">
        <v>347</v>
      </c>
      <c r="E245" s="16">
        <v>218</v>
      </c>
    </row>
    <row r="246" spans="2:5" x14ac:dyDescent="0.25">
      <c r="B246" t="s">
        <v>80</v>
      </c>
      <c r="C246" t="s">
        <v>82</v>
      </c>
      <c r="D246" t="s">
        <v>191</v>
      </c>
      <c r="E246" s="16">
        <v>303</v>
      </c>
    </row>
    <row r="247" spans="2:5" x14ac:dyDescent="0.25">
      <c r="B247" t="s">
        <v>80</v>
      </c>
      <c r="C247" t="s">
        <v>82</v>
      </c>
      <c r="D247" t="s">
        <v>348</v>
      </c>
      <c r="E247" s="16">
        <v>553</v>
      </c>
    </row>
    <row r="248" spans="2:5" x14ac:dyDescent="0.25">
      <c r="B248" t="s">
        <v>80</v>
      </c>
      <c r="C248" t="s">
        <v>82</v>
      </c>
      <c r="D248" t="s">
        <v>349</v>
      </c>
      <c r="E248" s="16">
        <v>1220</v>
      </c>
    </row>
    <row r="249" spans="2:5" x14ac:dyDescent="0.25">
      <c r="B249" t="s">
        <v>80</v>
      </c>
      <c r="C249" t="s">
        <v>82</v>
      </c>
      <c r="D249" t="s">
        <v>350</v>
      </c>
      <c r="E249" s="16">
        <v>134</v>
      </c>
    </row>
    <row r="250" spans="2:5" x14ac:dyDescent="0.25">
      <c r="B250" t="s">
        <v>80</v>
      </c>
      <c r="C250" t="s">
        <v>82</v>
      </c>
      <c r="D250" t="s">
        <v>351</v>
      </c>
      <c r="E250" s="16">
        <v>2</v>
      </c>
    </row>
    <row r="251" spans="2:5" x14ac:dyDescent="0.25">
      <c r="B251" t="s">
        <v>80</v>
      </c>
      <c r="C251" t="s">
        <v>82</v>
      </c>
      <c r="D251" t="s">
        <v>352</v>
      </c>
      <c r="E251" s="16">
        <v>7</v>
      </c>
    </row>
    <row r="252" spans="2:5" x14ac:dyDescent="0.25">
      <c r="B252" t="s">
        <v>80</v>
      </c>
      <c r="C252" t="s">
        <v>82</v>
      </c>
      <c r="D252" t="s">
        <v>353</v>
      </c>
      <c r="E252" s="16">
        <v>0</v>
      </c>
    </row>
    <row r="253" spans="2:5" x14ac:dyDescent="0.25">
      <c r="B253" t="s">
        <v>80</v>
      </c>
      <c r="C253" t="s">
        <v>82</v>
      </c>
      <c r="D253" t="s">
        <v>354</v>
      </c>
      <c r="E253" s="16">
        <v>27</v>
      </c>
    </row>
    <row r="254" spans="2:5" x14ac:dyDescent="0.25">
      <c r="B254" t="s">
        <v>80</v>
      </c>
      <c r="C254" t="s">
        <v>82</v>
      </c>
      <c r="D254" t="s">
        <v>201</v>
      </c>
      <c r="E254" s="16">
        <v>73</v>
      </c>
    </row>
    <row r="255" spans="2:5" x14ac:dyDescent="0.25">
      <c r="B255" t="s">
        <v>80</v>
      </c>
      <c r="C255" t="s">
        <v>82</v>
      </c>
      <c r="D255" t="s">
        <v>355</v>
      </c>
      <c r="E255" s="16">
        <v>13</v>
      </c>
    </row>
    <row r="256" spans="2:5" x14ac:dyDescent="0.25">
      <c r="B256" t="s">
        <v>80</v>
      </c>
      <c r="C256" t="s">
        <v>83</v>
      </c>
      <c r="D256" t="s">
        <v>356</v>
      </c>
      <c r="E256" s="16">
        <v>88</v>
      </c>
    </row>
    <row r="257" spans="2:5" x14ac:dyDescent="0.25">
      <c r="B257" t="s">
        <v>80</v>
      </c>
      <c r="C257" t="s">
        <v>84</v>
      </c>
      <c r="D257" t="s">
        <v>159</v>
      </c>
      <c r="E257" s="16">
        <v>55</v>
      </c>
    </row>
    <row r="258" spans="2:5" x14ac:dyDescent="0.25">
      <c r="B258" t="s">
        <v>85</v>
      </c>
      <c r="C258" t="s">
        <v>86</v>
      </c>
      <c r="D258" t="s">
        <v>357</v>
      </c>
      <c r="E258" s="16">
        <v>9</v>
      </c>
    </row>
    <row r="259" spans="2:5" x14ac:dyDescent="0.25">
      <c r="B259" t="s">
        <v>85</v>
      </c>
      <c r="C259" t="s">
        <v>87</v>
      </c>
      <c r="D259" t="s">
        <v>358</v>
      </c>
      <c r="E259" s="16">
        <v>97</v>
      </c>
    </row>
    <row r="260" spans="2:5" x14ac:dyDescent="0.25">
      <c r="B260" t="s">
        <v>85</v>
      </c>
      <c r="C260" t="s">
        <v>87</v>
      </c>
      <c r="D260" t="s">
        <v>359</v>
      </c>
      <c r="E260" s="16">
        <v>152</v>
      </c>
    </row>
    <row r="261" spans="2:5" x14ac:dyDescent="0.25">
      <c r="B261" t="s">
        <v>85</v>
      </c>
      <c r="C261" t="s">
        <v>87</v>
      </c>
      <c r="D261" t="s">
        <v>360</v>
      </c>
      <c r="E261" s="16">
        <v>41</v>
      </c>
    </row>
    <row r="262" spans="2:5" x14ac:dyDescent="0.25">
      <c r="B262" t="s">
        <v>88</v>
      </c>
      <c r="C262" t="s">
        <v>89</v>
      </c>
      <c r="D262" t="s">
        <v>361</v>
      </c>
      <c r="E262" s="16">
        <v>28</v>
      </c>
    </row>
    <row r="263" spans="2:5" x14ac:dyDescent="0.25">
      <c r="B263" t="s">
        <v>88</v>
      </c>
      <c r="C263" t="s">
        <v>89</v>
      </c>
      <c r="D263" t="s">
        <v>362</v>
      </c>
      <c r="E263" s="16">
        <v>17</v>
      </c>
    </row>
    <row r="264" spans="2:5" x14ac:dyDescent="0.25">
      <c r="B264" t="s">
        <v>88</v>
      </c>
      <c r="C264" t="s">
        <v>90</v>
      </c>
      <c r="D264" t="s">
        <v>363</v>
      </c>
      <c r="E264" s="16">
        <v>8</v>
      </c>
    </row>
    <row r="265" spans="2:5" x14ac:dyDescent="0.25">
      <c r="B265" t="s">
        <v>88</v>
      </c>
      <c r="C265" t="s">
        <v>91</v>
      </c>
      <c r="D265" t="s">
        <v>364</v>
      </c>
      <c r="E265" s="16">
        <v>646</v>
      </c>
    </row>
    <row r="266" spans="2:5" x14ac:dyDescent="0.25">
      <c r="B266" t="s">
        <v>88</v>
      </c>
      <c r="C266" t="s">
        <v>91</v>
      </c>
      <c r="D266" t="s">
        <v>365</v>
      </c>
      <c r="E266" s="16">
        <v>13</v>
      </c>
    </row>
    <row r="267" spans="2:5" x14ac:dyDescent="0.25">
      <c r="B267" t="s">
        <v>88</v>
      </c>
      <c r="C267" t="s">
        <v>91</v>
      </c>
      <c r="D267" t="s">
        <v>366</v>
      </c>
      <c r="E267" s="16">
        <v>181</v>
      </c>
    </row>
    <row r="268" spans="2:5" x14ac:dyDescent="0.25">
      <c r="B268" t="s">
        <v>92</v>
      </c>
      <c r="C268" t="s">
        <v>93</v>
      </c>
      <c r="D268" t="s">
        <v>367</v>
      </c>
      <c r="E268" s="16">
        <v>0</v>
      </c>
    </row>
    <row r="269" spans="2:5" x14ac:dyDescent="0.25">
      <c r="B269" t="s">
        <v>92</v>
      </c>
      <c r="C269" t="s">
        <v>94</v>
      </c>
      <c r="D269" t="s">
        <v>368</v>
      </c>
      <c r="E269" s="16">
        <v>0</v>
      </c>
    </row>
    <row r="270" spans="2:5" x14ac:dyDescent="0.25">
      <c r="B270" t="s">
        <v>92</v>
      </c>
      <c r="C270" t="s">
        <v>95</v>
      </c>
      <c r="D270" t="s">
        <v>369</v>
      </c>
      <c r="E270" s="16">
        <v>1312</v>
      </c>
    </row>
    <row r="271" spans="2:5" x14ac:dyDescent="0.25">
      <c r="B271" t="s">
        <v>92</v>
      </c>
      <c r="C271" t="s">
        <v>95</v>
      </c>
      <c r="D271" t="s">
        <v>370</v>
      </c>
      <c r="E271" s="16">
        <v>65</v>
      </c>
    </row>
    <row r="272" spans="2:5" x14ac:dyDescent="0.25">
      <c r="B272" t="s">
        <v>92</v>
      </c>
      <c r="C272" t="s">
        <v>95</v>
      </c>
      <c r="D272" t="s">
        <v>371</v>
      </c>
      <c r="E272" s="16">
        <v>22</v>
      </c>
    </row>
    <row r="273" spans="2:5" x14ac:dyDescent="0.25">
      <c r="B273" t="s">
        <v>92</v>
      </c>
      <c r="C273" t="s">
        <v>95</v>
      </c>
      <c r="D273" t="s">
        <v>372</v>
      </c>
      <c r="E273" s="16">
        <v>183</v>
      </c>
    </row>
    <row r="274" spans="2:5" x14ac:dyDescent="0.25">
      <c r="B274" t="s">
        <v>92</v>
      </c>
      <c r="C274" t="s">
        <v>95</v>
      </c>
      <c r="D274" t="s">
        <v>373</v>
      </c>
      <c r="E274" s="16">
        <v>17</v>
      </c>
    </row>
    <row r="275" spans="2:5" x14ac:dyDescent="0.25">
      <c r="B275" t="s">
        <v>92</v>
      </c>
      <c r="C275" t="s">
        <v>95</v>
      </c>
      <c r="D275" t="s">
        <v>374</v>
      </c>
      <c r="E275" s="16">
        <v>30</v>
      </c>
    </row>
    <row r="276" spans="2:5" x14ac:dyDescent="0.25">
      <c r="B276" t="s">
        <v>92</v>
      </c>
      <c r="C276" t="s">
        <v>95</v>
      </c>
      <c r="D276" t="s">
        <v>189</v>
      </c>
      <c r="E276" s="16">
        <v>843</v>
      </c>
    </row>
    <row r="277" spans="2:5" x14ac:dyDescent="0.25">
      <c r="B277" t="s">
        <v>92</v>
      </c>
      <c r="C277" t="s">
        <v>95</v>
      </c>
      <c r="D277" t="s">
        <v>130</v>
      </c>
      <c r="E277" s="16">
        <v>227</v>
      </c>
    </row>
    <row r="278" spans="2:5" x14ac:dyDescent="0.25">
      <c r="B278" t="s">
        <v>92</v>
      </c>
      <c r="C278" t="s">
        <v>95</v>
      </c>
      <c r="D278" t="s">
        <v>375</v>
      </c>
      <c r="E278" s="16">
        <v>804</v>
      </c>
    </row>
    <row r="279" spans="2:5" x14ac:dyDescent="0.25">
      <c r="B279" t="s">
        <v>92</v>
      </c>
      <c r="C279" t="s">
        <v>95</v>
      </c>
      <c r="D279" t="s">
        <v>159</v>
      </c>
      <c r="E279" s="16">
        <v>387</v>
      </c>
    </row>
    <row r="280" spans="2:5" x14ac:dyDescent="0.25">
      <c r="B280" t="s">
        <v>92</v>
      </c>
      <c r="C280" t="s">
        <v>95</v>
      </c>
      <c r="D280" t="s">
        <v>376</v>
      </c>
      <c r="E280" s="16">
        <v>951</v>
      </c>
    </row>
    <row r="281" spans="2:5" x14ac:dyDescent="0.25">
      <c r="B281" t="s">
        <v>92</v>
      </c>
      <c r="C281" t="s">
        <v>95</v>
      </c>
      <c r="D281" t="s">
        <v>377</v>
      </c>
      <c r="E281" s="16">
        <v>680</v>
      </c>
    </row>
    <row r="282" spans="2:5" x14ac:dyDescent="0.25">
      <c r="B282" t="s">
        <v>92</v>
      </c>
      <c r="C282" t="s">
        <v>95</v>
      </c>
      <c r="D282" t="s">
        <v>378</v>
      </c>
      <c r="E282" s="16">
        <v>0</v>
      </c>
    </row>
    <row r="283" spans="2:5" x14ac:dyDescent="0.25">
      <c r="B283" t="s">
        <v>92</v>
      </c>
      <c r="C283" t="s">
        <v>95</v>
      </c>
      <c r="D283" t="s">
        <v>379</v>
      </c>
      <c r="E283" s="16">
        <v>1</v>
      </c>
    </row>
    <row r="284" spans="2:5" x14ac:dyDescent="0.25">
      <c r="B284" t="s">
        <v>92</v>
      </c>
      <c r="C284" t="s">
        <v>95</v>
      </c>
      <c r="D284" t="s">
        <v>380</v>
      </c>
      <c r="E284" s="16">
        <v>108</v>
      </c>
    </row>
    <row r="285" spans="2:5" x14ac:dyDescent="0.25">
      <c r="B285" t="s">
        <v>92</v>
      </c>
      <c r="C285" t="s">
        <v>95</v>
      </c>
      <c r="D285" t="s">
        <v>381</v>
      </c>
      <c r="E285" s="16">
        <v>13</v>
      </c>
    </row>
    <row r="286" spans="2:5" x14ac:dyDescent="0.25">
      <c r="B286" t="s">
        <v>92</v>
      </c>
      <c r="C286" t="s">
        <v>95</v>
      </c>
      <c r="D286" t="s">
        <v>382</v>
      </c>
      <c r="E286" s="16">
        <v>55</v>
      </c>
    </row>
    <row r="287" spans="2:5" x14ac:dyDescent="0.25">
      <c r="B287" t="s">
        <v>92</v>
      </c>
      <c r="C287" t="s">
        <v>95</v>
      </c>
      <c r="D287" t="s">
        <v>383</v>
      </c>
      <c r="E287" s="16">
        <v>0</v>
      </c>
    </row>
    <row r="288" spans="2:5" x14ac:dyDescent="0.25">
      <c r="B288" t="s">
        <v>92</v>
      </c>
      <c r="C288" t="s">
        <v>95</v>
      </c>
      <c r="D288" t="s">
        <v>384</v>
      </c>
      <c r="E288" s="16">
        <v>4</v>
      </c>
    </row>
    <row r="289" spans="2:5" x14ac:dyDescent="0.25">
      <c r="B289" t="s">
        <v>92</v>
      </c>
      <c r="C289" t="s">
        <v>95</v>
      </c>
      <c r="D289" t="s">
        <v>385</v>
      </c>
      <c r="E289" s="16">
        <v>6</v>
      </c>
    </row>
    <row r="290" spans="2:5" x14ac:dyDescent="0.25">
      <c r="B290" t="s">
        <v>92</v>
      </c>
      <c r="C290" t="s">
        <v>95</v>
      </c>
      <c r="D290" t="s">
        <v>386</v>
      </c>
      <c r="E290" s="16">
        <v>23</v>
      </c>
    </row>
    <row r="291" spans="2:5" x14ac:dyDescent="0.25">
      <c r="B291" t="s">
        <v>92</v>
      </c>
      <c r="C291" t="s">
        <v>95</v>
      </c>
      <c r="D291" t="s">
        <v>387</v>
      </c>
      <c r="E291" s="16">
        <v>0</v>
      </c>
    </row>
    <row r="292" spans="2:5" x14ac:dyDescent="0.25">
      <c r="B292" t="s">
        <v>92</v>
      </c>
      <c r="C292" t="s">
        <v>95</v>
      </c>
      <c r="D292" t="s">
        <v>388</v>
      </c>
      <c r="E292" s="16">
        <v>1</v>
      </c>
    </row>
    <row r="293" spans="2:5" x14ac:dyDescent="0.25">
      <c r="B293" t="s">
        <v>92</v>
      </c>
      <c r="C293" t="s">
        <v>95</v>
      </c>
      <c r="D293" t="s">
        <v>389</v>
      </c>
      <c r="E293" s="16">
        <v>12</v>
      </c>
    </row>
    <row r="294" spans="2:5" x14ac:dyDescent="0.25">
      <c r="B294" t="s">
        <v>92</v>
      </c>
      <c r="C294" t="s">
        <v>96</v>
      </c>
      <c r="D294" t="s">
        <v>390</v>
      </c>
      <c r="E294" s="16">
        <v>7</v>
      </c>
    </row>
    <row r="295" spans="2:5" x14ac:dyDescent="0.25">
      <c r="B295" t="s">
        <v>92</v>
      </c>
      <c r="C295" t="s">
        <v>97</v>
      </c>
      <c r="D295" t="s">
        <v>391</v>
      </c>
      <c r="E295" s="16">
        <v>35</v>
      </c>
    </row>
    <row r="296" spans="2:5" x14ac:dyDescent="0.25">
      <c r="B296" t="s">
        <v>92</v>
      </c>
      <c r="C296" t="s">
        <v>98</v>
      </c>
      <c r="D296" t="s">
        <v>392</v>
      </c>
      <c r="E296" s="16">
        <v>109</v>
      </c>
    </row>
    <row r="297" spans="2:5" x14ac:dyDescent="0.25">
      <c r="E297" s="16">
        <f>SUBTOTAL(109,Tabla5[REGISTROS A AUDITAR])</f>
        <v>77623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IES</vt:lpstr>
      <vt:lpstr>Hoja2</vt:lpstr>
      <vt:lpstr>Hoja1</vt:lpstr>
      <vt:lpstr>IES!Títulos_a_imprimir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Rossy Andrea Lizcano Bohórquez</dc:creator>
  <cp:keywords/>
  <dc:description/>
  <cp:lastModifiedBy>Juan Carlos Gonzalez Medina</cp:lastModifiedBy>
  <cp:revision/>
  <dcterms:created xsi:type="dcterms:W3CDTF">2018-03-15T22:24:16Z</dcterms:created>
  <dcterms:modified xsi:type="dcterms:W3CDTF">2019-10-07T20:20:54Z</dcterms:modified>
  <cp:category/>
  <cp:contentStatus/>
</cp:coreProperties>
</file>