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emontesn\Desktop\Contratacion de Bs y Servicios 2023\Contratacion de Bienes y Servicios 2023\INVITACIONES 2023\Invitacion Publica No. 0019 2023 Compara Aires Acondicionados 2023\"/>
    </mc:Choice>
  </mc:AlternateContent>
  <xr:revisionPtr revIDLastSave="0" documentId="13_ncr:1_{DDBD5767-A11D-47A1-8A5A-42B58274E0B1}" xr6:coauthVersionLast="47" xr6:coauthVersionMax="47" xr10:uidLastSave="{00000000-0000-0000-0000-000000000000}"/>
  <bookViews>
    <workbookView xWindow="-120" yWindow="-120" windowWidth="29040" windowHeight="15840" firstSheet="2" activeTab="2" xr2:uid="{5BBDF5D7-CFA8-43E4-B15D-C1069053B3C0}"/>
  </bookViews>
  <sheets>
    <sheet name="ANEXO" sheetId="1" state="hidden" r:id="rId1"/>
    <sheet name="Hoja1NO" sheetId="3" state="hidden" r:id="rId2"/>
    <sheet name="ANEXO 1" sheetId="2" r:id="rId3"/>
    <sheet name="CUADRO CON IVA INCLUIDO"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4" l="1"/>
  <c r="J7" i="4"/>
  <c r="G10" i="2"/>
  <c r="L30" i="2"/>
  <c r="L28" i="2"/>
  <c r="Z20" i="2" l="1"/>
  <c r="W10" i="2" l="1"/>
  <c r="U10" i="2"/>
  <c r="Y10" i="2"/>
  <c r="AA10" i="2"/>
  <c r="AA12" i="2" s="1"/>
  <c r="AA14" i="2" s="1"/>
  <c r="G20" i="2"/>
  <c r="AC10" i="2"/>
  <c r="AC12" i="2" s="1"/>
  <c r="AC14" i="2" s="1"/>
  <c r="U20" i="2"/>
  <c r="U22" i="2" s="1"/>
  <c r="U24" i="2" s="1"/>
  <c r="J9" i="4"/>
  <c r="J11" i="4" s="1"/>
  <c r="D75" i="3"/>
  <c r="E75" i="3" s="1"/>
  <c r="D74" i="3"/>
  <c r="E74" i="3" s="1"/>
  <c r="E73" i="3"/>
  <c r="D73" i="3"/>
  <c r="D72" i="3"/>
  <c r="E72" i="3" s="1"/>
  <c r="D71" i="3"/>
  <c r="E71" i="3" s="1"/>
  <c r="E76" i="3" s="1"/>
  <c r="N31" i="3"/>
  <c r="N33" i="3" s="1"/>
  <c r="V20" i="3"/>
  <c r="Z18" i="3"/>
  <c r="AB18" i="3" s="1"/>
  <c r="X18" i="3"/>
  <c r="X19" i="3" s="1"/>
  <c r="V18" i="3"/>
  <c r="H16" i="3"/>
  <c r="H15" i="3"/>
  <c r="H14" i="3"/>
  <c r="H13" i="3"/>
  <c r="H12" i="3"/>
  <c r="W20" i="2" l="1"/>
  <c r="W22" i="2" s="1"/>
  <c r="W24" i="2" s="1"/>
  <c r="Y20" i="2"/>
  <c r="Y22" i="2" s="1"/>
  <c r="Y24" i="2" s="1"/>
  <c r="X20" i="3"/>
  <c r="Z19" i="3"/>
  <c r="AB19" i="3" s="1"/>
  <c r="Z20" i="3"/>
  <c r="AB20" i="3" s="1"/>
  <c r="AA20" i="2" l="1"/>
  <c r="AA22" i="2" s="1"/>
  <c r="AA24" i="2" s="1"/>
  <c r="V29" i="2" s="1"/>
  <c r="V31" i="2" s="1"/>
  <c r="Y12" i="2"/>
  <c r="U12" i="2"/>
  <c r="U14" i="2" s="1"/>
  <c r="W12" i="2"/>
  <c r="W14" i="2" s="1"/>
  <c r="Y14" i="2" l="1"/>
  <c r="Z78" i="2" l="1"/>
  <c r="Z80" i="2" s="1"/>
</calcChain>
</file>

<file path=xl/sharedStrings.xml><?xml version="1.0" encoding="utf-8"?>
<sst xmlns="http://schemas.openxmlformats.org/spreadsheetml/2006/main" count="224" uniqueCount="127">
  <si>
    <t>ITEMS</t>
  </si>
  <si>
    <t>UBICACIÓN</t>
  </si>
  <si>
    <t>DESCRIPCION DEL ELEMENTOS</t>
  </si>
  <si>
    <t>solicitado</t>
  </si>
  <si>
    <t>precio estimado</t>
  </si>
  <si>
    <t xml:space="preserve">total </t>
  </si>
  <si>
    <t>Subdirección de centro</t>
  </si>
  <si>
    <t>Mini Split, marca LG  de 24.000 BTU</t>
  </si>
  <si>
    <t>Recepcion subdireccion y radicacion</t>
  </si>
  <si>
    <t>Coordinación académica</t>
  </si>
  <si>
    <t>Mini Split, marca LG de 24.000 BTU</t>
  </si>
  <si>
    <t>coordinación académica</t>
  </si>
  <si>
    <t>Mini Split, marca Innovair  de 24.000 BTU</t>
  </si>
  <si>
    <t>Coordinación Misional</t>
  </si>
  <si>
    <t>Mini Split de 18.000 BTU</t>
  </si>
  <si>
    <t>Biblioteca</t>
  </si>
  <si>
    <t>Aire acondicionado central  tipo piso techo de 3TR</t>
  </si>
  <si>
    <t>Aire acondicionado central tipo piso techo de 3TR</t>
  </si>
  <si>
    <t>Simuladores de Navegación</t>
  </si>
  <si>
    <t>Mini Split de 24.000 BTU</t>
  </si>
  <si>
    <t>Aula de marinería</t>
  </si>
  <si>
    <t>Refrigeración</t>
  </si>
  <si>
    <t>Archivo General</t>
  </si>
  <si>
    <t>Mini Split de 12.000 BTU</t>
  </si>
  <si>
    <t>Tesoreria</t>
  </si>
  <si>
    <t>Aire de Ventana de 9.000 BTU</t>
  </si>
  <si>
    <t>Almacén</t>
  </si>
  <si>
    <t>Aire acondicionado tipo piso techo de 2TR</t>
  </si>
  <si>
    <t>Emprendimiento</t>
  </si>
  <si>
    <t>Aire acondicionado, tipo mini split  de 3TR</t>
  </si>
  <si>
    <t>TOTAL</t>
  </si>
  <si>
    <t>PROMEDIO</t>
  </si>
  <si>
    <t>VALOR UNITARIO</t>
  </si>
  <si>
    <t>VALOR TOTAL</t>
  </si>
  <si>
    <t>UND</t>
  </si>
  <si>
    <t>SUBTOTAL</t>
  </si>
  <si>
    <t>IVA</t>
  </si>
  <si>
    <t>ANEXO 1.</t>
  </si>
  <si>
    <t xml:space="preserve">CUADRO COMPARATIVO DE  PRECOTIZACIONES EN COMPRAS </t>
  </si>
  <si>
    <t>ESTUDIO DE MERCADO</t>
  </si>
  <si>
    <t xml:space="preserve">    </t>
  </si>
  <si>
    <t>En atencion a las directrices emanadas por el Sena, se solicitaron las precotizaciones por la pagina www.contratacion.sena.edu.co</t>
  </si>
  <si>
    <t>en cuyo termino, se presentaron las siguientes cotizaciones y cuyo estudio comparativo se evidencia en el siguiente cuadro:</t>
  </si>
  <si>
    <t>Ítem</t>
  </si>
  <si>
    <t>Codigos UNSPSC</t>
  </si>
  <si>
    <t>Denominacion General del bien o servicio</t>
  </si>
  <si>
    <t>Denominacion y/o Descripción tecnica del bien o servicio</t>
  </si>
  <si>
    <t>Unidad de Medida</t>
  </si>
  <si>
    <t>Cant</t>
  </si>
  <si>
    <t>subdirecc</t>
  </si>
  <si>
    <t>archivo</t>
  </si>
  <si>
    <t>coord.misiona</t>
  </si>
  <si>
    <t>coord.academi</t>
  </si>
  <si>
    <t>biblioteca</t>
  </si>
  <si>
    <t>simulador navegac</t>
  </si>
  <si>
    <t>siga</t>
  </si>
  <si>
    <t>aula de marineria</t>
  </si>
  <si>
    <t>archivo gral</t>
  </si>
  <si>
    <t>tesoreria</t>
  </si>
  <si>
    <t>cafeteria</t>
  </si>
  <si>
    <t>gimasio</t>
  </si>
  <si>
    <t>Aire acondicionado Mini split 12000 btu</t>
  </si>
  <si>
    <t>AIRE ACONDICIONADO MINI SPLIT INVERTER- Caracteristicas tecnicas:  Magnitud: 12,000 BTU. Especificaciones eléctricas: 110V/220V. Accesorios: Condensadora, Control remoto.  Manuales: SI. Garantías: 1  Año</t>
  </si>
  <si>
    <t>Aire acondicionado Mini split 18000 btu</t>
  </si>
  <si>
    <t>AIRE ACONDICIONADO MINI SPLIT INVERTER- Caracteristicas tecnicas:  Magnitud: 18,000 BTU. Especificaciones eléctricas: 110V/220V. Accesorios: Condensadora, Control remoto. Manuales: SI. Garantías: 1  Año</t>
  </si>
  <si>
    <t>Aire acondicionado Mini split 24000 btu</t>
  </si>
  <si>
    <t>AIRE ACONDICIONADO MINI SPLIT INVERTER- Caracteristicas tecnicas:  Magnitud: 24,000 BTU. Especificaciones eléctricas: 110V/220V. Accesorios: Condensadora, Control remoto.  Manuales: SI. Garantías: 1  Año</t>
  </si>
  <si>
    <t>Aire acondicionado Mini split 36000 btu</t>
  </si>
  <si>
    <t>AIRE ACONDICIONADO MINI SPLIT INVERTER- Caracteristicas tecnicas:  Magnitud: 36,000 BTU. Especificaciones eléctricas: 110 V/220 V. Accesorios: Condensadora, Control remoto.  Manuales: SI. Garantías: 1  Año</t>
  </si>
  <si>
    <t>Aire acondicionado Tipo piso techo 3Ton</t>
  </si>
  <si>
    <t>AIRE ACONDICIONADO INVERTER - Caracteristicas tecnicas:Tipo: Piso Techo. Magnitud: 36000btu/h  3ton. Especificaciones electricas: 220v. Refrigerante: Ecológico R410A.  Accesorios: Unidad Condensadora, Control remoto.  Manuales: SI. Garantías: 1  Año</t>
  </si>
  <si>
    <t>Aire acondicionado Tipo piso techo 2Ton</t>
  </si>
  <si>
    <t>AIRE ACONDICIONADO INVERTER - Caracteristicas tecnicas:Tipo: Piso Techo. Magnitud: 24000btu/h   2ton. Especificaciones electricas: 220v. Refrigerante: Ecológico R410A.  Accesorios: Unidad Condensadora, Control remoto.  Manuales: SI. Garantías: 1  Año</t>
  </si>
  <si>
    <t>COTIZACIONES EN FISICO</t>
  </si>
  <si>
    <t>1. HTM GRUPO EMPRESARIAL SAS      $ 132.874.306</t>
  </si>
  <si>
    <t>2. AGROFERRETERIA LA ILUSION         $ 129.973.305</t>
  </si>
  <si>
    <t xml:space="preserve">PROMEDIO TOTAL: </t>
  </si>
  <si>
    <t xml:space="preserve">Presupuesto oficial : </t>
  </si>
  <si>
    <t xml:space="preserve">VALOR DEL CDP(): </t>
  </si>
  <si>
    <t>ANALISIS PARA EL CALCULO DEL VALOR PRESENTE PARA VALORES HISTORICOS</t>
  </si>
  <si>
    <t>Para el calculo del valor presente de los precio corriente comerciales, en este caso los productos carnicos, tomamos el valor historico vigencia 2021  debemos tener en cuenta el indice de precios al consumidor (IPC)</t>
  </si>
  <si>
    <t>Para el 2021 el centro internacional nautico fluvial y portuario, realizo  proceso de minima cuantia. Este proceso  se hizo el contrato CO1.PCCNTR.2487641 - 2021  Martin Elias Blanco . En donde se contrato el suministro de productos carnicos para los programas especiales. Estos valores se ajustan de acuerdo a la variacion del ipc acumulada de los 12 meses partiendo de enero 2021 hasta enero del 2022. De acuerdo con el cuadro del precios al cunsumidor en la vigencia del 2022  hay un acumulado de 8.01, este acumulado incide en la variacion de pecios al consumidor acumulada de los 12 meses, teniendo en cuenta que el acumulado de la vigencia del presente año, inciden de igual manera en la variacion del ipc.</t>
  </si>
  <si>
    <r>
      <rPr>
        <b/>
        <sz val="8"/>
        <rFont val="Segoe UI"/>
        <family val="2"/>
        <charset val="204"/>
      </rPr>
      <t>Fuente:</t>
    </r>
    <r>
      <rPr>
        <sz val="8"/>
        <rFont val="Segoe UI"/>
        <family val="2"/>
        <charset val="204"/>
      </rPr>
      <t xml:space="preserve"> DANE.</t>
    </r>
  </si>
  <si>
    <r>
      <rPr>
        <b/>
        <sz val="8"/>
        <rFont val="Segoe UI"/>
        <family val="2"/>
        <charset val="204"/>
      </rPr>
      <t>Nota:</t>
    </r>
    <r>
      <rPr>
        <sz val="8"/>
        <rFont val="Segoe UI"/>
        <family val="2"/>
        <charset val="204"/>
      </rPr>
      <t xml:space="preserve"> La diferencia en la suma de las variables, obedece al sistema de aproximación y redondeo.</t>
    </r>
  </si>
  <si>
    <t>Actualizado el 05 de Febrero  de 2022</t>
  </si>
  <si>
    <t>Los precios historicos corresponden a la vigencia 2022 de los precios.</t>
  </si>
  <si>
    <t>vigencia</t>
  </si>
  <si>
    <t>Vr. Unit</t>
  </si>
  <si>
    <t>Ipc acumulado 12 meses 8,01%</t>
  </si>
  <si>
    <t>Vr. Ajustado</t>
  </si>
  <si>
    <t>Alevino</t>
  </si>
  <si>
    <t>Alimento</t>
  </si>
  <si>
    <t>Concentrado</t>
  </si>
  <si>
    <t>Los equipos de aire acondicionado, deben ser instalados y puestos en funcionamiento con destino a las distintas areas del centro internacional nautico fluvial y portuario.</t>
  </si>
  <si>
    <t>MGM GRUPO EMPRESARIAL SAS</t>
  </si>
  <si>
    <t>ESASQ</t>
  </si>
  <si>
    <t>REFRIELECTRICOS MOTOS SAS</t>
  </si>
  <si>
    <t>3. INGENIERIA Y PROYECTOS ARGAL SAS $  82.217.025</t>
  </si>
  <si>
    <t>2. ESASQ                                                               $ 105.434.100</t>
  </si>
  <si>
    <t>1. MGM GRUPO EMPRESARIAL SAS            $ 104.085.000</t>
  </si>
  <si>
    <t>ITEM</t>
  </si>
  <si>
    <t>CODIGO  UNSPSC</t>
  </si>
  <si>
    <t>DENOMINACION GENERAL TECNICA DEL BIEN O SERVICIO</t>
  </si>
  <si>
    <t>UNIDAD DE MEDIDA</t>
  </si>
  <si>
    <t>CANT</t>
  </si>
  <si>
    <t>VALOR CON IVA INCLUIDO</t>
  </si>
  <si>
    <t xml:space="preserve">VALOR DEL CDP(3822): </t>
  </si>
  <si>
    <t>CONFORTFRESH</t>
  </si>
  <si>
    <t>AIRE ACONDICIONADO MINI SPLIT INVERTER  Caracteristicas tecnicas:  Magnitud: 24,000 BTU. Especificaciones eléctricas: 220V. Accesorios: Condensadora, Control remoto.  Manuales: SI. Garantías: 1  Año</t>
  </si>
  <si>
    <t>RAMIREZ Y MENDOZA SAS</t>
  </si>
  <si>
    <t>FRIO SERVICE</t>
  </si>
  <si>
    <t>ALMACENES OLIMPICA</t>
  </si>
  <si>
    <t>HOMECENTER</t>
  </si>
  <si>
    <t xml:space="preserve"> INGENIER INGENIERIA DE CONFORT SAS</t>
  </si>
  <si>
    <t>REFRIPARTES &amp; SERVICIOS</t>
  </si>
  <si>
    <t>GRUPO EMPRESARIAL MGM</t>
  </si>
  <si>
    <t>COTIZACIONES</t>
  </si>
  <si>
    <t>4. FRIO SERVICE                                                        $    29.678.400</t>
  </si>
  <si>
    <t>3. RAMIREZ Y MENDOZA SAS                               $ 170.000.000</t>
  </si>
  <si>
    <t>2. REFRIPARTES &amp; SERVICIOS                              $     3.685.000</t>
  </si>
  <si>
    <t>1. CONFORTFRESH                                                   $  35.792.820</t>
  </si>
  <si>
    <t>5.  INGENIER INGENIERIA DE CONFORT SAS  $ 126.890.057</t>
  </si>
  <si>
    <t>6. ALMACENES OLIMPICA                                     $      3.229.150</t>
  </si>
  <si>
    <t>7. GRUPO EMPRESARIAL MGM                            $  166.000.000</t>
  </si>
  <si>
    <t xml:space="preserve">VALOR DEL CDP(6623): </t>
  </si>
  <si>
    <t>AIRE ACONDICIONADO MINI SPLIT INVERTER  Caracteristicas tecnicas  Magnitud 24,000 BTU  Especificaciones eléctricas  220V  Accesorios  Condensadora  Control remoto   Manuales  SI  Garantías  1  Año</t>
  </si>
  <si>
    <t>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</si>
</sst>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164" formatCode="_-&quot;$&quot;* #,##0.00_-;\-&quot;$&quot;* #,##0.00_-;_-&quot;$&quot;* &quot;-&quot;??_-;_-@_-"/>
    <numFmt numFmtId="165" formatCode="_-* #,##0\ _€_-;\-* #,##0\ _€_-;_-* &quot;-&quot;\ _€_-;_-@_-"/>
    <numFmt numFmtId="166" formatCode="&quot;$&quot;#,##0.00"/>
  </numFmts>
  <fonts count="45" x14ac:knownFonts="1">
    <font>
      <sz val="11"/>
      <color theme="1"/>
      <name val="Calibri"/>
      <family val="2"/>
      <scheme val="minor"/>
    </font>
    <font>
      <b/>
      <sz val="11"/>
      <color theme="1"/>
      <name val="Calibri"/>
      <family val="2"/>
      <scheme val="minor"/>
    </font>
    <font>
      <sz val="11"/>
      <color theme="1"/>
      <name val="Times New Roman"/>
      <family val="1"/>
    </font>
    <font>
      <b/>
      <sz val="10"/>
      <color rgb="FF000000"/>
      <name val="Calibri"/>
      <family val="2"/>
      <scheme val="minor"/>
    </font>
    <font>
      <sz val="11"/>
      <color theme="1"/>
      <name val="Arial"/>
      <family val="2"/>
    </font>
    <font>
      <sz val="11"/>
      <color rgb="FF000000"/>
      <name val="Calibri"/>
      <family val="2"/>
      <scheme val="minor"/>
    </font>
    <font>
      <b/>
      <sz val="11"/>
      <color rgb="FF000000"/>
      <name val="Calibri"/>
      <family val="2"/>
      <scheme val="minor"/>
    </font>
    <font>
      <sz val="12"/>
      <color theme="1"/>
      <name val="Arial"/>
      <family val="2"/>
    </font>
    <font>
      <sz val="12"/>
      <color theme="1"/>
      <name val="Times New Roman"/>
      <family val="1"/>
    </font>
    <font>
      <b/>
      <sz val="10"/>
      <name val="Segoe UI"/>
      <family val="2"/>
    </font>
    <font>
      <sz val="10"/>
      <name val="Verdana"/>
      <family val="2"/>
    </font>
    <font>
      <sz val="9"/>
      <color theme="1"/>
      <name val="Calibri"/>
      <family val="2"/>
      <scheme val="minor"/>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sz val="9"/>
      <color rgb="FF000000"/>
      <name val="Arial"/>
      <family val="2"/>
    </font>
    <font>
      <b/>
      <sz val="8"/>
      <color rgb="FF000000"/>
      <name val="Calibri"/>
      <family val="2"/>
      <scheme val="minor"/>
    </font>
    <font>
      <b/>
      <sz val="8.5"/>
      <color rgb="FF000000"/>
      <name val="Calibri"/>
      <family val="2"/>
      <scheme val="minor"/>
    </font>
    <font>
      <b/>
      <sz val="9"/>
      <color theme="1"/>
      <name val="Calibri"/>
      <family val="2"/>
      <scheme val="minor"/>
    </font>
    <font>
      <b/>
      <sz val="9"/>
      <color rgb="FF000000"/>
      <name val="Calibri"/>
      <family val="2"/>
      <scheme val="minor"/>
    </font>
    <font>
      <sz val="10"/>
      <color rgb="FF000000"/>
      <name val="Arial"/>
      <family val="2"/>
    </font>
    <font>
      <sz val="8"/>
      <color rgb="FF000000"/>
      <name val="Arial"/>
      <family val="2"/>
    </font>
    <font>
      <sz val="10"/>
      <color rgb="FF000000"/>
      <name val="Calibri"/>
      <family val="2"/>
      <scheme val="minor"/>
    </font>
    <font>
      <sz val="9"/>
      <color rgb="FF000000"/>
      <name val="Calibri"/>
      <family val="2"/>
      <scheme val="minor"/>
    </font>
    <font>
      <b/>
      <u/>
      <sz val="11"/>
      <color theme="1"/>
      <name val="Calibri"/>
      <family val="2"/>
      <scheme val="minor"/>
    </font>
    <font>
      <sz val="9"/>
      <name val="Segoe UI"/>
      <family val="2"/>
      <charset val="204"/>
    </font>
    <font>
      <b/>
      <sz val="12"/>
      <color indexed="9"/>
      <name val="Arial"/>
      <family val="2"/>
    </font>
    <font>
      <sz val="8"/>
      <name val="Segoe UI"/>
      <family val="2"/>
      <charset val="204"/>
    </font>
    <font>
      <b/>
      <sz val="8"/>
      <name val="Segoe UI"/>
      <family val="2"/>
      <charset val="204"/>
    </font>
    <font>
      <b/>
      <sz val="10"/>
      <name val="Arial"/>
      <family val="2"/>
    </font>
    <font>
      <b/>
      <sz val="9"/>
      <name val="Arial"/>
      <family val="2"/>
    </font>
    <font>
      <b/>
      <sz val="14"/>
      <color theme="0"/>
      <name val="Segoe UI"/>
      <family val="2"/>
    </font>
    <font>
      <sz val="9"/>
      <name val="Arial"/>
      <family val="2"/>
    </font>
    <font>
      <b/>
      <sz val="8"/>
      <color theme="1"/>
      <name val="Calibri"/>
      <family val="2"/>
      <scheme val="minor"/>
    </font>
    <font>
      <b/>
      <sz val="9"/>
      <name val="Segoe UI"/>
      <family val="2"/>
    </font>
    <font>
      <sz val="9"/>
      <color indexed="8"/>
      <name val="Segoe UI"/>
      <family val="2"/>
    </font>
    <font>
      <sz val="8"/>
      <name val="Segoe UI"/>
      <family val="2"/>
    </font>
    <font>
      <b/>
      <sz val="8"/>
      <name val="Segoe UI"/>
      <family val="2"/>
    </font>
    <font>
      <sz val="9"/>
      <color indexed="8"/>
      <name val="Arial"/>
      <family val="2"/>
    </font>
    <font>
      <sz val="11"/>
      <color indexed="8"/>
      <name val="Calibri"/>
      <family val="2"/>
    </font>
    <font>
      <sz val="9"/>
      <color theme="1"/>
      <name val="Arial"/>
      <family val="2"/>
    </font>
    <font>
      <b/>
      <sz val="12"/>
      <color rgb="FF000000"/>
      <name val="Calibri"/>
      <family val="2"/>
      <scheme val="minor"/>
    </font>
    <font>
      <b/>
      <sz val="9"/>
      <color indexed="8"/>
      <name val="Segoe UI"/>
      <family val="2"/>
    </font>
  </fonts>
  <fills count="8">
    <fill>
      <patternFill patternType="none"/>
    </fill>
    <fill>
      <patternFill patternType="gray125"/>
    </fill>
    <fill>
      <patternFill patternType="solid">
        <fgColor rgb="FFFF0000"/>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tint="-4.9989318521683403E-2"/>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9" fontId="10" fillId="0" borderId="0">
      <alignment horizontal="left" vertical="center"/>
    </xf>
    <xf numFmtId="0" fontId="41" fillId="0" borderId="0"/>
  </cellStyleXfs>
  <cellXfs count="168">
    <xf numFmtId="0" fontId="0" fillId="0" borderId="0" xfId="0"/>
    <xf numFmtId="0" fontId="0" fillId="0" borderId="0" xfId="0" applyAlignment="1">
      <alignment vertical="center" wrapText="1"/>
    </xf>
    <xf numFmtId="0" fontId="0" fillId="0" borderId="0" xfId="0" applyAlignment="1">
      <alignment vertical="top"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2" borderId="4" xfId="0" applyFont="1" applyFill="1" applyBorder="1" applyAlignment="1">
      <alignment vertical="center" wrapText="1"/>
    </xf>
    <xf numFmtId="0" fontId="5" fillId="0" borderId="4" xfId="0" applyFont="1" applyBorder="1" applyAlignment="1">
      <alignment vertical="center" wrapText="1"/>
    </xf>
    <xf numFmtId="0" fontId="2" fillId="0" borderId="4" xfId="0" applyFont="1" applyBorder="1" applyAlignment="1">
      <alignment horizontal="right" vertical="center" wrapText="1"/>
    </xf>
    <xf numFmtId="4" fontId="2" fillId="0" borderId="4" xfId="0" applyNumberFormat="1" applyFont="1" applyBorder="1" applyAlignment="1">
      <alignment horizontal="right" vertical="center" wrapText="1"/>
    </xf>
    <xf numFmtId="0" fontId="6" fillId="2" borderId="4" xfId="0" applyFont="1" applyFill="1" applyBorder="1" applyAlignment="1">
      <alignment vertical="center" wrapText="1"/>
    </xf>
    <xf numFmtId="0" fontId="4" fillId="0" borderId="5" xfId="0" applyFont="1" applyBorder="1" applyAlignment="1">
      <alignment horizontal="center" vertical="center" wrapText="1"/>
    </xf>
    <xf numFmtId="0" fontId="5" fillId="2" borderId="6" xfId="0" applyFont="1" applyFill="1" applyBorder="1" applyAlignment="1">
      <alignment vertical="center" wrapText="1"/>
    </xf>
    <xf numFmtId="0" fontId="5" fillId="0" borderId="6" xfId="0" applyFont="1" applyBorder="1" applyAlignment="1">
      <alignment vertical="center" wrapText="1"/>
    </xf>
    <xf numFmtId="0" fontId="2" fillId="0" borderId="6" xfId="0" applyFont="1" applyBorder="1" applyAlignment="1">
      <alignment horizontal="right" vertical="center" wrapText="1"/>
    </xf>
    <xf numFmtId="4" fontId="2" fillId="0" borderId="6" xfId="0" applyNumberFormat="1" applyFont="1" applyBorder="1" applyAlignment="1">
      <alignment horizontal="right" vertical="center" wrapText="1"/>
    </xf>
    <xf numFmtId="0" fontId="8" fillId="0" borderId="2" xfId="0" applyFont="1" applyBorder="1" applyAlignment="1">
      <alignment vertical="center" wrapText="1"/>
    </xf>
    <xf numFmtId="4" fontId="8" fillId="0" borderId="2" xfId="0" applyNumberFormat="1" applyFont="1" applyBorder="1" applyAlignment="1">
      <alignment horizontal="right" vertical="center" wrapText="1"/>
    </xf>
    <xf numFmtId="0" fontId="14" fillId="0" borderId="0" xfId="0" applyFont="1"/>
    <xf numFmtId="0" fontId="15" fillId="0" borderId="0" xfId="0" applyFont="1"/>
    <xf numFmtId="0" fontId="16" fillId="0" borderId="0" xfId="0" applyFont="1" applyAlignment="1">
      <alignment horizontal="center"/>
    </xf>
    <xf numFmtId="0" fontId="21" fillId="3" borderId="10" xfId="0" applyFont="1" applyFill="1" applyBorder="1" applyAlignment="1">
      <alignment horizontal="center" vertical="top" wrapText="1"/>
    </xf>
    <xf numFmtId="0" fontId="22" fillId="0" borderId="10" xfId="0" applyFont="1" applyBorder="1" applyAlignment="1">
      <alignment horizontal="center" vertical="center" wrapText="1"/>
    </xf>
    <xf numFmtId="0" fontId="23" fillId="0" borderId="12" xfId="0" applyFont="1" applyBorder="1" applyAlignment="1">
      <alignment horizontal="center" vertical="center" wrapText="1"/>
    </xf>
    <xf numFmtId="0" fontId="21" fillId="0" borderId="12" xfId="0" applyFont="1" applyBorder="1" applyAlignment="1">
      <alignment horizontal="center" vertical="center" wrapText="1"/>
    </xf>
    <xf numFmtId="165" fontId="24" fillId="0" borderId="10" xfId="0" applyNumberFormat="1" applyFont="1" applyBorder="1" applyAlignment="1">
      <alignment horizontal="center" vertical="center" wrapText="1"/>
    </xf>
    <xf numFmtId="0" fontId="25" fillId="0" borderId="10" xfId="0" applyFont="1" applyBorder="1" applyAlignment="1">
      <alignment horizontal="center" vertical="center" wrapText="1"/>
    </xf>
    <xf numFmtId="41" fontId="1" fillId="0" borderId="10" xfId="0" applyNumberFormat="1" applyFont="1" applyBorder="1"/>
    <xf numFmtId="41" fontId="1" fillId="3" borderId="10" xfId="0" applyNumberFormat="1" applyFont="1" applyFill="1" applyBorder="1"/>
    <xf numFmtId="0" fontId="26" fillId="0" borderId="0" xfId="0" applyFont="1" applyAlignment="1">
      <alignment horizontal="left"/>
    </xf>
    <xf numFmtId="3" fontId="0" fillId="0" borderId="0" xfId="0" applyNumberFormat="1"/>
    <xf numFmtId="3" fontId="20" fillId="0" borderId="17" xfId="0" applyNumberFormat="1" applyFont="1" applyBorder="1" applyAlignment="1">
      <alignment horizontal="center"/>
    </xf>
    <xf numFmtId="3" fontId="20" fillId="0" borderId="0" xfId="0" applyNumberFormat="1" applyFont="1" applyAlignment="1">
      <alignment horizontal="center"/>
    </xf>
    <xf numFmtId="0" fontId="20" fillId="0" borderId="18" xfId="0" applyFont="1" applyBorder="1" applyAlignment="1">
      <alignment horizontal="center"/>
    </xf>
    <xf numFmtId="0" fontId="20" fillId="0" borderId="0" xfId="0" applyFont="1" applyAlignment="1">
      <alignment horizontal="center"/>
    </xf>
    <xf numFmtId="3" fontId="20" fillId="0" borderId="6" xfId="0" applyNumberFormat="1" applyFont="1" applyBorder="1" applyAlignment="1">
      <alignment horizontal="center"/>
    </xf>
    <xf numFmtId="3" fontId="1" fillId="0" borderId="4" xfId="0" applyNumberFormat="1" applyFont="1" applyBorder="1" applyAlignment="1">
      <alignment horizontal="center"/>
    </xf>
    <xf numFmtId="3" fontId="1" fillId="0" borderId="0" xfId="0" applyNumberFormat="1" applyFont="1" applyAlignment="1">
      <alignment horizontal="center"/>
    </xf>
    <xf numFmtId="3" fontId="16" fillId="0" borderId="0" xfId="0" applyNumberFormat="1" applyFont="1" applyAlignment="1">
      <alignment horizontal="center"/>
    </xf>
    <xf numFmtId="0" fontId="16" fillId="0" borderId="0" xfId="0" applyFont="1"/>
    <xf numFmtId="0" fontId="1" fillId="0" borderId="0" xfId="0" applyFont="1"/>
    <xf numFmtId="0" fontId="0" fillId="0" borderId="0" xfId="0" applyAlignment="1">
      <alignment horizontal="left" vertical="center" wrapText="1"/>
    </xf>
    <xf numFmtId="0" fontId="1" fillId="0" borderId="0" xfId="0" applyFont="1" applyAlignment="1">
      <alignment horizontal="center" vertical="center" wrapText="1"/>
    </xf>
    <xf numFmtId="0" fontId="20" fillId="0" borderId="0" xfId="0" applyFont="1" applyAlignment="1">
      <alignment horizontal="center" vertical="center" wrapText="1"/>
    </xf>
    <xf numFmtId="41" fontId="0" fillId="0" borderId="0" xfId="0" applyNumberFormat="1"/>
    <xf numFmtId="166" fontId="0" fillId="0" borderId="0" xfId="0" applyNumberFormat="1"/>
    <xf numFmtId="41" fontId="1" fillId="0" borderId="0" xfId="0" applyNumberFormat="1" applyFont="1"/>
    <xf numFmtId="0" fontId="1" fillId="0" borderId="0" xfId="0" applyFont="1" applyAlignment="1">
      <alignment horizontal="center"/>
    </xf>
    <xf numFmtId="0" fontId="27" fillId="4" borderId="0" xfId="0" applyFont="1" applyFill="1"/>
    <xf numFmtId="0" fontId="27" fillId="4" borderId="20" xfId="0" applyFont="1" applyFill="1" applyBorder="1"/>
    <xf numFmtId="0" fontId="27" fillId="4" borderId="21" xfId="0" applyFont="1" applyFill="1" applyBorder="1"/>
    <xf numFmtId="0" fontId="27" fillId="4" borderId="22" xfId="0" applyFont="1" applyFill="1" applyBorder="1"/>
    <xf numFmtId="0" fontId="28" fillId="0" borderId="0" xfId="0" applyFont="1" applyAlignment="1">
      <alignment horizontal="center" vertical="center"/>
    </xf>
    <xf numFmtId="0" fontId="29" fillId="4" borderId="23" xfId="0" applyFont="1" applyFill="1" applyBorder="1" applyAlignment="1">
      <alignment horizontal="left" vertical="center"/>
    </xf>
    <xf numFmtId="0" fontId="29" fillId="4" borderId="0" xfId="0" applyFont="1" applyFill="1" applyAlignment="1">
      <alignment vertical="center"/>
    </xf>
    <xf numFmtId="0" fontId="29" fillId="4" borderId="24" xfId="0" applyFont="1" applyFill="1" applyBorder="1" applyAlignment="1">
      <alignment vertical="center"/>
    </xf>
    <xf numFmtId="0" fontId="31" fillId="0" borderId="0" xfId="0" applyFont="1" applyAlignment="1">
      <alignment horizontal="center" vertical="center" wrapText="1"/>
    </xf>
    <xf numFmtId="0" fontId="27" fillId="0" borderId="0" xfId="0" applyFont="1" applyAlignment="1">
      <alignment horizontal="center"/>
    </xf>
    <xf numFmtId="0" fontId="27" fillId="0" borderId="0" xfId="0" applyFont="1"/>
    <xf numFmtId="3" fontId="30" fillId="4" borderId="25" xfId="0" applyNumberFormat="1" applyFont="1" applyFill="1" applyBorder="1" applyAlignment="1">
      <alignment horizontal="left" vertical="center"/>
    </xf>
    <xf numFmtId="3" fontId="30" fillId="4" borderId="26" xfId="0" applyNumberFormat="1" applyFont="1" applyFill="1" applyBorder="1" applyAlignment="1">
      <alignment vertical="center"/>
    </xf>
    <xf numFmtId="3" fontId="30" fillId="4" borderId="27" xfId="0" applyNumberFormat="1" applyFont="1" applyFill="1" applyBorder="1" applyAlignment="1">
      <alignment vertical="center"/>
    </xf>
    <xf numFmtId="0" fontId="32" fillId="0" borderId="0" xfId="0" applyFont="1" applyAlignment="1">
      <alignment horizontal="right"/>
    </xf>
    <xf numFmtId="3" fontId="30" fillId="4" borderId="0" xfId="0" applyNumberFormat="1" applyFont="1" applyFill="1" applyAlignment="1">
      <alignment horizontal="left" vertical="center"/>
    </xf>
    <xf numFmtId="3" fontId="30" fillId="4" borderId="0" xfId="0" applyNumberFormat="1" applyFont="1" applyFill="1" applyAlignment="1">
      <alignment vertical="center"/>
    </xf>
    <xf numFmtId="2" fontId="34" fillId="0" borderId="0" xfId="0" applyNumberFormat="1" applyFont="1"/>
    <xf numFmtId="0" fontId="35" fillId="0" borderId="0" xfId="0" applyFont="1" applyAlignment="1">
      <alignment horizontal="center" vertical="center" wrapText="1"/>
    </xf>
    <xf numFmtId="0" fontId="11" fillId="0" borderId="0" xfId="0" applyFont="1"/>
    <xf numFmtId="0" fontId="9" fillId="0" borderId="0" xfId="0" applyFont="1" applyAlignment="1">
      <alignment horizontal="center" vertical="center" wrapText="1"/>
    </xf>
    <xf numFmtId="0" fontId="29" fillId="0" borderId="0" xfId="0" applyFont="1" applyAlignment="1">
      <alignment horizontal="left" vertical="center"/>
    </xf>
    <xf numFmtId="1" fontId="37" fillId="0" borderId="0" xfId="0" applyNumberFormat="1" applyFont="1" applyAlignment="1">
      <alignment horizontal="center" wrapText="1"/>
    </xf>
    <xf numFmtId="0" fontId="38" fillId="0" borderId="0" xfId="0" applyFont="1" applyAlignment="1">
      <alignment horizontal="left" vertical="center" wrapText="1"/>
    </xf>
    <xf numFmtId="41" fontId="0" fillId="0" borderId="26" xfId="0" applyNumberFormat="1" applyBorder="1"/>
    <xf numFmtId="0" fontId="34" fillId="0" borderId="0" xfId="0" applyFont="1"/>
    <xf numFmtId="0" fontId="39" fillId="0" borderId="0" xfId="0" applyFont="1" applyAlignment="1">
      <alignment vertical="center"/>
    </xf>
    <xf numFmtId="2" fontId="40" fillId="0" borderId="0" xfId="0" applyNumberFormat="1" applyFont="1"/>
    <xf numFmtId="0" fontId="0" fillId="0" borderId="0" xfId="0" applyAlignment="1">
      <alignment horizontal="center" vertical="center" wrapText="1"/>
    </xf>
    <xf numFmtId="4" fontId="42" fillId="0" borderId="0" xfId="2" applyNumberFormat="1" applyFont="1" applyAlignment="1">
      <alignment horizontal="center" vertical="top" wrapText="1"/>
    </xf>
    <xf numFmtId="165" fontId="24" fillId="0" borderId="0" xfId="0" applyNumberFormat="1" applyFont="1" applyAlignment="1">
      <alignment horizontal="center" vertical="center" wrapText="1"/>
    </xf>
    <xf numFmtId="165" fontId="0" fillId="0" borderId="0" xfId="0" applyNumberFormat="1"/>
    <xf numFmtId="0" fontId="1" fillId="6" borderId="10" xfId="0" applyFont="1" applyFill="1" applyBorder="1" applyAlignment="1">
      <alignment horizontal="center" vertical="center" wrapText="1"/>
    </xf>
    <xf numFmtId="41" fontId="0" fillId="0" borderId="10" xfId="0" applyNumberFormat="1" applyBorder="1" applyAlignment="1">
      <alignment vertical="center" wrapText="1"/>
    </xf>
    <xf numFmtId="165" fontId="0" fillId="0" borderId="10" xfId="0" applyNumberFormat="1" applyBorder="1" applyAlignment="1">
      <alignment vertical="center" wrapText="1"/>
    </xf>
    <xf numFmtId="0" fontId="15" fillId="6" borderId="10" xfId="0" applyFont="1" applyFill="1" applyBorder="1"/>
    <xf numFmtId="165" fontId="16" fillId="6" borderId="10" xfId="0" applyNumberFormat="1" applyFont="1" applyFill="1" applyBorder="1"/>
    <xf numFmtId="0" fontId="16" fillId="6" borderId="10" xfId="0" applyFont="1" applyFill="1" applyBorder="1"/>
    <xf numFmtId="41" fontId="23" fillId="0" borderId="10" xfId="0" applyNumberFormat="1" applyFont="1" applyBorder="1" applyAlignment="1">
      <alignment horizontal="center" vertical="center" wrapText="1"/>
    </xf>
    <xf numFmtId="41" fontId="12" fillId="3" borderId="10" xfId="0" applyNumberFormat="1" applyFont="1" applyFill="1" applyBorder="1"/>
    <xf numFmtId="42" fontId="11" fillId="0" borderId="0" xfId="0" applyNumberFormat="1" applyFont="1"/>
    <xf numFmtId="0" fontId="44" fillId="0" borderId="0" xfId="0" applyFont="1" applyAlignment="1">
      <alignment horizontal="center" vertical="center" wrapText="1"/>
    </xf>
    <xf numFmtId="0" fontId="21" fillId="0" borderId="0" xfId="0" applyFont="1" applyAlignment="1">
      <alignment horizontal="center" vertical="top" wrapText="1"/>
    </xf>
    <xf numFmtId="41" fontId="12" fillId="0" borderId="0" xfId="0" applyNumberFormat="1" applyFont="1"/>
    <xf numFmtId="0" fontId="13" fillId="0" borderId="0" xfId="0" applyFont="1"/>
    <xf numFmtId="0" fontId="26" fillId="0" borderId="0" xfId="0" applyFont="1"/>
    <xf numFmtId="41" fontId="16" fillId="0" borderId="17" xfId="0" applyNumberFormat="1" applyFont="1" applyBorder="1" applyAlignment="1">
      <alignment horizontal="left"/>
    </xf>
    <xf numFmtId="0" fontId="16" fillId="0" borderId="18" xfId="0" applyFont="1" applyBorder="1" applyAlignment="1">
      <alignment horizontal="center"/>
    </xf>
    <xf numFmtId="0" fontId="16" fillId="0" borderId="6" xfId="0" applyFont="1" applyBorder="1" applyAlignment="1">
      <alignment horizontal="left"/>
    </xf>
    <xf numFmtId="41" fontId="16" fillId="0" borderId="6" xfId="0" applyNumberFormat="1" applyFont="1" applyBorder="1" applyAlignment="1">
      <alignment horizontal="left"/>
    </xf>
    <xf numFmtId="0" fontId="16" fillId="0" borderId="6" xfId="0" applyFont="1" applyBorder="1" applyAlignment="1">
      <alignment horizontal="center"/>
    </xf>
    <xf numFmtId="165" fontId="16" fillId="0" borderId="4" xfId="0" applyNumberFormat="1" applyFont="1" applyBorder="1" applyAlignment="1">
      <alignment horizontal="left"/>
    </xf>
    <xf numFmtId="41" fontId="1" fillId="0" borderId="17" xfId="0" applyNumberFormat="1" applyFont="1" applyBorder="1" applyAlignment="1">
      <alignment horizontal="left"/>
    </xf>
    <xf numFmtId="0" fontId="1" fillId="0" borderId="18" xfId="0" applyFont="1" applyBorder="1" applyAlignment="1">
      <alignment horizontal="center"/>
    </xf>
    <xf numFmtId="0" fontId="1" fillId="0" borderId="6" xfId="0" applyFont="1" applyBorder="1" applyAlignment="1">
      <alignment horizontal="left"/>
    </xf>
    <xf numFmtId="41" fontId="1" fillId="0" borderId="6" xfId="0" applyNumberFormat="1" applyFont="1" applyBorder="1" applyAlignment="1">
      <alignment horizontal="left"/>
    </xf>
    <xf numFmtId="0" fontId="1" fillId="0" borderId="6" xfId="0" applyFont="1" applyBorder="1" applyAlignment="1">
      <alignment horizontal="center"/>
    </xf>
    <xf numFmtId="165" fontId="1" fillId="0" borderId="4" xfId="0" applyNumberFormat="1" applyFont="1" applyBorder="1" applyAlignment="1">
      <alignment horizontal="left"/>
    </xf>
    <xf numFmtId="0" fontId="0" fillId="7" borderId="0" xfId="0" applyFill="1"/>
    <xf numFmtId="165" fontId="16" fillId="6" borderId="10" xfId="0" applyNumberFormat="1" applyFont="1" applyFill="1" applyBorder="1" applyAlignment="1">
      <alignment horizontal="center"/>
    </xf>
    <xf numFmtId="0" fontId="0" fillId="0" borderId="0" xfId="0" applyAlignment="1">
      <alignment vertical="top" wrapText="1"/>
    </xf>
    <xf numFmtId="0" fontId="7" fillId="0" borderId="7" xfId="0" applyFont="1" applyBorder="1" applyAlignment="1">
      <alignment vertical="center" wrapText="1"/>
    </xf>
    <xf numFmtId="0" fontId="7" fillId="0" borderId="2" xfId="0" applyFont="1" applyBorder="1" applyAlignment="1">
      <alignment vertical="center" wrapText="1"/>
    </xf>
    <xf numFmtId="0" fontId="0" fillId="0" borderId="9" xfId="0" applyBorder="1" applyAlignment="1">
      <alignment vertical="top" wrapText="1"/>
    </xf>
    <xf numFmtId="0" fontId="13" fillId="0" borderId="0" xfId="0" applyFont="1" applyAlignment="1">
      <alignment horizontal="center"/>
    </xf>
    <xf numFmtId="0" fontId="17" fillId="3" borderId="10" xfId="0" applyFont="1" applyFill="1" applyBorder="1" applyAlignment="1">
      <alignment horizontal="center" vertical="center" wrapText="1"/>
    </xf>
    <xf numFmtId="0" fontId="18" fillId="5" borderId="10" xfId="0" applyFont="1" applyFill="1" applyBorder="1" applyAlignment="1">
      <alignment horizontal="center" vertical="center" wrapText="1"/>
    </xf>
    <xf numFmtId="164" fontId="20" fillId="3" borderId="12" xfId="0" applyNumberFormat="1" applyFont="1" applyFill="1" applyBorder="1" applyAlignment="1">
      <alignment horizontal="center" vertical="center" wrapText="1"/>
    </xf>
    <xf numFmtId="164" fontId="20" fillId="3" borderId="13" xfId="0" applyNumberFormat="1" applyFont="1" applyFill="1" applyBorder="1" applyAlignment="1">
      <alignment horizontal="center" vertical="center" wrapText="1"/>
    </xf>
    <xf numFmtId="164" fontId="20" fillId="3" borderId="10" xfId="0" applyNumberFormat="1" applyFont="1" applyFill="1" applyBorder="1" applyAlignment="1">
      <alignment horizontal="center" vertical="center" wrapText="1"/>
    </xf>
    <xf numFmtId="0" fontId="20" fillId="3" borderId="10" xfId="0" applyFont="1" applyFill="1" applyBorder="1" applyAlignment="1">
      <alignment horizontal="center"/>
    </xf>
    <xf numFmtId="0" fontId="19" fillId="5" borderId="11" xfId="0" applyFont="1" applyFill="1" applyBorder="1" applyAlignment="1">
      <alignment horizontal="center" vertical="center" wrapText="1"/>
    </xf>
    <xf numFmtId="0" fontId="19" fillId="5" borderId="14" xfId="0" applyFont="1" applyFill="1" applyBorder="1" applyAlignment="1">
      <alignment horizontal="center" vertical="center" wrapText="1"/>
    </xf>
    <xf numFmtId="0" fontId="12" fillId="3" borderId="12" xfId="0" applyFont="1" applyFill="1" applyBorder="1" applyAlignment="1">
      <alignment horizontal="center" vertical="top" wrapText="1"/>
    </xf>
    <xf numFmtId="0" fontId="12" fillId="3" borderId="15" xfId="0" applyFont="1" applyFill="1" applyBorder="1" applyAlignment="1">
      <alignment horizontal="center" vertical="top" wrapText="1"/>
    </xf>
    <xf numFmtId="0" fontId="12" fillId="3" borderId="13" xfId="0" applyFont="1" applyFill="1" applyBorder="1" applyAlignment="1">
      <alignment horizontal="center" vertical="top" wrapText="1"/>
    </xf>
    <xf numFmtId="0" fontId="18" fillId="5" borderId="11" xfId="0" applyFont="1" applyFill="1" applyBorder="1" applyAlignment="1">
      <alignment horizontal="center" vertical="center" wrapText="1"/>
    </xf>
    <xf numFmtId="0" fontId="18" fillId="5" borderId="14" xfId="0" applyFont="1" applyFill="1" applyBorder="1" applyAlignment="1">
      <alignment horizontal="center" vertical="center" wrapText="1"/>
    </xf>
    <xf numFmtId="0" fontId="3" fillId="3" borderId="12" xfId="0" applyFont="1" applyFill="1" applyBorder="1" applyAlignment="1">
      <alignment horizontal="center" wrapText="1"/>
    </xf>
    <xf numFmtId="0" fontId="3" fillId="3" borderId="15" xfId="0" applyFont="1" applyFill="1" applyBorder="1" applyAlignment="1">
      <alignment horizontal="center" wrapText="1"/>
    </xf>
    <xf numFmtId="0" fontId="3" fillId="3" borderId="13" xfId="0" applyFont="1" applyFill="1" applyBorder="1" applyAlignment="1">
      <alignment horizontal="center" wrapText="1"/>
    </xf>
    <xf numFmtId="0" fontId="29" fillId="4" borderId="23" xfId="0" applyFont="1" applyFill="1" applyBorder="1" applyAlignment="1">
      <alignment horizontal="left" vertical="center" wrapText="1"/>
    </xf>
    <xf numFmtId="0" fontId="29" fillId="4" borderId="0" xfId="0" applyFont="1" applyFill="1" applyAlignment="1">
      <alignment horizontal="left" vertical="center" wrapText="1"/>
    </xf>
    <xf numFmtId="0" fontId="29" fillId="4" borderId="24" xfId="0" applyFont="1" applyFill="1" applyBorder="1" applyAlignment="1">
      <alignment horizontal="left" vertical="center" wrapText="1"/>
    </xf>
    <xf numFmtId="0" fontId="33" fillId="0" borderId="0" xfId="0" applyFont="1" applyAlignment="1">
      <alignment horizontal="center" vertical="center" wrapText="1"/>
    </xf>
    <xf numFmtId="0" fontId="9" fillId="0" borderId="0" xfId="0" applyFont="1" applyAlignment="1">
      <alignment horizontal="center" vertical="center" wrapText="1"/>
    </xf>
    <xf numFmtId="49" fontId="36" fillId="0" borderId="0" xfId="0" applyNumberFormat="1" applyFont="1" applyAlignment="1">
      <alignment horizontal="center"/>
    </xf>
    <xf numFmtId="0" fontId="20" fillId="0" borderId="16" xfId="0" applyFont="1" applyBorder="1" applyAlignment="1">
      <alignment horizontal="center"/>
    </xf>
    <xf numFmtId="0" fontId="20" fillId="0" borderId="9" xfId="0" applyFont="1" applyBorder="1" applyAlignment="1">
      <alignment horizontal="center"/>
    </xf>
    <xf numFmtId="0" fontId="20" fillId="0" borderId="18" xfId="0" applyFont="1" applyBorder="1" applyAlignment="1">
      <alignment horizontal="center"/>
    </xf>
    <xf numFmtId="0" fontId="20" fillId="0" borderId="0" xfId="0" applyFont="1" applyAlignment="1">
      <alignment horizontal="center"/>
    </xf>
    <xf numFmtId="0" fontId="20" fillId="0" borderId="19" xfId="0" applyFont="1" applyBorder="1" applyAlignment="1">
      <alignment horizontal="center"/>
    </xf>
    <xf numFmtId="0" fontId="20" fillId="0" borderId="8" xfId="0" applyFont="1" applyBorder="1" applyAlignment="1">
      <alignment horizontal="center"/>
    </xf>
    <xf numFmtId="0" fontId="0" fillId="0" borderId="0" xfId="0" applyAlignment="1">
      <alignment horizontal="left" vertical="center" wrapText="1"/>
    </xf>
    <xf numFmtId="0" fontId="1" fillId="0" borderId="0" xfId="0" applyFont="1" applyAlignment="1">
      <alignment horizontal="center"/>
    </xf>
    <xf numFmtId="0" fontId="16" fillId="0" borderId="19" xfId="0" applyFont="1" applyBorder="1" applyAlignment="1">
      <alignment horizontal="center"/>
    </xf>
    <xf numFmtId="0" fontId="16" fillId="0" borderId="8" xfId="0" applyFont="1" applyBorder="1" applyAlignment="1">
      <alignment horizontal="center"/>
    </xf>
    <xf numFmtId="0" fontId="1" fillId="0" borderId="16" xfId="0" applyFont="1" applyBorder="1" applyAlignment="1">
      <alignment horizontal="center"/>
    </xf>
    <xf numFmtId="0" fontId="1" fillId="0" borderId="9"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8" xfId="0" applyFont="1" applyBorder="1" applyAlignment="1">
      <alignment horizontal="center"/>
    </xf>
    <xf numFmtId="0" fontId="16" fillId="0" borderId="16" xfId="0" applyFont="1" applyBorder="1" applyAlignment="1">
      <alignment horizontal="center"/>
    </xf>
    <xf numFmtId="0" fontId="16" fillId="0" borderId="9" xfId="0" applyFont="1" applyBorder="1" applyAlignment="1">
      <alignment horizontal="center"/>
    </xf>
    <xf numFmtId="0" fontId="16" fillId="0" borderId="18" xfId="0" applyFont="1" applyBorder="1" applyAlignment="1">
      <alignment horizontal="center"/>
    </xf>
    <xf numFmtId="0" fontId="16" fillId="0" borderId="0" xfId="0" applyFont="1" applyAlignment="1">
      <alignment horizontal="center"/>
    </xf>
    <xf numFmtId="0" fontId="44" fillId="0" borderId="0" xfId="0" applyFont="1" applyAlignment="1">
      <alignment horizontal="center" vertical="center" wrapText="1"/>
    </xf>
    <xf numFmtId="0" fontId="22" fillId="0" borderId="12"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3" xfId="0" applyFont="1" applyBorder="1" applyAlignment="1">
      <alignment horizontal="center" vertical="center" wrapText="1"/>
    </xf>
    <xf numFmtId="0" fontId="1" fillId="6" borderId="12"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43" fillId="6" borderId="10" xfId="0" applyFont="1" applyFill="1" applyBorder="1" applyAlignment="1">
      <alignment horizontal="center" wrapText="1"/>
    </xf>
    <xf numFmtId="0" fontId="16" fillId="6" borderId="10" xfId="0" applyFont="1" applyFill="1" applyBorder="1" applyAlignment="1">
      <alignment horizontal="center" vertical="top" wrapText="1"/>
    </xf>
    <xf numFmtId="0" fontId="17" fillId="6" borderId="10"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3" xfId="0" applyFont="1" applyBorder="1" applyAlignment="1">
      <alignment horizontal="center" vertical="center" wrapText="1"/>
    </xf>
    <xf numFmtId="0" fontId="6" fillId="6" borderId="11" xfId="0" applyFont="1" applyFill="1" applyBorder="1" applyAlignment="1">
      <alignment horizontal="center" vertical="center" wrapText="1"/>
    </xf>
    <xf numFmtId="0" fontId="6" fillId="6" borderId="14" xfId="0" applyFont="1" applyFill="1" applyBorder="1" applyAlignment="1">
      <alignment horizontal="center" vertical="center" wrapText="1"/>
    </xf>
  </cellXfs>
  <cellStyles count="3">
    <cellStyle name="BodyStyle" xfId="1" xr:uid="{6327AF04-D09B-480F-8D62-06ACA9CF854B}"/>
    <cellStyle name="Normal" xfId="0" builtinId="0"/>
    <cellStyle name="Normal 3" xfId="2" xr:uid="{031AE541-BC1F-41C4-8DAE-6DB0C362BE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9</xdr:col>
      <xdr:colOff>485774</xdr:colOff>
      <xdr:row>42</xdr:row>
      <xdr:rowOff>105930</xdr:rowOff>
    </xdr:from>
    <xdr:to>
      <xdr:col>28</xdr:col>
      <xdr:colOff>531814</xdr:colOff>
      <xdr:row>48</xdr:row>
      <xdr:rowOff>141781</xdr:rowOff>
    </xdr:to>
    <xdr:pic>
      <xdr:nvPicPr>
        <xdr:cNvPr id="2" name="Imagen 1">
          <a:extLst>
            <a:ext uri="{FF2B5EF4-FFF2-40B4-BE49-F238E27FC236}">
              <a16:creationId xmlns:a16="http://schemas.microsoft.com/office/drawing/2014/main" id="{A1CE8F4B-A397-4726-AEEC-72689C0D9E7B}"/>
            </a:ext>
          </a:extLst>
        </xdr:cNvPr>
        <xdr:cNvPicPr>
          <a:picLocks noChangeAspect="1"/>
        </xdr:cNvPicPr>
      </xdr:nvPicPr>
      <xdr:blipFill rotWithShape="1">
        <a:blip xmlns:r="http://schemas.openxmlformats.org/officeDocument/2006/relationships" r:embed="rId1"/>
        <a:srcRect l="11530" t="29016" r="28115" b="51969"/>
        <a:stretch/>
      </xdr:blipFill>
      <xdr:spPr>
        <a:xfrm>
          <a:off x="6248400" y="17269980"/>
          <a:ext cx="6627814" cy="1178851"/>
        </a:xfrm>
        <a:prstGeom prst="rect">
          <a:avLst/>
        </a:prstGeom>
      </xdr:spPr>
    </xdr:pic>
    <xdr:clientData/>
  </xdr:twoCellAnchor>
  <xdr:oneCellAnchor>
    <xdr:from>
      <xdr:col>1</xdr:col>
      <xdr:colOff>4763</xdr:colOff>
      <xdr:row>40</xdr:row>
      <xdr:rowOff>103983</xdr:rowOff>
    </xdr:from>
    <xdr:ext cx="2553149" cy="565150"/>
    <xdr:pic>
      <xdr:nvPicPr>
        <xdr:cNvPr id="3" name="Imagen 2">
          <a:extLst>
            <a:ext uri="{FF2B5EF4-FFF2-40B4-BE49-F238E27FC236}">
              <a16:creationId xmlns:a16="http://schemas.microsoft.com/office/drawing/2014/main" id="{B20BA227-E3F7-490D-A9F0-835804E370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2438" y="16887033"/>
          <a:ext cx="2553149" cy="565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16</xdr:col>
      <xdr:colOff>332582</xdr:colOff>
      <xdr:row>52</xdr:row>
      <xdr:rowOff>135917</xdr:rowOff>
    </xdr:from>
    <xdr:ext cx="2133600" cy="466725"/>
    <xdr:pic>
      <xdr:nvPicPr>
        <xdr:cNvPr id="4" name="Imagen 3">
          <a:extLst>
            <a:ext uri="{FF2B5EF4-FFF2-40B4-BE49-F238E27FC236}">
              <a16:creationId xmlns:a16="http://schemas.microsoft.com/office/drawing/2014/main" id="{65E22D5D-651D-4D15-A19F-36FDBB6FF9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48400" y="19204967"/>
          <a:ext cx="21336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535781</xdr:colOff>
      <xdr:row>43</xdr:row>
      <xdr:rowOff>142875</xdr:rowOff>
    </xdr:from>
    <xdr:to>
      <xdr:col>7</xdr:col>
      <xdr:colOff>394069</xdr:colOff>
      <xdr:row>61</xdr:row>
      <xdr:rowOff>115738</xdr:rowOff>
    </xdr:to>
    <xdr:pic>
      <xdr:nvPicPr>
        <xdr:cNvPr id="5" name="Imagen 4">
          <a:extLst>
            <a:ext uri="{FF2B5EF4-FFF2-40B4-BE49-F238E27FC236}">
              <a16:creationId xmlns:a16="http://schemas.microsoft.com/office/drawing/2014/main" id="{3645EDC8-F862-478B-BEDA-632FD67712CD}"/>
            </a:ext>
          </a:extLst>
        </xdr:cNvPr>
        <xdr:cNvPicPr>
          <a:picLocks noChangeAspect="1"/>
        </xdr:cNvPicPr>
      </xdr:nvPicPr>
      <xdr:blipFill>
        <a:blip xmlns:r="http://schemas.openxmlformats.org/officeDocument/2006/relationships" r:embed="rId3"/>
        <a:stretch>
          <a:fillRect/>
        </a:stretch>
      </xdr:blipFill>
      <xdr:spPr>
        <a:xfrm>
          <a:off x="450056" y="17497425"/>
          <a:ext cx="5735213" cy="3401863"/>
        </a:xfrm>
        <a:prstGeom prst="rect">
          <a:avLst/>
        </a:prstGeom>
      </xdr:spPr>
    </xdr:pic>
    <xdr:clientData/>
  </xdr:twoCellAnchor>
  <xdr:twoCellAnchor editAs="oneCell">
    <xdr:from>
      <xdr:col>9</xdr:col>
      <xdr:colOff>247589</xdr:colOff>
      <xdr:row>55</xdr:row>
      <xdr:rowOff>73040</xdr:rowOff>
    </xdr:from>
    <xdr:to>
      <xdr:col>29</xdr:col>
      <xdr:colOff>281844</xdr:colOff>
      <xdr:row>77</xdr:row>
      <xdr:rowOff>28575</xdr:rowOff>
    </xdr:to>
    <xdr:pic>
      <xdr:nvPicPr>
        <xdr:cNvPr id="6" name="Imagen 5">
          <a:extLst>
            <a:ext uri="{FF2B5EF4-FFF2-40B4-BE49-F238E27FC236}">
              <a16:creationId xmlns:a16="http://schemas.microsoft.com/office/drawing/2014/main" id="{32E00386-587A-4265-9BB7-B7814B8F5419}"/>
            </a:ext>
          </a:extLst>
        </xdr:cNvPr>
        <xdr:cNvPicPr>
          <a:picLocks noChangeAspect="1"/>
        </xdr:cNvPicPr>
      </xdr:nvPicPr>
      <xdr:blipFill rotWithShape="1">
        <a:blip xmlns:r="http://schemas.openxmlformats.org/officeDocument/2006/relationships" r:embed="rId4"/>
        <a:srcRect l="35747" t="22572" r="19326" b="33325"/>
        <a:stretch/>
      </xdr:blipFill>
      <xdr:spPr>
        <a:xfrm>
          <a:off x="6248400" y="19713590"/>
          <a:ext cx="7139844" cy="4146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49</xdr:row>
      <xdr:rowOff>0</xdr:rowOff>
    </xdr:from>
    <xdr:to>
      <xdr:col>4</xdr:col>
      <xdr:colOff>304800</xdr:colOff>
      <xdr:row>50</xdr:row>
      <xdr:rowOff>114300</xdr:rowOff>
    </xdr:to>
    <xdr:sp macro="" textlink="">
      <xdr:nvSpPr>
        <xdr:cNvPr id="2049" name="AutoShape 1" descr="Gráfica Índice de precios al consumidor (IPC)">
          <a:extLst>
            <a:ext uri="{FF2B5EF4-FFF2-40B4-BE49-F238E27FC236}">
              <a16:creationId xmlns:a16="http://schemas.microsoft.com/office/drawing/2014/main" id="{7D64D1B7-8E31-7424-1316-71FB917096D2}"/>
            </a:ext>
          </a:extLst>
        </xdr:cNvPr>
        <xdr:cNvSpPr>
          <a:spLocks noChangeAspect="1" noChangeArrowheads="1"/>
        </xdr:cNvSpPr>
      </xdr:nvSpPr>
      <xdr:spPr bwMode="auto">
        <a:xfrm>
          <a:off x="2333625" y="22278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57151</xdr:colOff>
      <xdr:row>0</xdr:row>
      <xdr:rowOff>142876</xdr:rowOff>
    </xdr:from>
    <xdr:to>
      <xdr:col>4</xdr:col>
      <xdr:colOff>885825</xdr:colOff>
      <xdr:row>3</xdr:row>
      <xdr:rowOff>229183</xdr:rowOff>
    </xdr:to>
    <xdr:pic>
      <xdr:nvPicPr>
        <xdr:cNvPr id="5" name="Imagen 4" descr="▷ Logo del SENA: cómo es, significado y descargar »【2023】">
          <a:extLst>
            <a:ext uri="{FF2B5EF4-FFF2-40B4-BE49-F238E27FC236}">
              <a16:creationId xmlns:a16="http://schemas.microsoft.com/office/drawing/2014/main" id="{FE1AAEB5-ABF6-793E-41CB-ED2BBAA7F5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71801" y="142876"/>
          <a:ext cx="828674" cy="810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061BD-B22C-4E62-BD8F-BD4D38DECDAA}">
  <dimension ref="C6:H25"/>
  <sheetViews>
    <sheetView topLeftCell="A4" workbookViewId="0">
      <selection activeCell="B14" sqref="B14"/>
    </sheetView>
  </sheetViews>
  <sheetFormatPr baseColWidth="10" defaultRowHeight="15" x14ac:dyDescent="0.25"/>
  <cols>
    <col min="4" max="4" width="19.7109375" customWidth="1"/>
    <col min="5" max="5" width="18.85546875" customWidth="1"/>
    <col min="8" max="8" width="13.7109375" customWidth="1"/>
  </cols>
  <sheetData>
    <row r="6" spans="3:8" ht="15.75" thickBot="1" x14ac:dyDescent="0.3"/>
    <row r="7" spans="3:8" ht="26.25" thickBot="1" x14ac:dyDescent="0.3">
      <c r="C7" s="3" t="s">
        <v>0</v>
      </c>
      <c r="D7" s="4" t="s">
        <v>1</v>
      </c>
      <c r="E7" s="4" t="s">
        <v>2</v>
      </c>
      <c r="F7" s="4" t="s">
        <v>3</v>
      </c>
      <c r="G7" s="4" t="s">
        <v>4</v>
      </c>
      <c r="H7" s="4" t="s">
        <v>5</v>
      </c>
    </row>
    <row r="8" spans="3:8" ht="30.75" thickBot="1" x14ac:dyDescent="0.3">
      <c r="C8" s="5">
        <v>1</v>
      </c>
      <c r="D8" s="6" t="s">
        <v>6</v>
      </c>
      <c r="E8" s="7" t="s">
        <v>7</v>
      </c>
      <c r="F8" s="8">
        <v>1</v>
      </c>
      <c r="G8" s="9">
        <v>3500000</v>
      </c>
      <c r="H8" s="9">
        <v>3500000</v>
      </c>
    </row>
    <row r="9" spans="3:8" ht="60.75" thickBot="1" x14ac:dyDescent="0.3">
      <c r="C9" s="5">
        <v>2</v>
      </c>
      <c r="D9" s="10" t="s">
        <v>8</v>
      </c>
      <c r="E9" s="7" t="s">
        <v>7</v>
      </c>
      <c r="F9" s="8">
        <v>1</v>
      </c>
      <c r="G9" s="9">
        <v>3500000</v>
      </c>
      <c r="H9" s="9">
        <v>3500000</v>
      </c>
    </row>
    <row r="10" spans="3:8" ht="30.75" thickBot="1" x14ac:dyDescent="0.3">
      <c r="C10" s="5">
        <v>3</v>
      </c>
      <c r="D10" s="6" t="s">
        <v>9</v>
      </c>
      <c r="E10" s="7" t="s">
        <v>10</v>
      </c>
      <c r="F10" s="8">
        <v>1</v>
      </c>
      <c r="G10" s="9">
        <v>3500000</v>
      </c>
      <c r="H10" s="9">
        <v>3500000</v>
      </c>
    </row>
    <row r="11" spans="3:8" ht="45.75" thickBot="1" x14ac:dyDescent="0.3">
      <c r="C11" s="5">
        <v>4</v>
      </c>
      <c r="D11" s="6" t="s">
        <v>11</v>
      </c>
      <c r="E11" s="7" t="s">
        <v>12</v>
      </c>
      <c r="F11" s="8">
        <v>1</v>
      </c>
      <c r="G11" s="9">
        <v>3500000</v>
      </c>
      <c r="H11" s="9">
        <v>3500000</v>
      </c>
    </row>
    <row r="12" spans="3:8" ht="30.75" thickBot="1" x14ac:dyDescent="0.3">
      <c r="C12" s="5">
        <v>5</v>
      </c>
      <c r="D12" s="6" t="s">
        <v>13</v>
      </c>
      <c r="E12" s="7" t="s">
        <v>14</v>
      </c>
      <c r="F12" s="8">
        <v>1</v>
      </c>
      <c r="G12" s="9">
        <v>3000000</v>
      </c>
      <c r="H12" s="9">
        <v>3000000</v>
      </c>
    </row>
    <row r="13" spans="3:8" ht="90.75" thickBot="1" x14ac:dyDescent="0.3">
      <c r="C13" s="5">
        <v>6</v>
      </c>
      <c r="D13" s="6" t="s">
        <v>15</v>
      </c>
      <c r="E13" s="7" t="s">
        <v>16</v>
      </c>
      <c r="F13" s="8">
        <v>1</v>
      </c>
      <c r="G13" s="9">
        <v>6000000</v>
      </c>
      <c r="H13" s="9">
        <v>6000000</v>
      </c>
    </row>
    <row r="14" spans="3:8" ht="45.75" thickBot="1" x14ac:dyDescent="0.3">
      <c r="C14" s="5">
        <v>7</v>
      </c>
      <c r="D14" s="6" t="s">
        <v>15</v>
      </c>
      <c r="E14" s="7" t="s">
        <v>17</v>
      </c>
      <c r="F14" s="8">
        <v>1</v>
      </c>
      <c r="G14" s="9">
        <v>6000000</v>
      </c>
      <c r="H14" s="9">
        <v>6000000</v>
      </c>
    </row>
    <row r="15" spans="3:8" ht="30.75" thickBot="1" x14ac:dyDescent="0.3">
      <c r="C15" s="5">
        <v>8</v>
      </c>
      <c r="D15" s="6" t="s">
        <v>18</v>
      </c>
      <c r="E15" s="7" t="s">
        <v>19</v>
      </c>
      <c r="F15" s="8">
        <v>6</v>
      </c>
      <c r="G15" s="9">
        <v>3500000</v>
      </c>
      <c r="H15" s="9">
        <v>21000000</v>
      </c>
    </row>
    <row r="16" spans="3:8" ht="30.75" thickBot="1" x14ac:dyDescent="0.3">
      <c r="C16" s="5">
        <v>9</v>
      </c>
      <c r="D16" s="6" t="s">
        <v>20</v>
      </c>
      <c r="E16" s="7" t="s">
        <v>19</v>
      </c>
      <c r="F16" s="8">
        <v>2</v>
      </c>
      <c r="G16" s="9">
        <v>3500000</v>
      </c>
      <c r="H16" s="9">
        <v>7000000</v>
      </c>
    </row>
    <row r="17" spans="3:8" ht="30.75" thickBot="1" x14ac:dyDescent="0.3">
      <c r="C17" s="5">
        <v>10</v>
      </c>
      <c r="D17" s="6" t="s">
        <v>21</v>
      </c>
      <c r="E17" s="7" t="s">
        <v>19</v>
      </c>
      <c r="F17" s="8">
        <v>4</v>
      </c>
      <c r="G17" s="9">
        <v>3500000</v>
      </c>
      <c r="H17" s="9">
        <v>14000000</v>
      </c>
    </row>
    <row r="18" spans="3:8" ht="30.75" thickBot="1" x14ac:dyDescent="0.3">
      <c r="C18" s="5">
        <v>11</v>
      </c>
      <c r="D18" s="6" t="s">
        <v>22</v>
      </c>
      <c r="E18" s="7" t="s">
        <v>19</v>
      </c>
      <c r="F18" s="8">
        <v>1</v>
      </c>
      <c r="G18" s="9">
        <v>3500000</v>
      </c>
      <c r="H18" s="9">
        <v>3500000</v>
      </c>
    </row>
    <row r="19" spans="3:8" ht="30.75" thickBot="1" x14ac:dyDescent="0.3">
      <c r="C19" s="5">
        <v>12</v>
      </c>
      <c r="D19" s="6" t="s">
        <v>22</v>
      </c>
      <c r="E19" s="7" t="s">
        <v>23</v>
      </c>
      <c r="F19" s="8">
        <v>1</v>
      </c>
      <c r="G19" s="9">
        <v>3500000</v>
      </c>
      <c r="H19" s="9">
        <v>3500000</v>
      </c>
    </row>
    <row r="20" spans="3:8" ht="30.75" thickBot="1" x14ac:dyDescent="0.3">
      <c r="C20" s="5">
        <v>13</v>
      </c>
      <c r="D20" s="6" t="s">
        <v>24</v>
      </c>
      <c r="E20" s="7" t="s">
        <v>25</v>
      </c>
      <c r="F20" s="8">
        <v>1</v>
      </c>
      <c r="G20" s="9">
        <v>3500000</v>
      </c>
      <c r="H20" s="9">
        <v>2600000</v>
      </c>
    </row>
    <row r="21" spans="3:8" ht="45.75" thickBot="1" x14ac:dyDescent="0.3">
      <c r="C21" s="5">
        <v>14</v>
      </c>
      <c r="D21" s="6" t="s">
        <v>26</v>
      </c>
      <c r="E21" s="7" t="s">
        <v>27</v>
      </c>
      <c r="F21" s="8">
        <v>1</v>
      </c>
      <c r="G21" s="9">
        <v>3500000</v>
      </c>
      <c r="H21" s="9">
        <v>3500000</v>
      </c>
    </row>
    <row r="22" spans="3:8" ht="45.75" thickBot="1" x14ac:dyDescent="0.3">
      <c r="C22" s="11">
        <v>15</v>
      </c>
      <c r="D22" s="12" t="s">
        <v>28</v>
      </c>
      <c r="E22" s="13" t="s">
        <v>29</v>
      </c>
      <c r="F22" s="14">
        <v>1</v>
      </c>
      <c r="G22" s="15">
        <v>6000000</v>
      </c>
      <c r="H22" s="15">
        <v>6000000</v>
      </c>
    </row>
    <row r="23" spans="3:8" ht="16.5" thickBot="1" x14ac:dyDescent="0.3">
      <c r="C23" s="109" t="s">
        <v>30</v>
      </c>
      <c r="D23" s="110"/>
      <c r="E23" s="16"/>
      <c r="F23" s="16"/>
      <c r="G23" s="16"/>
      <c r="H23" s="17">
        <v>91000000</v>
      </c>
    </row>
    <row r="24" spans="3:8" x14ac:dyDescent="0.25">
      <c r="C24" s="111"/>
      <c r="D24" s="111"/>
      <c r="E24" s="111"/>
      <c r="F24" s="2"/>
      <c r="G24" s="2"/>
      <c r="H24" s="2"/>
    </row>
    <row r="25" spans="3:8" x14ac:dyDescent="0.25">
      <c r="C25" s="108"/>
      <c r="D25" s="108"/>
      <c r="E25" s="108"/>
      <c r="F25" s="2"/>
      <c r="G25" s="2"/>
      <c r="H25" s="2"/>
    </row>
  </sheetData>
  <mergeCells count="3">
    <mergeCell ref="C25:E25"/>
    <mergeCell ref="C23:D23"/>
    <mergeCell ref="C24:E2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ABE00-3F38-446D-9670-E0E88269A243}">
  <dimension ref="B2:AB79"/>
  <sheetViews>
    <sheetView topLeftCell="A7" workbookViewId="0">
      <selection activeCell="U10" sqref="U10:Z10"/>
    </sheetView>
  </sheetViews>
  <sheetFormatPr baseColWidth="10" defaultRowHeight="15" x14ac:dyDescent="0.25"/>
  <cols>
    <col min="1" max="1" width="6.7109375" customWidth="1"/>
    <col min="2" max="2" width="6.140625" customWidth="1"/>
    <col min="3" max="3" width="8.140625" customWidth="1"/>
    <col min="4" max="4" width="11.5703125" customWidth="1"/>
    <col min="5" max="5" width="18.42578125" customWidth="1"/>
    <col min="6" max="6" width="26" customWidth="1"/>
    <col min="7" max="7" width="9.85546875" customWidth="1"/>
    <col min="8" max="8" width="6.85546875" customWidth="1"/>
    <col min="9" max="9" width="6.7109375" hidden="1" customWidth="1"/>
    <col min="10" max="10" width="6.28515625" hidden="1" customWidth="1"/>
    <col min="11" max="12" width="6.5703125" hidden="1" customWidth="1"/>
    <col min="13" max="13" width="7.28515625" hidden="1" customWidth="1"/>
    <col min="14" max="14" width="7" hidden="1" customWidth="1"/>
    <col min="15" max="15" width="5" hidden="1" customWidth="1"/>
    <col min="16" max="16" width="7.42578125" hidden="1" customWidth="1"/>
    <col min="17" max="17" width="6.5703125" hidden="1" customWidth="1"/>
    <col min="18" max="18" width="7" hidden="1" customWidth="1"/>
    <col min="19" max="19" width="5.42578125" hidden="1" customWidth="1"/>
    <col min="20" max="20" width="6.42578125" hidden="1" customWidth="1"/>
    <col min="243" max="243" width="7.28515625" customWidth="1"/>
    <col min="244" max="244" width="5.42578125" customWidth="1"/>
    <col min="245" max="245" width="10.140625" customWidth="1"/>
    <col min="246" max="246" width="23.5703125" customWidth="1"/>
    <col min="247" max="247" width="22.42578125" customWidth="1"/>
    <col min="248" max="248" width="9.140625" customWidth="1"/>
    <col min="249" max="249" width="7.42578125" customWidth="1"/>
    <col min="250" max="250" width="6.85546875" customWidth="1"/>
    <col min="251" max="252" width="6.28515625" customWidth="1"/>
    <col min="253" max="253" width="8.85546875" customWidth="1"/>
    <col min="254" max="254" width="13.85546875" customWidth="1"/>
    <col min="256" max="256" width="12.42578125" customWidth="1"/>
    <col min="257" max="257" width="10.7109375" customWidth="1"/>
    <col min="258" max="258" width="12.28515625" customWidth="1"/>
    <col min="259" max="259" width="10.28515625" customWidth="1"/>
    <col min="261" max="261" width="12.5703125" bestFit="1" customWidth="1"/>
    <col min="264" max="264" width="13.85546875" customWidth="1"/>
    <col min="266" max="266" width="18.7109375" customWidth="1"/>
    <col min="499" max="499" width="7.28515625" customWidth="1"/>
    <col min="500" max="500" width="5.42578125" customWidth="1"/>
    <col min="501" max="501" width="10.140625" customWidth="1"/>
    <col min="502" max="502" width="23.5703125" customWidth="1"/>
    <col min="503" max="503" width="22.42578125" customWidth="1"/>
    <col min="504" max="504" width="9.140625" customWidth="1"/>
    <col min="505" max="505" width="7.42578125" customWidth="1"/>
    <col min="506" max="506" width="6.85546875" customWidth="1"/>
    <col min="507" max="508" width="6.28515625" customWidth="1"/>
    <col min="509" max="509" width="8.85546875" customWidth="1"/>
    <col min="510" max="510" width="13.85546875" customWidth="1"/>
    <col min="512" max="512" width="12.42578125" customWidth="1"/>
    <col min="513" max="513" width="10.7109375" customWidth="1"/>
    <col min="514" max="514" width="12.28515625" customWidth="1"/>
    <col min="515" max="515" width="10.28515625" customWidth="1"/>
    <col min="517" max="517" width="12.5703125" bestFit="1" customWidth="1"/>
    <col min="520" max="520" width="13.85546875" customWidth="1"/>
    <col min="522" max="522" width="18.7109375" customWidth="1"/>
    <col min="755" max="755" width="7.28515625" customWidth="1"/>
    <col min="756" max="756" width="5.42578125" customWidth="1"/>
    <col min="757" max="757" width="10.140625" customWidth="1"/>
    <col min="758" max="758" width="23.5703125" customWidth="1"/>
    <col min="759" max="759" width="22.42578125" customWidth="1"/>
    <col min="760" max="760" width="9.140625" customWidth="1"/>
    <col min="761" max="761" width="7.42578125" customWidth="1"/>
    <col min="762" max="762" width="6.85546875" customWidth="1"/>
    <col min="763" max="764" width="6.28515625" customWidth="1"/>
    <col min="765" max="765" width="8.85546875" customWidth="1"/>
    <col min="766" max="766" width="13.85546875" customWidth="1"/>
    <col min="768" max="768" width="12.42578125" customWidth="1"/>
    <col min="769" max="769" width="10.7109375" customWidth="1"/>
    <col min="770" max="770" width="12.28515625" customWidth="1"/>
    <col min="771" max="771" width="10.28515625" customWidth="1"/>
    <col min="773" max="773" width="12.5703125" bestFit="1" customWidth="1"/>
    <col min="776" max="776" width="13.85546875" customWidth="1"/>
    <col min="778" max="778" width="18.7109375" customWidth="1"/>
    <col min="1011" max="1011" width="7.28515625" customWidth="1"/>
    <col min="1012" max="1012" width="5.42578125" customWidth="1"/>
    <col min="1013" max="1013" width="10.140625" customWidth="1"/>
    <col min="1014" max="1014" width="23.5703125" customWidth="1"/>
    <col min="1015" max="1015" width="22.42578125" customWidth="1"/>
    <col min="1016" max="1016" width="9.140625" customWidth="1"/>
    <col min="1017" max="1017" width="7.42578125" customWidth="1"/>
    <col min="1018" max="1018" width="6.85546875" customWidth="1"/>
    <col min="1019" max="1020" width="6.28515625" customWidth="1"/>
    <col min="1021" max="1021" width="8.85546875" customWidth="1"/>
    <col min="1022" max="1022" width="13.85546875" customWidth="1"/>
    <col min="1024" max="1024" width="12.42578125" customWidth="1"/>
    <col min="1025" max="1025" width="10.7109375" customWidth="1"/>
    <col min="1026" max="1026" width="12.28515625" customWidth="1"/>
    <col min="1027" max="1027" width="10.28515625" customWidth="1"/>
    <col min="1029" max="1029" width="12.5703125" bestFit="1" customWidth="1"/>
    <col min="1032" max="1032" width="13.85546875" customWidth="1"/>
    <col min="1034" max="1034" width="18.7109375" customWidth="1"/>
    <col min="1267" max="1267" width="7.28515625" customWidth="1"/>
    <col min="1268" max="1268" width="5.42578125" customWidth="1"/>
    <col min="1269" max="1269" width="10.140625" customWidth="1"/>
    <col min="1270" max="1270" width="23.5703125" customWidth="1"/>
    <col min="1271" max="1271" width="22.42578125" customWidth="1"/>
    <col min="1272" max="1272" width="9.140625" customWidth="1"/>
    <col min="1273" max="1273" width="7.42578125" customWidth="1"/>
    <col min="1274" max="1274" width="6.85546875" customWidth="1"/>
    <col min="1275" max="1276" width="6.28515625" customWidth="1"/>
    <col min="1277" max="1277" width="8.85546875" customWidth="1"/>
    <col min="1278" max="1278" width="13.85546875" customWidth="1"/>
    <col min="1280" max="1280" width="12.42578125" customWidth="1"/>
    <col min="1281" max="1281" width="10.7109375" customWidth="1"/>
    <col min="1282" max="1282" width="12.28515625" customWidth="1"/>
    <col min="1283" max="1283" width="10.28515625" customWidth="1"/>
    <col min="1285" max="1285" width="12.5703125" bestFit="1" customWidth="1"/>
    <col min="1288" max="1288" width="13.85546875" customWidth="1"/>
    <col min="1290" max="1290" width="18.7109375" customWidth="1"/>
    <col min="1523" max="1523" width="7.28515625" customWidth="1"/>
    <col min="1524" max="1524" width="5.42578125" customWidth="1"/>
    <col min="1525" max="1525" width="10.140625" customWidth="1"/>
    <col min="1526" max="1526" width="23.5703125" customWidth="1"/>
    <col min="1527" max="1527" width="22.42578125" customWidth="1"/>
    <col min="1528" max="1528" width="9.140625" customWidth="1"/>
    <col min="1529" max="1529" width="7.42578125" customWidth="1"/>
    <col min="1530" max="1530" width="6.85546875" customWidth="1"/>
    <col min="1531" max="1532" width="6.28515625" customWidth="1"/>
    <col min="1533" max="1533" width="8.85546875" customWidth="1"/>
    <col min="1534" max="1534" width="13.85546875" customWidth="1"/>
    <col min="1536" max="1536" width="12.42578125" customWidth="1"/>
    <col min="1537" max="1537" width="10.7109375" customWidth="1"/>
    <col min="1538" max="1538" width="12.28515625" customWidth="1"/>
    <col min="1539" max="1539" width="10.28515625" customWidth="1"/>
    <col min="1541" max="1541" width="12.5703125" bestFit="1" customWidth="1"/>
    <col min="1544" max="1544" width="13.85546875" customWidth="1"/>
    <col min="1546" max="1546" width="18.7109375" customWidth="1"/>
    <col min="1779" max="1779" width="7.28515625" customWidth="1"/>
    <col min="1780" max="1780" width="5.42578125" customWidth="1"/>
    <col min="1781" max="1781" width="10.140625" customWidth="1"/>
    <col min="1782" max="1782" width="23.5703125" customWidth="1"/>
    <col min="1783" max="1783" width="22.42578125" customWidth="1"/>
    <col min="1784" max="1784" width="9.140625" customWidth="1"/>
    <col min="1785" max="1785" width="7.42578125" customWidth="1"/>
    <col min="1786" max="1786" width="6.85546875" customWidth="1"/>
    <col min="1787" max="1788" width="6.28515625" customWidth="1"/>
    <col min="1789" max="1789" width="8.85546875" customWidth="1"/>
    <col min="1790" max="1790" width="13.85546875" customWidth="1"/>
    <col min="1792" max="1792" width="12.42578125" customWidth="1"/>
    <col min="1793" max="1793" width="10.7109375" customWidth="1"/>
    <col min="1794" max="1794" width="12.28515625" customWidth="1"/>
    <col min="1795" max="1795" width="10.28515625" customWidth="1"/>
    <col min="1797" max="1797" width="12.5703125" bestFit="1" customWidth="1"/>
    <col min="1800" max="1800" width="13.85546875" customWidth="1"/>
    <col min="1802" max="1802" width="18.7109375" customWidth="1"/>
    <col min="2035" max="2035" width="7.28515625" customWidth="1"/>
    <col min="2036" max="2036" width="5.42578125" customWidth="1"/>
    <col min="2037" max="2037" width="10.140625" customWidth="1"/>
    <col min="2038" max="2038" width="23.5703125" customWidth="1"/>
    <col min="2039" max="2039" width="22.42578125" customWidth="1"/>
    <col min="2040" max="2040" width="9.140625" customWidth="1"/>
    <col min="2041" max="2041" width="7.42578125" customWidth="1"/>
    <col min="2042" max="2042" width="6.85546875" customWidth="1"/>
    <col min="2043" max="2044" width="6.28515625" customWidth="1"/>
    <col min="2045" max="2045" width="8.85546875" customWidth="1"/>
    <col min="2046" max="2046" width="13.85546875" customWidth="1"/>
    <col min="2048" max="2048" width="12.42578125" customWidth="1"/>
    <col min="2049" max="2049" width="10.7109375" customWidth="1"/>
    <col min="2050" max="2050" width="12.28515625" customWidth="1"/>
    <col min="2051" max="2051" width="10.28515625" customWidth="1"/>
    <col min="2053" max="2053" width="12.5703125" bestFit="1" customWidth="1"/>
    <col min="2056" max="2056" width="13.85546875" customWidth="1"/>
    <col min="2058" max="2058" width="18.7109375" customWidth="1"/>
    <col min="2291" max="2291" width="7.28515625" customWidth="1"/>
    <col min="2292" max="2292" width="5.42578125" customWidth="1"/>
    <col min="2293" max="2293" width="10.140625" customWidth="1"/>
    <col min="2294" max="2294" width="23.5703125" customWidth="1"/>
    <col min="2295" max="2295" width="22.42578125" customWidth="1"/>
    <col min="2296" max="2296" width="9.140625" customWidth="1"/>
    <col min="2297" max="2297" width="7.42578125" customWidth="1"/>
    <col min="2298" max="2298" width="6.85546875" customWidth="1"/>
    <col min="2299" max="2300" width="6.28515625" customWidth="1"/>
    <col min="2301" max="2301" width="8.85546875" customWidth="1"/>
    <col min="2302" max="2302" width="13.85546875" customWidth="1"/>
    <col min="2304" max="2304" width="12.42578125" customWidth="1"/>
    <col min="2305" max="2305" width="10.7109375" customWidth="1"/>
    <col min="2306" max="2306" width="12.28515625" customWidth="1"/>
    <col min="2307" max="2307" width="10.28515625" customWidth="1"/>
    <col min="2309" max="2309" width="12.5703125" bestFit="1" customWidth="1"/>
    <col min="2312" max="2312" width="13.85546875" customWidth="1"/>
    <col min="2314" max="2314" width="18.7109375" customWidth="1"/>
    <col min="2547" max="2547" width="7.28515625" customWidth="1"/>
    <col min="2548" max="2548" width="5.42578125" customWidth="1"/>
    <col min="2549" max="2549" width="10.140625" customWidth="1"/>
    <col min="2550" max="2550" width="23.5703125" customWidth="1"/>
    <col min="2551" max="2551" width="22.42578125" customWidth="1"/>
    <col min="2552" max="2552" width="9.140625" customWidth="1"/>
    <col min="2553" max="2553" width="7.42578125" customWidth="1"/>
    <col min="2554" max="2554" width="6.85546875" customWidth="1"/>
    <col min="2555" max="2556" width="6.28515625" customWidth="1"/>
    <col min="2557" max="2557" width="8.85546875" customWidth="1"/>
    <col min="2558" max="2558" width="13.85546875" customWidth="1"/>
    <col min="2560" max="2560" width="12.42578125" customWidth="1"/>
    <col min="2561" max="2561" width="10.7109375" customWidth="1"/>
    <col min="2562" max="2562" width="12.28515625" customWidth="1"/>
    <col min="2563" max="2563" width="10.28515625" customWidth="1"/>
    <col min="2565" max="2565" width="12.5703125" bestFit="1" customWidth="1"/>
    <col min="2568" max="2568" width="13.85546875" customWidth="1"/>
    <col min="2570" max="2570" width="18.7109375" customWidth="1"/>
    <col min="2803" max="2803" width="7.28515625" customWidth="1"/>
    <col min="2804" max="2804" width="5.42578125" customWidth="1"/>
    <col min="2805" max="2805" width="10.140625" customWidth="1"/>
    <col min="2806" max="2806" width="23.5703125" customWidth="1"/>
    <col min="2807" max="2807" width="22.42578125" customWidth="1"/>
    <col min="2808" max="2808" width="9.140625" customWidth="1"/>
    <col min="2809" max="2809" width="7.42578125" customWidth="1"/>
    <col min="2810" max="2810" width="6.85546875" customWidth="1"/>
    <col min="2811" max="2812" width="6.28515625" customWidth="1"/>
    <col min="2813" max="2813" width="8.85546875" customWidth="1"/>
    <col min="2814" max="2814" width="13.85546875" customWidth="1"/>
    <col min="2816" max="2816" width="12.42578125" customWidth="1"/>
    <col min="2817" max="2817" width="10.7109375" customWidth="1"/>
    <col min="2818" max="2818" width="12.28515625" customWidth="1"/>
    <col min="2819" max="2819" width="10.28515625" customWidth="1"/>
    <col min="2821" max="2821" width="12.5703125" bestFit="1" customWidth="1"/>
    <col min="2824" max="2824" width="13.85546875" customWidth="1"/>
    <col min="2826" max="2826" width="18.7109375" customWidth="1"/>
    <col min="3059" max="3059" width="7.28515625" customWidth="1"/>
    <col min="3060" max="3060" width="5.42578125" customWidth="1"/>
    <col min="3061" max="3061" width="10.140625" customWidth="1"/>
    <col min="3062" max="3062" width="23.5703125" customWidth="1"/>
    <col min="3063" max="3063" width="22.42578125" customWidth="1"/>
    <col min="3064" max="3064" width="9.140625" customWidth="1"/>
    <col min="3065" max="3065" width="7.42578125" customWidth="1"/>
    <col min="3066" max="3066" width="6.85546875" customWidth="1"/>
    <col min="3067" max="3068" width="6.28515625" customWidth="1"/>
    <col min="3069" max="3069" width="8.85546875" customWidth="1"/>
    <col min="3070" max="3070" width="13.85546875" customWidth="1"/>
    <col min="3072" max="3072" width="12.42578125" customWidth="1"/>
    <col min="3073" max="3073" width="10.7109375" customWidth="1"/>
    <col min="3074" max="3074" width="12.28515625" customWidth="1"/>
    <col min="3075" max="3075" width="10.28515625" customWidth="1"/>
    <col min="3077" max="3077" width="12.5703125" bestFit="1" customWidth="1"/>
    <col min="3080" max="3080" width="13.85546875" customWidth="1"/>
    <col min="3082" max="3082" width="18.7109375" customWidth="1"/>
    <col min="3315" max="3315" width="7.28515625" customWidth="1"/>
    <col min="3316" max="3316" width="5.42578125" customWidth="1"/>
    <col min="3317" max="3317" width="10.140625" customWidth="1"/>
    <col min="3318" max="3318" width="23.5703125" customWidth="1"/>
    <col min="3319" max="3319" width="22.42578125" customWidth="1"/>
    <col min="3320" max="3320" width="9.140625" customWidth="1"/>
    <col min="3321" max="3321" width="7.42578125" customWidth="1"/>
    <col min="3322" max="3322" width="6.85546875" customWidth="1"/>
    <col min="3323" max="3324" width="6.28515625" customWidth="1"/>
    <col min="3325" max="3325" width="8.85546875" customWidth="1"/>
    <col min="3326" max="3326" width="13.85546875" customWidth="1"/>
    <col min="3328" max="3328" width="12.42578125" customWidth="1"/>
    <col min="3329" max="3329" width="10.7109375" customWidth="1"/>
    <col min="3330" max="3330" width="12.28515625" customWidth="1"/>
    <col min="3331" max="3331" width="10.28515625" customWidth="1"/>
    <col min="3333" max="3333" width="12.5703125" bestFit="1" customWidth="1"/>
    <col min="3336" max="3336" width="13.85546875" customWidth="1"/>
    <col min="3338" max="3338" width="18.7109375" customWidth="1"/>
    <col min="3571" max="3571" width="7.28515625" customWidth="1"/>
    <col min="3572" max="3572" width="5.42578125" customWidth="1"/>
    <col min="3573" max="3573" width="10.140625" customWidth="1"/>
    <col min="3574" max="3574" width="23.5703125" customWidth="1"/>
    <col min="3575" max="3575" width="22.42578125" customWidth="1"/>
    <col min="3576" max="3576" width="9.140625" customWidth="1"/>
    <col min="3577" max="3577" width="7.42578125" customWidth="1"/>
    <col min="3578" max="3578" width="6.85546875" customWidth="1"/>
    <col min="3579" max="3580" width="6.28515625" customWidth="1"/>
    <col min="3581" max="3581" width="8.85546875" customWidth="1"/>
    <col min="3582" max="3582" width="13.85546875" customWidth="1"/>
    <col min="3584" max="3584" width="12.42578125" customWidth="1"/>
    <col min="3585" max="3585" width="10.7109375" customWidth="1"/>
    <col min="3586" max="3586" width="12.28515625" customWidth="1"/>
    <col min="3587" max="3587" width="10.28515625" customWidth="1"/>
    <col min="3589" max="3589" width="12.5703125" bestFit="1" customWidth="1"/>
    <col min="3592" max="3592" width="13.85546875" customWidth="1"/>
    <col min="3594" max="3594" width="18.7109375" customWidth="1"/>
    <col min="3827" max="3827" width="7.28515625" customWidth="1"/>
    <col min="3828" max="3828" width="5.42578125" customWidth="1"/>
    <col min="3829" max="3829" width="10.140625" customWidth="1"/>
    <col min="3830" max="3830" width="23.5703125" customWidth="1"/>
    <col min="3831" max="3831" width="22.42578125" customWidth="1"/>
    <col min="3832" max="3832" width="9.140625" customWidth="1"/>
    <col min="3833" max="3833" width="7.42578125" customWidth="1"/>
    <col min="3834" max="3834" width="6.85546875" customWidth="1"/>
    <col min="3835" max="3836" width="6.28515625" customWidth="1"/>
    <col min="3837" max="3837" width="8.85546875" customWidth="1"/>
    <col min="3838" max="3838" width="13.85546875" customWidth="1"/>
    <col min="3840" max="3840" width="12.42578125" customWidth="1"/>
    <col min="3841" max="3841" width="10.7109375" customWidth="1"/>
    <col min="3842" max="3842" width="12.28515625" customWidth="1"/>
    <col min="3843" max="3843" width="10.28515625" customWidth="1"/>
    <col min="3845" max="3845" width="12.5703125" bestFit="1" customWidth="1"/>
    <col min="3848" max="3848" width="13.85546875" customWidth="1"/>
    <col min="3850" max="3850" width="18.7109375" customWidth="1"/>
    <col min="4083" max="4083" width="7.28515625" customWidth="1"/>
    <col min="4084" max="4084" width="5.42578125" customWidth="1"/>
    <col min="4085" max="4085" width="10.140625" customWidth="1"/>
    <col min="4086" max="4086" width="23.5703125" customWidth="1"/>
    <col min="4087" max="4087" width="22.42578125" customWidth="1"/>
    <col min="4088" max="4088" width="9.140625" customWidth="1"/>
    <col min="4089" max="4089" width="7.42578125" customWidth="1"/>
    <col min="4090" max="4090" width="6.85546875" customWidth="1"/>
    <col min="4091" max="4092" width="6.28515625" customWidth="1"/>
    <col min="4093" max="4093" width="8.85546875" customWidth="1"/>
    <col min="4094" max="4094" width="13.85546875" customWidth="1"/>
    <col min="4096" max="4096" width="12.42578125" customWidth="1"/>
    <col min="4097" max="4097" width="10.7109375" customWidth="1"/>
    <col min="4098" max="4098" width="12.28515625" customWidth="1"/>
    <col min="4099" max="4099" width="10.28515625" customWidth="1"/>
    <col min="4101" max="4101" width="12.5703125" bestFit="1" customWidth="1"/>
    <col min="4104" max="4104" width="13.85546875" customWidth="1"/>
    <col min="4106" max="4106" width="18.7109375" customWidth="1"/>
    <col min="4339" max="4339" width="7.28515625" customWidth="1"/>
    <col min="4340" max="4340" width="5.42578125" customWidth="1"/>
    <col min="4341" max="4341" width="10.140625" customWidth="1"/>
    <col min="4342" max="4342" width="23.5703125" customWidth="1"/>
    <col min="4343" max="4343" width="22.42578125" customWidth="1"/>
    <col min="4344" max="4344" width="9.140625" customWidth="1"/>
    <col min="4345" max="4345" width="7.42578125" customWidth="1"/>
    <col min="4346" max="4346" width="6.85546875" customWidth="1"/>
    <col min="4347" max="4348" width="6.28515625" customWidth="1"/>
    <col min="4349" max="4349" width="8.85546875" customWidth="1"/>
    <col min="4350" max="4350" width="13.85546875" customWidth="1"/>
    <col min="4352" max="4352" width="12.42578125" customWidth="1"/>
    <col min="4353" max="4353" width="10.7109375" customWidth="1"/>
    <col min="4354" max="4354" width="12.28515625" customWidth="1"/>
    <col min="4355" max="4355" width="10.28515625" customWidth="1"/>
    <col min="4357" max="4357" width="12.5703125" bestFit="1" customWidth="1"/>
    <col min="4360" max="4360" width="13.85546875" customWidth="1"/>
    <col min="4362" max="4362" width="18.7109375" customWidth="1"/>
    <col min="4595" max="4595" width="7.28515625" customWidth="1"/>
    <col min="4596" max="4596" width="5.42578125" customWidth="1"/>
    <col min="4597" max="4597" width="10.140625" customWidth="1"/>
    <col min="4598" max="4598" width="23.5703125" customWidth="1"/>
    <col min="4599" max="4599" width="22.42578125" customWidth="1"/>
    <col min="4600" max="4600" width="9.140625" customWidth="1"/>
    <col min="4601" max="4601" width="7.42578125" customWidth="1"/>
    <col min="4602" max="4602" width="6.85546875" customWidth="1"/>
    <col min="4603" max="4604" width="6.28515625" customWidth="1"/>
    <col min="4605" max="4605" width="8.85546875" customWidth="1"/>
    <col min="4606" max="4606" width="13.85546875" customWidth="1"/>
    <col min="4608" max="4608" width="12.42578125" customWidth="1"/>
    <col min="4609" max="4609" width="10.7109375" customWidth="1"/>
    <col min="4610" max="4610" width="12.28515625" customWidth="1"/>
    <col min="4611" max="4611" width="10.28515625" customWidth="1"/>
    <col min="4613" max="4613" width="12.5703125" bestFit="1" customWidth="1"/>
    <col min="4616" max="4616" width="13.85546875" customWidth="1"/>
    <col min="4618" max="4618" width="18.7109375" customWidth="1"/>
    <col min="4851" max="4851" width="7.28515625" customWidth="1"/>
    <col min="4852" max="4852" width="5.42578125" customWidth="1"/>
    <col min="4853" max="4853" width="10.140625" customWidth="1"/>
    <col min="4854" max="4854" width="23.5703125" customWidth="1"/>
    <col min="4855" max="4855" width="22.42578125" customWidth="1"/>
    <col min="4856" max="4856" width="9.140625" customWidth="1"/>
    <col min="4857" max="4857" width="7.42578125" customWidth="1"/>
    <col min="4858" max="4858" width="6.85546875" customWidth="1"/>
    <col min="4859" max="4860" width="6.28515625" customWidth="1"/>
    <col min="4861" max="4861" width="8.85546875" customWidth="1"/>
    <col min="4862" max="4862" width="13.85546875" customWidth="1"/>
    <col min="4864" max="4864" width="12.42578125" customWidth="1"/>
    <col min="4865" max="4865" width="10.7109375" customWidth="1"/>
    <col min="4866" max="4866" width="12.28515625" customWidth="1"/>
    <col min="4867" max="4867" width="10.28515625" customWidth="1"/>
    <col min="4869" max="4869" width="12.5703125" bestFit="1" customWidth="1"/>
    <col min="4872" max="4872" width="13.85546875" customWidth="1"/>
    <col min="4874" max="4874" width="18.7109375" customWidth="1"/>
    <col min="5107" max="5107" width="7.28515625" customWidth="1"/>
    <col min="5108" max="5108" width="5.42578125" customWidth="1"/>
    <col min="5109" max="5109" width="10.140625" customWidth="1"/>
    <col min="5110" max="5110" width="23.5703125" customWidth="1"/>
    <col min="5111" max="5111" width="22.42578125" customWidth="1"/>
    <col min="5112" max="5112" width="9.140625" customWidth="1"/>
    <col min="5113" max="5113" width="7.42578125" customWidth="1"/>
    <col min="5114" max="5114" width="6.85546875" customWidth="1"/>
    <col min="5115" max="5116" width="6.28515625" customWidth="1"/>
    <col min="5117" max="5117" width="8.85546875" customWidth="1"/>
    <col min="5118" max="5118" width="13.85546875" customWidth="1"/>
    <col min="5120" max="5120" width="12.42578125" customWidth="1"/>
    <col min="5121" max="5121" width="10.7109375" customWidth="1"/>
    <col min="5122" max="5122" width="12.28515625" customWidth="1"/>
    <col min="5123" max="5123" width="10.28515625" customWidth="1"/>
    <col min="5125" max="5125" width="12.5703125" bestFit="1" customWidth="1"/>
    <col min="5128" max="5128" width="13.85546875" customWidth="1"/>
    <col min="5130" max="5130" width="18.7109375" customWidth="1"/>
    <col min="5363" max="5363" width="7.28515625" customWidth="1"/>
    <col min="5364" max="5364" width="5.42578125" customWidth="1"/>
    <col min="5365" max="5365" width="10.140625" customWidth="1"/>
    <col min="5366" max="5366" width="23.5703125" customWidth="1"/>
    <col min="5367" max="5367" width="22.42578125" customWidth="1"/>
    <col min="5368" max="5368" width="9.140625" customWidth="1"/>
    <col min="5369" max="5369" width="7.42578125" customWidth="1"/>
    <col min="5370" max="5370" width="6.85546875" customWidth="1"/>
    <col min="5371" max="5372" width="6.28515625" customWidth="1"/>
    <col min="5373" max="5373" width="8.85546875" customWidth="1"/>
    <col min="5374" max="5374" width="13.85546875" customWidth="1"/>
    <col min="5376" max="5376" width="12.42578125" customWidth="1"/>
    <col min="5377" max="5377" width="10.7109375" customWidth="1"/>
    <col min="5378" max="5378" width="12.28515625" customWidth="1"/>
    <col min="5379" max="5379" width="10.28515625" customWidth="1"/>
    <col min="5381" max="5381" width="12.5703125" bestFit="1" customWidth="1"/>
    <col min="5384" max="5384" width="13.85546875" customWidth="1"/>
    <col min="5386" max="5386" width="18.7109375" customWidth="1"/>
    <col min="5619" max="5619" width="7.28515625" customWidth="1"/>
    <col min="5620" max="5620" width="5.42578125" customWidth="1"/>
    <col min="5621" max="5621" width="10.140625" customWidth="1"/>
    <col min="5622" max="5622" width="23.5703125" customWidth="1"/>
    <col min="5623" max="5623" width="22.42578125" customWidth="1"/>
    <col min="5624" max="5624" width="9.140625" customWidth="1"/>
    <col min="5625" max="5625" width="7.42578125" customWidth="1"/>
    <col min="5626" max="5626" width="6.85546875" customWidth="1"/>
    <col min="5627" max="5628" width="6.28515625" customWidth="1"/>
    <col min="5629" max="5629" width="8.85546875" customWidth="1"/>
    <col min="5630" max="5630" width="13.85546875" customWidth="1"/>
    <col min="5632" max="5632" width="12.42578125" customWidth="1"/>
    <col min="5633" max="5633" width="10.7109375" customWidth="1"/>
    <col min="5634" max="5634" width="12.28515625" customWidth="1"/>
    <col min="5635" max="5635" width="10.28515625" customWidth="1"/>
    <col min="5637" max="5637" width="12.5703125" bestFit="1" customWidth="1"/>
    <col min="5640" max="5640" width="13.85546875" customWidth="1"/>
    <col min="5642" max="5642" width="18.7109375" customWidth="1"/>
    <col min="5875" max="5875" width="7.28515625" customWidth="1"/>
    <col min="5876" max="5876" width="5.42578125" customWidth="1"/>
    <col min="5877" max="5877" width="10.140625" customWidth="1"/>
    <col min="5878" max="5878" width="23.5703125" customWidth="1"/>
    <col min="5879" max="5879" width="22.42578125" customWidth="1"/>
    <col min="5880" max="5880" width="9.140625" customWidth="1"/>
    <col min="5881" max="5881" width="7.42578125" customWidth="1"/>
    <col min="5882" max="5882" width="6.85546875" customWidth="1"/>
    <col min="5883" max="5884" width="6.28515625" customWidth="1"/>
    <col min="5885" max="5885" width="8.85546875" customWidth="1"/>
    <col min="5886" max="5886" width="13.85546875" customWidth="1"/>
    <col min="5888" max="5888" width="12.42578125" customWidth="1"/>
    <col min="5889" max="5889" width="10.7109375" customWidth="1"/>
    <col min="5890" max="5890" width="12.28515625" customWidth="1"/>
    <col min="5891" max="5891" width="10.28515625" customWidth="1"/>
    <col min="5893" max="5893" width="12.5703125" bestFit="1" customWidth="1"/>
    <col min="5896" max="5896" width="13.85546875" customWidth="1"/>
    <col min="5898" max="5898" width="18.7109375" customWidth="1"/>
    <col min="6131" max="6131" width="7.28515625" customWidth="1"/>
    <col min="6132" max="6132" width="5.42578125" customWidth="1"/>
    <col min="6133" max="6133" width="10.140625" customWidth="1"/>
    <col min="6134" max="6134" width="23.5703125" customWidth="1"/>
    <col min="6135" max="6135" width="22.42578125" customWidth="1"/>
    <col min="6136" max="6136" width="9.140625" customWidth="1"/>
    <col min="6137" max="6137" width="7.42578125" customWidth="1"/>
    <col min="6138" max="6138" width="6.85546875" customWidth="1"/>
    <col min="6139" max="6140" width="6.28515625" customWidth="1"/>
    <col min="6141" max="6141" width="8.85546875" customWidth="1"/>
    <col min="6142" max="6142" width="13.85546875" customWidth="1"/>
    <col min="6144" max="6144" width="12.42578125" customWidth="1"/>
    <col min="6145" max="6145" width="10.7109375" customWidth="1"/>
    <col min="6146" max="6146" width="12.28515625" customWidth="1"/>
    <col min="6147" max="6147" width="10.28515625" customWidth="1"/>
    <col min="6149" max="6149" width="12.5703125" bestFit="1" customWidth="1"/>
    <col min="6152" max="6152" width="13.85546875" customWidth="1"/>
    <col min="6154" max="6154" width="18.7109375" customWidth="1"/>
    <col min="6387" max="6387" width="7.28515625" customWidth="1"/>
    <col min="6388" max="6388" width="5.42578125" customWidth="1"/>
    <col min="6389" max="6389" width="10.140625" customWidth="1"/>
    <col min="6390" max="6390" width="23.5703125" customWidth="1"/>
    <col min="6391" max="6391" width="22.42578125" customWidth="1"/>
    <col min="6392" max="6392" width="9.140625" customWidth="1"/>
    <col min="6393" max="6393" width="7.42578125" customWidth="1"/>
    <col min="6394" max="6394" width="6.85546875" customWidth="1"/>
    <col min="6395" max="6396" width="6.28515625" customWidth="1"/>
    <col min="6397" max="6397" width="8.85546875" customWidth="1"/>
    <col min="6398" max="6398" width="13.85546875" customWidth="1"/>
    <col min="6400" max="6400" width="12.42578125" customWidth="1"/>
    <col min="6401" max="6401" width="10.7109375" customWidth="1"/>
    <col min="6402" max="6402" width="12.28515625" customWidth="1"/>
    <col min="6403" max="6403" width="10.28515625" customWidth="1"/>
    <col min="6405" max="6405" width="12.5703125" bestFit="1" customWidth="1"/>
    <col min="6408" max="6408" width="13.85546875" customWidth="1"/>
    <col min="6410" max="6410" width="18.7109375" customWidth="1"/>
    <col min="6643" max="6643" width="7.28515625" customWidth="1"/>
    <col min="6644" max="6644" width="5.42578125" customWidth="1"/>
    <col min="6645" max="6645" width="10.140625" customWidth="1"/>
    <col min="6646" max="6646" width="23.5703125" customWidth="1"/>
    <col min="6647" max="6647" width="22.42578125" customWidth="1"/>
    <col min="6648" max="6648" width="9.140625" customWidth="1"/>
    <col min="6649" max="6649" width="7.42578125" customWidth="1"/>
    <col min="6650" max="6650" width="6.85546875" customWidth="1"/>
    <col min="6651" max="6652" width="6.28515625" customWidth="1"/>
    <col min="6653" max="6653" width="8.85546875" customWidth="1"/>
    <col min="6654" max="6654" width="13.85546875" customWidth="1"/>
    <col min="6656" max="6656" width="12.42578125" customWidth="1"/>
    <col min="6657" max="6657" width="10.7109375" customWidth="1"/>
    <col min="6658" max="6658" width="12.28515625" customWidth="1"/>
    <col min="6659" max="6659" width="10.28515625" customWidth="1"/>
    <col min="6661" max="6661" width="12.5703125" bestFit="1" customWidth="1"/>
    <col min="6664" max="6664" width="13.85546875" customWidth="1"/>
    <col min="6666" max="6666" width="18.7109375" customWidth="1"/>
    <col min="6899" max="6899" width="7.28515625" customWidth="1"/>
    <col min="6900" max="6900" width="5.42578125" customWidth="1"/>
    <col min="6901" max="6901" width="10.140625" customWidth="1"/>
    <col min="6902" max="6902" width="23.5703125" customWidth="1"/>
    <col min="6903" max="6903" width="22.42578125" customWidth="1"/>
    <col min="6904" max="6904" width="9.140625" customWidth="1"/>
    <col min="6905" max="6905" width="7.42578125" customWidth="1"/>
    <col min="6906" max="6906" width="6.85546875" customWidth="1"/>
    <col min="6907" max="6908" width="6.28515625" customWidth="1"/>
    <col min="6909" max="6909" width="8.85546875" customWidth="1"/>
    <col min="6910" max="6910" width="13.85546875" customWidth="1"/>
    <col min="6912" max="6912" width="12.42578125" customWidth="1"/>
    <col min="6913" max="6913" width="10.7109375" customWidth="1"/>
    <col min="6914" max="6914" width="12.28515625" customWidth="1"/>
    <col min="6915" max="6915" width="10.28515625" customWidth="1"/>
    <col min="6917" max="6917" width="12.5703125" bestFit="1" customWidth="1"/>
    <col min="6920" max="6920" width="13.85546875" customWidth="1"/>
    <col min="6922" max="6922" width="18.7109375" customWidth="1"/>
    <col min="7155" max="7155" width="7.28515625" customWidth="1"/>
    <col min="7156" max="7156" width="5.42578125" customWidth="1"/>
    <col min="7157" max="7157" width="10.140625" customWidth="1"/>
    <col min="7158" max="7158" width="23.5703125" customWidth="1"/>
    <col min="7159" max="7159" width="22.42578125" customWidth="1"/>
    <col min="7160" max="7160" width="9.140625" customWidth="1"/>
    <col min="7161" max="7161" width="7.42578125" customWidth="1"/>
    <col min="7162" max="7162" width="6.85546875" customWidth="1"/>
    <col min="7163" max="7164" width="6.28515625" customWidth="1"/>
    <col min="7165" max="7165" width="8.85546875" customWidth="1"/>
    <col min="7166" max="7166" width="13.85546875" customWidth="1"/>
    <col min="7168" max="7168" width="12.42578125" customWidth="1"/>
    <col min="7169" max="7169" width="10.7109375" customWidth="1"/>
    <col min="7170" max="7170" width="12.28515625" customWidth="1"/>
    <col min="7171" max="7171" width="10.28515625" customWidth="1"/>
    <col min="7173" max="7173" width="12.5703125" bestFit="1" customWidth="1"/>
    <col min="7176" max="7176" width="13.85546875" customWidth="1"/>
    <col min="7178" max="7178" width="18.7109375" customWidth="1"/>
    <col min="7411" max="7411" width="7.28515625" customWidth="1"/>
    <col min="7412" max="7412" width="5.42578125" customWidth="1"/>
    <col min="7413" max="7413" width="10.140625" customWidth="1"/>
    <col min="7414" max="7414" width="23.5703125" customWidth="1"/>
    <col min="7415" max="7415" width="22.42578125" customWidth="1"/>
    <col min="7416" max="7416" width="9.140625" customWidth="1"/>
    <col min="7417" max="7417" width="7.42578125" customWidth="1"/>
    <col min="7418" max="7418" width="6.85546875" customWidth="1"/>
    <col min="7419" max="7420" width="6.28515625" customWidth="1"/>
    <col min="7421" max="7421" width="8.85546875" customWidth="1"/>
    <col min="7422" max="7422" width="13.85546875" customWidth="1"/>
    <col min="7424" max="7424" width="12.42578125" customWidth="1"/>
    <col min="7425" max="7425" width="10.7109375" customWidth="1"/>
    <col min="7426" max="7426" width="12.28515625" customWidth="1"/>
    <col min="7427" max="7427" width="10.28515625" customWidth="1"/>
    <col min="7429" max="7429" width="12.5703125" bestFit="1" customWidth="1"/>
    <col min="7432" max="7432" width="13.85546875" customWidth="1"/>
    <col min="7434" max="7434" width="18.7109375" customWidth="1"/>
    <col min="7667" max="7667" width="7.28515625" customWidth="1"/>
    <col min="7668" max="7668" width="5.42578125" customWidth="1"/>
    <col min="7669" max="7669" width="10.140625" customWidth="1"/>
    <col min="7670" max="7670" width="23.5703125" customWidth="1"/>
    <col min="7671" max="7671" width="22.42578125" customWidth="1"/>
    <col min="7672" max="7672" width="9.140625" customWidth="1"/>
    <col min="7673" max="7673" width="7.42578125" customWidth="1"/>
    <col min="7674" max="7674" width="6.85546875" customWidth="1"/>
    <col min="7675" max="7676" width="6.28515625" customWidth="1"/>
    <col min="7677" max="7677" width="8.85546875" customWidth="1"/>
    <col min="7678" max="7678" width="13.85546875" customWidth="1"/>
    <col min="7680" max="7680" width="12.42578125" customWidth="1"/>
    <col min="7681" max="7681" width="10.7109375" customWidth="1"/>
    <col min="7682" max="7682" width="12.28515625" customWidth="1"/>
    <col min="7683" max="7683" width="10.28515625" customWidth="1"/>
    <col min="7685" max="7685" width="12.5703125" bestFit="1" customWidth="1"/>
    <col min="7688" max="7688" width="13.85546875" customWidth="1"/>
    <col min="7690" max="7690" width="18.7109375" customWidth="1"/>
    <col min="7923" max="7923" width="7.28515625" customWidth="1"/>
    <col min="7924" max="7924" width="5.42578125" customWidth="1"/>
    <col min="7925" max="7925" width="10.140625" customWidth="1"/>
    <col min="7926" max="7926" width="23.5703125" customWidth="1"/>
    <col min="7927" max="7927" width="22.42578125" customWidth="1"/>
    <col min="7928" max="7928" width="9.140625" customWidth="1"/>
    <col min="7929" max="7929" width="7.42578125" customWidth="1"/>
    <col min="7930" max="7930" width="6.85546875" customWidth="1"/>
    <col min="7931" max="7932" width="6.28515625" customWidth="1"/>
    <col min="7933" max="7933" width="8.85546875" customWidth="1"/>
    <col min="7934" max="7934" width="13.85546875" customWidth="1"/>
    <col min="7936" max="7936" width="12.42578125" customWidth="1"/>
    <col min="7937" max="7937" width="10.7109375" customWidth="1"/>
    <col min="7938" max="7938" width="12.28515625" customWidth="1"/>
    <col min="7939" max="7939" width="10.28515625" customWidth="1"/>
    <col min="7941" max="7941" width="12.5703125" bestFit="1" customWidth="1"/>
    <col min="7944" max="7944" width="13.85546875" customWidth="1"/>
    <col min="7946" max="7946" width="18.7109375" customWidth="1"/>
    <col min="8179" max="8179" width="7.28515625" customWidth="1"/>
    <col min="8180" max="8180" width="5.42578125" customWidth="1"/>
    <col min="8181" max="8181" width="10.140625" customWidth="1"/>
    <col min="8182" max="8182" width="23.5703125" customWidth="1"/>
    <col min="8183" max="8183" width="22.42578125" customWidth="1"/>
    <col min="8184" max="8184" width="9.140625" customWidth="1"/>
    <col min="8185" max="8185" width="7.42578125" customWidth="1"/>
    <col min="8186" max="8186" width="6.85546875" customWidth="1"/>
    <col min="8187" max="8188" width="6.28515625" customWidth="1"/>
    <col min="8189" max="8189" width="8.85546875" customWidth="1"/>
    <col min="8190" max="8190" width="13.85546875" customWidth="1"/>
    <col min="8192" max="8192" width="12.42578125" customWidth="1"/>
    <col min="8193" max="8193" width="10.7109375" customWidth="1"/>
    <col min="8194" max="8194" width="12.28515625" customWidth="1"/>
    <col min="8195" max="8195" width="10.28515625" customWidth="1"/>
    <col min="8197" max="8197" width="12.5703125" bestFit="1" customWidth="1"/>
    <col min="8200" max="8200" width="13.85546875" customWidth="1"/>
    <col min="8202" max="8202" width="18.7109375" customWidth="1"/>
    <col min="8435" max="8435" width="7.28515625" customWidth="1"/>
    <col min="8436" max="8436" width="5.42578125" customWidth="1"/>
    <col min="8437" max="8437" width="10.140625" customWidth="1"/>
    <col min="8438" max="8438" width="23.5703125" customWidth="1"/>
    <col min="8439" max="8439" width="22.42578125" customWidth="1"/>
    <col min="8440" max="8440" width="9.140625" customWidth="1"/>
    <col min="8441" max="8441" width="7.42578125" customWidth="1"/>
    <col min="8442" max="8442" width="6.85546875" customWidth="1"/>
    <col min="8443" max="8444" width="6.28515625" customWidth="1"/>
    <col min="8445" max="8445" width="8.85546875" customWidth="1"/>
    <col min="8446" max="8446" width="13.85546875" customWidth="1"/>
    <col min="8448" max="8448" width="12.42578125" customWidth="1"/>
    <col min="8449" max="8449" width="10.7109375" customWidth="1"/>
    <col min="8450" max="8450" width="12.28515625" customWidth="1"/>
    <col min="8451" max="8451" width="10.28515625" customWidth="1"/>
    <col min="8453" max="8453" width="12.5703125" bestFit="1" customWidth="1"/>
    <col min="8456" max="8456" width="13.85546875" customWidth="1"/>
    <col min="8458" max="8458" width="18.7109375" customWidth="1"/>
    <col min="8691" max="8691" width="7.28515625" customWidth="1"/>
    <col min="8692" max="8692" width="5.42578125" customWidth="1"/>
    <col min="8693" max="8693" width="10.140625" customWidth="1"/>
    <col min="8694" max="8694" width="23.5703125" customWidth="1"/>
    <col min="8695" max="8695" width="22.42578125" customWidth="1"/>
    <col min="8696" max="8696" width="9.140625" customWidth="1"/>
    <col min="8697" max="8697" width="7.42578125" customWidth="1"/>
    <col min="8698" max="8698" width="6.85546875" customWidth="1"/>
    <col min="8699" max="8700" width="6.28515625" customWidth="1"/>
    <col min="8701" max="8701" width="8.85546875" customWidth="1"/>
    <col min="8702" max="8702" width="13.85546875" customWidth="1"/>
    <col min="8704" max="8704" width="12.42578125" customWidth="1"/>
    <col min="8705" max="8705" width="10.7109375" customWidth="1"/>
    <col min="8706" max="8706" width="12.28515625" customWidth="1"/>
    <col min="8707" max="8707" width="10.28515625" customWidth="1"/>
    <col min="8709" max="8709" width="12.5703125" bestFit="1" customWidth="1"/>
    <col min="8712" max="8712" width="13.85546875" customWidth="1"/>
    <col min="8714" max="8714" width="18.7109375" customWidth="1"/>
    <col min="8947" max="8947" width="7.28515625" customWidth="1"/>
    <col min="8948" max="8948" width="5.42578125" customWidth="1"/>
    <col min="8949" max="8949" width="10.140625" customWidth="1"/>
    <col min="8950" max="8950" width="23.5703125" customWidth="1"/>
    <col min="8951" max="8951" width="22.42578125" customWidth="1"/>
    <col min="8952" max="8952" width="9.140625" customWidth="1"/>
    <col min="8953" max="8953" width="7.42578125" customWidth="1"/>
    <col min="8954" max="8954" width="6.85546875" customWidth="1"/>
    <col min="8955" max="8956" width="6.28515625" customWidth="1"/>
    <col min="8957" max="8957" width="8.85546875" customWidth="1"/>
    <col min="8958" max="8958" width="13.85546875" customWidth="1"/>
    <col min="8960" max="8960" width="12.42578125" customWidth="1"/>
    <col min="8961" max="8961" width="10.7109375" customWidth="1"/>
    <col min="8962" max="8962" width="12.28515625" customWidth="1"/>
    <col min="8963" max="8963" width="10.28515625" customWidth="1"/>
    <col min="8965" max="8965" width="12.5703125" bestFit="1" customWidth="1"/>
    <col min="8968" max="8968" width="13.85546875" customWidth="1"/>
    <col min="8970" max="8970" width="18.7109375" customWidth="1"/>
    <col min="9203" max="9203" width="7.28515625" customWidth="1"/>
    <col min="9204" max="9204" width="5.42578125" customWidth="1"/>
    <col min="9205" max="9205" width="10.140625" customWidth="1"/>
    <col min="9206" max="9206" width="23.5703125" customWidth="1"/>
    <col min="9207" max="9207" width="22.42578125" customWidth="1"/>
    <col min="9208" max="9208" width="9.140625" customWidth="1"/>
    <col min="9209" max="9209" width="7.42578125" customWidth="1"/>
    <col min="9210" max="9210" width="6.85546875" customWidth="1"/>
    <col min="9211" max="9212" width="6.28515625" customWidth="1"/>
    <col min="9213" max="9213" width="8.85546875" customWidth="1"/>
    <col min="9214" max="9214" width="13.85546875" customWidth="1"/>
    <col min="9216" max="9216" width="12.42578125" customWidth="1"/>
    <col min="9217" max="9217" width="10.7109375" customWidth="1"/>
    <col min="9218" max="9218" width="12.28515625" customWidth="1"/>
    <col min="9219" max="9219" width="10.28515625" customWidth="1"/>
    <col min="9221" max="9221" width="12.5703125" bestFit="1" customWidth="1"/>
    <col min="9224" max="9224" width="13.85546875" customWidth="1"/>
    <col min="9226" max="9226" width="18.7109375" customWidth="1"/>
    <col min="9459" max="9459" width="7.28515625" customWidth="1"/>
    <col min="9460" max="9460" width="5.42578125" customWidth="1"/>
    <col min="9461" max="9461" width="10.140625" customWidth="1"/>
    <col min="9462" max="9462" width="23.5703125" customWidth="1"/>
    <col min="9463" max="9463" width="22.42578125" customWidth="1"/>
    <col min="9464" max="9464" width="9.140625" customWidth="1"/>
    <col min="9465" max="9465" width="7.42578125" customWidth="1"/>
    <col min="9466" max="9466" width="6.85546875" customWidth="1"/>
    <col min="9467" max="9468" width="6.28515625" customWidth="1"/>
    <col min="9469" max="9469" width="8.85546875" customWidth="1"/>
    <col min="9470" max="9470" width="13.85546875" customWidth="1"/>
    <col min="9472" max="9472" width="12.42578125" customWidth="1"/>
    <col min="9473" max="9473" width="10.7109375" customWidth="1"/>
    <col min="9474" max="9474" width="12.28515625" customWidth="1"/>
    <col min="9475" max="9475" width="10.28515625" customWidth="1"/>
    <col min="9477" max="9477" width="12.5703125" bestFit="1" customWidth="1"/>
    <col min="9480" max="9480" width="13.85546875" customWidth="1"/>
    <col min="9482" max="9482" width="18.7109375" customWidth="1"/>
    <col min="9715" max="9715" width="7.28515625" customWidth="1"/>
    <col min="9716" max="9716" width="5.42578125" customWidth="1"/>
    <col min="9717" max="9717" width="10.140625" customWidth="1"/>
    <col min="9718" max="9718" width="23.5703125" customWidth="1"/>
    <col min="9719" max="9719" width="22.42578125" customWidth="1"/>
    <col min="9720" max="9720" width="9.140625" customWidth="1"/>
    <col min="9721" max="9721" width="7.42578125" customWidth="1"/>
    <col min="9722" max="9722" width="6.85546875" customWidth="1"/>
    <col min="9723" max="9724" width="6.28515625" customWidth="1"/>
    <col min="9725" max="9725" width="8.85546875" customWidth="1"/>
    <col min="9726" max="9726" width="13.85546875" customWidth="1"/>
    <col min="9728" max="9728" width="12.42578125" customWidth="1"/>
    <col min="9729" max="9729" width="10.7109375" customWidth="1"/>
    <col min="9730" max="9730" width="12.28515625" customWidth="1"/>
    <col min="9731" max="9731" width="10.28515625" customWidth="1"/>
    <col min="9733" max="9733" width="12.5703125" bestFit="1" customWidth="1"/>
    <col min="9736" max="9736" width="13.85546875" customWidth="1"/>
    <col min="9738" max="9738" width="18.7109375" customWidth="1"/>
    <col min="9971" max="9971" width="7.28515625" customWidth="1"/>
    <col min="9972" max="9972" width="5.42578125" customWidth="1"/>
    <col min="9973" max="9973" width="10.140625" customWidth="1"/>
    <col min="9974" max="9974" width="23.5703125" customWidth="1"/>
    <col min="9975" max="9975" width="22.42578125" customWidth="1"/>
    <col min="9976" max="9976" width="9.140625" customWidth="1"/>
    <col min="9977" max="9977" width="7.42578125" customWidth="1"/>
    <col min="9978" max="9978" width="6.85546875" customWidth="1"/>
    <col min="9979" max="9980" width="6.28515625" customWidth="1"/>
    <col min="9981" max="9981" width="8.85546875" customWidth="1"/>
    <col min="9982" max="9982" width="13.85546875" customWidth="1"/>
    <col min="9984" max="9984" width="12.42578125" customWidth="1"/>
    <col min="9985" max="9985" width="10.7109375" customWidth="1"/>
    <col min="9986" max="9986" width="12.28515625" customWidth="1"/>
    <col min="9987" max="9987" width="10.28515625" customWidth="1"/>
    <col min="9989" max="9989" width="12.5703125" bestFit="1" customWidth="1"/>
    <col min="9992" max="9992" width="13.85546875" customWidth="1"/>
    <col min="9994" max="9994" width="18.7109375" customWidth="1"/>
    <col min="10227" max="10227" width="7.28515625" customWidth="1"/>
    <col min="10228" max="10228" width="5.42578125" customWidth="1"/>
    <col min="10229" max="10229" width="10.140625" customWidth="1"/>
    <col min="10230" max="10230" width="23.5703125" customWidth="1"/>
    <col min="10231" max="10231" width="22.42578125" customWidth="1"/>
    <col min="10232" max="10232" width="9.140625" customWidth="1"/>
    <col min="10233" max="10233" width="7.42578125" customWidth="1"/>
    <col min="10234" max="10234" width="6.85546875" customWidth="1"/>
    <col min="10235" max="10236" width="6.28515625" customWidth="1"/>
    <col min="10237" max="10237" width="8.85546875" customWidth="1"/>
    <col min="10238" max="10238" width="13.85546875" customWidth="1"/>
    <col min="10240" max="10240" width="12.42578125" customWidth="1"/>
    <col min="10241" max="10241" width="10.7109375" customWidth="1"/>
    <col min="10242" max="10242" width="12.28515625" customWidth="1"/>
    <col min="10243" max="10243" width="10.28515625" customWidth="1"/>
    <col min="10245" max="10245" width="12.5703125" bestFit="1" customWidth="1"/>
    <col min="10248" max="10248" width="13.85546875" customWidth="1"/>
    <col min="10250" max="10250" width="18.7109375" customWidth="1"/>
    <col min="10483" max="10483" width="7.28515625" customWidth="1"/>
    <col min="10484" max="10484" width="5.42578125" customWidth="1"/>
    <col min="10485" max="10485" width="10.140625" customWidth="1"/>
    <col min="10486" max="10486" width="23.5703125" customWidth="1"/>
    <col min="10487" max="10487" width="22.42578125" customWidth="1"/>
    <col min="10488" max="10488" width="9.140625" customWidth="1"/>
    <col min="10489" max="10489" width="7.42578125" customWidth="1"/>
    <col min="10490" max="10490" width="6.85546875" customWidth="1"/>
    <col min="10491" max="10492" width="6.28515625" customWidth="1"/>
    <col min="10493" max="10493" width="8.85546875" customWidth="1"/>
    <col min="10494" max="10494" width="13.85546875" customWidth="1"/>
    <col min="10496" max="10496" width="12.42578125" customWidth="1"/>
    <col min="10497" max="10497" width="10.7109375" customWidth="1"/>
    <col min="10498" max="10498" width="12.28515625" customWidth="1"/>
    <col min="10499" max="10499" width="10.28515625" customWidth="1"/>
    <col min="10501" max="10501" width="12.5703125" bestFit="1" customWidth="1"/>
    <col min="10504" max="10504" width="13.85546875" customWidth="1"/>
    <col min="10506" max="10506" width="18.7109375" customWidth="1"/>
    <col min="10739" max="10739" width="7.28515625" customWidth="1"/>
    <col min="10740" max="10740" width="5.42578125" customWidth="1"/>
    <col min="10741" max="10741" width="10.140625" customWidth="1"/>
    <col min="10742" max="10742" width="23.5703125" customWidth="1"/>
    <col min="10743" max="10743" width="22.42578125" customWidth="1"/>
    <col min="10744" max="10744" width="9.140625" customWidth="1"/>
    <col min="10745" max="10745" width="7.42578125" customWidth="1"/>
    <col min="10746" max="10746" width="6.85546875" customWidth="1"/>
    <col min="10747" max="10748" width="6.28515625" customWidth="1"/>
    <col min="10749" max="10749" width="8.85546875" customWidth="1"/>
    <col min="10750" max="10750" width="13.85546875" customWidth="1"/>
    <col min="10752" max="10752" width="12.42578125" customWidth="1"/>
    <col min="10753" max="10753" width="10.7109375" customWidth="1"/>
    <col min="10754" max="10754" width="12.28515625" customWidth="1"/>
    <col min="10755" max="10755" width="10.28515625" customWidth="1"/>
    <col min="10757" max="10757" width="12.5703125" bestFit="1" customWidth="1"/>
    <col min="10760" max="10760" width="13.85546875" customWidth="1"/>
    <col min="10762" max="10762" width="18.7109375" customWidth="1"/>
    <col min="10995" max="10995" width="7.28515625" customWidth="1"/>
    <col min="10996" max="10996" width="5.42578125" customWidth="1"/>
    <col min="10997" max="10997" width="10.140625" customWidth="1"/>
    <col min="10998" max="10998" width="23.5703125" customWidth="1"/>
    <col min="10999" max="10999" width="22.42578125" customWidth="1"/>
    <col min="11000" max="11000" width="9.140625" customWidth="1"/>
    <col min="11001" max="11001" width="7.42578125" customWidth="1"/>
    <col min="11002" max="11002" width="6.85546875" customWidth="1"/>
    <col min="11003" max="11004" width="6.28515625" customWidth="1"/>
    <col min="11005" max="11005" width="8.85546875" customWidth="1"/>
    <col min="11006" max="11006" width="13.85546875" customWidth="1"/>
    <col min="11008" max="11008" width="12.42578125" customWidth="1"/>
    <col min="11009" max="11009" width="10.7109375" customWidth="1"/>
    <col min="11010" max="11010" width="12.28515625" customWidth="1"/>
    <col min="11011" max="11011" width="10.28515625" customWidth="1"/>
    <col min="11013" max="11013" width="12.5703125" bestFit="1" customWidth="1"/>
    <col min="11016" max="11016" width="13.85546875" customWidth="1"/>
    <col min="11018" max="11018" width="18.7109375" customWidth="1"/>
    <col min="11251" max="11251" width="7.28515625" customWidth="1"/>
    <col min="11252" max="11252" width="5.42578125" customWidth="1"/>
    <col min="11253" max="11253" width="10.140625" customWidth="1"/>
    <col min="11254" max="11254" width="23.5703125" customWidth="1"/>
    <col min="11255" max="11255" width="22.42578125" customWidth="1"/>
    <col min="11256" max="11256" width="9.140625" customWidth="1"/>
    <col min="11257" max="11257" width="7.42578125" customWidth="1"/>
    <col min="11258" max="11258" width="6.85546875" customWidth="1"/>
    <col min="11259" max="11260" width="6.28515625" customWidth="1"/>
    <col min="11261" max="11261" width="8.85546875" customWidth="1"/>
    <col min="11262" max="11262" width="13.85546875" customWidth="1"/>
    <col min="11264" max="11264" width="12.42578125" customWidth="1"/>
    <col min="11265" max="11265" width="10.7109375" customWidth="1"/>
    <col min="11266" max="11266" width="12.28515625" customWidth="1"/>
    <col min="11267" max="11267" width="10.28515625" customWidth="1"/>
    <col min="11269" max="11269" width="12.5703125" bestFit="1" customWidth="1"/>
    <col min="11272" max="11272" width="13.85546875" customWidth="1"/>
    <col min="11274" max="11274" width="18.7109375" customWidth="1"/>
    <col min="11507" max="11507" width="7.28515625" customWidth="1"/>
    <col min="11508" max="11508" width="5.42578125" customWidth="1"/>
    <col min="11509" max="11509" width="10.140625" customWidth="1"/>
    <col min="11510" max="11510" width="23.5703125" customWidth="1"/>
    <col min="11511" max="11511" width="22.42578125" customWidth="1"/>
    <col min="11512" max="11512" width="9.140625" customWidth="1"/>
    <col min="11513" max="11513" width="7.42578125" customWidth="1"/>
    <col min="11514" max="11514" width="6.85546875" customWidth="1"/>
    <col min="11515" max="11516" width="6.28515625" customWidth="1"/>
    <col min="11517" max="11517" width="8.85546875" customWidth="1"/>
    <col min="11518" max="11518" width="13.85546875" customWidth="1"/>
    <col min="11520" max="11520" width="12.42578125" customWidth="1"/>
    <col min="11521" max="11521" width="10.7109375" customWidth="1"/>
    <col min="11522" max="11522" width="12.28515625" customWidth="1"/>
    <col min="11523" max="11523" width="10.28515625" customWidth="1"/>
    <col min="11525" max="11525" width="12.5703125" bestFit="1" customWidth="1"/>
    <col min="11528" max="11528" width="13.85546875" customWidth="1"/>
    <col min="11530" max="11530" width="18.7109375" customWidth="1"/>
    <col min="11763" max="11763" width="7.28515625" customWidth="1"/>
    <col min="11764" max="11764" width="5.42578125" customWidth="1"/>
    <col min="11765" max="11765" width="10.140625" customWidth="1"/>
    <col min="11766" max="11766" width="23.5703125" customWidth="1"/>
    <col min="11767" max="11767" width="22.42578125" customWidth="1"/>
    <col min="11768" max="11768" width="9.140625" customWidth="1"/>
    <col min="11769" max="11769" width="7.42578125" customWidth="1"/>
    <col min="11770" max="11770" width="6.85546875" customWidth="1"/>
    <col min="11771" max="11772" width="6.28515625" customWidth="1"/>
    <col min="11773" max="11773" width="8.85546875" customWidth="1"/>
    <col min="11774" max="11774" width="13.85546875" customWidth="1"/>
    <col min="11776" max="11776" width="12.42578125" customWidth="1"/>
    <col min="11777" max="11777" width="10.7109375" customWidth="1"/>
    <col min="11778" max="11778" width="12.28515625" customWidth="1"/>
    <col min="11779" max="11779" width="10.28515625" customWidth="1"/>
    <col min="11781" max="11781" width="12.5703125" bestFit="1" customWidth="1"/>
    <col min="11784" max="11784" width="13.85546875" customWidth="1"/>
    <col min="11786" max="11786" width="18.7109375" customWidth="1"/>
    <col min="12019" max="12019" width="7.28515625" customWidth="1"/>
    <col min="12020" max="12020" width="5.42578125" customWidth="1"/>
    <col min="12021" max="12021" width="10.140625" customWidth="1"/>
    <col min="12022" max="12022" width="23.5703125" customWidth="1"/>
    <col min="12023" max="12023" width="22.42578125" customWidth="1"/>
    <col min="12024" max="12024" width="9.140625" customWidth="1"/>
    <col min="12025" max="12025" width="7.42578125" customWidth="1"/>
    <col min="12026" max="12026" width="6.85546875" customWidth="1"/>
    <col min="12027" max="12028" width="6.28515625" customWidth="1"/>
    <col min="12029" max="12029" width="8.85546875" customWidth="1"/>
    <col min="12030" max="12030" width="13.85546875" customWidth="1"/>
    <col min="12032" max="12032" width="12.42578125" customWidth="1"/>
    <col min="12033" max="12033" width="10.7109375" customWidth="1"/>
    <col min="12034" max="12034" width="12.28515625" customWidth="1"/>
    <col min="12035" max="12035" width="10.28515625" customWidth="1"/>
    <col min="12037" max="12037" width="12.5703125" bestFit="1" customWidth="1"/>
    <col min="12040" max="12040" width="13.85546875" customWidth="1"/>
    <col min="12042" max="12042" width="18.7109375" customWidth="1"/>
    <col min="12275" max="12275" width="7.28515625" customWidth="1"/>
    <col min="12276" max="12276" width="5.42578125" customWidth="1"/>
    <col min="12277" max="12277" width="10.140625" customWidth="1"/>
    <col min="12278" max="12278" width="23.5703125" customWidth="1"/>
    <col min="12279" max="12279" width="22.42578125" customWidth="1"/>
    <col min="12280" max="12280" width="9.140625" customWidth="1"/>
    <col min="12281" max="12281" width="7.42578125" customWidth="1"/>
    <col min="12282" max="12282" width="6.85546875" customWidth="1"/>
    <col min="12283" max="12284" width="6.28515625" customWidth="1"/>
    <col min="12285" max="12285" width="8.85546875" customWidth="1"/>
    <col min="12286" max="12286" width="13.85546875" customWidth="1"/>
    <col min="12288" max="12288" width="12.42578125" customWidth="1"/>
    <col min="12289" max="12289" width="10.7109375" customWidth="1"/>
    <col min="12290" max="12290" width="12.28515625" customWidth="1"/>
    <col min="12291" max="12291" width="10.28515625" customWidth="1"/>
    <col min="12293" max="12293" width="12.5703125" bestFit="1" customWidth="1"/>
    <col min="12296" max="12296" width="13.85546875" customWidth="1"/>
    <col min="12298" max="12298" width="18.7109375" customWidth="1"/>
    <col min="12531" max="12531" width="7.28515625" customWidth="1"/>
    <col min="12532" max="12532" width="5.42578125" customWidth="1"/>
    <col min="12533" max="12533" width="10.140625" customWidth="1"/>
    <col min="12534" max="12534" width="23.5703125" customWidth="1"/>
    <col min="12535" max="12535" width="22.42578125" customWidth="1"/>
    <col min="12536" max="12536" width="9.140625" customWidth="1"/>
    <col min="12537" max="12537" width="7.42578125" customWidth="1"/>
    <col min="12538" max="12538" width="6.85546875" customWidth="1"/>
    <col min="12539" max="12540" width="6.28515625" customWidth="1"/>
    <col min="12541" max="12541" width="8.85546875" customWidth="1"/>
    <col min="12542" max="12542" width="13.85546875" customWidth="1"/>
    <col min="12544" max="12544" width="12.42578125" customWidth="1"/>
    <col min="12545" max="12545" width="10.7109375" customWidth="1"/>
    <col min="12546" max="12546" width="12.28515625" customWidth="1"/>
    <col min="12547" max="12547" width="10.28515625" customWidth="1"/>
    <col min="12549" max="12549" width="12.5703125" bestFit="1" customWidth="1"/>
    <col min="12552" max="12552" width="13.85546875" customWidth="1"/>
    <col min="12554" max="12554" width="18.7109375" customWidth="1"/>
    <col min="12787" max="12787" width="7.28515625" customWidth="1"/>
    <col min="12788" max="12788" width="5.42578125" customWidth="1"/>
    <col min="12789" max="12789" width="10.140625" customWidth="1"/>
    <col min="12790" max="12790" width="23.5703125" customWidth="1"/>
    <col min="12791" max="12791" width="22.42578125" customWidth="1"/>
    <col min="12792" max="12792" width="9.140625" customWidth="1"/>
    <col min="12793" max="12793" width="7.42578125" customWidth="1"/>
    <col min="12794" max="12794" width="6.85546875" customWidth="1"/>
    <col min="12795" max="12796" width="6.28515625" customWidth="1"/>
    <col min="12797" max="12797" width="8.85546875" customWidth="1"/>
    <col min="12798" max="12798" width="13.85546875" customWidth="1"/>
    <col min="12800" max="12800" width="12.42578125" customWidth="1"/>
    <col min="12801" max="12801" width="10.7109375" customWidth="1"/>
    <col min="12802" max="12802" width="12.28515625" customWidth="1"/>
    <col min="12803" max="12803" width="10.28515625" customWidth="1"/>
    <col min="12805" max="12805" width="12.5703125" bestFit="1" customWidth="1"/>
    <col min="12808" max="12808" width="13.85546875" customWidth="1"/>
    <col min="12810" max="12810" width="18.7109375" customWidth="1"/>
    <col min="13043" max="13043" width="7.28515625" customWidth="1"/>
    <col min="13044" max="13044" width="5.42578125" customWidth="1"/>
    <col min="13045" max="13045" width="10.140625" customWidth="1"/>
    <col min="13046" max="13046" width="23.5703125" customWidth="1"/>
    <col min="13047" max="13047" width="22.42578125" customWidth="1"/>
    <col min="13048" max="13048" width="9.140625" customWidth="1"/>
    <col min="13049" max="13049" width="7.42578125" customWidth="1"/>
    <col min="13050" max="13050" width="6.85546875" customWidth="1"/>
    <col min="13051" max="13052" width="6.28515625" customWidth="1"/>
    <col min="13053" max="13053" width="8.85546875" customWidth="1"/>
    <col min="13054" max="13054" width="13.85546875" customWidth="1"/>
    <col min="13056" max="13056" width="12.42578125" customWidth="1"/>
    <col min="13057" max="13057" width="10.7109375" customWidth="1"/>
    <col min="13058" max="13058" width="12.28515625" customWidth="1"/>
    <col min="13059" max="13059" width="10.28515625" customWidth="1"/>
    <col min="13061" max="13061" width="12.5703125" bestFit="1" customWidth="1"/>
    <col min="13064" max="13064" width="13.85546875" customWidth="1"/>
    <col min="13066" max="13066" width="18.7109375" customWidth="1"/>
    <col min="13299" max="13299" width="7.28515625" customWidth="1"/>
    <col min="13300" max="13300" width="5.42578125" customWidth="1"/>
    <col min="13301" max="13301" width="10.140625" customWidth="1"/>
    <col min="13302" max="13302" width="23.5703125" customWidth="1"/>
    <col min="13303" max="13303" width="22.42578125" customWidth="1"/>
    <col min="13304" max="13304" width="9.140625" customWidth="1"/>
    <col min="13305" max="13305" width="7.42578125" customWidth="1"/>
    <col min="13306" max="13306" width="6.85546875" customWidth="1"/>
    <col min="13307" max="13308" width="6.28515625" customWidth="1"/>
    <col min="13309" max="13309" width="8.85546875" customWidth="1"/>
    <col min="13310" max="13310" width="13.85546875" customWidth="1"/>
    <col min="13312" max="13312" width="12.42578125" customWidth="1"/>
    <col min="13313" max="13313" width="10.7109375" customWidth="1"/>
    <col min="13314" max="13314" width="12.28515625" customWidth="1"/>
    <col min="13315" max="13315" width="10.28515625" customWidth="1"/>
    <col min="13317" max="13317" width="12.5703125" bestFit="1" customWidth="1"/>
    <col min="13320" max="13320" width="13.85546875" customWidth="1"/>
    <col min="13322" max="13322" width="18.7109375" customWidth="1"/>
    <col min="13555" max="13555" width="7.28515625" customWidth="1"/>
    <col min="13556" max="13556" width="5.42578125" customWidth="1"/>
    <col min="13557" max="13557" width="10.140625" customWidth="1"/>
    <col min="13558" max="13558" width="23.5703125" customWidth="1"/>
    <col min="13559" max="13559" width="22.42578125" customWidth="1"/>
    <col min="13560" max="13560" width="9.140625" customWidth="1"/>
    <col min="13561" max="13561" width="7.42578125" customWidth="1"/>
    <col min="13562" max="13562" width="6.85546875" customWidth="1"/>
    <col min="13563" max="13564" width="6.28515625" customWidth="1"/>
    <col min="13565" max="13565" width="8.85546875" customWidth="1"/>
    <col min="13566" max="13566" width="13.85546875" customWidth="1"/>
    <col min="13568" max="13568" width="12.42578125" customWidth="1"/>
    <col min="13569" max="13569" width="10.7109375" customWidth="1"/>
    <col min="13570" max="13570" width="12.28515625" customWidth="1"/>
    <col min="13571" max="13571" width="10.28515625" customWidth="1"/>
    <col min="13573" max="13573" width="12.5703125" bestFit="1" customWidth="1"/>
    <col min="13576" max="13576" width="13.85546875" customWidth="1"/>
    <col min="13578" max="13578" width="18.7109375" customWidth="1"/>
    <col min="13811" max="13811" width="7.28515625" customWidth="1"/>
    <col min="13812" max="13812" width="5.42578125" customWidth="1"/>
    <col min="13813" max="13813" width="10.140625" customWidth="1"/>
    <col min="13814" max="13814" width="23.5703125" customWidth="1"/>
    <col min="13815" max="13815" width="22.42578125" customWidth="1"/>
    <col min="13816" max="13816" width="9.140625" customWidth="1"/>
    <col min="13817" max="13817" width="7.42578125" customWidth="1"/>
    <col min="13818" max="13818" width="6.85546875" customWidth="1"/>
    <col min="13819" max="13820" width="6.28515625" customWidth="1"/>
    <col min="13821" max="13821" width="8.85546875" customWidth="1"/>
    <col min="13822" max="13822" width="13.85546875" customWidth="1"/>
    <col min="13824" max="13824" width="12.42578125" customWidth="1"/>
    <col min="13825" max="13825" width="10.7109375" customWidth="1"/>
    <col min="13826" max="13826" width="12.28515625" customWidth="1"/>
    <col min="13827" max="13827" width="10.28515625" customWidth="1"/>
    <col min="13829" max="13829" width="12.5703125" bestFit="1" customWidth="1"/>
    <col min="13832" max="13832" width="13.85546875" customWidth="1"/>
    <col min="13834" max="13834" width="18.7109375" customWidth="1"/>
    <col min="14067" max="14067" width="7.28515625" customWidth="1"/>
    <col min="14068" max="14068" width="5.42578125" customWidth="1"/>
    <col min="14069" max="14069" width="10.140625" customWidth="1"/>
    <col min="14070" max="14070" width="23.5703125" customWidth="1"/>
    <col min="14071" max="14071" width="22.42578125" customWidth="1"/>
    <col min="14072" max="14072" width="9.140625" customWidth="1"/>
    <col min="14073" max="14073" width="7.42578125" customWidth="1"/>
    <col min="14074" max="14074" width="6.85546875" customWidth="1"/>
    <col min="14075" max="14076" width="6.28515625" customWidth="1"/>
    <col min="14077" max="14077" width="8.85546875" customWidth="1"/>
    <col min="14078" max="14078" width="13.85546875" customWidth="1"/>
    <col min="14080" max="14080" width="12.42578125" customWidth="1"/>
    <col min="14081" max="14081" width="10.7109375" customWidth="1"/>
    <col min="14082" max="14082" width="12.28515625" customWidth="1"/>
    <col min="14083" max="14083" width="10.28515625" customWidth="1"/>
    <col min="14085" max="14085" width="12.5703125" bestFit="1" customWidth="1"/>
    <col min="14088" max="14088" width="13.85546875" customWidth="1"/>
    <col min="14090" max="14090" width="18.7109375" customWidth="1"/>
    <col min="14323" max="14323" width="7.28515625" customWidth="1"/>
    <col min="14324" max="14324" width="5.42578125" customWidth="1"/>
    <col min="14325" max="14325" width="10.140625" customWidth="1"/>
    <col min="14326" max="14326" width="23.5703125" customWidth="1"/>
    <col min="14327" max="14327" width="22.42578125" customWidth="1"/>
    <col min="14328" max="14328" width="9.140625" customWidth="1"/>
    <col min="14329" max="14329" width="7.42578125" customWidth="1"/>
    <col min="14330" max="14330" width="6.85546875" customWidth="1"/>
    <col min="14331" max="14332" width="6.28515625" customWidth="1"/>
    <col min="14333" max="14333" width="8.85546875" customWidth="1"/>
    <col min="14334" max="14334" width="13.85546875" customWidth="1"/>
    <col min="14336" max="14336" width="12.42578125" customWidth="1"/>
    <col min="14337" max="14337" width="10.7109375" customWidth="1"/>
    <col min="14338" max="14338" width="12.28515625" customWidth="1"/>
    <col min="14339" max="14339" width="10.28515625" customWidth="1"/>
    <col min="14341" max="14341" width="12.5703125" bestFit="1" customWidth="1"/>
    <col min="14344" max="14344" width="13.85546875" customWidth="1"/>
    <col min="14346" max="14346" width="18.7109375" customWidth="1"/>
    <col min="14579" max="14579" width="7.28515625" customWidth="1"/>
    <col min="14580" max="14580" width="5.42578125" customWidth="1"/>
    <col min="14581" max="14581" width="10.140625" customWidth="1"/>
    <col min="14582" max="14582" width="23.5703125" customWidth="1"/>
    <col min="14583" max="14583" width="22.42578125" customWidth="1"/>
    <col min="14584" max="14584" width="9.140625" customWidth="1"/>
    <col min="14585" max="14585" width="7.42578125" customWidth="1"/>
    <col min="14586" max="14586" width="6.85546875" customWidth="1"/>
    <col min="14587" max="14588" width="6.28515625" customWidth="1"/>
    <col min="14589" max="14589" width="8.85546875" customWidth="1"/>
    <col min="14590" max="14590" width="13.85546875" customWidth="1"/>
    <col min="14592" max="14592" width="12.42578125" customWidth="1"/>
    <col min="14593" max="14593" width="10.7109375" customWidth="1"/>
    <col min="14594" max="14594" width="12.28515625" customWidth="1"/>
    <col min="14595" max="14595" width="10.28515625" customWidth="1"/>
    <col min="14597" max="14597" width="12.5703125" bestFit="1" customWidth="1"/>
    <col min="14600" max="14600" width="13.85546875" customWidth="1"/>
    <col min="14602" max="14602" width="18.7109375" customWidth="1"/>
    <col min="14835" max="14835" width="7.28515625" customWidth="1"/>
    <col min="14836" max="14836" width="5.42578125" customWidth="1"/>
    <col min="14837" max="14837" width="10.140625" customWidth="1"/>
    <col min="14838" max="14838" width="23.5703125" customWidth="1"/>
    <col min="14839" max="14839" width="22.42578125" customWidth="1"/>
    <col min="14840" max="14840" width="9.140625" customWidth="1"/>
    <col min="14841" max="14841" width="7.42578125" customWidth="1"/>
    <col min="14842" max="14842" width="6.85546875" customWidth="1"/>
    <col min="14843" max="14844" width="6.28515625" customWidth="1"/>
    <col min="14845" max="14845" width="8.85546875" customWidth="1"/>
    <col min="14846" max="14846" width="13.85546875" customWidth="1"/>
    <col min="14848" max="14848" width="12.42578125" customWidth="1"/>
    <col min="14849" max="14849" width="10.7109375" customWidth="1"/>
    <col min="14850" max="14850" width="12.28515625" customWidth="1"/>
    <col min="14851" max="14851" width="10.28515625" customWidth="1"/>
    <col min="14853" max="14853" width="12.5703125" bestFit="1" customWidth="1"/>
    <col min="14856" max="14856" width="13.85546875" customWidth="1"/>
    <col min="14858" max="14858" width="18.7109375" customWidth="1"/>
    <col min="15091" max="15091" width="7.28515625" customWidth="1"/>
    <col min="15092" max="15092" width="5.42578125" customWidth="1"/>
    <col min="15093" max="15093" width="10.140625" customWidth="1"/>
    <col min="15094" max="15094" width="23.5703125" customWidth="1"/>
    <col min="15095" max="15095" width="22.42578125" customWidth="1"/>
    <col min="15096" max="15096" width="9.140625" customWidth="1"/>
    <col min="15097" max="15097" width="7.42578125" customWidth="1"/>
    <col min="15098" max="15098" width="6.85546875" customWidth="1"/>
    <col min="15099" max="15100" width="6.28515625" customWidth="1"/>
    <col min="15101" max="15101" width="8.85546875" customWidth="1"/>
    <col min="15102" max="15102" width="13.85546875" customWidth="1"/>
    <col min="15104" max="15104" width="12.42578125" customWidth="1"/>
    <col min="15105" max="15105" width="10.7109375" customWidth="1"/>
    <col min="15106" max="15106" width="12.28515625" customWidth="1"/>
    <col min="15107" max="15107" width="10.28515625" customWidth="1"/>
    <col min="15109" max="15109" width="12.5703125" bestFit="1" customWidth="1"/>
    <col min="15112" max="15112" width="13.85546875" customWidth="1"/>
    <col min="15114" max="15114" width="18.7109375" customWidth="1"/>
    <col min="15347" max="15347" width="7.28515625" customWidth="1"/>
    <col min="15348" max="15348" width="5.42578125" customWidth="1"/>
    <col min="15349" max="15349" width="10.140625" customWidth="1"/>
    <col min="15350" max="15350" width="23.5703125" customWidth="1"/>
    <col min="15351" max="15351" width="22.42578125" customWidth="1"/>
    <col min="15352" max="15352" width="9.140625" customWidth="1"/>
    <col min="15353" max="15353" width="7.42578125" customWidth="1"/>
    <col min="15354" max="15354" width="6.85546875" customWidth="1"/>
    <col min="15355" max="15356" width="6.28515625" customWidth="1"/>
    <col min="15357" max="15357" width="8.85546875" customWidth="1"/>
    <col min="15358" max="15358" width="13.85546875" customWidth="1"/>
    <col min="15360" max="15360" width="12.42578125" customWidth="1"/>
    <col min="15361" max="15361" width="10.7109375" customWidth="1"/>
    <col min="15362" max="15362" width="12.28515625" customWidth="1"/>
    <col min="15363" max="15363" width="10.28515625" customWidth="1"/>
    <col min="15365" max="15365" width="12.5703125" bestFit="1" customWidth="1"/>
    <col min="15368" max="15368" width="13.85546875" customWidth="1"/>
    <col min="15370" max="15370" width="18.7109375" customWidth="1"/>
    <col min="15603" max="15603" width="7.28515625" customWidth="1"/>
    <col min="15604" max="15604" width="5.42578125" customWidth="1"/>
    <col min="15605" max="15605" width="10.140625" customWidth="1"/>
    <col min="15606" max="15606" width="23.5703125" customWidth="1"/>
    <col min="15607" max="15607" width="22.42578125" customWidth="1"/>
    <col min="15608" max="15608" width="9.140625" customWidth="1"/>
    <col min="15609" max="15609" width="7.42578125" customWidth="1"/>
    <col min="15610" max="15610" width="6.85546875" customWidth="1"/>
    <col min="15611" max="15612" width="6.28515625" customWidth="1"/>
    <col min="15613" max="15613" width="8.85546875" customWidth="1"/>
    <col min="15614" max="15614" width="13.85546875" customWidth="1"/>
    <col min="15616" max="15616" width="12.42578125" customWidth="1"/>
    <col min="15617" max="15617" width="10.7109375" customWidth="1"/>
    <col min="15618" max="15618" width="12.28515625" customWidth="1"/>
    <col min="15619" max="15619" width="10.28515625" customWidth="1"/>
    <col min="15621" max="15621" width="12.5703125" bestFit="1" customWidth="1"/>
    <col min="15624" max="15624" width="13.85546875" customWidth="1"/>
    <col min="15626" max="15626" width="18.7109375" customWidth="1"/>
    <col min="15859" max="15859" width="7.28515625" customWidth="1"/>
    <col min="15860" max="15860" width="5.42578125" customWidth="1"/>
    <col min="15861" max="15861" width="10.140625" customWidth="1"/>
    <col min="15862" max="15862" width="23.5703125" customWidth="1"/>
    <col min="15863" max="15863" width="22.42578125" customWidth="1"/>
    <col min="15864" max="15864" width="9.140625" customWidth="1"/>
    <col min="15865" max="15865" width="7.42578125" customWidth="1"/>
    <col min="15866" max="15866" width="6.85546875" customWidth="1"/>
    <col min="15867" max="15868" width="6.28515625" customWidth="1"/>
    <col min="15869" max="15869" width="8.85546875" customWidth="1"/>
    <col min="15870" max="15870" width="13.85546875" customWidth="1"/>
    <col min="15872" max="15872" width="12.42578125" customWidth="1"/>
    <col min="15873" max="15873" width="10.7109375" customWidth="1"/>
    <col min="15874" max="15874" width="12.28515625" customWidth="1"/>
    <col min="15875" max="15875" width="10.28515625" customWidth="1"/>
    <col min="15877" max="15877" width="12.5703125" bestFit="1" customWidth="1"/>
    <col min="15880" max="15880" width="13.85546875" customWidth="1"/>
    <col min="15882" max="15882" width="18.7109375" customWidth="1"/>
    <col min="16115" max="16115" width="7.28515625" customWidth="1"/>
    <col min="16116" max="16116" width="5.42578125" customWidth="1"/>
    <col min="16117" max="16117" width="10.140625" customWidth="1"/>
    <col min="16118" max="16118" width="23.5703125" customWidth="1"/>
    <col min="16119" max="16119" width="22.42578125" customWidth="1"/>
    <col min="16120" max="16120" width="9.140625" customWidth="1"/>
    <col min="16121" max="16121" width="7.42578125" customWidth="1"/>
    <col min="16122" max="16122" width="6.85546875" customWidth="1"/>
    <col min="16123" max="16124" width="6.28515625" customWidth="1"/>
    <col min="16125" max="16125" width="8.85546875" customWidth="1"/>
    <col min="16126" max="16126" width="13.85546875" customWidth="1"/>
    <col min="16128" max="16128" width="12.42578125" customWidth="1"/>
    <col min="16129" max="16129" width="10.7109375" customWidth="1"/>
    <col min="16130" max="16130" width="12.28515625" customWidth="1"/>
    <col min="16131" max="16131" width="10.28515625" customWidth="1"/>
    <col min="16133" max="16133" width="12.5703125" bestFit="1" customWidth="1"/>
    <col min="16136" max="16136" width="13.85546875" customWidth="1"/>
    <col min="16138" max="16138" width="18.7109375" customWidth="1"/>
  </cols>
  <sheetData>
    <row r="2" spans="2:28" ht="21" x14ac:dyDescent="0.35">
      <c r="B2" s="112" t="s">
        <v>37</v>
      </c>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row>
    <row r="3" spans="2:28" x14ac:dyDescent="0.25">
      <c r="C3" s="18"/>
      <c r="D3" s="18"/>
      <c r="E3" s="18"/>
      <c r="F3" s="18"/>
      <c r="G3" s="18"/>
      <c r="H3" s="18"/>
      <c r="I3" s="18"/>
      <c r="J3" s="18"/>
      <c r="K3" s="18"/>
      <c r="L3" s="18"/>
      <c r="M3" s="18"/>
    </row>
    <row r="4" spans="2:28" ht="21" x14ac:dyDescent="0.35">
      <c r="B4" s="112" t="s">
        <v>38</v>
      </c>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row>
    <row r="5" spans="2:28" ht="21" x14ac:dyDescent="0.35">
      <c r="B5" s="112" t="s">
        <v>39</v>
      </c>
      <c r="C5" s="112"/>
      <c r="D5" s="112"/>
      <c r="E5" s="112"/>
      <c r="F5" s="112"/>
      <c r="G5" s="112"/>
      <c r="H5" s="112"/>
      <c r="I5" s="112"/>
      <c r="J5" s="112"/>
      <c r="K5" s="112"/>
      <c r="L5" s="112"/>
      <c r="M5" s="112"/>
      <c r="N5" s="112"/>
      <c r="O5" s="112"/>
      <c r="P5" s="112"/>
      <c r="Q5" s="112"/>
      <c r="R5" s="112"/>
      <c r="S5" s="112"/>
      <c r="T5" s="112"/>
      <c r="U5" s="112"/>
      <c r="V5" s="112"/>
      <c r="W5" s="112"/>
      <c r="X5" s="112"/>
      <c r="Y5" s="112"/>
      <c r="Z5" s="112"/>
      <c r="AA5" s="112"/>
      <c r="AB5" s="112"/>
    </row>
    <row r="6" spans="2:28" ht="15.75" x14ac:dyDescent="0.25">
      <c r="C6" s="19"/>
      <c r="D6" s="19"/>
      <c r="E6" s="19" t="s">
        <v>40</v>
      </c>
      <c r="F6" s="19"/>
      <c r="G6" s="20"/>
      <c r="H6" s="19"/>
      <c r="I6" s="19"/>
      <c r="J6" s="19"/>
      <c r="K6" s="19"/>
      <c r="L6" s="19"/>
      <c r="M6" s="19"/>
    </row>
    <row r="7" spans="2:28" x14ac:dyDescent="0.25">
      <c r="C7" t="s">
        <v>41</v>
      </c>
    </row>
    <row r="8" spans="2:28" x14ac:dyDescent="0.25">
      <c r="C8" t="s">
        <v>42</v>
      </c>
    </row>
    <row r="10" spans="2:28" ht="21" customHeight="1" x14ac:dyDescent="0.25">
      <c r="C10" s="113" t="s">
        <v>43</v>
      </c>
      <c r="D10" s="113" t="s">
        <v>44</v>
      </c>
      <c r="E10" s="113" t="s">
        <v>45</v>
      </c>
      <c r="F10" s="113" t="s">
        <v>46</v>
      </c>
      <c r="G10" s="113" t="s">
        <v>47</v>
      </c>
      <c r="H10" s="113" t="s">
        <v>48</v>
      </c>
      <c r="I10" s="114" t="s">
        <v>49</v>
      </c>
      <c r="J10" s="114" t="s">
        <v>50</v>
      </c>
      <c r="K10" s="114" t="s">
        <v>51</v>
      </c>
      <c r="L10" s="114" t="s">
        <v>52</v>
      </c>
      <c r="M10" s="114" t="s">
        <v>53</v>
      </c>
      <c r="N10" s="114" t="s">
        <v>54</v>
      </c>
      <c r="O10" s="124" t="s">
        <v>55</v>
      </c>
      <c r="P10" s="114" t="s">
        <v>56</v>
      </c>
      <c r="Q10" s="114" t="s">
        <v>57</v>
      </c>
      <c r="R10" s="119" t="s">
        <v>58</v>
      </c>
      <c r="S10" s="119" t="s">
        <v>59</v>
      </c>
      <c r="T10" s="119" t="s">
        <v>60</v>
      </c>
      <c r="U10" s="117" t="s">
        <v>94</v>
      </c>
      <c r="V10" s="117"/>
      <c r="W10" s="115" t="s">
        <v>95</v>
      </c>
      <c r="X10" s="116"/>
      <c r="Y10" s="117" t="s">
        <v>96</v>
      </c>
      <c r="Z10" s="117"/>
      <c r="AA10" s="118" t="s">
        <v>31</v>
      </c>
      <c r="AB10" s="118"/>
    </row>
    <row r="11" spans="2:28" ht="24" x14ac:dyDescent="0.25">
      <c r="C11" s="113"/>
      <c r="D11" s="113"/>
      <c r="E11" s="113"/>
      <c r="F11" s="113"/>
      <c r="G11" s="113"/>
      <c r="H11" s="113"/>
      <c r="I11" s="114"/>
      <c r="J11" s="114"/>
      <c r="K11" s="114"/>
      <c r="L11" s="114"/>
      <c r="M11" s="114"/>
      <c r="N11" s="114"/>
      <c r="O11" s="125"/>
      <c r="P11" s="114"/>
      <c r="Q11" s="114"/>
      <c r="R11" s="120"/>
      <c r="S11" s="120"/>
      <c r="T11" s="120"/>
      <c r="U11" s="21" t="s">
        <v>32</v>
      </c>
      <c r="V11" s="21" t="s">
        <v>33</v>
      </c>
      <c r="W11" s="21" t="s">
        <v>32</v>
      </c>
      <c r="X11" s="21" t="s">
        <v>33</v>
      </c>
      <c r="Y11" s="21" t="s">
        <v>32</v>
      </c>
      <c r="Z11" s="21" t="s">
        <v>33</v>
      </c>
      <c r="AA11" s="21" t="s">
        <v>32</v>
      </c>
      <c r="AB11" s="21" t="s">
        <v>33</v>
      </c>
    </row>
    <row r="12" spans="2:28" ht="123.75" customHeight="1" x14ac:dyDescent="0.25">
      <c r="C12" s="22">
        <v>1</v>
      </c>
      <c r="D12" s="22">
        <v>40101701</v>
      </c>
      <c r="E12" s="22" t="s">
        <v>61</v>
      </c>
      <c r="F12" s="22" t="s">
        <v>62</v>
      </c>
      <c r="G12" s="22" t="s">
        <v>34</v>
      </c>
      <c r="H12" s="23">
        <f>SUM(I12:T12)</f>
        <v>5</v>
      </c>
      <c r="I12" s="24">
        <v>1</v>
      </c>
      <c r="J12" s="24">
        <v>1</v>
      </c>
      <c r="K12" s="24">
        <v>1</v>
      </c>
      <c r="L12" s="24"/>
      <c r="M12" s="24"/>
      <c r="N12" s="24"/>
      <c r="O12" s="24">
        <v>1</v>
      </c>
      <c r="P12" s="24"/>
      <c r="Q12" s="24"/>
      <c r="R12" s="24">
        <v>1</v>
      </c>
      <c r="S12" s="24"/>
      <c r="T12" s="24"/>
      <c r="U12" s="25"/>
      <c r="V12" s="25"/>
      <c r="W12" s="25"/>
      <c r="X12" s="25"/>
      <c r="Y12" s="25"/>
      <c r="Z12" s="25"/>
      <c r="AA12" s="25"/>
      <c r="AB12" s="25"/>
    </row>
    <row r="13" spans="2:28" ht="114.75" x14ac:dyDescent="0.25">
      <c r="C13" s="22">
        <v>2</v>
      </c>
      <c r="D13" s="22">
        <v>40101701</v>
      </c>
      <c r="E13" s="22" t="s">
        <v>63</v>
      </c>
      <c r="F13" s="22" t="s">
        <v>64</v>
      </c>
      <c r="G13" s="22" t="s">
        <v>34</v>
      </c>
      <c r="H13" s="23">
        <f t="shared" ref="H13:H16" si="0">SUM(I13:T13)</f>
        <v>1</v>
      </c>
      <c r="I13" s="26"/>
      <c r="J13" s="26"/>
      <c r="K13" s="26"/>
      <c r="L13" s="24">
        <v>1</v>
      </c>
      <c r="M13" s="24"/>
      <c r="N13" s="24"/>
      <c r="O13" s="24"/>
      <c r="P13" s="24"/>
      <c r="Q13" s="24"/>
      <c r="R13" s="24"/>
      <c r="S13" s="24"/>
      <c r="T13" s="24"/>
      <c r="U13" s="25"/>
      <c r="V13" s="25"/>
      <c r="W13" s="25"/>
      <c r="X13" s="25"/>
      <c r="Y13" s="25"/>
      <c r="Z13" s="25"/>
      <c r="AA13" s="25"/>
      <c r="AB13" s="25"/>
    </row>
    <row r="14" spans="2:28" ht="114.75" x14ac:dyDescent="0.25">
      <c r="C14" s="22">
        <v>3</v>
      </c>
      <c r="D14" s="22">
        <v>40101701</v>
      </c>
      <c r="E14" s="22" t="s">
        <v>65</v>
      </c>
      <c r="F14" s="22" t="s">
        <v>66</v>
      </c>
      <c r="G14" s="22" t="s">
        <v>34</v>
      </c>
      <c r="H14" s="23">
        <f t="shared" si="0"/>
        <v>9</v>
      </c>
      <c r="I14" s="23"/>
      <c r="J14" s="23"/>
      <c r="K14" s="23"/>
      <c r="L14" s="23">
        <v>1</v>
      </c>
      <c r="M14" s="23"/>
      <c r="N14" s="23">
        <v>4</v>
      </c>
      <c r="O14" s="23"/>
      <c r="P14" s="23">
        <v>2</v>
      </c>
      <c r="Q14" s="23">
        <v>1</v>
      </c>
      <c r="R14" s="23"/>
      <c r="S14" s="23">
        <v>1</v>
      </c>
      <c r="T14" s="23"/>
      <c r="U14" s="25"/>
      <c r="V14" s="25"/>
      <c r="W14" s="25"/>
      <c r="X14" s="25"/>
      <c r="Y14" s="25"/>
      <c r="Z14" s="25"/>
      <c r="AA14" s="25"/>
      <c r="AB14" s="25"/>
    </row>
    <row r="15" spans="2:28" ht="114.75" x14ac:dyDescent="0.25">
      <c r="C15" s="22">
        <v>4</v>
      </c>
      <c r="D15" s="22">
        <v>40101701</v>
      </c>
      <c r="E15" s="22" t="s">
        <v>67</v>
      </c>
      <c r="F15" s="22" t="s">
        <v>68</v>
      </c>
      <c r="G15" s="22" t="s">
        <v>34</v>
      </c>
      <c r="H15" s="23">
        <f t="shared" si="0"/>
        <v>0</v>
      </c>
      <c r="I15" s="23"/>
      <c r="J15" s="23"/>
      <c r="K15" s="23"/>
      <c r="L15" s="23"/>
      <c r="M15" s="23"/>
      <c r="N15" s="23"/>
      <c r="O15" s="23"/>
      <c r="P15" s="23"/>
      <c r="Q15" s="23"/>
      <c r="R15" s="23"/>
      <c r="S15" s="23"/>
      <c r="T15" s="23"/>
      <c r="U15" s="25"/>
      <c r="V15" s="25"/>
      <c r="W15" s="25"/>
      <c r="X15" s="25"/>
      <c r="Y15" s="25"/>
      <c r="Z15" s="25"/>
      <c r="AA15" s="25"/>
      <c r="AB15" s="25"/>
    </row>
    <row r="16" spans="2:28" ht="127.5" x14ac:dyDescent="0.25">
      <c r="C16" s="22">
        <v>5</v>
      </c>
      <c r="D16" s="22">
        <v>40101701</v>
      </c>
      <c r="E16" s="22" t="s">
        <v>69</v>
      </c>
      <c r="F16" s="22" t="s">
        <v>70</v>
      </c>
      <c r="G16" s="22" t="s">
        <v>34</v>
      </c>
      <c r="H16" s="23">
        <f t="shared" si="0"/>
        <v>6</v>
      </c>
      <c r="I16" s="26"/>
      <c r="J16" s="26"/>
      <c r="K16" s="26"/>
      <c r="L16" s="26"/>
      <c r="M16" s="26">
        <v>2</v>
      </c>
      <c r="N16" s="26"/>
      <c r="O16" s="26"/>
      <c r="P16" s="26"/>
      <c r="Q16" s="26"/>
      <c r="R16" s="26"/>
      <c r="S16" s="26">
        <v>2</v>
      </c>
      <c r="T16" s="26">
        <v>2</v>
      </c>
      <c r="U16" s="25"/>
      <c r="V16" s="25"/>
      <c r="W16" s="25"/>
      <c r="X16" s="25"/>
      <c r="Y16" s="25"/>
      <c r="Z16" s="25"/>
      <c r="AA16" s="25"/>
      <c r="AB16" s="25"/>
    </row>
    <row r="17" spans="2:28" ht="127.5" x14ac:dyDescent="0.25">
      <c r="C17" s="22">
        <v>6</v>
      </c>
      <c r="D17" s="22">
        <v>40101701</v>
      </c>
      <c r="E17" s="22" t="s">
        <v>71</v>
      </c>
      <c r="F17" s="22" t="s">
        <v>72</v>
      </c>
      <c r="G17" s="22" t="s">
        <v>34</v>
      </c>
      <c r="H17" s="23"/>
      <c r="I17" s="26"/>
      <c r="J17" s="26"/>
      <c r="K17" s="26"/>
      <c r="L17" s="26"/>
      <c r="M17" s="26"/>
      <c r="N17" s="26"/>
      <c r="O17" s="26"/>
      <c r="P17" s="26"/>
      <c r="Q17" s="26"/>
      <c r="R17" s="26"/>
      <c r="S17" s="26"/>
      <c r="T17" s="26"/>
      <c r="U17" s="25"/>
      <c r="V17" s="25"/>
      <c r="W17" s="25"/>
      <c r="X17" s="25"/>
      <c r="Y17" s="25"/>
      <c r="Z17" s="25"/>
      <c r="AA17" s="25"/>
      <c r="AB17" s="25"/>
    </row>
    <row r="18" spans="2:28" x14ac:dyDescent="0.25">
      <c r="C18" s="126" t="s">
        <v>35</v>
      </c>
      <c r="D18" s="127"/>
      <c r="E18" s="127"/>
      <c r="F18" s="127"/>
      <c r="G18" s="127"/>
      <c r="H18" s="128"/>
      <c r="I18" s="27"/>
      <c r="J18" s="27"/>
      <c r="K18" s="27"/>
      <c r="L18" s="27"/>
      <c r="M18" s="27"/>
      <c r="N18" s="27"/>
      <c r="O18" s="27"/>
      <c r="P18" s="27"/>
      <c r="Q18" s="27"/>
      <c r="R18" s="27"/>
      <c r="S18" s="27"/>
      <c r="T18" s="27"/>
      <c r="U18" s="28"/>
      <c r="V18" s="28">
        <f>SUM(V12:V17)</f>
        <v>0</v>
      </c>
      <c r="W18" s="28"/>
      <c r="X18" s="28">
        <f>SUM(X12:X17)</f>
        <v>0</v>
      </c>
      <c r="Y18" s="28"/>
      <c r="Z18" s="28">
        <f>SUM(Z12:Z17)</f>
        <v>0</v>
      </c>
      <c r="AA18" s="28"/>
      <c r="AB18" s="28">
        <f t="shared" ref="AB18:AB20" si="1">+(V18+Z18+X18)/3</f>
        <v>0</v>
      </c>
    </row>
    <row r="19" spans="2:28" x14ac:dyDescent="0.25">
      <c r="C19" s="121" t="s">
        <v>36</v>
      </c>
      <c r="D19" s="122"/>
      <c r="E19" s="122"/>
      <c r="F19" s="122"/>
      <c r="G19" s="122"/>
      <c r="H19" s="123"/>
      <c r="I19" s="27"/>
      <c r="J19" s="27"/>
      <c r="K19" s="27"/>
      <c r="L19" s="27"/>
      <c r="M19" s="27"/>
      <c r="N19" s="27"/>
      <c r="O19" s="27"/>
      <c r="P19" s="27"/>
      <c r="Q19" s="27"/>
      <c r="R19" s="27"/>
      <c r="S19" s="27"/>
      <c r="T19" s="27"/>
      <c r="U19" s="28"/>
      <c r="V19" s="28">
        <v>0</v>
      </c>
      <c r="W19" s="28"/>
      <c r="X19" s="28">
        <f>+X18*19%</f>
        <v>0</v>
      </c>
      <c r="Y19" s="28"/>
      <c r="Z19" s="28">
        <f>+Z18*19%</f>
        <v>0</v>
      </c>
      <c r="AA19" s="28"/>
      <c r="AB19" s="28">
        <f t="shared" si="1"/>
        <v>0</v>
      </c>
    </row>
    <row r="20" spans="2:28" x14ac:dyDescent="0.25">
      <c r="C20" s="121" t="s">
        <v>30</v>
      </c>
      <c r="D20" s="122"/>
      <c r="E20" s="122"/>
      <c r="F20" s="122"/>
      <c r="G20" s="122"/>
      <c r="H20" s="123"/>
      <c r="I20" s="27"/>
      <c r="J20" s="27"/>
      <c r="K20" s="27"/>
      <c r="L20" s="27"/>
      <c r="M20" s="27"/>
      <c r="N20" s="27"/>
      <c r="O20" s="27"/>
      <c r="P20" s="27"/>
      <c r="Q20" s="27"/>
      <c r="R20" s="27"/>
      <c r="S20" s="27"/>
      <c r="T20" s="27"/>
      <c r="U20" s="28"/>
      <c r="V20" s="28">
        <f>SUM(V18:V19)</f>
        <v>0</v>
      </c>
      <c r="W20" s="28"/>
      <c r="X20" s="28">
        <f>SUM(X18:X19)</f>
        <v>0</v>
      </c>
      <c r="Y20" s="28"/>
      <c r="Z20" s="28">
        <f>SUM(Z18:Z19)</f>
        <v>0</v>
      </c>
      <c r="AA20" s="28"/>
      <c r="AB20" s="28">
        <f t="shared" si="1"/>
        <v>0</v>
      </c>
    </row>
    <row r="28" spans="2:28" x14ac:dyDescent="0.25">
      <c r="B28" s="29" t="s">
        <v>73</v>
      </c>
    </row>
    <row r="29" spans="2:28" x14ac:dyDescent="0.25">
      <c r="B29" t="s">
        <v>74</v>
      </c>
    </row>
    <row r="30" spans="2:28" ht="15.75" thickBot="1" x14ac:dyDescent="0.3">
      <c r="B30" t="s">
        <v>75</v>
      </c>
      <c r="J30" s="30"/>
    </row>
    <row r="31" spans="2:28" x14ac:dyDescent="0.25">
      <c r="L31" s="135" t="s">
        <v>76</v>
      </c>
      <c r="M31" s="136"/>
      <c r="N31" s="31" t="e">
        <f>+#REF!</f>
        <v>#REF!</v>
      </c>
      <c r="O31" s="32"/>
      <c r="P31" s="32"/>
      <c r="Q31" s="32"/>
    </row>
    <row r="32" spans="2:28" ht="9" customHeight="1" x14ac:dyDescent="0.25">
      <c r="L32" s="33"/>
      <c r="M32" s="34"/>
      <c r="N32" s="35"/>
      <c r="O32" s="32"/>
      <c r="P32" s="32"/>
      <c r="Q32" s="32"/>
    </row>
    <row r="33" spans="2:17" x14ac:dyDescent="0.25">
      <c r="L33" s="137" t="s">
        <v>77</v>
      </c>
      <c r="M33" s="138"/>
      <c r="N33" s="35" t="e">
        <f>+N31</f>
        <v>#REF!</v>
      </c>
      <c r="O33" s="32"/>
      <c r="P33" s="32"/>
      <c r="Q33" s="32"/>
    </row>
    <row r="34" spans="2:17" ht="8.25" customHeight="1" x14ac:dyDescent="0.25">
      <c r="L34" s="33"/>
      <c r="M34" s="34"/>
      <c r="N34" s="35"/>
      <c r="O34" s="32"/>
      <c r="P34" s="32"/>
      <c r="Q34" s="32"/>
    </row>
    <row r="35" spans="2:17" ht="15.75" thickBot="1" x14ac:dyDescent="0.3">
      <c r="L35" s="139" t="s">
        <v>78</v>
      </c>
      <c r="M35" s="140"/>
      <c r="N35" s="36">
        <v>76835211</v>
      </c>
      <c r="O35" s="37"/>
      <c r="P35" s="37"/>
      <c r="Q35" s="37"/>
    </row>
    <row r="36" spans="2:17" ht="15.75" x14ac:dyDescent="0.25">
      <c r="E36" s="38"/>
    </row>
    <row r="37" spans="2:17" ht="15.75" x14ac:dyDescent="0.25">
      <c r="B37" s="39" t="s">
        <v>79</v>
      </c>
      <c r="C37" s="40"/>
      <c r="D37" s="40"/>
      <c r="E37" s="40"/>
      <c r="F37" s="40"/>
    </row>
    <row r="39" spans="2:17" ht="33.75" customHeight="1" x14ac:dyDescent="0.25">
      <c r="B39" s="141" t="s">
        <v>80</v>
      </c>
      <c r="C39" s="141"/>
      <c r="D39" s="141"/>
      <c r="E39" s="141"/>
      <c r="F39" s="141"/>
      <c r="G39" s="141"/>
      <c r="H39" s="141"/>
      <c r="I39" s="141"/>
      <c r="J39" s="141"/>
      <c r="K39" s="141"/>
      <c r="L39" s="141"/>
      <c r="M39" s="141"/>
      <c r="N39" s="141"/>
      <c r="O39" s="141"/>
      <c r="P39" s="141"/>
      <c r="Q39" s="141"/>
    </row>
    <row r="40" spans="2:17" ht="66.75" customHeight="1" x14ac:dyDescent="0.25">
      <c r="B40" s="141" t="s">
        <v>81</v>
      </c>
      <c r="C40" s="141"/>
      <c r="D40" s="141"/>
      <c r="E40" s="141"/>
      <c r="F40" s="141"/>
      <c r="G40" s="141"/>
      <c r="H40" s="141"/>
      <c r="I40" s="141"/>
      <c r="J40" s="141"/>
      <c r="K40" s="141"/>
      <c r="L40" s="141"/>
      <c r="M40" s="141"/>
      <c r="N40" s="141"/>
      <c r="O40" s="141"/>
      <c r="P40" s="141"/>
      <c r="Q40" s="141"/>
    </row>
    <row r="41" spans="2:17" x14ac:dyDescent="0.25">
      <c r="B41" s="41"/>
      <c r="C41" s="41"/>
      <c r="D41" s="41"/>
      <c r="E41" s="41"/>
      <c r="F41" s="41"/>
      <c r="G41" s="41"/>
      <c r="H41" s="41"/>
      <c r="I41" s="41"/>
      <c r="J41" s="41"/>
      <c r="K41" s="41"/>
      <c r="L41" s="41"/>
      <c r="M41" s="41"/>
      <c r="N41" s="41"/>
      <c r="O41" s="41"/>
      <c r="P41" s="41"/>
      <c r="Q41" s="41"/>
    </row>
    <row r="42" spans="2:17" x14ac:dyDescent="0.25">
      <c r="B42" s="41"/>
      <c r="C42" s="41"/>
      <c r="D42" s="41"/>
      <c r="E42" s="41"/>
      <c r="F42" s="41"/>
      <c r="G42" s="41"/>
      <c r="H42" s="41"/>
      <c r="I42" s="41"/>
      <c r="J42" s="41"/>
      <c r="K42" s="41"/>
      <c r="L42" s="41"/>
      <c r="M42" s="41"/>
      <c r="N42" s="41"/>
      <c r="O42" s="41"/>
      <c r="P42" s="1"/>
    </row>
    <row r="43" spans="2:17" x14ac:dyDescent="0.25">
      <c r="B43" s="41"/>
      <c r="C43" s="41"/>
      <c r="D43" s="41"/>
      <c r="E43" s="41"/>
      <c r="F43" s="41"/>
      <c r="G43" s="41"/>
      <c r="H43" s="41"/>
      <c r="I43" s="41"/>
      <c r="J43" s="41"/>
      <c r="K43" s="41"/>
      <c r="L43" s="41"/>
      <c r="M43" s="41"/>
      <c r="N43" s="41"/>
      <c r="O43" s="41"/>
      <c r="P43" s="1"/>
    </row>
    <row r="44" spans="2:17" x14ac:dyDescent="0.25">
      <c r="B44" s="41"/>
      <c r="C44" s="41"/>
      <c r="D44" s="41"/>
      <c r="E44" s="41"/>
      <c r="F44" s="41"/>
      <c r="G44" s="41"/>
      <c r="H44" s="41"/>
      <c r="I44" s="41"/>
      <c r="J44" s="41"/>
      <c r="K44" s="41"/>
      <c r="L44" s="41"/>
      <c r="M44" s="41"/>
      <c r="N44" s="41"/>
      <c r="O44" s="41"/>
      <c r="P44" s="1"/>
    </row>
    <row r="45" spans="2:17" x14ac:dyDescent="0.25">
      <c r="B45" s="41"/>
      <c r="C45" s="41"/>
      <c r="D45" s="41"/>
      <c r="E45" s="41"/>
      <c r="F45" s="41"/>
      <c r="G45" s="41"/>
      <c r="H45" s="41"/>
      <c r="I45" s="41"/>
      <c r="J45" s="41"/>
      <c r="K45" s="41"/>
      <c r="L45" s="41"/>
      <c r="M45" s="41"/>
      <c r="N45" s="41"/>
      <c r="O45" s="41"/>
      <c r="P45" s="1"/>
    </row>
    <row r="46" spans="2:17" x14ac:dyDescent="0.25">
      <c r="B46" s="41"/>
      <c r="C46" s="41"/>
      <c r="D46" s="41"/>
      <c r="E46" s="41"/>
      <c r="F46" s="41"/>
      <c r="G46" s="41"/>
      <c r="H46" s="41"/>
      <c r="I46" s="41"/>
      <c r="J46" s="41"/>
      <c r="K46" s="41"/>
      <c r="L46" s="41"/>
      <c r="M46" s="41"/>
      <c r="N46" s="41"/>
      <c r="O46" s="41"/>
      <c r="P46" s="1"/>
    </row>
    <row r="47" spans="2:17" x14ac:dyDescent="0.25">
      <c r="B47" s="41"/>
      <c r="C47" s="41"/>
      <c r="D47" s="41"/>
      <c r="E47" s="41"/>
      <c r="F47" s="41"/>
      <c r="G47" s="41"/>
      <c r="H47" s="41"/>
      <c r="I47" s="41"/>
      <c r="J47" s="41"/>
      <c r="K47" s="41"/>
      <c r="L47" s="41"/>
      <c r="M47" s="41"/>
      <c r="N47" s="41"/>
      <c r="O47" s="41"/>
      <c r="P47" s="41"/>
    </row>
    <row r="48" spans="2:17" x14ac:dyDescent="0.25">
      <c r="B48" s="41"/>
      <c r="C48" s="41"/>
      <c r="D48" s="41"/>
      <c r="E48" s="41"/>
      <c r="F48" s="41"/>
      <c r="G48" s="41"/>
      <c r="H48" s="41"/>
      <c r="I48" s="41"/>
      <c r="J48" s="41"/>
      <c r="K48" s="41"/>
      <c r="L48" s="41"/>
      <c r="M48" s="41"/>
      <c r="N48" s="41"/>
      <c r="O48" s="41"/>
      <c r="P48" s="41"/>
    </row>
    <row r="49" spans="2:17" x14ac:dyDescent="0.25">
      <c r="B49" s="41"/>
      <c r="C49" s="41"/>
      <c r="D49" s="41"/>
      <c r="E49" s="41"/>
      <c r="F49" s="41"/>
      <c r="G49" s="41"/>
      <c r="H49" s="41"/>
      <c r="I49" s="41"/>
      <c r="J49" s="41"/>
      <c r="K49" s="41"/>
      <c r="L49" s="41"/>
      <c r="M49" s="41"/>
      <c r="N49" s="41"/>
      <c r="O49" s="41"/>
      <c r="P49" s="41"/>
    </row>
    <row r="50" spans="2:17" x14ac:dyDescent="0.25">
      <c r="B50" s="41"/>
      <c r="C50" s="41"/>
      <c r="D50" s="41"/>
      <c r="E50" s="41"/>
      <c r="F50" s="41"/>
      <c r="G50" s="41"/>
      <c r="H50" s="41"/>
      <c r="I50" s="41"/>
      <c r="J50" s="41"/>
      <c r="K50" s="41"/>
      <c r="L50" s="41"/>
      <c r="M50" s="41"/>
      <c r="N50" s="41"/>
      <c r="O50" s="41"/>
      <c r="P50" s="41"/>
    </row>
    <row r="51" spans="2:17" x14ac:dyDescent="0.25">
      <c r="B51" s="41"/>
      <c r="C51" s="41"/>
      <c r="D51" s="41"/>
      <c r="E51" s="41"/>
      <c r="F51" s="41"/>
      <c r="G51" s="41"/>
      <c r="H51" s="41"/>
      <c r="I51" s="41"/>
      <c r="J51" s="41"/>
      <c r="K51" s="41"/>
      <c r="L51" s="41"/>
      <c r="M51" s="41"/>
      <c r="N51" s="41"/>
      <c r="O51" s="41"/>
      <c r="P51" s="41"/>
    </row>
    <row r="52" spans="2:17" x14ac:dyDescent="0.25">
      <c r="B52" s="41"/>
      <c r="C52" s="41"/>
      <c r="D52" s="41"/>
      <c r="E52" s="41"/>
      <c r="F52" s="41"/>
      <c r="I52" s="47"/>
      <c r="J52" s="47"/>
      <c r="K52" s="47"/>
      <c r="M52" s="41"/>
      <c r="N52" s="41"/>
      <c r="O52" s="41"/>
      <c r="P52" s="41"/>
    </row>
    <row r="53" spans="2:17" x14ac:dyDescent="0.25">
      <c r="B53" s="41"/>
      <c r="C53" s="41"/>
      <c r="D53" s="41"/>
      <c r="E53" s="41"/>
      <c r="F53" s="41"/>
      <c r="H53" s="42"/>
      <c r="I53" s="42"/>
      <c r="J53" s="43"/>
    </row>
    <row r="54" spans="2:17" x14ac:dyDescent="0.25">
      <c r="B54" s="41"/>
      <c r="C54" s="41"/>
      <c r="D54" s="41"/>
      <c r="E54" s="41"/>
      <c r="F54" s="41"/>
      <c r="I54" s="44"/>
      <c r="J54" s="44"/>
    </row>
    <row r="55" spans="2:17" x14ac:dyDescent="0.25">
      <c r="I55" s="44"/>
      <c r="J55" s="44"/>
    </row>
    <row r="56" spans="2:17" x14ac:dyDescent="0.25">
      <c r="B56" s="47"/>
      <c r="C56" s="47"/>
      <c r="D56" s="47"/>
    </row>
    <row r="57" spans="2:17" x14ac:dyDescent="0.25">
      <c r="J57" s="44"/>
    </row>
    <row r="58" spans="2:17" x14ac:dyDescent="0.25">
      <c r="D58" s="45"/>
      <c r="E58" s="44"/>
      <c r="J58" s="44"/>
      <c r="K58" s="46"/>
    </row>
    <row r="59" spans="2:17" x14ac:dyDescent="0.25">
      <c r="B59" s="142"/>
      <c r="C59" s="142"/>
      <c r="D59" s="142"/>
      <c r="E59" s="142"/>
      <c r="F59" s="142"/>
    </row>
    <row r="60" spans="2:17" x14ac:dyDescent="0.25">
      <c r="B60" s="47"/>
      <c r="C60" s="47"/>
      <c r="D60" s="47"/>
      <c r="E60" s="47"/>
      <c r="F60" s="47"/>
    </row>
    <row r="61" spans="2:17" x14ac:dyDescent="0.25">
      <c r="B61" s="47"/>
      <c r="C61" s="47"/>
      <c r="D61" s="47"/>
      <c r="E61" s="47"/>
      <c r="F61" s="47"/>
    </row>
    <row r="62" spans="2:17" x14ac:dyDescent="0.25">
      <c r="B62" s="48"/>
      <c r="C62" s="48"/>
      <c r="D62" s="48"/>
      <c r="E62" s="48"/>
    </row>
    <row r="63" spans="2:17" ht="15.75" x14ac:dyDescent="0.25">
      <c r="B63" s="49"/>
      <c r="C63" s="50"/>
      <c r="D63" s="50"/>
      <c r="E63" s="51"/>
      <c r="F63" s="52"/>
    </row>
    <row r="64" spans="2:17" x14ac:dyDescent="0.25">
      <c r="B64" s="53" t="s">
        <v>82</v>
      </c>
      <c r="C64" s="54"/>
      <c r="D64" s="54"/>
      <c r="E64" s="55"/>
      <c r="F64" s="56"/>
      <c r="K64" s="57"/>
      <c r="L64" s="58"/>
      <c r="M64" s="58"/>
      <c r="N64" s="58"/>
      <c r="O64" s="58"/>
      <c r="P64" s="58"/>
      <c r="Q64" s="58"/>
    </row>
    <row r="65" spans="2:17" x14ac:dyDescent="0.25">
      <c r="B65" s="129" t="s">
        <v>83</v>
      </c>
      <c r="C65" s="130"/>
      <c r="D65" s="130"/>
      <c r="E65" s="131"/>
      <c r="F65" s="56"/>
      <c r="K65" s="57"/>
      <c r="L65" s="58"/>
      <c r="M65" s="58"/>
      <c r="N65" s="58"/>
      <c r="O65" s="58"/>
      <c r="P65" s="58"/>
      <c r="Q65" s="58"/>
    </row>
    <row r="66" spans="2:17" x14ac:dyDescent="0.25">
      <c r="B66" s="59" t="s">
        <v>84</v>
      </c>
      <c r="C66" s="60"/>
      <c r="D66" s="60"/>
      <c r="E66" s="61"/>
      <c r="F66" s="62"/>
      <c r="K66" s="132"/>
      <c r="L66" s="132"/>
      <c r="M66" s="132"/>
      <c r="N66" s="132"/>
      <c r="O66" s="132"/>
      <c r="P66" s="132"/>
      <c r="Q66" s="132"/>
    </row>
    <row r="67" spans="2:17" x14ac:dyDescent="0.25">
      <c r="B67" s="63"/>
      <c r="C67" s="64"/>
      <c r="D67" s="64"/>
      <c r="E67" s="64"/>
      <c r="F67" s="62"/>
      <c r="K67" s="132"/>
      <c r="L67" s="132"/>
      <c r="M67" s="132"/>
      <c r="N67" s="132"/>
      <c r="O67" s="132"/>
      <c r="P67" s="132"/>
      <c r="Q67" s="132"/>
    </row>
    <row r="68" spans="2:17" x14ac:dyDescent="0.25">
      <c r="F68" s="65"/>
      <c r="K68" s="132"/>
      <c r="L68" s="132"/>
      <c r="M68" s="132"/>
      <c r="N68" s="132"/>
      <c r="O68" s="132"/>
      <c r="P68" s="132"/>
      <c r="Q68" s="132"/>
    </row>
    <row r="69" spans="2:17" x14ac:dyDescent="0.25">
      <c r="B69" t="s">
        <v>85</v>
      </c>
      <c r="C69" s="47"/>
      <c r="D69" s="47"/>
      <c r="E69" s="47"/>
      <c r="K69" s="133"/>
      <c r="L69" s="133"/>
      <c r="M69" s="133"/>
      <c r="N69" s="133"/>
      <c r="O69" s="133"/>
      <c r="P69" s="133"/>
      <c r="Q69" s="133"/>
    </row>
    <row r="70" spans="2:17" ht="22.5" x14ac:dyDescent="0.25">
      <c r="B70" s="66" t="s">
        <v>86</v>
      </c>
      <c r="C70" s="66" t="s">
        <v>87</v>
      </c>
      <c r="D70" s="66" t="s">
        <v>88</v>
      </c>
      <c r="E70" s="66" t="s">
        <v>89</v>
      </c>
      <c r="H70" s="40"/>
      <c r="I70" s="40"/>
      <c r="J70" s="40"/>
      <c r="K70" s="133"/>
      <c r="L70" s="133"/>
      <c r="M70" s="133"/>
      <c r="N70" s="133"/>
      <c r="O70" s="133"/>
      <c r="P70" s="133"/>
      <c r="Q70" s="133"/>
    </row>
    <row r="71" spans="2:17" x14ac:dyDescent="0.25">
      <c r="B71">
        <v>2021</v>
      </c>
      <c r="C71" s="44">
        <v>230</v>
      </c>
      <c r="D71" s="44">
        <f>+C71*8.01%</f>
        <v>18.423000000000002</v>
      </c>
      <c r="E71" s="44">
        <f>+C71+D71</f>
        <v>248.423</v>
      </c>
      <c r="F71" s="67" t="s">
        <v>90</v>
      </c>
      <c r="H71" s="40"/>
      <c r="I71" s="40"/>
      <c r="J71" s="40"/>
      <c r="K71" s="68"/>
      <c r="L71" s="68"/>
      <c r="M71" s="68"/>
      <c r="N71" s="68"/>
      <c r="O71" s="68"/>
      <c r="P71" s="68"/>
      <c r="Q71" s="68"/>
    </row>
    <row r="72" spans="2:17" x14ac:dyDescent="0.25">
      <c r="C72" s="44">
        <v>195382</v>
      </c>
      <c r="D72" s="44">
        <f t="shared" ref="D72:D75" si="2">+C72*8.01%</f>
        <v>15650.0982</v>
      </c>
      <c r="E72" s="44">
        <f t="shared" ref="E72:E75" si="3">+C72+D72</f>
        <v>211032.09820000001</v>
      </c>
      <c r="F72" s="67" t="s">
        <v>91</v>
      </c>
      <c r="K72" s="134"/>
      <c r="L72" s="134"/>
      <c r="M72" s="134"/>
      <c r="N72" s="134"/>
      <c r="O72" s="134"/>
      <c r="P72" s="134"/>
      <c r="Q72" s="134"/>
    </row>
    <row r="73" spans="2:17" x14ac:dyDescent="0.25">
      <c r="C73" s="44">
        <v>127635</v>
      </c>
      <c r="D73" s="44">
        <f t="shared" si="2"/>
        <v>10223.5635</v>
      </c>
      <c r="E73" s="44">
        <f t="shared" si="3"/>
        <v>137858.56349999999</v>
      </c>
      <c r="F73" s="67" t="s">
        <v>91</v>
      </c>
      <c r="Q73" s="69"/>
    </row>
    <row r="74" spans="2:17" x14ac:dyDescent="0.25">
      <c r="B74" s="70"/>
      <c r="C74" s="44">
        <v>195382</v>
      </c>
      <c r="D74" s="44">
        <f t="shared" si="2"/>
        <v>15650.0982</v>
      </c>
      <c r="E74" s="44">
        <f t="shared" si="3"/>
        <v>211032.09820000001</v>
      </c>
      <c r="F74" s="67" t="s">
        <v>92</v>
      </c>
      <c r="Q74" s="71"/>
    </row>
    <row r="75" spans="2:17" x14ac:dyDescent="0.25">
      <c r="C75" s="44">
        <v>195382</v>
      </c>
      <c r="D75" s="44">
        <f t="shared" si="2"/>
        <v>15650.0982</v>
      </c>
      <c r="E75" s="72">
        <f t="shared" si="3"/>
        <v>211032.09820000001</v>
      </c>
      <c r="F75" s="67" t="s">
        <v>92</v>
      </c>
      <c r="G75" s="73"/>
      <c r="Q75" s="74"/>
    </row>
    <row r="76" spans="2:17" x14ac:dyDescent="0.25">
      <c r="E76" s="46">
        <f>SUM(E71:E75)</f>
        <v>771203.28110000002</v>
      </c>
      <c r="F76" s="75"/>
      <c r="G76" s="73"/>
    </row>
    <row r="77" spans="2:17" x14ac:dyDescent="0.25">
      <c r="F77" s="65"/>
      <c r="G77" s="73"/>
      <c r="H77" s="76"/>
      <c r="I77" s="76"/>
      <c r="J77" s="76"/>
    </row>
    <row r="78" spans="2:17" x14ac:dyDescent="0.25">
      <c r="F78" s="75"/>
      <c r="G78" s="73"/>
      <c r="H78" s="76"/>
      <c r="I78" s="76"/>
      <c r="J78" s="76"/>
      <c r="Q78" s="77"/>
    </row>
    <row r="79" spans="2:17" x14ac:dyDescent="0.25">
      <c r="F79" s="65"/>
      <c r="G79" s="73"/>
      <c r="H79" s="76"/>
      <c r="I79" s="76"/>
      <c r="J79" s="76"/>
      <c r="K79" s="70"/>
      <c r="M79" s="44"/>
      <c r="N79" s="44"/>
      <c r="O79" s="44"/>
      <c r="P79" s="77"/>
      <c r="Q79" s="77"/>
    </row>
  </sheetData>
  <mergeCells count="38">
    <mergeCell ref="B65:E65"/>
    <mergeCell ref="K66:Q68"/>
    <mergeCell ref="K69:Q70"/>
    <mergeCell ref="K72:Q72"/>
    <mergeCell ref="L31:M31"/>
    <mergeCell ref="L33:M33"/>
    <mergeCell ref="L35:M35"/>
    <mergeCell ref="B39:Q39"/>
    <mergeCell ref="B40:Q40"/>
    <mergeCell ref="B59:F59"/>
    <mergeCell ref="C20:H20"/>
    <mergeCell ref="P10:P11"/>
    <mergeCell ref="Q10:Q11"/>
    <mergeCell ref="R10:R11"/>
    <mergeCell ref="S10:S11"/>
    <mergeCell ref="J10:J11"/>
    <mergeCell ref="K10:K11"/>
    <mergeCell ref="L10:L11"/>
    <mergeCell ref="M10:M11"/>
    <mergeCell ref="N10:N11"/>
    <mergeCell ref="O10:O11"/>
    <mergeCell ref="C18:H18"/>
    <mergeCell ref="C19:H19"/>
    <mergeCell ref="B2:AB2"/>
    <mergeCell ref="B4:AB4"/>
    <mergeCell ref="B5:AB5"/>
    <mergeCell ref="C10:C11"/>
    <mergeCell ref="D10:D11"/>
    <mergeCell ref="E10:E11"/>
    <mergeCell ref="F10:F11"/>
    <mergeCell ref="G10:G11"/>
    <mergeCell ref="H10:H11"/>
    <mergeCell ref="I10:I11"/>
    <mergeCell ref="W10:X10"/>
    <mergeCell ref="Y10:Z10"/>
    <mergeCell ref="AA10:AB10"/>
    <mergeCell ref="T10:T11"/>
    <mergeCell ref="U10:V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D08FB-3EC1-47B0-AB9A-F013D3C8F7E1}">
  <dimension ref="A1:AM82"/>
  <sheetViews>
    <sheetView tabSelected="1" workbookViewId="0">
      <selection activeCell="Y33" sqref="Y33"/>
    </sheetView>
  </sheetViews>
  <sheetFormatPr baseColWidth="10" defaultRowHeight="15" x14ac:dyDescent="0.25"/>
  <cols>
    <col min="1" max="1" width="14.85546875" customWidth="1"/>
    <col min="2" max="2" width="5.42578125" customWidth="1"/>
    <col min="3" max="3" width="9.42578125" customWidth="1"/>
    <col min="4" max="4" width="14" customWidth="1"/>
    <col min="5" max="5" width="35.28515625" customWidth="1"/>
    <col min="6" max="6" width="9.28515625" customWidth="1"/>
    <col min="7" max="7" width="5.5703125" customWidth="1"/>
    <col min="8" max="8" width="6.7109375" hidden="1" customWidth="1"/>
    <col min="9" max="9" width="6.28515625" hidden="1" customWidth="1"/>
    <col min="10" max="11" width="6.5703125" hidden="1" customWidth="1"/>
    <col min="12" max="12" width="7.28515625" hidden="1" customWidth="1"/>
    <col min="13" max="13" width="7" hidden="1" customWidth="1"/>
    <col min="14" max="14" width="5" hidden="1" customWidth="1"/>
    <col min="15" max="15" width="7.42578125" hidden="1" customWidth="1"/>
    <col min="16" max="16" width="6.5703125" hidden="1" customWidth="1"/>
    <col min="17" max="17" width="7" hidden="1" customWidth="1"/>
    <col min="18" max="18" width="5.42578125" hidden="1" customWidth="1"/>
    <col min="19" max="19" width="6.42578125" hidden="1" customWidth="1"/>
    <col min="20" max="20" width="10.5703125" customWidth="1"/>
    <col min="21" max="21" width="12.5703125" customWidth="1"/>
    <col min="22" max="23" width="13.5703125" customWidth="1"/>
    <col min="24" max="24" width="11.42578125" customWidth="1"/>
    <col min="25" max="25" width="13.7109375" customWidth="1"/>
    <col min="26" max="26" width="12" customWidth="1"/>
    <col min="27" max="27" width="12.5703125" bestFit="1" customWidth="1"/>
    <col min="28" max="28" width="10.28515625" customWidth="1"/>
    <col min="29" max="29" width="13" customWidth="1"/>
    <col min="30" max="30" width="10.28515625" customWidth="1"/>
    <col min="31" max="31" width="12.5703125" bestFit="1" customWidth="1"/>
    <col min="33" max="33" width="12.5703125" bestFit="1" customWidth="1"/>
    <col min="34" max="34" width="10.7109375" customWidth="1"/>
    <col min="35" max="35" width="13" customWidth="1"/>
    <col min="39" max="39" width="13" bestFit="1" customWidth="1"/>
    <col min="250" max="250" width="7.28515625" customWidth="1"/>
    <col min="251" max="251" width="5.42578125" customWidth="1"/>
    <col min="252" max="252" width="10.140625" customWidth="1"/>
    <col min="253" max="253" width="23.5703125" customWidth="1"/>
    <col min="254" max="254" width="22.42578125" customWidth="1"/>
    <col min="255" max="255" width="9.140625" customWidth="1"/>
    <col min="256" max="256" width="7.42578125" customWidth="1"/>
    <col min="257" max="257" width="6.85546875" customWidth="1"/>
    <col min="258" max="259" width="6.28515625" customWidth="1"/>
    <col min="260" max="260" width="8.85546875" customWidth="1"/>
    <col min="261" max="261" width="13.85546875" customWidth="1"/>
    <col min="263" max="263" width="12.42578125" customWidth="1"/>
    <col min="264" max="264" width="10.7109375" customWidth="1"/>
    <col min="265" max="265" width="12.28515625" customWidth="1"/>
    <col min="266" max="266" width="10.28515625" customWidth="1"/>
    <col min="268" max="268" width="12.5703125" bestFit="1" customWidth="1"/>
    <col min="271" max="271" width="13.85546875" customWidth="1"/>
    <col min="273" max="273" width="18.7109375" customWidth="1"/>
    <col min="506" max="506" width="7.28515625" customWidth="1"/>
    <col min="507" max="507" width="5.42578125" customWidth="1"/>
    <col min="508" max="508" width="10.140625" customWidth="1"/>
    <col min="509" max="509" width="23.5703125" customWidth="1"/>
    <col min="510" max="510" width="22.42578125" customWidth="1"/>
    <col min="511" max="511" width="9.140625" customWidth="1"/>
    <col min="512" max="512" width="7.42578125" customWidth="1"/>
    <col min="513" max="513" width="6.85546875" customWidth="1"/>
    <col min="514" max="515" width="6.28515625" customWidth="1"/>
    <col min="516" max="516" width="8.85546875" customWidth="1"/>
    <col min="517" max="517" width="13.85546875" customWidth="1"/>
    <col min="519" max="519" width="12.42578125" customWidth="1"/>
    <col min="520" max="520" width="10.7109375" customWidth="1"/>
    <col min="521" max="521" width="12.28515625" customWidth="1"/>
    <col min="522" max="522" width="10.28515625" customWidth="1"/>
    <col min="524" max="524" width="12.5703125" bestFit="1" customWidth="1"/>
    <col min="527" max="527" width="13.85546875" customWidth="1"/>
    <col min="529" max="529" width="18.7109375" customWidth="1"/>
    <col min="762" max="762" width="7.28515625" customWidth="1"/>
    <col min="763" max="763" width="5.42578125" customWidth="1"/>
    <col min="764" max="764" width="10.140625" customWidth="1"/>
    <col min="765" max="765" width="23.5703125" customWidth="1"/>
    <col min="766" max="766" width="22.42578125" customWidth="1"/>
    <col min="767" max="767" width="9.140625" customWidth="1"/>
    <col min="768" max="768" width="7.42578125" customWidth="1"/>
    <col min="769" max="769" width="6.85546875" customWidth="1"/>
    <col min="770" max="771" width="6.28515625" customWidth="1"/>
    <col min="772" max="772" width="8.85546875" customWidth="1"/>
    <col min="773" max="773" width="13.85546875" customWidth="1"/>
    <col min="775" max="775" width="12.42578125" customWidth="1"/>
    <col min="776" max="776" width="10.7109375" customWidth="1"/>
    <col min="777" max="777" width="12.28515625" customWidth="1"/>
    <col min="778" max="778" width="10.28515625" customWidth="1"/>
    <col min="780" max="780" width="12.5703125" bestFit="1" customWidth="1"/>
    <col min="783" max="783" width="13.85546875" customWidth="1"/>
    <col min="785" max="785" width="18.7109375" customWidth="1"/>
    <col min="1018" max="1018" width="7.28515625" customWidth="1"/>
    <col min="1019" max="1019" width="5.42578125" customWidth="1"/>
    <col min="1020" max="1020" width="10.140625" customWidth="1"/>
    <col min="1021" max="1021" width="23.5703125" customWidth="1"/>
    <col min="1022" max="1022" width="22.42578125" customWidth="1"/>
    <col min="1023" max="1023" width="9.140625" customWidth="1"/>
    <col min="1024" max="1024" width="7.42578125" customWidth="1"/>
    <col min="1025" max="1025" width="6.85546875" customWidth="1"/>
    <col min="1026" max="1027" width="6.28515625" customWidth="1"/>
    <col min="1028" max="1028" width="8.85546875" customWidth="1"/>
    <col min="1029" max="1029" width="13.85546875" customWidth="1"/>
    <col min="1031" max="1031" width="12.42578125" customWidth="1"/>
    <col min="1032" max="1032" width="10.7109375" customWidth="1"/>
    <col min="1033" max="1033" width="12.28515625" customWidth="1"/>
    <col min="1034" max="1034" width="10.28515625" customWidth="1"/>
    <col min="1036" max="1036" width="12.5703125" bestFit="1" customWidth="1"/>
    <col min="1039" max="1039" width="13.85546875" customWidth="1"/>
    <col min="1041" max="1041" width="18.7109375" customWidth="1"/>
    <col min="1274" max="1274" width="7.28515625" customWidth="1"/>
    <col min="1275" max="1275" width="5.42578125" customWidth="1"/>
    <col min="1276" max="1276" width="10.140625" customWidth="1"/>
    <col min="1277" max="1277" width="23.5703125" customWidth="1"/>
    <col min="1278" max="1278" width="22.42578125" customWidth="1"/>
    <col min="1279" max="1279" width="9.140625" customWidth="1"/>
    <col min="1280" max="1280" width="7.42578125" customWidth="1"/>
    <col min="1281" max="1281" width="6.85546875" customWidth="1"/>
    <col min="1282" max="1283" width="6.28515625" customWidth="1"/>
    <col min="1284" max="1284" width="8.85546875" customWidth="1"/>
    <col min="1285" max="1285" width="13.85546875" customWidth="1"/>
    <col min="1287" max="1287" width="12.42578125" customWidth="1"/>
    <col min="1288" max="1288" width="10.7109375" customWidth="1"/>
    <col min="1289" max="1289" width="12.28515625" customWidth="1"/>
    <col min="1290" max="1290" width="10.28515625" customWidth="1"/>
    <col min="1292" max="1292" width="12.5703125" bestFit="1" customWidth="1"/>
    <col min="1295" max="1295" width="13.85546875" customWidth="1"/>
    <col min="1297" max="1297" width="18.7109375" customWidth="1"/>
    <col min="1530" max="1530" width="7.28515625" customWidth="1"/>
    <col min="1531" max="1531" width="5.42578125" customWidth="1"/>
    <col min="1532" max="1532" width="10.140625" customWidth="1"/>
    <col min="1533" max="1533" width="23.5703125" customWidth="1"/>
    <col min="1534" max="1534" width="22.42578125" customWidth="1"/>
    <col min="1535" max="1535" width="9.140625" customWidth="1"/>
    <col min="1536" max="1536" width="7.42578125" customWidth="1"/>
    <col min="1537" max="1537" width="6.85546875" customWidth="1"/>
    <col min="1538" max="1539" width="6.28515625" customWidth="1"/>
    <col min="1540" max="1540" width="8.85546875" customWidth="1"/>
    <col min="1541" max="1541" width="13.85546875" customWidth="1"/>
    <col min="1543" max="1543" width="12.42578125" customWidth="1"/>
    <col min="1544" max="1544" width="10.7109375" customWidth="1"/>
    <col min="1545" max="1545" width="12.28515625" customWidth="1"/>
    <col min="1546" max="1546" width="10.28515625" customWidth="1"/>
    <col min="1548" max="1548" width="12.5703125" bestFit="1" customWidth="1"/>
    <col min="1551" max="1551" width="13.85546875" customWidth="1"/>
    <col min="1553" max="1553" width="18.7109375" customWidth="1"/>
    <col min="1786" max="1786" width="7.28515625" customWidth="1"/>
    <col min="1787" max="1787" width="5.42578125" customWidth="1"/>
    <col min="1788" max="1788" width="10.140625" customWidth="1"/>
    <col min="1789" max="1789" width="23.5703125" customWidth="1"/>
    <col min="1790" max="1790" width="22.42578125" customWidth="1"/>
    <col min="1791" max="1791" width="9.140625" customWidth="1"/>
    <col min="1792" max="1792" width="7.42578125" customWidth="1"/>
    <col min="1793" max="1793" width="6.85546875" customWidth="1"/>
    <col min="1794" max="1795" width="6.28515625" customWidth="1"/>
    <col min="1796" max="1796" width="8.85546875" customWidth="1"/>
    <col min="1797" max="1797" width="13.85546875" customWidth="1"/>
    <col min="1799" max="1799" width="12.42578125" customWidth="1"/>
    <col min="1800" max="1800" width="10.7109375" customWidth="1"/>
    <col min="1801" max="1801" width="12.28515625" customWidth="1"/>
    <col min="1802" max="1802" width="10.28515625" customWidth="1"/>
    <col min="1804" max="1804" width="12.5703125" bestFit="1" customWidth="1"/>
    <col min="1807" max="1807" width="13.85546875" customWidth="1"/>
    <col min="1809" max="1809" width="18.7109375" customWidth="1"/>
    <col min="2042" max="2042" width="7.28515625" customWidth="1"/>
    <col min="2043" max="2043" width="5.42578125" customWidth="1"/>
    <col min="2044" max="2044" width="10.140625" customWidth="1"/>
    <col min="2045" max="2045" width="23.5703125" customWidth="1"/>
    <col min="2046" max="2046" width="22.42578125" customWidth="1"/>
    <col min="2047" max="2047" width="9.140625" customWidth="1"/>
    <col min="2048" max="2048" width="7.42578125" customWidth="1"/>
    <col min="2049" max="2049" width="6.85546875" customWidth="1"/>
    <col min="2050" max="2051" width="6.28515625" customWidth="1"/>
    <col min="2052" max="2052" width="8.85546875" customWidth="1"/>
    <col min="2053" max="2053" width="13.85546875" customWidth="1"/>
    <col min="2055" max="2055" width="12.42578125" customWidth="1"/>
    <col min="2056" max="2056" width="10.7109375" customWidth="1"/>
    <col min="2057" max="2057" width="12.28515625" customWidth="1"/>
    <col min="2058" max="2058" width="10.28515625" customWidth="1"/>
    <col min="2060" max="2060" width="12.5703125" bestFit="1" customWidth="1"/>
    <col min="2063" max="2063" width="13.85546875" customWidth="1"/>
    <col min="2065" max="2065" width="18.7109375" customWidth="1"/>
    <col min="2298" max="2298" width="7.28515625" customWidth="1"/>
    <col min="2299" max="2299" width="5.42578125" customWidth="1"/>
    <col min="2300" max="2300" width="10.140625" customWidth="1"/>
    <col min="2301" max="2301" width="23.5703125" customWidth="1"/>
    <col min="2302" max="2302" width="22.42578125" customWidth="1"/>
    <col min="2303" max="2303" width="9.140625" customWidth="1"/>
    <col min="2304" max="2304" width="7.42578125" customWidth="1"/>
    <col min="2305" max="2305" width="6.85546875" customWidth="1"/>
    <col min="2306" max="2307" width="6.28515625" customWidth="1"/>
    <col min="2308" max="2308" width="8.85546875" customWidth="1"/>
    <col min="2309" max="2309" width="13.85546875" customWidth="1"/>
    <col min="2311" max="2311" width="12.42578125" customWidth="1"/>
    <col min="2312" max="2312" width="10.7109375" customWidth="1"/>
    <col min="2313" max="2313" width="12.28515625" customWidth="1"/>
    <col min="2314" max="2314" width="10.28515625" customWidth="1"/>
    <col min="2316" max="2316" width="12.5703125" bestFit="1" customWidth="1"/>
    <col min="2319" max="2319" width="13.85546875" customWidth="1"/>
    <col min="2321" max="2321" width="18.7109375" customWidth="1"/>
    <col min="2554" max="2554" width="7.28515625" customWidth="1"/>
    <col min="2555" max="2555" width="5.42578125" customWidth="1"/>
    <col min="2556" max="2556" width="10.140625" customWidth="1"/>
    <col min="2557" max="2557" width="23.5703125" customWidth="1"/>
    <col min="2558" max="2558" width="22.42578125" customWidth="1"/>
    <col min="2559" max="2559" width="9.140625" customWidth="1"/>
    <col min="2560" max="2560" width="7.42578125" customWidth="1"/>
    <col min="2561" max="2561" width="6.85546875" customWidth="1"/>
    <col min="2562" max="2563" width="6.28515625" customWidth="1"/>
    <col min="2564" max="2564" width="8.85546875" customWidth="1"/>
    <col min="2565" max="2565" width="13.85546875" customWidth="1"/>
    <col min="2567" max="2567" width="12.42578125" customWidth="1"/>
    <col min="2568" max="2568" width="10.7109375" customWidth="1"/>
    <col min="2569" max="2569" width="12.28515625" customWidth="1"/>
    <col min="2570" max="2570" width="10.28515625" customWidth="1"/>
    <col min="2572" max="2572" width="12.5703125" bestFit="1" customWidth="1"/>
    <col min="2575" max="2575" width="13.85546875" customWidth="1"/>
    <col min="2577" max="2577" width="18.7109375" customWidth="1"/>
    <col min="2810" max="2810" width="7.28515625" customWidth="1"/>
    <col min="2811" max="2811" width="5.42578125" customWidth="1"/>
    <col min="2812" max="2812" width="10.140625" customWidth="1"/>
    <col min="2813" max="2813" width="23.5703125" customWidth="1"/>
    <col min="2814" max="2814" width="22.42578125" customWidth="1"/>
    <col min="2815" max="2815" width="9.140625" customWidth="1"/>
    <col min="2816" max="2816" width="7.42578125" customWidth="1"/>
    <col min="2817" max="2817" width="6.85546875" customWidth="1"/>
    <col min="2818" max="2819" width="6.28515625" customWidth="1"/>
    <col min="2820" max="2820" width="8.85546875" customWidth="1"/>
    <col min="2821" max="2821" width="13.85546875" customWidth="1"/>
    <col min="2823" max="2823" width="12.42578125" customWidth="1"/>
    <col min="2824" max="2824" width="10.7109375" customWidth="1"/>
    <col min="2825" max="2825" width="12.28515625" customWidth="1"/>
    <col min="2826" max="2826" width="10.28515625" customWidth="1"/>
    <col min="2828" max="2828" width="12.5703125" bestFit="1" customWidth="1"/>
    <col min="2831" max="2831" width="13.85546875" customWidth="1"/>
    <col min="2833" max="2833" width="18.7109375" customWidth="1"/>
    <col min="3066" max="3066" width="7.28515625" customWidth="1"/>
    <col min="3067" max="3067" width="5.42578125" customWidth="1"/>
    <col min="3068" max="3068" width="10.140625" customWidth="1"/>
    <col min="3069" max="3069" width="23.5703125" customWidth="1"/>
    <col min="3070" max="3070" width="22.42578125" customWidth="1"/>
    <col min="3071" max="3071" width="9.140625" customWidth="1"/>
    <col min="3072" max="3072" width="7.42578125" customWidth="1"/>
    <col min="3073" max="3073" width="6.85546875" customWidth="1"/>
    <col min="3074" max="3075" width="6.28515625" customWidth="1"/>
    <col min="3076" max="3076" width="8.85546875" customWidth="1"/>
    <col min="3077" max="3077" width="13.85546875" customWidth="1"/>
    <col min="3079" max="3079" width="12.42578125" customWidth="1"/>
    <col min="3080" max="3080" width="10.7109375" customWidth="1"/>
    <col min="3081" max="3081" width="12.28515625" customWidth="1"/>
    <col min="3082" max="3082" width="10.28515625" customWidth="1"/>
    <col min="3084" max="3084" width="12.5703125" bestFit="1" customWidth="1"/>
    <col min="3087" max="3087" width="13.85546875" customWidth="1"/>
    <col min="3089" max="3089" width="18.7109375" customWidth="1"/>
    <col min="3322" max="3322" width="7.28515625" customWidth="1"/>
    <col min="3323" max="3323" width="5.42578125" customWidth="1"/>
    <col min="3324" max="3324" width="10.140625" customWidth="1"/>
    <col min="3325" max="3325" width="23.5703125" customWidth="1"/>
    <col min="3326" max="3326" width="22.42578125" customWidth="1"/>
    <col min="3327" max="3327" width="9.140625" customWidth="1"/>
    <col min="3328" max="3328" width="7.42578125" customWidth="1"/>
    <col min="3329" max="3329" width="6.85546875" customWidth="1"/>
    <col min="3330" max="3331" width="6.28515625" customWidth="1"/>
    <col min="3332" max="3332" width="8.85546875" customWidth="1"/>
    <col min="3333" max="3333" width="13.85546875" customWidth="1"/>
    <col min="3335" max="3335" width="12.42578125" customWidth="1"/>
    <col min="3336" max="3336" width="10.7109375" customWidth="1"/>
    <col min="3337" max="3337" width="12.28515625" customWidth="1"/>
    <col min="3338" max="3338" width="10.28515625" customWidth="1"/>
    <col min="3340" max="3340" width="12.5703125" bestFit="1" customWidth="1"/>
    <col min="3343" max="3343" width="13.85546875" customWidth="1"/>
    <col min="3345" max="3345" width="18.7109375" customWidth="1"/>
    <col min="3578" max="3578" width="7.28515625" customWidth="1"/>
    <col min="3579" max="3579" width="5.42578125" customWidth="1"/>
    <col min="3580" max="3580" width="10.140625" customWidth="1"/>
    <col min="3581" max="3581" width="23.5703125" customWidth="1"/>
    <col min="3582" max="3582" width="22.42578125" customWidth="1"/>
    <col min="3583" max="3583" width="9.140625" customWidth="1"/>
    <col min="3584" max="3584" width="7.42578125" customWidth="1"/>
    <col min="3585" max="3585" width="6.85546875" customWidth="1"/>
    <col min="3586" max="3587" width="6.28515625" customWidth="1"/>
    <col min="3588" max="3588" width="8.85546875" customWidth="1"/>
    <col min="3589" max="3589" width="13.85546875" customWidth="1"/>
    <col min="3591" max="3591" width="12.42578125" customWidth="1"/>
    <col min="3592" max="3592" width="10.7109375" customWidth="1"/>
    <col min="3593" max="3593" width="12.28515625" customWidth="1"/>
    <col min="3594" max="3594" width="10.28515625" customWidth="1"/>
    <col min="3596" max="3596" width="12.5703125" bestFit="1" customWidth="1"/>
    <col min="3599" max="3599" width="13.85546875" customWidth="1"/>
    <col min="3601" max="3601" width="18.7109375" customWidth="1"/>
    <col min="3834" max="3834" width="7.28515625" customWidth="1"/>
    <col min="3835" max="3835" width="5.42578125" customWidth="1"/>
    <col min="3836" max="3836" width="10.140625" customWidth="1"/>
    <col min="3837" max="3837" width="23.5703125" customWidth="1"/>
    <col min="3838" max="3838" width="22.42578125" customWidth="1"/>
    <col min="3839" max="3839" width="9.140625" customWidth="1"/>
    <col min="3840" max="3840" width="7.42578125" customWidth="1"/>
    <col min="3841" max="3841" width="6.85546875" customWidth="1"/>
    <col min="3842" max="3843" width="6.28515625" customWidth="1"/>
    <col min="3844" max="3844" width="8.85546875" customWidth="1"/>
    <col min="3845" max="3845" width="13.85546875" customWidth="1"/>
    <col min="3847" max="3847" width="12.42578125" customWidth="1"/>
    <col min="3848" max="3848" width="10.7109375" customWidth="1"/>
    <col min="3849" max="3849" width="12.28515625" customWidth="1"/>
    <col min="3850" max="3850" width="10.28515625" customWidth="1"/>
    <col min="3852" max="3852" width="12.5703125" bestFit="1" customWidth="1"/>
    <col min="3855" max="3855" width="13.85546875" customWidth="1"/>
    <col min="3857" max="3857" width="18.7109375" customWidth="1"/>
    <col min="4090" max="4090" width="7.28515625" customWidth="1"/>
    <col min="4091" max="4091" width="5.42578125" customWidth="1"/>
    <col min="4092" max="4092" width="10.140625" customWidth="1"/>
    <col min="4093" max="4093" width="23.5703125" customWidth="1"/>
    <col min="4094" max="4094" width="22.42578125" customWidth="1"/>
    <col min="4095" max="4095" width="9.140625" customWidth="1"/>
    <col min="4096" max="4096" width="7.42578125" customWidth="1"/>
    <col min="4097" max="4097" width="6.85546875" customWidth="1"/>
    <col min="4098" max="4099" width="6.28515625" customWidth="1"/>
    <col min="4100" max="4100" width="8.85546875" customWidth="1"/>
    <col min="4101" max="4101" width="13.85546875" customWidth="1"/>
    <col min="4103" max="4103" width="12.42578125" customWidth="1"/>
    <col min="4104" max="4104" width="10.7109375" customWidth="1"/>
    <col min="4105" max="4105" width="12.28515625" customWidth="1"/>
    <col min="4106" max="4106" width="10.28515625" customWidth="1"/>
    <col min="4108" max="4108" width="12.5703125" bestFit="1" customWidth="1"/>
    <col min="4111" max="4111" width="13.85546875" customWidth="1"/>
    <col min="4113" max="4113" width="18.7109375" customWidth="1"/>
    <col min="4346" max="4346" width="7.28515625" customWidth="1"/>
    <col min="4347" max="4347" width="5.42578125" customWidth="1"/>
    <col min="4348" max="4348" width="10.140625" customWidth="1"/>
    <col min="4349" max="4349" width="23.5703125" customWidth="1"/>
    <col min="4350" max="4350" width="22.42578125" customWidth="1"/>
    <col min="4351" max="4351" width="9.140625" customWidth="1"/>
    <col min="4352" max="4352" width="7.42578125" customWidth="1"/>
    <col min="4353" max="4353" width="6.85546875" customWidth="1"/>
    <col min="4354" max="4355" width="6.28515625" customWidth="1"/>
    <col min="4356" max="4356" width="8.85546875" customWidth="1"/>
    <col min="4357" max="4357" width="13.85546875" customWidth="1"/>
    <col min="4359" max="4359" width="12.42578125" customWidth="1"/>
    <col min="4360" max="4360" width="10.7109375" customWidth="1"/>
    <col min="4361" max="4361" width="12.28515625" customWidth="1"/>
    <col min="4362" max="4362" width="10.28515625" customWidth="1"/>
    <col min="4364" max="4364" width="12.5703125" bestFit="1" customWidth="1"/>
    <col min="4367" max="4367" width="13.85546875" customWidth="1"/>
    <col min="4369" max="4369" width="18.7109375" customWidth="1"/>
    <col min="4602" max="4602" width="7.28515625" customWidth="1"/>
    <col min="4603" max="4603" width="5.42578125" customWidth="1"/>
    <col min="4604" max="4604" width="10.140625" customWidth="1"/>
    <col min="4605" max="4605" width="23.5703125" customWidth="1"/>
    <col min="4606" max="4606" width="22.42578125" customWidth="1"/>
    <col min="4607" max="4607" width="9.140625" customWidth="1"/>
    <col min="4608" max="4608" width="7.42578125" customWidth="1"/>
    <col min="4609" max="4609" width="6.85546875" customWidth="1"/>
    <col min="4610" max="4611" width="6.28515625" customWidth="1"/>
    <col min="4612" max="4612" width="8.85546875" customWidth="1"/>
    <col min="4613" max="4613" width="13.85546875" customWidth="1"/>
    <col min="4615" max="4615" width="12.42578125" customWidth="1"/>
    <col min="4616" max="4616" width="10.7109375" customWidth="1"/>
    <col min="4617" max="4617" width="12.28515625" customWidth="1"/>
    <col min="4618" max="4618" width="10.28515625" customWidth="1"/>
    <col min="4620" max="4620" width="12.5703125" bestFit="1" customWidth="1"/>
    <col min="4623" max="4623" width="13.85546875" customWidth="1"/>
    <col min="4625" max="4625" width="18.7109375" customWidth="1"/>
    <col min="4858" max="4858" width="7.28515625" customWidth="1"/>
    <col min="4859" max="4859" width="5.42578125" customWidth="1"/>
    <col min="4860" max="4860" width="10.140625" customWidth="1"/>
    <col min="4861" max="4861" width="23.5703125" customWidth="1"/>
    <col min="4862" max="4862" width="22.42578125" customWidth="1"/>
    <col min="4863" max="4863" width="9.140625" customWidth="1"/>
    <col min="4864" max="4864" width="7.42578125" customWidth="1"/>
    <col min="4865" max="4865" width="6.85546875" customWidth="1"/>
    <col min="4866" max="4867" width="6.28515625" customWidth="1"/>
    <col min="4868" max="4868" width="8.85546875" customWidth="1"/>
    <col min="4869" max="4869" width="13.85546875" customWidth="1"/>
    <col min="4871" max="4871" width="12.42578125" customWidth="1"/>
    <col min="4872" max="4872" width="10.7109375" customWidth="1"/>
    <col min="4873" max="4873" width="12.28515625" customWidth="1"/>
    <col min="4874" max="4874" width="10.28515625" customWidth="1"/>
    <col min="4876" max="4876" width="12.5703125" bestFit="1" customWidth="1"/>
    <col min="4879" max="4879" width="13.85546875" customWidth="1"/>
    <col min="4881" max="4881" width="18.7109375" customWidth="1"/>
    <col min="5114" max="5114" width="7.28515625" customWidth="1"/>
    <col min="5115" max="5115" width="5.42578125" customWidth="1"/>
    <col min="5116" max="5116" width="10.140625" customWidth="1"/>
    <col min="5117" max="5117" width="23.5703125" customWidth="1"/>
    <col min="5118" max="5118" width="22.42578125" customWidth="1"/>
    <col min="5119" max="5119" width="9.140625" customWidth="1"/>
    <col min="5120" max="5120" width="7.42578125" customWidth="1"/>
    <col min="5121" max="5121" width="6.85546875" customWidth="1"/>
    <col min="5122" max="5123" width="6.28515625" customWidth="1"/>
    <col min="5124" max="5124" width="8.85546875" customWidth="1"/>
    <col min="5125" max="5125" width="13.85546875" customWidth="1"/>
    <col min="5127" max="5127" width="12.42578125" customWidth="1"/>
    <col min="5128" max="5128" width="10.7109375" customWidth="1"/>
    <col min="5129" max="5129" width="12.28515625" customWidth="1"/>
    <col min="5130" max="5130" width="10.28515625" customWidth="1"/>
    <col min="5132" max="5132" width="12.5703125" bestFit="1" customWidth="1"/>
    <col min="5135" max="5135" width="13.85546875" customWidth="1"/>
    <col min="5137" max="5137" width="18.7109375" customWidth="1"/>
    <col min="5370" max="5370" width="7.28515625" customWidth="1"/>
    <col min="5371" max="5371" width="5.42578125" customWidth="1"/>
    <col min="5372" max="5372" width="10.140625" customWidth="1"/>
    <col min="5373" max="5373" width="23.5703125" customWidth="1"/>
    <col min="5374" max="5374" width="22.42578125" customWidth="1"/>
    <col min="5375" max="5375" width="9.140625" customWidth="1"/>
    <col min="5376" max="5376" width="7.42578125" customWidth="1"/>
    <col min="5377" max="5377" width="6.85546875" customWidth="1"/>
    <col min="5378" max="5379" width="6.28515625" customWidth="1"/>
    <col min="5380" max="5380" width="8.85546875" customWidth="1"/>
    <col min="5381" max="5381" width="13.85546875" customWidth="1"/>
    <col min="5383" max="5383" width="12.42578125" customWidth="1"/>
    <col min="5384" max="5384" width="10.7109375" customWidth="1"/>
    <col min="5385" max="5385" width="12.28515625" customWidth="1"/>
    <col min="5386" max="5386" width="10.28515625" customWidth="1"/>
    <col min="5388" max="5388" width="12.5703125" bestFit="1" customWidth="1"/>
    <col min="5391" max="5391" width="13.85546875" customWidth="1"/>
    <col min="5393" max="5393" width="18.7109375" customWidth="1"/>
    <col min="5626" max="5626" width="7.28515625" customWidth="1"/>
    <col min="5627" max="5627" width="5.42578125" customWidth="1"/>
    <col min="5628" max="5628" width="10.140625" customWidth="1"/>
    <col min="5629" max="5629" width="23.5703125" customWidth="1"/>
    <col min="5630" max="5630" width="22.42578125" customWidth="1"/>
    <col min="5631" max="5631" width="9.140625" customWidth="1"/>
    <col min="5632" max="5632" width="7.42578125" customWidth="1"/>
    <col min="5633" max="5633" width="6.85546875" customWidth="1"/>
    <col min="5634" max="5635" width="6.28515625" customWidth="1"/>
    <col min="5636" max="5636" width="8.85546875" customWidth="1"/>
    <col min="5637" max="5637" width="13.85546875" customWidth="1"/>
    <col min="5639" max="5639" width="12.42578125" customWidth="1"/>
    <col min="5640" max="5640" width="10.7109375" customWidth="1"/>
    <col min="5641" max="5641" width="12.28515625" customWidth="1"/>
    <col min="5642" max="5642" width="10.28515625" customWidth="1"/>
    <col min="5644" max="5644" width="12.5703125" bestFit="1" customWidth="1"/>
    <col min="5647" max="5647" width="13.85546875" customWidth="1"/>
    <col min="5649" max="5649" width="18.7109375" customWidth="1"/>
    <col min="5882" max="5882" width="7.28515625" customWidth="1"/>
    <col min="5883" max="5883" width="5.42578125" customWidth="1"/>
    <col min="5884" max="5884" width="10.140625" customWidth="1"/>
    <col min="5885" max="5885" width="23.5703125" customWidth="1"/>
    <col min="5886" max="5886" width="22.42578125" customWidth="1"/>
    <col min="5887" max="5887" width="9.140625" customWidth="1"/>
    <col min="5888" max="5888" width="7.42578125" customWidth="1"/>
    <col min="5889" max="5889" width="6.85546875" customWidth="1"/>
    <col min="5890" max="5891" width="6.28515625" customWidth="1"/>
    <col min="5892" max="5892" width="8.85546875" customWidth="1"/>
    <col min="5893" max="5893" width="13.85546875" customWidth="1"/>
    <col min="5895" max="5895" width="12.42578125" customWidth="1"/>
    <col min="5896" max="5896" width="10.7109375" customWidth="1"/>
    <col min="5897" max="5897" width="12.28515625" customWidth="1"/>
    <col min="5898" max="5898" width="10.28515625" customWidth="1"/>
    <col min="5900" max="5900" width="12.5703125" bestFit="1" customWidth="1"/>
    <col min="5903" max="5903" width="13.85546875" customWidth="1"/>
    <col min="5905" max="5905" width="18.7109375" customWidth="1"/>
    <col min="6138" max="6138" width="7.28515625" customWidth="1"/>
    <col min="6139" max="6139" width="5.42578125" customWidth="1"/>
    <col min="6140" max="6140" width="10.140625" customWidth="1"/>
    <col min="6141" max="6141" width="23.5703125" customWidth="1"/>
    <col min="6142" max="6142" width="22.42578125" customWidth="1"/>
    <col min="6143" max="6143" width="9.140625" customWidth="1"/>
    <col min="6144" max="6144" width="7.42578125" customWidth="1"/>
    <col min="6145" max="6145" width="6.85546875" customWidth="1"/>
    <col min="6146" max="6147" width="6.28515625" customWidth="1"/>
    <col min="6148" max="6148" width="8.85546875" customWidth="1"/>
    <col min="6149" max="6149" width="13.85546875" customWidth="1"/>
    <col min="6151" max="6151" width="12.42578125" customWidth="1"/>
    <col min="6152" max="6152" width="10.7109375" customWidth="1"/>
    <col min="6153" max="6153" width="12.28515625" customWidth="1"/>
    <col min="6154" max="6154" width="10.28515625" customWidth="1"/>
    <col min="6156" max="6156" width="12.5703125" bestFit="1" customWidth="1"/>
    <col min="6159" max="6159" width="13.85546875" customWidth="1"/>
    <col min="6161" max="6161" width="18.7109375" customWidth="1"/>
    <col min="6394" max="6394" width="7.28515625" customWidth="1"/>
    <col min="6395" max="6395" width="5.42578125" customWidth="1"/>
    <col min="6396" max="6396" width="10.140625" customWidth="1"/>
    <col min="6397" max="6397" width="23.5703125" customWidth="1"/>
    <col min="6398" max="6398" width="22.42578125" customWidth="1"/>
    <col min="6399" max="6399" width="9.140625" customWidth="1"/>
    <col min="6400" max="6400" width="7.42578125" customWidth="1"/>
    <col min="6401" max="6401" width="6.85546875" customWidth="1"/>
    <col min="6402" max="6403" width="6.28515625" customWidth="1"/>
    <col min="6404" max="6404" width="8.85546875" customWidth="1"/>
    <col min="6405" max="6405" width="13.85546875" customWidth="1"/>
    <col min="6407" max="6407" width="12.42578125" customWidth="1"/>
    <col min="6408" max="6408" width="10.7109375" customWidth="1"/>
    <col min="6409" max="6409" width="12.28515625" customWidth="1"/>
    <col min="6410" max="6410" width="10.28515625" customWidth="1"/>
    <col min="6412" max="6412" width="12.5703125" bestFit="1" customWidth="1"/>
    <col min="6415" max="6415" width="13.85546875" customWidth="1"/>
    <col min="6417" max="6417" width="18.7109375" customWidth="1"/>
    <col min="6650" max="6650" width="7.28515625" customWidth="1"/>
    <col min="6651" max="6651" width="5.42578125" customWidth="1"/>
    <col min="6652" max="6652" width="10.140625" customWidth="1"/>
    <col min="6653" max="6653" width="23.5703125" customWidth="1"/>
    <col min="6654" max="6654" width="22.42578125" customWidth="1"/>
    <col min="6655" max="6655" width="9.140625" customWidth="1"/>
    <col min="6656" max="6656" width="7.42578125" customWidth="1"/>
    <col min="6657" max="6657" width="6.85546875" customWidth="1"/>
    <col min="6658" max="6659" width="6.28515625" customWidth="1"/>
    <col min="6660" max="6660" width="8.85546875" customWidth="1"/>
    <col min="6661" max="6661" width="13.85546875" customWidth="1"/>
    <col min="6663" max="6663" width="12.42578125" customWidth="1"/>
    <col min="6664" max="6664" width="10.7109375" customWidth="1"/>
    <col min="6665" max="6665" width="12.28515625" customWidth="1"/>
    <col min="6666" max="6666" width="10.28515625" customWidth="1"/>
    <col min="6668" max="6668" width="12.5703125" bestFit="1" customWidth="1"/>
    <col min="6671" max="6671" width="13.85546875" customWidth="1"/>
    <col min="6673" max="6673" width="18.7109375" customWidth="1"/>
    <col min="6906" max="6906" width="7.28515625" customWidth="1"/>
    <col min="6907" max="6907" width="5.42578125" customWidth="1"/>
    <col min="6908" max="6908" width="10.140625" customWidth="1"/>
    <col min="6909" max="6909" width="23.5703125" customWidth="1"/>
    <col min="6910" max="6910" width="22.42578125" customWidth="1"/>
    <col min="6911" max="6911" width="9.140625" customWidth="1"/>
    <col min="6912" max="6912" width="7.42578125" customWidth="1"/>
    <col min="6913" max="6913" width="6.85546875" customWidth="1"/>
    <col min="6914" max="6915" width="6.28515625" customWidth="1"/>
    <col min="6916" max="6916" width="8.85546875" customWidth="1"/>
    <col min="6917" max="6917" width="13.85546875" customWidth="1"/>
    <col min="6919" max="6919" width="12.42578125" customWidth="1"/>
    <col min="6920" max="6920" width="10.7109375" customWidth="1"/>
    <col min="6921" max="6921" width="12.28515625" customWidth="1"/>
    <col min="6922" max="6922" width="10.28515625" customWidth="1"/>
    <col min="6924" max="6924" width="12.5703125" bestFit="1" customWidth="1"/>
    <col min="6927" max="6927" width="13.85546875" customWidth="1"/>
    <col min="6929" max="6929" width="18.7109375" customWidth="1"/>
    <col min="7162" max="7162" width="7.28515625" customWidth="1"/>
    <col min="7163" max="7163" width="5.42578125" customWidth="1"/>
    <col min="7164" max="7164" width="10.140625" customWidth="1"/>
    <col min="7165" max="7165" width="23.5703125" customWidth="1"/>
    <col min="7166" max="7166" width="22.42578125" customWidth="1"/>
    <col min="7167" max="7167" width="9.140625" customWidth="1"/>
    <col min="7168" max="7168" width="7.42578125" customWidth="1"/>
    <col min="7169" max="7169" width="6.85546875" customWidth="1"/>
    <col min="7170" max="7171" width="6.28515625" customWidth="1"/>
    <col min="7172" max="7172" width="8.85546875" customWidth="1"/>
    <col min="7173" max="7173" width="13.85546875" customWidth="1"/>
    <col min="7175" max="7175" width="12.42578125" customWidth="1"/>
    <col min="7176" max="7176" width="10.7109375" customWidth="1"/>
    <col min="7177" max="7177" width="12.28515625" customWidth="1"/>
    <col min="7178" max="7178" width="10.28515625" customWidth="1"/>
    <col min="7180" max="7180" width="12.5703125" bestFit="1" customWidth="1"/>
    <col min="7183" max="7183" width="13.85546875" customWidth="1"/>
    <col min="7185" max="7185" width="18.7109375" customWidth="1"/>
    <col min="7418" max="7418" width="7.28515625" customWidth="1"/>
    <col min="7419" max="7419" width="5.42578125" customWidth="1"/>
    <col min="7420" max="7420" width="10.140625" customWidth="1"/>
    <col min="7421" max="7421" width="23.5703125" customWidth="1"/>
    <col min="7422" max="7422" width="22.42578125" customWidth="1"/>
    <col min="7423" max="7423" width="9.140625" customWidth="1"/>
    <col min="7424" max="7424" width="7.42578125" customWidth="1"/>
    <col min="7425" max="7425" width="6.85546875" customWidth="1"/>
    <col min="7426" max="7427" width="6.28515625" customWidth="1"/>
    <col min="7428" max="7428" width="8.85546875" customWidth="1"/>
    <col min="7429" max="7429" width="13.85546875" customWidth="1"/>
    <col min="7431" max="7431" width="12.42578125" customWidth="1"/>
    <col min="7432" max="7432" width="10.7109375" customWidth="1"/>
    <col min="7433" max="7433" width="12.28515625" customWidth="1"/>
    <col min="7434" max="7434" width="10.28515625" customWidth="1"/>
    <col min="7436" max="7436" width="12.5703125" bestFit="1" customWidth="1"/>
    <col min="7439" max="7439" width="13.85546875" customWidth="1"/>
    <col min="7441" max="7441" width="18.7109375" customWidth="1"/>
    <col min="7674" max="7674" width="7.28515625" customWidth="1"/>
    <col min="7675" max="7675" width="5.42578125" customWidth="1"/>
    <col min="7676" max="7676" width="10.140625" customWidth="1"/>
    <col min="7677" max="7677" width="23.5703125" customWidth="1"/>
    <col min="7678" max="7678" width="22.42578125" customWidth="1"/>
    <col min="7679" max="7679" width="9.140625" customWidth="1"/>
    <col min="7680" max="7680" width="7.42578125" customWidth="1"/>
    <col min="7681" max="7681" width="6.85546875" customWidth="1"/>
    <col min="7682" max="7683" width="6.28515625" customWidth="1"/>
    <col min="7684" max="7684" width="8.85546875" customWidth="1"/>
    <col min="7685" max="7685" width="13.85546875" customWidth="1"/>
    <col min="7687" max="7687" width="12.42578125" customWidth="1"/>
    <col min="7688" max="7688" width="10.7109375" customWidth="1"/>
    <col min="7689" max="7689" width="12.28515625" customWidth="1"/>
    <col min="7690" max="7690" width="10.28515625" customWidth="1"/>
    <col min="7692" max="7692" width="12.5703125" bestFit="1" customWidth="1"/>
    <col min="7695" max="7695" width="13.85546875" customWidth="1"/>
    <col min="7697" max="7697" width="18.7109375" customWidth="1"/>
    <col min="7930" max="7930" width="7.28515625" customWidth="1"/>
    <col min="7931" max="7931" width="5.42578125" customWidth="1"/>
    <col min="7932" max="7932" width="10.140625" customWidth="1"/>
    <col min="7933" max="7933" width="23.5703125" customWidth="1"/>
    <col min="7934" max="7934" width="22.42578125" customWidth="1"/>
    <col min="7935" max="7935" width="9.140625" customWidth="1"/>
    <col min="7936" max="7936" width="7.42578125" customWidth="1"/>
    <col min="7937" max="7937" width="6.85546875" customWidth="1"/>
    <col min="7938" max="7939" width="6.28515625" customWidth="1"/>
    <col min="7940" max="7940" width="8.85546875" customWidth="1"/>
    <col min="7941" max="7941" width="13.85546875" customWidth="1"/>
    <col min="7943" max="7943" width="12.42578125" customWidth="1"/>
    <col min="7944" max="7944" width="10.7109375" customWidth="1"/>
    <col min="7945" max="7945" width="12.28515625" customWidth="1"/>
    <col min="7946" max="7946" width="10.28515625" customWidth="1"/>
    <col min="7948" max="7948" width="12.5703125" bestFit="1" customWidth="1"/>
    <col min="7951" max="7951" width="13.85546875" customWidth="1"/>
    <col min="7953" max="7953" width="18.7109375" customWidth="1"/>
    <col min="8186" max="8186" width="7.28515625" customWidth="1"/>
    <col min="8187" max="8187" width="5.42578125" customWidth="1"/>
    <col min="8188" max="8188" width="10.140625" customWidth="1"/>
    <col min="8189" max="8189" width="23.5703125" customWidth="1"/>
    <col min="8190" max="8190" width="22.42578125" customWidth="1"/>
    <col min="8191" max="8191" width="9.140625" customWidth="1"/>
    <col min="8192" max="8192" width="7.42578125" customWidth="1"/>
    <col min="8193" max="8193" width="6.85546875" customWidth="1"/>
    <col min="8194" max="8195" width="6.28515625" customWidth="1"/>
    <col min="8196" max="8196" width="8.85546875" customWidth="1"/>
    <col min="8197" max="8197" width="13.85546875" customWidth="1"/>
    <col min="8199" max="8199" width="12.42578125" customWidth="1"/>
    <col min="8200" max="8200" width="10.7109375" customWidth="1"/>
    <col min="8201" max="8201" width="12.28515625" customWidth="1"/>
    <col min="8202" max="8202" width="10.28515625" customWidth="1"/>
    <col min="8204" max="8204" width="12.5703125" bestFit="1" customWidth="1"/>
    <col min="8207" max="8207" width="13.85546875" customWidth="1"/>
    <col min="8209" max="8209" width="18.7109375" customWidth="1"/>
    <col min="8442" max="8442" width="7.28515625" customWidth="1"/>
    <col min="8443" max="8443" width="5.42578125" customWidth="1"/>
    <col min="8444" max="8444" width="10.140625" customWidth="1"/>
    <col min="8445" max="8445" width="23.5703125" customWidth="1"/>
    <col min="8446" max="8446" width="22.42578125" customWidth="1"/>
    <col min="8447" max="8447" width="9.140625" customWidth="1"/>
    <col min="8448" max="8448" width="7.42578125" customWidth="1"/>
    <col min="8449" max="8449" width="6.85546875" customWidth="1"/>
    <col min="8450" max="8451" width="6.28515625" customWidth="1"/>
    <col min="8452" max="8452" width="8.85546875" customWidth="1"/>
    <col min="8453" max="8453" width="13.85546875" customWidth="1"/>
    <col min="8455" max="8455" width="12.42578125" customWidth="1"/>
    <col min="8456" max="8456" width="10.7109375" customWidth="1"/>
    <col min="8457" max="8457" width="12.28515625" customWidth="1"/>
    <col min="8458" max="8458" width="10.28515625" customWidth="1"/>
    <col min="8460" max="8460" width="12.5703125" bestFit="1" customWidth="1"/>
    <col min="8463" max="8463" width="13.85546875" customWidth="1"/>
    <col min="8465" max="8465" width="18.7109375" customWidth="1"/>
    <col min="8698" max="8698" width="7.28515625" customWidth="1"/>
    <col min="8699" max="8699" width="5.42578125" customWidth="1"/>
    <col min="8700" max="8700" width="10.140625" customWidth="1"/>
    <col min="8701" max="8701" width="23.5703125" customWidth="1"/>
    <col min="8702" max="8702" width="22.42578125" customWidth="1"/>
    <col min="8703" max="8703" width="9.140625" customWidth="1"/>
    <col min="8704" max="8704" width="7.42578125" customWidth="1"/>
    <col min="8705" max="8705" width="6.85546875" customWidth="1"/>
    <col min="8706" max="8707" width="6.28515625" customWidth="1"/>
    <col min="8708" max="8708" width="8.85546875" customWidth="1"/>
    <col min="8709" max="8709" width="13.85546875" customWidth="1"/>
    <col min="8711" max="8711" width="12.42578125" customWidth="1"/>
    <col min="8712" max="8712" width="10.7109375" customWidth="1"/>
    <col min="8713" max="8713" width="12.28515625" customWidth="1"/>
    <col min="8714" max="8714" width="10.28515625" customWidth="1"/>
    <col min="8716" max="8716" width="12.5703125" bestFit="1" customWidth="1"/>
    <col min="8719" max="8719" width="13.85546875" customWidth="1"/>
    <col min="8721" max="8721" width="18.7109375" customWidth="1"/>
    <col min="8954" max="8954" width="7.28515625" customWidth="1"/>
    <col min="8955" max="8955" width="5.42578125" customWidth="1"/>
    <col min="8956" max="8956" width="10.140625" customWidth="1"/>
    <col min="8957" max="8957" width="23.5703125" customWidth="1"/>
    <col min="8958" max="8958" width="22.42578125" customWidth="1"/>
    <col min="8959" max="8959" width="9.140625" customWidth="1"/>
    <col min="8960" max="8960" width="7.42578125" customWidth="1"/>
    <col min="8961" max="8961" width="6.85546875" customWidth="1"/>
    <col min="8962" max="8963" width="6.28515625" customWidth="1"/>
    <col min="8964" max="8964" width="8.85546875" customWidth="1"/>
    <col min="8965" max="8965" width="13.85546875" customWidth="1"/>
    <col min="8967" max="8967" width="12.42578125" customWidth="1"/>
    <col min="8968" max="8968" width="10.7109375" customWidth="1"/>
    <col min="8969" max="8969" width="12.28515625" customWidth="1"/>
    <col min="8970" max="8970" width="10.28515625" customWidth="1"/>
    <col min="8972" max="8972" width="12.5703125" bestFit="1" customWidth="1"/>
    <col min="8975" max="8975" width="13.85546875" customWidth="1"/>
    <col min="8977" max="8977" width="18.7109375" customWidth="1"/>
    <col min="9210" max="9210" width="7.28515625" customWidth="1"/>
    <col min="9211" max="9211" width="5.42578125" customWidth="1"/>
    <col min="9212" max="9212" width="10.140625" customWidth="1"/>
    <col min="9213" max="9213" width="23.5703125" customWidth="1"/>
    <col min="9214" max="9214" width="22.42578125" customWidth="1"/>
    <col min="9215" max="9215" width="9.140625" customWidth="1"/>
    <col min="9216" max="9216" width="7.42578125" customWidth="1"/>
    <col min="9217" max="9217" width="6.85546875" customWidth="1"/>
    <col min="9218" max="9219" width="6.28515625" customWidth="1"/>
    <col min="9220" max="9220" width="8.85546875" customWidth="1"/>
    <col min="9221" max="9221" width="13.85546875" customWidth="1"/>
    <col min="9223" max="9223" width="12.42578125" customWidth="1"/>
    <col min="9224" max="9224" width="10.7109375" customWidth="1"/>
    <col min="9225" max="9225" width="12.28515625" customWidth="1"/>
    <col min="9226" max="9226" width="10.28515625" customWidth="1"/>
    <col min="9228" max="9228" width="12.5703125" bestFit="1" customWidth="1"/>
    <col min="9231" max="9231" width="13.85546875" customWidth="1"/>
    <col min="9233" max="9233" width="18.7109375" customWidth="1"/>
    <col min="9466" max="9466" width="7.28515625" customWidth="1"/>
    <col min="9467" max="9467" width="5.42578125" customWidth="1"/>
    <col min="9468" max="9468" width="10.140625" customWidth="1"/>
    <col min="9469" max="9469" width="23.5703125" customWidth="1"/>
    <col min="9470" max="9470" width="22.42578125" customWidth="1"/>
    <col min="9471" max="9471" width="9.140625" customWidth="1"/>
    <col min="9472" max="9472" width="7.42578125" customWidth="1"/>
    <col min="9473" max="9473" width="6.85546875" customWidth="1"/>
    <col min="9474" max="9475" width="6.28515625" customWidth="1"/>
    <col min="9476" max="9476" width="8.85546875" customWidth="1"/>
    <col min="9477" max="9477" width="13.85546875" customWidth="1"/>
    <col min="9479" max="9479" width="12.42578125" customWidth="1"/>
    <col min="9480" max="9480" width="10.7109375" customWidth="1"/>
    <col min="9481" max="9481" width="12.28515625" customWidth="1"/>
    <col min="9482" max="9482" width="10.28515625" customWidth="1"/>
    <col min="9484" max="9484" width="12.5703125" bestFit="1" customWidth="1"/>
    <col min="9487" max="9487" width="13.85546875" customWidth="1"/>
    <col min="9489" max="9489" width="18.7109375" customWidth="1"/>
    <col min="9722" max="9722" width="7.28515625" customWidth="1"/>
    <col min="9723" max="9723" width="5.42578125" customWidth="1"/>
    <col min="9724" max="9724" width="10.140625" customWidth="1"/>
    <col min="9725" max="9725" width="23.5703125" customWidth="1"/>
    <col min="9726" max="9726" width="22.42578125" customWidth="1"/>
    <col min="9727" max="9727" width="9.140625" customWidth="1"/>
    <col min="9728" max="9728" width="7.42578125" customWidth="1"/>
    <col min="9729" max="9729" width="6.85546875" customWidth="1"/>
    <col min="9730" max="9731" width="6.28515625" customWidth="1"/>
    <col min="9732" max="9732" width="8.85546875" customWidth="1"/>
    <col min="9733" max="9733" width="13.85546875" customWidth="1"/>
    <col min="9735" max="9735" width="12.42578125" customWidth="1"/>
    <col min="9736" max="9736" width="10.7109375" customWidth="1"/>
    <col min="9737" max="9737" width="12.28515625" customWidth="1"/>
    <col min="9738" max="9738" width="10.28515625" customWidth="1"/>
    <col min="9740" max="9740" width="12.5703125" bestFit="1" customWidth="1"/>
    <col min="9743" max="9743" width="13.85546875" customWidth="1"/>
    <col min="9745" max="9745" width="18.7109375" customWidth="1"/>
    <col min="9978" max="9978" width="7.28515625" customWidth="1"/>
    <col min="9979" max="9979" width="5.42578125" customWidth="1"/>
    <col min="9980" max="9980" width="10.140625" customWidth="1"/>
    <col min="9981" max="9981" width="23.5703125" customWidth="1"/>
    <col min="9982" max="9982" width="22.42578125" customWidth="1"/>
    <col min="9983" max="9983" width="9.140625" customWidth="1"/>
    <col min="9984" max="9984" width="7.42578125" customWidth="1"/>
    <col min="9985" max="9985" width="6.85546875" customWidth="1"/>
    <col min="9986" max="9987" width="6.28515625" customWidth="1"/>
    <col min="9988" max="9988" width="8.85546875" customWidth="1"/>
    <col min="9989" max="9989" width="13.85546875" customWidth="1"/>
    <col min="9991" max="9991" width="12.42578125" customWidth="1"/>
    <col min="9992" max="9992" width="10.7109375" customWidth="1"/>
    <col min="9993" max="9993" width="12.28515625" customWidth="1"/>
    <col min="9994" max="9994" width="10.28515625" customWidth="1"/>
    <col min="9996" max="9996" width="12.5703125" bestFit="1" customWidth="1"/>
    <col min="9999" max="9999" width="13.85546875" customWidth="1"/>
    <col min="10001" max="10001" width="18.7109375" customWidth="1"/>
    <col min="10234" max="10234" width="7.28515625" customWidth="1"/>
    <col min="10235" max="10235" width="5.42578125" customWidth="1"/>
    <col min="10236" max="10236" width="10.140625" customWidth="1"/>
    <col min="10237" max="10237" width="23.5703125" customWidth="1"/>
    <col min="10238" max="10238" width="22.42578125" customWidth="1"/>
    <col min="10239" max="10239" width="9.140625" customWidth="1"/>
    <col min="10240" max="10240" width="7.42578125" customWidth="1"/>
    <col min="10241" max="10241" width="6.85546875" customWidth="1"/>
    <col min="10242" max="10243" width="6.28515625" customWidth="1"/>
    <col min="10244" max="10244" width="8.85546875" customWidth="1"/>
    <col min="10245" max="10245" width="13.85546875" customWidth="1"/>
    <col min="10247" max="10247" width="12.42578125" customWidth="1"/>
    <col min="10248" max="10248" width="10.7109375" customWidth="1"/>
    <col min="10249" max="10249" width="12.28515625" customWidth="1"/>
    <col min="10250" max="10250" width="10.28515625" customWidth="1"/>
    <col min="10252" max="10252" width="12.5703125" bestFit="1" customWidth="1"/>
    <col min="10255" max="10255" width="13.85546875" customWidth="1"/>
    <col min="10257" max="10257" width="18.7109375" customWidth="1"/>
    <col min="10490" max="10490" width="7.28515625" customWidth="1"/>
    <col min="10491" max="10491" width="5.42578125" customWidth="1"/>
    <col min="10492" max="10492" width="10.140625" customWidth="1"/>
    <col min="10493" max="10493" width="23.5703125" customWidth="1"/>
    <col min="10494" max="10494" width="22.42578125" customWidth="1"/>
    <col min="10495" max="10495" width="9.140625" customWidth="1"/>
    <col min="10496" max="10496" width="7.42578125" customWidth="1"/>
    <col min="10497" max="10497" width="6.85546875" customWidth="1"/>
    <col min="10498" max="10499" width="6.28515625" customWidth="1"/>
    <col min="10500" max="10500" width="8.85546875" customWidth="1"/>
    <col min="10501" max="10501" width="13.85546875" customWidth="1"/>
    <col min="10503" max="10503" width="12.42578125" customWidth="1"/>
    <col min="10504" max="10504" width="10.7109375" customWidth="1"/>
    <col min="10505" max="10505" width="12.28515625" customWidth="1"/>
    <col min="10506" max="10506" width="10.28515625" customWidth="1"/>
    <col min="10508" max="10508" width="12.5703125" bestFit="1" customWidth="1"/>
    <col min="10511" max="10511" width="13.85546875" customWidth="1"/>
    <col min="10513" max="10513" width="18.7109375" customWidth="1"/>
    <col min="10746" max="10746" width="7.28515625" customWidth="1"/>
    <col min="10747" max="10747" width="5.42578125" customWidth="1"/>
    <col min="10748" max="10748" width="10.140625" customWidth="1"/>
    <col min="10749" max="10749" width="23.5703125" customWidth="1"/>
    <col min="10750" max="10750" width="22.42578125" customWidth="1"/>
    <col min="10751" max="10751" width="9.140625" customWidth="1"/>
    <col min="10752" max="10752" width="7.42578125" customWidth="1"/>
    <col min="10753" max="10753" width="6.85546875" customWidth="1"/>
    <col min="10754" max="10755" width="6.28515625" customWidth="1"/>
    <col min="10756" max="10756" width="8.85546875" customWidth="1"/>
    <col min="10757" max="10757" width="13.85546875" customWidth="1"/>
    <col min="10759" max="10759" width="12.42578125" customWidth="1"/>
    <col min="10760" max="10760" width="10.7109375" customWidth="1"/>
    <col min="10761" max="10761" width="12.28515625" customWidth="1"/>
    <col min="10762" max="10762" width="10.28515625" customWidth="1"/>
    <col min="10764" max="10764" width="12.5703125" bestFit="1" customWidth="1"/>
    <col min="10767" max="10767" width="13.85546875" customWidth="1"/>
    <col min="10769" max="10769" width="18.7109375" customWidth="1"/>
    <col min="11002" max="11002" width="7.28515625" customWidth="1"/>
    <col min="11003" max="11003" width="5.42578125" customWidth="1"/>
    <col min="11004" max="11004" width="10.140625" customWidth="1"/>
    <col min="11005" max="11005" width="23.5703125" customWidth="1"/>
    <col min="11006" max="11006" width="22.42578125" customWidth="1"/>
    <col min="11007" max="11007" width="9.140625" customWidth="1"/>
    <col min="11008" max="11008" width="7.42578125" customWidth="1"/>
    <col min="11009" max="11009" width="6.85546875" customWidth="1"/>
    <col min="11010" max="11011" width="6.28515625" customWidth="1"/>
    <col min="11012" max="11012" width="8.85546875" customWidth="1"/>
    <col min="11013" max="11013" width="13.85546875" customWidth="1"/>
    <col min="11015" max="11015" width="12.42578125" customWidth="1"/>
    <col min="11016" max="11016" width="10.7109375" customWidth="1"/>
    <col min="11017" max="11017" width="12.28515625" customWidth="1"/>
    <col min="11018" max="11018" width="10.28515625" customWidth="1"/>
    <col min="11020" max="11020" width="12.5703125" bestFit="1" customWidth="1"/>
    <col min="11023" max="11023" width="13.85546875" customWidth="1"/>
    <col min="11025" max="11025" width="18.7109375" customWidth="1"/>
    <col min="11258" max="11258" width="7.28515625" customWidth="1"/>
    <col min="11259" max="11259" width="5.42578125" customWidth="1"/>
    <col min="11260" max="11260" width="10.140625" customWidth="1"/>
    <col min="11261" max="11261" width="23.5703125" customWidth="1"/>
    <col min="11262" max="11262" width="22.42578125" customWidth="1"/>
    <col min="11263" max="11263" width="9.140625" customWidth="1"/>
    <col min="11264" max="11264" width="7.42578125" customWidth="1"/>
    <col min="11265" max="11265" width="6.85546875" customWidth="1"/>
    <col min="11266" max="11267" width="6.28515625" customWidth="1"/>
    <col min="11268" max="11268" width="8.85546875" customWidth="1"/>
    <col min="11269" max="11269" width="13.85546875" customWidth="1"/>
    <col min="11271" max="11271" width="12.42578125" customWidth="1"/>
    <col min="11272" max="11272" width="10.7109375" customWidth="1"/>
    <col min="11273" max="11273" width="12.28515625" customWidth="1"/>
    <col min="11274" max="11274" width="10.28515625" customWidth="1"/>
    <col min="11276" max="11276" width="12.5703125" bestFit="1" customWidth="1"/>
    <col min="11279" max="11279" width="13.85546875" customWidth="1"/>
    <col min="11281" max="11281" width="18.7109375" customWidth="1"/>
    <col min="11514" max="11514" width="7.28515625" customWidth="1"/>
    <col min="11515" max="11515" width="5.42578125" customWidth="1"/>
    <col min="11516" max="11516" width="10.140625" customWidth="1"/>
    <col min="11517" max="11517" width="23.5703125" customWidth="1"/>
    <col min="11518" max="11518" width="22.42578125" customWidth="1"/>
    <col min="11519" max="11519" width="9.140625" customWidth="1"/>
    <col min="11520" max="11520" width="7.42578125" customWidth="1"/>
    <col min="11521" max="11521" width="6.85546875" customWidth="1"/>
    <col min="11522" max="11523" width="6.28515625" customWidth="1"/>
    <col min="11524" max="11524" width="8.85546875" customWidth="1"/>
    <col min="11525" max="11525" width="13.85546875" customWidth="1"/>
    <col min="11527" max="11527" width="12.42578125" customWidth="1"/>
    <col min="11528" max="11528" width="10.7109375" customWidth="1"/>
    <col min="11529" max="11529" width="12.28515625" customWidth="1"/>
    <col min="11530" max="11530" width="10.28515625" customWidth="1"/>
    <col min="11532" max="11532" width="12.5703125" bestFit="1" customWidth="1"/>
    <col min="11535" max="11535" width="13.85546875" customWidth="1"/>
    <col min="11537" max="11537" width="18.7109375" customWidth="1"/>
    <col min="11770" max="11770" width="7.28515625" customWidth="1"/>
    <col min="11771" max="11771" width="5.42578125" customWidth="1"/>
    <col min="11772" max="11772" width="10.140625" customWidth="1"/>
    <col min="11773" max="11773" width="23.5703125" customWidth="1"/>
    <col min="11774" max="11774" width="22.42578125" customWidth="1"/>
    <col min="11775" max="11775" width="9.140625" customWidth="1"/>
    <col min="11776" max="11776" width="7.42578125" customWidth="1"/>
    <col min="11777" max="11777" width="6.85546875" customWidth="1"/>
    <col min="11778" max="11779" width="6.28515625" customWidth="1"/>
    <col min="11780" max="11780" width="8.85546875" customWidth="1"/>
    <col min="11781" max="11781" width="13.85546875" customWidth="1"/>
    <col min="11783" max="11783" width="12.42578125" customWidth="1"/>
    <col min="11784" max="11784" width="10.7109375" customWidth="1"/>
    <col min="11785" max="11785" width="12.28515625" customWidth="1"/>
    <col min="11786" max="11786" width="10.28515625" customWidth="1"/>
    <col min="11788" max="11788" width="12.5703125" bestFit="1" customWidth="1"/>
    <col min="11791" max="11791" width="13.85546875" customWidth="1"/>
    <col min="11793" max="11793" width="18.7109375" customWidth="1"/>
    <col min="12026" max="12026" width="7.28515625" customWidth="1"/>
    <col min="12027" max="12027" width="5.42578125" customWidth="1"/>
    <col min="12028" max="12028" width="10.140625" customWidth="1"/>
    <col min="12029" max="12029" width="23.5703125" customWidth="1"/>
    <col min="12030" max="12030" width="22.42578125" customWidth="1"/>
    <col min="12031" max="12031" width="9.140625" customWidth="1"/>
    <col min="12032" max="12032" width="7.42578125" customWidth="1"/>
    <col min="12033" max="12033" width="6.85546875" customWidth="1"/>
    <col min="12034" max="12035" width="6.28515625" customWidth="1"/>
    <col min="12036" max="12036" width="8.85546875" customWidth="1"/>
    <col min="12037" max="12037" width="13.85546875" customWidth="1"/>
    <col min="12039" max="12039" width="12.42578125" customWidth="1"/>
    <col min="12040" max="12040" width="10.7109375" customWidth="1"/>
    <col min="12041" max="12041" width="12.28515625" customWidth="1"/>
    <col min="12042" max="12042" width="10.28515625" customWidth="1"/>
    <col min="12044" max="12044" width="12.5703125" bestFit="1" customWidth="1"/>
    <col min="12047" max="12047" width="13.85546875" customWidth="1"/>
    <col min="12049" max="12049" width="18.7109375" customWidth="1"/>
    <col min="12282" max="12282" width="7.28515625" customWidth="1"/>
    <col min="12283" max="12283" width="5.42578125" customWidth="1"/>
    <col min="12284" max="12284" width="10.140625" customWidth="1"/>
    <col min="12285" max="12285" width="23.5703125" customWidth="1"/>
    <col min="12286" max="12286" width="22.42578125" customWidth="1"/>
    <col min="12287" max="12287" width="9.140625" customWidth="1"/>
    <col min="12288" max="12288" width="7.42578125" customWidth="1"/>
    <col min="12289" max="12289" width="6.85546875" customWidth="1"/>
    <col min="12290" max="12291" width="6.28515625" customWidth="1"/>
    <col min="12292" max="12292" width="8.85546875" customWidth="1"/>
    <col min="12293" max="12293" width="13.85546875" customWidth="1"/>
    <col min="12295" max="12295" width="12.42578125" customWidth="1"/>
    <col min="12296" max="12296" width="10.7109375" customWidth="1"/>
    <col min="12297" max="12297" width="12.28515625" customWidth="1"/>
    <col min="12298" max="12298" width="10.28515625" customWidth="1"/>
    <col min="12300" max="12300" width="12.5703125" bestFit="1" customWidth="1"/>
    <col min="12303" max="12303" width="13.85546875" customWidth="1"/>
    <col min="12305" max="12305" width="18.7109375" customWidth="1"/>
    <col min="12538" max="12538" width="7.28515625" customWidth="1"/>
    <col min="12539" max="12539" width="5.42578125" customWidth="1"/>
    <col min="12540" max="12540" width="10.140625" customWidth="1"/>
    <col min="12541" max="12541" width="23.5703125" customWidth="1"/>
    <col min="12542" max="12542" width="22.42578125" customWidth="1"/>
    <col min="12543" max="12543" width="9.140625" customWidth="1"/>
    <col min="12544" max="12544" width="7.42578125" customWidth="1"/>
    <col min="12545" max="12545" width="6.85546875" customWidth="1"/>
    <col min="12546" max="12547" width="6.28515625" customWidth="1"/>
    <col min="12548" max="12548" width="8.85546875" customWidth="1"/>
    <col min="12549" max="12549" width="13.85546875" customWidth="1"/>
    <col min="12551" max="12551" width="12.42578125" customWidth="1"/>
    <col min="12552" max="12552" width="10.7109375" customWidth="1"/>
    <col min="12553" max="12553" width="12.28515625" customWidth="1"/>
    <col min="12554" max="12554" width="10.28515625" customWidth="1"/>
    <col min="12556" max="12556" width="12.5703125" bestFit="1" customWidth="1"/>
    <col min="12559" max="12559" width="13.85546875" customWidth="1"/>
    <col min="12561" max="12561" width="18.7109375" customWidth="1"/>
    <col min="12794" max="12794" width="7.28515625" customWidth="1"/>
    <col min="12795" max="12795" width="5.42578125" customWidth="1"/>
    <col min="12796" max="12796" width="10.140625" customWidth="1"/>
    <col min="12797" max="12797" width="23.5703125" customWidth="1"/>
    <col min="12798" max="12798" width="22.42578125" customWidth="1"/>
    <col min="12799" max="12799" width="9.140625" customWidth="1"/>
    <col min="12800" max="12800" width="7.42578125" customWidth="1"/>
    <col min="12801" max="12801" width="6.85546875" customWidth="1"/>
    <col min="12802" max="12803" width="6.28515625" customWidth="1"/>
    <col min="12804" max="12804" width="8.85546875" customWidth="1"/>
    <col min="12805" max="12805" width="13.85546875" customWidth="1"/>
    <col min="12807" max="12807" width="12.42578125" customWidth="1"/>
    <col min="12808" max="12808" width="10.7109375" customWidth="1"/>
    <col min="12809" max="12809" width="12.28515625" customWidth="1"/>
    <col min="12810" max="12810" width="10.28515625" customWidth="1"/>
    <col min="12812" max="12812" width="12.5703125" bestFit="1" customWidth="1"/>
    <col min="12815" max="12815" width="13.85546875" customWidth="1"/>
    <col min="12817" max="12817" width="18.7109375" customWidth="1"/>
    <col min="13050" max="13050" width="7.28515625" customWidth="1"/>
    <col min="13051" max="13051" width="5.42578125" customWidth="1"/>
    <col min="13052" max="13052" width="10.140625" customWidth="1"/>
    <col min="13053" max="13053" width="23.5703125" customWidth="1"/>
    <col min="13054" max="13054" width="22.42578125" customWidth="1"/>
    <col min="13055" max="13055" width="9.140625" customWidth="1"/>
    <col min="13056" max="13056" width="7.42578125" customWidth="1"/>
    <col min="13057" max="13057" width="6.85546875" customWidth="1"/>
    <col min="13058" max="13059" width="6.28515625" customWidth="1"/>
    <col min="13060" max="13060" width="8.85546875" customWidth="1"/>
    <col min="13061" max="13061" width="13.85546875" customWidth="1"/>
    <col min="13063" max="13063" width="12.42578125" customWidth="1"/>
    <col min="13064" max="13064" width="10.7109375" customWidth="1"/>
    <col min="13065" max="13065" width="12.28515625" customWidth="1"/>
    <col min="13066" max="13066" width="10.28515625" customWidth="1"/>
    <col min="13068" max="13068" width="12.5703125" bestFit="1" customWidth="1"/>
    <col min="13071" max="13071" width="13.85546875" customWidth="1"/>
    <col min="13073" max="13073" width="18.7109375" customWidth="1"/>
    <col min="13306" max="13306" width="7.28515625" customWidth="1"/>
    <col min="13307" max="13307" width="5.42578125" customWidth="1"/>
    <col min="13308" max="13308" width="10.140625" customWidth="1"/>
    <col min="13309" max="13309" width="23.5703125" customWidth="1"/>
    <col min="13310" max="13310" width="22.42578125" customWidth="1"/>
    <col min="13311" max="13311" width="9.140625" customWidth="1"/>
    <col min="13312" max="13312" width="7.42578125" customWidth="1"/>
    <col min="13313" max="13313" width="6.85546875" customWidth="1"/>
    <col min="13314" max="13315" width="6.28515625" customWidth="1"/>
    <col min="13316" max="13316" width="8.85546875" customWidth="1"/>
    <col min="13317" max="13317" width="13.85546875" customWidth="1"/>
    <col min="13319" max="13319" width="12.42578125" customWidth="1"/>
    <col min="13320" max="13320" width="10.7109375" customWidth="1"/>
    <col min="13321" max="13321" width="12.28515625" customWidth="1"/>
    <col min="13322" max="13322" width="10.28515625" customWidth="1"/>
    <col min="13324" max="13324" width="12.5703125" bestFit="1" customWidth="1"/>
    <col min="13327" max="13327" width="13.85546875" customWidth="1"/>
    <col min="13329" max="13329" width="18.7109375" customWidth="1"/>
    <col min="13562" max="13562" width="7.28515625" customWidth="1"/>
    <col min="13563" max="13563" width="5.42578125" customWidth="1"/>
    <col min="13564" max="13564" width="10.140625" customWidth="1"/>
    <col min="13565" max="13565" width="23.5703125" customWidth="1"/>
    <col min="13566" max="13566" width="22.42578125" customWidth="1"/>
    <col min="13567" max="13567" width="9.140625" customWidth="1"/>
    <col min="13568" max="13568" width="7.42578125" customWidth="1"/>
    <col min="13569" max="13569" width="6.85546875" customWidth="1"/>
    <col min="13570" max="13571" width="6.28515625" customWidth="1"/>
    <col min="13572" max="13572" width="8.85546875" customWidth="1"/>
    <col min="13573" max="13573" width="13.85546875" customWidth="1"/>
    <col min="13575" max="13575" width="12.42578125" customWidth="1"/>
    <col min="13576" max="13576" width="10.7109375" customWidth="1"/>
    <col min="13577" max="13577" width="12.28515625" customWidth="1"/>
    <col min="13578" max="13578" width="10.28515625" customWidth="1"/>
    <col min="13580" max="13580" width="12.5703125" bestFit="1" customWidth="1"/>
    <col min="13583" max="13583" width="13.85546875" customWidth="1"/>
    <col min="13585" max="13585" width="18.7109375" customWidth="1"/>
    <col min="13818" max="13818" width="7.28515625" customWidth="1"/>
    <col min="13819" max="13819" width="5.42578125" customWidth="1"/>
    <col min="13820" max="13820" width="10.140625" customWidth="1"/>
    <col min="13821" max="13821" width="23.5703125" customWidth="1"/>
    <col min="13822" max="13822" width="22.42578125" customWidth="1"/>
    <col min="13823" max="13823" width="9.140625" customWidth="1"/>
    <col min="13824" max="13824" width="7.42578125" customWidth="1"/>
    <col min="13825" max="13825" width="6.85546875" customWidth="1"/>
    <col min="13826" max="13827" width="6.28515625" customWidth="1"/>
    <col min="13828" max="13828" width="8.85546875" customWidth="1"/>
    <col min="13829" max="13829" width="13.85546875" customWidth="1"/>
    <col min="13831" max="13831" width="12.42578125" customWidth="1"/>
    <col min="13832" max="13832" width="10.7109375" customWidth="1"/>
    <col min="13833" max="13833" width="12.28515625" customWidth="1"/>
    <col min="13834" max="13834" width="10.28515625" customWidth="1"/>
    <col min="13836" max="13836" width="12.5703125" bestFit="1" customWidth="1"/>
    <col min="13839" max="13839" width="13.85546875" customWidth="1"/>
    <col min="13841" max="13841" width="18.7109375" customWidth="1"/>
    <col min="14074" max="14074" width="7.28515625" customWidth="1"/>
    <col min="14075" max="14075" width="5.42578125" customWidth="1"/>
    <col min="14076" max="14076" width="10.140625" customWidth="1"/>
    <col min="14077" max="14077" width="23.5703125" customWidth="1"/>
    <col min="14078" max="14078" width="22.42578125" customWidth="1"/>
    <col min="14079" max="14079" width="9.140625" customWidth="1"/>
    <col min="14080" max="14080" width="7.42578125" customWidth="1"/>
    <col min="14081" max="14081" width="6.85546875" customWidth="1"/>
    <col min="14082" max="14083" width="6.28515625" customWidth="1"/>
    <col min="14084" max="14084" width="8.85546875" customWidth="1"/>
    <col min="14085" max="14085" width="13.85546875" customWidth="1"/>
    <col min="14087" max="14087" width="12.42578125" customWidth="1"/>
    <col min="14088" max="14088" width="10.7109375" customWidth="1"/>
    <col min="14089" max="14089" width="12.28515625" customWidth="1"/>
    <col min="14090" max="14090" width="10.28515625" customWidth="1"/>
    <col min="14092" max="14092" width="12.5703125" bestFit="1" customWidth="1"/>
    <col min="14095" max="14095" width="13.85546875" customWidth="1"/>
    <col min="14097" max="14097" width="18.7109375" customWidth="1"/>
    <col min="14330" max="14330" width="7.28515625" customWidth="1"/>
    <col min="14331" max="14331" width="5.42578125" customWidth="1"/>
    <col min="14332" max="14332" width="10.140625" customWidth="1"/>
    <col min="14333" max="14333" width="23.5703125" customWidth="1"/>
    <col min="14334" max="14334" width="22.42578125" customWidth="1"/>
    <col min="14335" max="14335" width="9.140625" customWidth="1"/>
    <col min="14336" max="14336" width="7.42578125" customWidth="1"/>
    <col min="14337" max="14337" width="6.85546875" customWidth="1"/>
    <col min="14338" max="14339" width="6.28515625" customWidth="1"/>
    <col min="14340" max="14340" width="8.85546875" customWidth="1"/>
    <col min="14341" max="14341" width="13.85546875" customWidth="1"/>
    <col min="14343" max="14343" width="12.42578125" customWidth="1"/>
    <col min="14344" max="14344" width="10.7109375" customWidth="1"/>
    <col min="14345" max="14345" width="12.28515625" customWidth="1"/>
    <col min="14346" max="14346" width="10.28515625" customWidth="1"/>
    <col min="14348" max="14348" width="12.5703125" bestFit="1" customWidth="1"/>
    <col min="14351" max="14351" width="13.85546875" customWidth="1"/>
    <col min="14353" max="14353" width="18.7109375" customWidth="1"/>
    <col min="14586" max="14586" width="7.28515625" customWidth="1"/>
    <col min="14587" max="14587" width="5.42578125" customWidth="1"/>
    <col min="14588" max="14588" width="10.140625" customWidth="1"/>
    <col min="14589" max="14589" width="23.5703125" customWidth="1"/>
    <col min="14590" max="14590" width="22.42578125" customWidth="1"/>
    <col min="14591" max="14591" width="9.140625" customWidth="1"/>
    <col min="14592" max="14592" width="7.42578125" customWidth="1"/>
    <col min="14593" max="14593" width="6.85546875" customWidth="1"/>
    <col min="14594" max="14595" width="6.28515625" customWidth="1"/>
    <col min="14596" max="14596" width="8.85546875" customWidth="1"/>
    <col min="14597" max="14597" width="13.85546875" customWidth="1"/>
    <col min="14599" max="14599" width="12.42578125" customWidth="1"/>
    <col min="14600" max="14600" width="10.7109375" customWidth="1"/>
    <col min="14601" max="14601" width="12.28515625" customWidth="1"/>
    <col min="14602" max="14602" width="10.28515625" customWidth="1"/>
    <col min="14604" max="14604" width="12.5703125" bestFit="1" customWidth="1"/>
    <col min="14607" max="14607" width="13.85546875" customWidth="1"/>
    <col min="14609" max="14609" width="18.7109375" customWidth="1"/>
    <col min="14842" max="14842" width="7.28515625" customWidth="1"/>
    <col min="14843" max="14843" width="5.42578125" customWidth="1"/>
    <col min="14844" max="14844" width="10.140625" customWidth="1"/>
    <col min="14845" max="14845" width="23.5703125" customWidth="1"/>
    <col min="14846" max="14846" width="22.42578125" customWidth="1"/>
    <col min="14847" max="14847" width="9.140625" customWidth="1"/>
    <col min="14848" max="14848" width="7.42578125" customWidth="1"/>
    <col min="14849" max="14849" width="6.85546875" customWidth="1"/>
    <col min="14850" max="14851" width="6.28515625" customWidth="1"/>
    <col min="14852" max="14852" width="8.85546875" customWidth="1"/>
    <col min="14853" max="14853" width="13.85546875" customWidth="1"/>
    <col min="14855" max="14855" width="12.42578125" customWidth="1"/>
    <col min="14856" max="14856" width="10.7109375" customWidth="1"/>
    <col min="14857" max="14857" width="12.28515625" customWidth="1"/>
    <col min="14858" max="14858" width="10.28515625" customWidth="1"/>
    <col min="14860" max="14860" width="12.5703125" bestFit="1" customWidth="1"/>
    <col min="14863" max="14863" width="13.85546875" customWidth="1"/>
    <col min="14865" max="14865" width="18.7109375" customWidth="1"/>
    <col min="15098" max="15098" width="7.28515625" customWidth="1"/>
    <col min="15099" max="15099" width="5.42578125" customWidth="1"/>
    <col min="15100" max="15100" width="10.140625" customWidth="1"/>
    <col min="15101" max="15101" width="23.5703125" customWidth="1"/>
    <col min="15102" max="15102" width="22.42578125" customWidth="1"/>
    <col min="15103" max="15103" width="9.140625" customWidth="1"/>
    <col min="15104" max="15104" width="7.42578125" customWidth="1"/>
    <col min="15105" max="15105" width="6.85546875" customWidth="1"/>
    <col min="15106" max="15107" width="6.28515625" customWidth="1"/>
    <col min="15108" max="15108" width="8.85546875" customWidth="1"/>
    <col min="15109" max="15109" width="13.85546875" customWidth="1"/>
    <col min="15111" max="15111" width="12.42578125" customWidth="1"/>
    <col min="15112" max="15112" width="10.7109375" customWidth="1"/>
    <col min="15113" max="15113" width="12.28515625" customWidth="1"/>
    <col min="15114" max="15114" width="10.28515625" customWidth="1"/>
    <col min="15116" max="15116" width="12.5703125" bestFit="1" customWidth="1"/>
    <col min="15119" max="15119" width="13.85546875" customWidth="1"/>
    <col min="15121" max="15121" width="18.7109375" customWidth="1"/>
    <col min="15354" max="15354" width="7.28515625" customWidth="1"/>
    <col min="15355" max="15355" width="5.42578125" customWidth="1"/>
    <col min="15356" max="15356" width="10.140625" customWidth="1"/>
    <col min="15357" max="15357" width="23.5703125" customWidth="1"/>
    <col min="15358" max="15358" width="22.42578125" customWidth="1"/>
    <col min="15359" max="15359" width="9.140625" customWidth="1"/>
    <col min="15360" max="15360" width="7.42578125" customWidth="1"/>
    <col min="15361" max="15361" width="6.85546875" customWidth="1"/>
    <col min="15362" max="15363" width="6.28515625" customWidth="1"/>
    <col min="15364" max="15364" width="8.85546875" customWidth="1"/>
    <col min="15365" max="15365" width="13.85546875" customWidth="1"/>
    <col min="15367" max="15367" width="12.42578125" customWidth="1"/>
    <col min="15368" max="15368" width="10.7109375" customWidth="1"/>
    <col min="15369" max="15369" width="12.28515625" customWidth="1"/>
    <col min="15370" max="15370" width="10.28515625" customWidth="1"/>
    <col min="15372" max="15372" width="12.5703125" bestFit="1" customWidth="1"/>
    <col min="15375" max="15375" width="13.85546875" customWidth="1"/>
    <col min="15377" max="15377" width="18.7109375" customWidth="1"/>
    <col min="15610" max="15610" width="7.28515625" customWidth="1"/>
    <col min="15611" max="15611" width="5.42578125" customWidth="1"/>
    <col min="15612" max="15612" width="10.140625" customWidth="1"/>
    <col min="15613" max="15613" width="23.5703125" customWidth="1"/>
    <col min="15614" max="15614" width="22.42578125" customWidth="1"/>
    <col min="15615" max="15615" width="9.140625" customWidth="1"/>
    <col min="15616" max="15616" width="7.42578125" customWidth="1"/>
    <col min="15617" max="15617" width="6.85546875" customWidth="1"/>
    <col min="15618" max="15619" width="6.28515625" customWidth="1"/>
    <col min="15620" max="15620" width="8.85546875" customWidth="1"/>
    <col min="15621" max="15621" width="13.85546875" customWidth="1"/>
    <col min="15623" max="15623" width="12.42578125" customWidth="1"/>
    <col min="15624" max="15624" width="10.7109375" customWidth="1"/>
    <col min="15625" max="15625" width="12.28515625" customWidth="1"/>
    <col min="15626" max="15626" width="10.28515625" customWidth="1"/>
    <col min="15628" max="15628" width="12.5703125" bestFit="1" customWidth="1"/>
    <col min="15631" max="15631" width="13.85546875" customWidth="1"/>
    <col min="15633" max="15633" width="18.7109375" customWidth="1"/>
    <col min="15866" max="15866" width="7.28515625" customWidth="1"/>
    <col min="15867" max="15867" width="5.42578125" customWidth="1"/>
    <col min="15868" max="15868" width="10.140625" customWidth="1"/>
    <col min="15869" max="15869" width="23.5703125" customWidth="1"/>
    <col min="15870" max="15870" width="22.42578125" customWidth="1"/>
    <col min="15871" max="15871" width="9.140625" customWidth="1"/>
    <col min="15872" max="15872" width="7.42578125" customWidth="1"/>
    <col min="15873" max="15873" width="6.85546875" customWidth="1"/>
    <col min="15874" max="15875" width="6.28515625" customWidth="1"/>
    <col min="15876" max="15876" width="8.85546875" customWidth="1"/>
    <col min="15877" max="15877" width="13.85546875" customWidth="1"/>
    <col min="15879" max="15879" width="12.42578125" customWidth="1"/>
    <col min="15880" max="15880" width="10.7109375" customWidth="1"/>
    <col min="15881" max="15881" width="12.28515625" customWidth="1"/>
    <col min="15882" max="15882" width="10.28515625" customWidth="1"/>
    <col min="15884" max="15884" width="12.5703125" bestFit="1" customWidth="1"/>
    <col min="15887" max="15887" width="13.85546875" customWidth="1"/>
    <col min="15889" max="15889" width="18.7109375" customWidth="1"/>
    <col min="16122" max="16122" width="7.28515625" customWidth="1"/>
    <col min="16123" max="16123" width="5.42578125" customWidth="1"/>
    <col min="16124" max="16124" width="10.140625" customWidth="1"/>
    <col min="16125" max="16125" width="23.5703125" customWidth="1"/>
    <col min="16126" max="16126" width="22.42578125" customWidth="1"/>
    <col min="16127" max="16127" width="9.140625" customWidth="1"/>
    <col min="16128" max="16128" width="7.42578125" customWidth="1"/>
    <col min="16129" max="16129" width="6.85546875" customWidth="1"/>
    <col min="16130" max="16131" width="6.28515625" customWidth="1"/>
    <col min="16132" max="16132" width="8.85546875" customWidth="1"/>
    <col min="16133" max="16133" width="13.85546875" customWidth="1"/>
    <col min="16135" max="16135" width="12.42578125" customWidth="1"/>
    <col min="16136" max="16136" width="10.7109375" customWidth="1"/>
    <col min="16137" max="16137" width="12.28515625" customWidth="1"/>
    <col min="16138" max="16138" width="10.28515625" customWidth="1"/>
    <col min="16140" max="16140" width="12.5703125" bestFit="1" customWidth="1"/>
    <col min="16143" max="16143" width="13.85546875" customWidth="1"/>
    <col min="16145" max="16145" width="18.7109375" customWidth="1"/>
  </cols>
  <sheetData>
    <row r="1" spans="1:39" ht="21" x14ac:dyDescent="0.35">
      <c r="A1" s="112" t="s">
        <v>37</v>
      </c>
      <c r="B1" s="112"/>
      <c r="C1" s="112"/>
      <c r="D1" s="112"/>
      <c r="E1" s="112"/>
      <c r="F1" s="112"/>
      <c r="G1" s="112"/>
      <c r="H1" s="112"/>
      <c r="I1" s="112"/>
      <c r="J1" s="112"/>
      <c r="K1" s="112"/>
      <c r="L1" s="112"/>
      <c r="M1" s="112"/>
      <c r="N1" s="112"/>
      <c r="O1" s="112"/>
      <c r="P1" s="112"/>
      <c r="Q1" s="112"/>
      <c r="R1" s="112"/>
      <c r="S1" s="112"/>
      <c r="T1" s="112"/>
      <c r="U1" s="112"/>
      <c r="V1" s="112"/>
      <c r="W1" s="112"/>
      <c r="X1" s="112"/>
      <c r="Y1" s="112"/>
      <c r="Z1" s="112"/>
      <c r="AA1" s="112"/>
      <c r="AB1" s="112"/>
      <c r="AC1" s="112"/>
      <c r="AD1" s="112"/>
      <c r="AE1" s="112"/>
      <c r="AF1" s="112"/>
      <c r="AG1" s="92"/>
      <c r="AH1" s="92"/>
      <c r="AI1" s="92"/>
    </row>
    <row r="2" spans="1:39" x14ac:dyDescent="0.25">
      <c r="B2" s="18"/>
      <c r="C2" s="18"/>
      <c r="D2" s="18"/>
      <c r="E2" s="18"/>
      <c r="F2" s="18"/>
      <c r="G2" s="18"/>
      <c r="H2" s="18"/>
      <c r="I2" s="18"/>
      <c r="J2" s="18"/>
      <c r="K2" s="18"/>
      <c r="L2" s="18"/>
    </row>
    <row r="3" spans="1:39" ht="21" x14ac:dyDescent="0.35">
      <c r="A3" s="112" t="s">
        <v>38</v>
      </c>
      <c r="B3" s="112"/>
      <c r="C3" s="112"/>
      <c r="D3" s="112"/>
      <c r="E3" s="112"/>
      <c r="F3" s="112"/>
      <c r="G3" s="112"/>
      <c r="H3" s="112"/>
      <c r="I3" s="112"/>
      <c r="J3" s="112"/>
      <c r="K3" s="112"/>
      <c r="L3" s="112"/>
      <c r="M3" s="112"/>
      <c r="N3" s="112"/>
      <c r="O3" s="112"/>
      <c r="P3" s="112"/>
      <c r="Q3" s="112"/>
      <c r="R3" s="112"/>
      <c r="S3" s="112"/>
      <c r="T3" s="112"/>
      <c r="U3" s="112"/>
      <c r="V3" s="112"/>
      <c r="W3" s="112"/>
      <c r="X3" s="112"/>
      <c r="Y3" s="112"/>
      <c r="Z3" s="112"/>
      <c r="AA3" s="112"/>
      <c r="AB3" s="112"/>
      <c r="AC3" s="112"/>
      <c r="AD3" s="112"/>
      <c r="AE3" s="112"/>
      <c r="AF3" s="112"/>
      <c r="AG3" s="92"/>
      <c r="AH3" s="92"/>
      <c r="AI3" s="92"/>
    </row>
    <row r="4" spans="1:39" ht="21" x14ac:dyDescent="0.35">
      <c r="A4" s="112" t="s">
        <v>39</v>
      </c>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2"/>
      <c r="AF4" s="112"/>
      <c r="AG4" s="92"/>
      <c r="AH4" s="92"/>
      <c r="AI4" s="92"/>
    </row>
    <row r="5" spans="1:39" ht="15.75" x14ac:dyDescent="0.25">
      <c r="B5" s="19"/>
      <c r="C5" s="19"/>
      <c r="D5" s="19" t="s">
        <v>40</v>
      </c>
      <c r="E5" s="19"/>
      <c r="F5" s="20"/>
      <c r="G5" s="19"/>
      <c r="H5" s="19"/>
      <c r="I5" s="19"/>
      <c r="J5" s="19"/>
      <c r="K5" s="19"/>
      <c r="L5" s="19"/>
    </row>
    <row r="6" spans="1:39" x14ac:dyDescent="0.25">
      <c r="B6" t="s">
        <v>41</v>
      </c>
    </row>
    <row r="7" spans="1:39" x14ac:dyDescent="0.25">
      <c r="B7" t="s">
        <v>42</v>
      </c>
    </row>
    <row r="8" spans="1:39" ht="28.5" customHeight="1" x14ac:dyDescent="0.25">
      <c r="B8" s="113" t="s">
        <v>43</v>
      </c>
      <c r="C8" s="113" t="s">
        <v>44</v>
      </c>
      <c r="D8" s="113" t="s">
        <v>45</v>
      </c>
      <c r="E8" s="113" t="s">
        <v>46</v>
      </c>
      <c r="F8" s="113" t="s">
        <v>47</v>
      </c>
      <c r="G8" s="113" t="s">
        <v>48</v>
      </c>
      <c r="H8" s="114" t="s">
        <v>49</v>
      </c>
      <c r="I8" s="114" t="s">
        <v>50</v>
      </c>
      <c r="J8" s="114" t="s">
        <v>51</v>
      </c>
      <c r="K8" s="114" t="s">
        <v>52</v>
      </c>
      <c r="L8" s="114" t="s">
        <v>53</v>
      </c>
      <c r="M8" s="114" t="s">
        <v>54</v>
      </c>
      <c r="N8" s="124" t="s">
        <v>55</v>
      </c>
      <c r="O8" s="114" t="s">
        <v>56</v>
      </c>
      <c r="P8" s="114" t="s">
        <v>57</v>
      </c>
      <c r="Q8" s="119" t="s">
        <v>58</v>
      </c>
      <c r="R8" s="119" t="s">
        <v>59</v>
      </c>
      <c r="S8" s="119" t="s">
        <v>60</v>
      </c>
      <c r="T8" s="117" t="s">
        <v>107</v>
      </c>
      <c r="U8" s="117"/>
      <c r="V8" s="115" t="s">
        <v>114</v>
      </c>
      <c r="W8" s="116"/>
      <c r="X8" s="117" t="s">
        <v>109</v>
      </c>
      <c r="Y8" s="117"/>
      <c r="Z8" s="115" t="s">
        <v>110</v>
      </c>
      <c r="AA8" s="116"/>
      <c r="AB8" s="115" t="s">
        <v>113</v>
      </c>
      <c r="AC8" s="116"/>
    </row>
    <row r="9" spans="1:39" ht="24" x14ac:dyDescent="0.25">
      <c r="B9" s="113"/>
      <c r="C9" s="113"/>
      <c r="D9" s="113"/>
      <c r="E9" s="113"/>
      <c r="F9" s="113"/>
      <c r="G9" s="113"/>
      <c r="H9" s="114"/>
      <c r="I9" s="114"/>
      <c r="J9" s="114"/>
      <c r="K9" s="114"/>
      <c r="L9" s="114"/>
      <c r="M9" s="114"/>
      <c r="N9" s="125"/>
      <c r="O9" s="114"/>
      <c r="P9" s="114"/>
      <c r="Q9" s="120"/>
      <c r="R9" s="120"/>
      <c r="S9" s="120"/>
      <c r="T9" s="21" t="s">
        <v>32</v>
      </c>
      <c r="U9" s="21" t="s">
        <v>33</v>
      </c>
      <c r="V9" s="21" t="s">
        <v>32</v>
      </c>
      <c r="W9" s="21" t="s">
        <v>33</v>
      </c>
      <c r="X9" s="21" t="s">
        <v>32</v>
      </c>
      <c r="Y9" s="21" t="s">
        <v>33</v>
      </c>
      <c r="Z9" s="21" t="s">
        <v>32</v>
      </c>
      <c r="AA9" s="21" t="s">
        <v>33</v>
      </c>
      <c r="AB9" s="21" t="s">
        <v>32</v>
      </c>
      <c r="AC9" s="21" t="s">
        <v>33</v>
      </c>
    </row>
    <row r="10" spans="1:39" ht="89.25" customHeight="1" x14ac:dyDescent="0.25">
      <c r="B10" s="22">
        <v>1</v>
      </c>
      <c r="C10" s="22">
        <v>40101701</v>
      </c>
      <c r="D10" s="22" t="s">
        <v>65</v>
      </c>
      <c r="E10" s="22" t="s">
        <v>108</v>
      </c>
      <c r="F10" s="22" t="s">
        <v>34</v>
      </c>
      <c r="G10" s="23">
        <f>20-1</f>
        <v>19</v>
      </c>
      <c r="H10" s="23">
        <v>2</v>
      </c>
      <c r="I10" s="23">
        <v>2</v>
      </c>
      <c r="J10" s="23">
        <v>2</v>
      </c>
      <c r="K10" s="23">
        <v>2</v>
      </c>
      <c r="L10" s="23">
        <v>1</v>
      </c>
      <c r="M10" s="23">
        <v>1</v>
      </c>
      <c r="N10" s="23">
        <v>1</v>
      </c>
      <c r="O10" s="23">
        <v>3</v>
      </c>
      <c r="P10" s="23">
        <v>2</v>
      </c>
      <c r="Q10" s="23">
        <v>2</v>
      </c>
      <c r="R10" s="23">
        <v>2</v>
      </c>
      <c r="S10" s="23"/>
      <c r="T10" s="25">
        <v>3342000</v>
      </c>
      <c r="U10" s="25">
        <f>+T10*G10</f>
        <v>63498000</v>
      </c>
      <c r="V10" s="25">
        <v>3685000</v>
      </c>
      <c r="W10" s="25">
        <f>+V10*G10</f>
        <v>70015000</v>
      </c>
      <c r="X10" s="25">
        <v>8500000</v>
      </c>
      <c r="Y10" s="25">
        <f>+X10*G10</f>
        <v>161500000</v>
      </c>
      <c r="Z10" s="25">
        <v>3297600</v>
      </c>
      <c r="AA10" s="25">
        <f>+Z10*G10</f>
        <v>62654400</v>
      </c>
      <c r="AB10" s="25">
        <v>6344502</v>
      </c>
      <c r="AC10" s="25">
        <f>+AB10*G10</f>
        <v>120545538</v>
      </c>
      <c r="AK10" s="78"/>
      <c r="AL10" s="78"/>
      <c r="AM10" s="78"/>
    </row>
    <row r="11" spans="1:39" ht="34.5" customHeight="1" x14ac:dyDescent="0.25">
      <c r="B11" s="155" t="s">
        <v>93</v>
      </c>
      <c r="C11" s="156"/>
      <c r="D11" s="156"/>
      <c r="E11" s="156"/>
      <c r="F11" s="156"/>
      <c r="G11" s="157"/>
      <c r="H11" s="26"/>
      <c r="I11" s="26"/>
      <c r="J11" s="26"/>
      <c r="K11" s="26"/>
      <c r="L11" s="26"/>
      <c r="M11" s="26"/>
      <c r="N11" s="26"/>
      <c r="O11" s="26"/>
      <c r="P11" s="26"/>
      <c r="Q11" s="26"/>
      <c r="R11" s="26"/>
      <c r="S11" s="26"/>
      <c r="T11" s="25"/>
      <c r="U11" s="25"/>
      <c r="V11" s="25"/>
      <c r="W11" s="25"/>
      <c r="X11" s="25"/>
      <c r="Y11" s="25"/>
      <c r="Z11" s="25"/>
      <c r="AA11" s="25"/>
      <c r="AB11" s="25"/>
      <c r="AC11" s="25"/>
      <c r="AM11" s="79"/>
    </row>
    <row r="12" spans="1:39" x14ac:dyDescent="0.25">
      <c r="B12" s="126" t="s">
        <v>35</v>
      </c>
      <c r="C12" s="127"/>
      <c r="D12" s="127"/>
      <c r="E12" s="127"/>
      <c r="F12" s="127"/>
      <c r="G12" s="128"/>
      <c r="H12" s="27"/>
      <c r="I12" s="27"/>
      <c r="J12" s="27"/>
      <c r="K12" s="27"/>
      <c r="L12" s="27"/>
      <c r="M12" s="27"/>
      <c r="N12" s="27"/>
      <c r="O12" s="27"/>
      <c r="P12" s="27"/>
      <c r="Q12" s="27"/>
      <c r="R12" s="27"/>
      <c r="S12" s="27"/>
      <c r="T12" s="28"/>
      <c r="U12" s="87">
        <f>SUM(U10:U10)</f>
        <v>63498000</v>
      </c>
      <c r="V12" s="87"/>
      <c r="W12" s="87">
        <f>SUM(W10:W10)</f>
        <v>70015000</v>
      </c>
      <c r="X12" s="87"/>
      <c r="Y12" s="87">
        <f>SUM(Y10:Y10)</f>
        <v>161500000</v>
      </c>
      <c r="Z12" s="87"/>
      <c r="AA12" s="87">
        <f>SUM(AA10:AA11)</f>
        <v>62654400</v>
      </c>
      <c r="AB12" s="87"/>
      <c r="AC12" s="87">
        <f>+AC10</f>
        <v>120545538</v>
      </c>
    </row>
    <row r="13" spans="1:39" x14ac:dyDescent="0.25">
      <c r="B13" s="121" t="s">
        <v>36</v>
      </c>
      <c r="C13" s="122"/>
      <c r="D13" s="122"/>
      <c r="E13" s="122"/>
      <c r="F13" s="122"/>
      <c r="G13" s="123"/>
      <c r="H13" s="27"/>
      <c r="I13" s="27"/>
      <c r="J13" s="27"/>
      <c r="K13" s="27"/>
      <c r="L13" s="27"/>
      <c r="M13" s="27"/>
      <c r="N13" s="27"/>
      <c r="O13" s="27"/>
      <c r="P13" s="27"/>
      <c r="Q13" s="27"/>
      <c r="R13" s="27"/>
      <c r="S13" s="27"/>
      <c r="T13" s="28"/>
      <c r="U13" s="87">
        <v>0</v>
      </c>
      <c r="V13" s="87"/>
      <c r="W13" s="87">
        <v>0</v>
      </c>
      <c r="X13" s="87"/>
      <c r="Y13" s="87">
        <v>0</v>
      </c>
      <c r="Z13" s="87"/>
      <c r="AA13" s="87"/>
      <c r="AB13" s="87"/>
      <c r="AC13" s="87"/>
    </row>
    <row r="14" spans="1:39" x14ac:dyDescent="0.25">
      <c r="B14" s="121" t="s">
        <v>30</v>
      </c>
      <c r="C14" s="122"/>
      <c r="D14" s="122"/>
      <c r="E14" s="122"/>
      <c r="F14" s="122"/>
      <c r="G14" s="123"/>
      <c r="H14" s="27"/>
      <c r="I14" s="27"/>
      <c r="J14" s="27"/>
      <c r="K14" s="27"/>
      <c r="L14" s="27"/>
      <c r="M14" s="27"/>
      <c r="N14" s="27"/>
      <c r="O14" s="27"/>
      <c r="P14" s="27"/>
      <c r="Q14" s="27"/>
      <c r="R14" s="27"/>
      <c r="S14" s="27"/>
      <c r="T14" s="28"/>
      <c r="U14" s="87">
        <f>SUM(U12:U13)</f>
        <v>63498000</v>
      </c>
      <c r="V14" s="87"/>
      <c r="W14" s="87">
        <f>SUM(W12:W13)</f>
        <v>70015000</v>
      </c>
      <c r="X14" s="87"/>
      <c r="Y14" s="87">
        <f>SUM(Y12:Y13)</f>
        <v>161500000</v>
      </c>
      <c r="Z14" s="87"/>
      <c r="AA14" s="87">
        <f>+AA12</f>
        <v>62654400</v>
      </c>
      <c r="AB14" s="87"/>
      <c r="AC14" s="87">
        <f>+AC12</f>
        <v>120545538</v>
      </c>
    </row>
    <row r="16" spans="1:39" x14ac:dyDescent="0.25">
      <c r="AI16" s="44"/>
    </row>
    <row r="17" spans="2:29" x14ac:dyDescent="0.25">
      <c r="E17" s="65"/>
      <c r="F17" s="73"/>
      <c r="G17" s="76"/>
      <c r="H17" s="76"/>
      <c r="I17" s="76"/>
      <c r="J17" s="70"/>
      <c r="L17" s="44"/>
      <c r="M17" s="44"/>
      <c r="N17" s="44"/>
      <c r="O17" s="77"/>
      <c r="P17" s="77"/>
      <c r="W17" s="88"/>
    </row>
    <row r="18" spans="2:29" ht="23.25" customHeight="1" x14ac:dyDescent="0.25">
      <c r="B18" s="113" t="s">
        <v>43</v>
      </c>
      <c r="C18" s="113" t="s">
        <v>44</v>
      </c>
      <c r="D18" s="113" t="s">
        <v>45</v>
      </c>
      <c r="E18" s="113" t="s">
        <v>46</v>
      </c>
      <c r="F18" s="113" t="s">
        <v>47</v>
      </c>
      <c r="G18" s="113" t="s">
        <v>48</v>
      </c>
      <c r="T18" s="115" t="s">
        <v>111</v>
      </c>
      <c r="U18" s="116"/>
      <c r="V18" s="115" t="s">
        <v>115</v>
      </c>
      <c r="W18" s="116"/>
      <c r="X18" s="115" t="s">
        <v>112</v>
      </c>
      <c r="Y18" s="116"/>
      <c r="Z18" s="117" t="s">
        <v>31</v>
      </c>
      <c r="AA18" s="117"/>
      <c r="AB18" s="138"/>
      <c r="AC18" s="138"/>
    </row>
    <row r="19" spans="2:29" ht="24.75" customHeight="1" x14ac:dyDescent="0.25">
      <c r="B19" s="113"/>
      <c r="C19" s="113"/>
      <c r="D19" s="113"/>
      <c r="E19" s="113"/>
      <c r="F19" s="113"/>
      <c r="G19" s="113"/>
      <c r="T19" s="21" t="s">
        <v>32</v>
      </c>
      <c r="U19" s="21" t="s">
        <v>33</v>
      </c>
      <c r="V19" s="21" t="s">
        <v>32</v>
      </c>
      <c r="W19" s="21" t="s">
        <v>33</v>
      </c>
      <c r="X19" s="21" t="s">
        <v>32</v>
      </c>
      <c r="Y19" s="21" t="s">
        <v>33</v>
      </c>
      <c r="Z19" s="21" t="s">
        <v>32</v>
      </c>
      <c r="AA19" s="21" t="s">
        <v>33</v>
      </c>
      <c r="AB19" s="90"/>
      <c r="AC19" s="90"/>
    </row>
    <row r="20" spans="2:29" ht="76.5" x14ac:dyDescent="0.25">
      <c r="B20" s="22">
        <v>1</v>
      </c>
      <c r="C20" s="22">
        <v>40101701</v>
      </c>
      <c r="D20" s="22" t="s">
        <v>65</v>
      </c>
      <c r="E20" s="22" t="s">
        <v>108</v>
      </c>
      <c r="F20" s="22" t="s">
        <v>34</v>
      </c>
      <c r="G20" s="23">
        <f>+G10</f>
        <v>19</v>
      </c>
      <c r="T20" s="25">
        <v>3229150</v>
      </c>
      <c r="U20" s="25">
        <f>+T20*G10</f>
        <v>61353850</v>
      </c>
      <c r="V20" s="25">
        <v>6974790</v>
      </c>
      <c r="W20" s="25">
        <f>+V20*G20</f>
        <v>132521010</v>
      </c>
      <c r="X20" s="25">
        <v>3129900</v>
      </c>
      <c r="Y20" s="25">
        <f>+X20*G20</f>
        <v>59468100</v>
      </c>
      <c r="Z20" s="25">
        <f>+(T10+V10+X10+Z10+AB10+T20+V20+X20)/8</f>
        <v>4812867.75</v>
      </c>
      <c r="AA20" s="25">
        <f>+(U10+W10+Y10+AA10+AC10+U20+W20+Y20)/8</f>
        <v>91444487.25</v>
      </c>
      <c r="AB20" s="78"/>
      <c r="AC20" s="78"/>
    </row>
    <row r="21" spans="2:29" ht="32.25" customHeight="1" x14ac:dyDescent="0.25">
      <c r="B21" s="155" t="s">
        <v>93</v>
      </c>
      <c r="C21" s="156"/>
      <c r="D21" s="156"/>
      <c r="E21" s="156"/>
      <c r="F21" s="156"/>
      <c r="G21" s="157"/>
      <c r="T21" s="25"/>
      <c r="U21" s="25"/>
      <c r="V21" s="25"/>
      <c r="W21" s="25"/>
      <c r="X21" s="25"/>
      <c r="Y21" s="25"/>
      <c r="Z21" s="25"/>
      <c r="AA21" s="25"/>
      <c r="AB21" s="78"/>
      <c r="AC21" s="78"/>
    </row>
    <row r="22" spans="2:29" x14ac:dyDescent="0.25">
      <c r="B22" s="126" t="s">
        <v>35</v>
      </c>
      <c r="C22" s="127"/>
      <c r="D22" s="127"/>
      <c r="E22" s="127"/>
      <c r="F22" s="127"/>
      <c r="G22" s="128"/>
      <c r="T22" s="87"/>
      <c r="U22" s="87">
        <f>+U20</f>
        <v>61353850</v>
      </c>
      <c r="V22" s="87"/>
      <c r="W22" s="87">
        <f>+W20</f>
        <v>132521010</v>
      </c>
      <c r="X22" s="87"/>
      <c r="Y22" s="87">
        <f>+Y20</f>
        <v>59468100</v>
      </c>
      <c r="Z22" s="87"/>
      <c r="AA22" s="87">
        <f>+AA20</f>
        <v>91444487.25</v>
      </c>
      <c r="AB22" s="91"/>
      <c r="AC22" s="91"/>
    </row>
    <row r="23" spans="2:29" x14ac:dyDescent="0.25">
      <c r="B23" s="121" t="s">
        <v>36</v>
      </c>
      <c r="C23" s="122"/>
      <c r="D23" s="122"/>
      <c r="E23" s="122"/>
      <c r="F23" s="122"/>
      <c r="G23" s="123"/>
      <c r="T23" s="87"/>
      <c r="U23" s="87"/>
      <c r="V23" s="87"/>
      <c r="W23" s="87"/>
      <c r="X23" s="87"/>
      <c r="Y23" s="87"/>
      <c r="Z23" s="87"/>
      <c r="AA23" s="87"/>
      <c r="AB23" s="91"/>
      <c r="AC23" s="91"/>
    </row>
    <row r="24" spans="2:29" x14ac:dyDescent="0.25">
      <c r="B24" s="121" t="s">
        <v>30</v>
      </c>
      <c r="C24" s="122"/>
      <c r="D24" s="122"/>
      <c r="E24" s="122"/>
      <c r="F24" s="122"/>
      <c r="G24" s="123"/>
      <c r="T24" s="87"/>
      <c r="U24" s="87">
        <f>+U22</f>
        <v>61353850</v>
      </c>
      <c r="V24" s="87"/>
      <c r="W24" s="87">
        <f>+W22</f>
        <v>132521010</v>
      </c>
      <c r="X24" s="87"/>
      <c r="Y24" s="87">
        <f>+Y22</f>
        <v>59468100</v>
      </c>
      <c r="Z24" s="87"/>
      <c r="AA24" s="87">
        <f>+AA22</f>
        <v>91444487.25</v>
      </c>
      <c r="AB24" s="91"/>
      <c r="AC24" s="91"/>
    </row>
    <row r="26" spans="2:29" x14ac:dyDescent="0.25">
      <c r="C26" s="93" t="s">
        <v>116</v>
      </c>
    </row>
    <row r="27" spans="2:29" ht="15.75" thickBot="1" x14ac:dyDescent="0.3">
      <c r="C27" s="106" t="s">
        <v>120</v>
      </c>
      <c r="D27" s="106"/>
      <c r="E27" s="106"/>
      <c r="K27" s="46"/>
    </row>
    <row r="28" spans="2:29" ht="16.5" thickBot="1" x14ac:dyDescent="0.3">
      <c r="C28" t="s">
        <v>119</v>
      </c>
      <c r="J28" s="150" t="s">
        <v>76</v>
      </c>
      <c r="K28" s="151"/>
      <c r="L28" s="94">
        <f>+O23</f>
        <v>0</v>
      </c>
      <c r="M28" s="38"/>
      <c r="U28" s="46"/>
    </row>
    <row r="29" spans="2:29" ht="15.75" x14ac:dyDescent="0.25">
      <c r="C29" s="106" t="s">
        <v>118</v>
      </c>
      <c r="D29" s="106"/>
      <c r="E29" s="106"/>
      <c r="J29" s="95"/>
      <c r="K29" s="20"/>
      <c r="L29" s="96"/>
      <c r="M29" s="38"/>
      <c r="T29" s="145" t="s">
        <v>76</v>
      </c>
      <c r="U29" s="146"/>
      <c r="V29" s="100">
        <f>+AA24</f>
        <v>91444487.25</v>
      </c>
      <c r="W29" s="38"/>
    </row>
    <row r="30" spans="2:29" ht="15.75" x14ac:dyDescent="0.25">
      <c r="C30" t="s">
        <v>117</v>
      </c>
      <c r="J30" s="152" t="s">
        <v>77</v>
      </c>
      <c r="K30" s="153"/>
      <c r="L30" s="97">
        <f>+O23</f>
        <v>0</v>
      </c>
      <c r="M30" s="38"/>
      <c r="T30" s="101"/>
      <c r="U30" s="47"/>
      <c r="V30" s="102"/>
      <c r="W30" s="38"/>
    </row>
    <row r="31" spans="2:29" ht="15.75" x14ac:dyDescent="0.25">
      <c r="C31" s="106" t="s">
        <v>121</v>
      </c>
      <c r="D31" s="106"/>
      <c r="E31" s="106"/>
      <c r="J31" s="95"/>
      <c r="K31" s="20"/>
      <c r="L31" s="98"/>
      <c r="M31" s="38"/>
      <c r="T31" s="147" t="s">
        <v>77</v>
      </c>
      <c r="U31" s="142"/>
      <c r="V31" s="103">
        <f>+V29</f>
        <v>91444487.25</v>
      </c>
      <c r="W31" s="38"/>
    </row>
    <row r="32" spans="2:29" ht="16.5" thickBot="1" x14ac:dyDescent="0.3">
      <c r="C32" t="s">
        <v>122</v>
      </c>
      <c r="J32" s="143" t="s">
        <v>78</v>
      </c>
      <c r="K32" s="144"/>
      <c r="L32" s="99">
        <v>23528000</v>
      </c>
      <c r="M32" s="38"/>
      <c r="T32" s="101"/>
      <c r="U32" s="47"/>
      <c r="V32" s="104"/>
      <c r="W32" s="38"/>
    </row>
    <row r="33" spans="3:23" ht="16.5" thickBot="1" x14ac:dyDescent="0.3">
      <c r="C33" s="106" t="s">
        <v>123</v>
      </c>
      <c r="D33" s="106"/>
      <c r="E33" s="106"/>
      <c r="T33" s="148" t="s">
        <v>124</v>
      </c>
      <c r="U33" s="149"/>
      <c r="V33" s="105">
        <v>91740867</v>
      </c>
      <c r="W33" s="38"/>
    </row>
    <row r="34" spans="3:23" x14ac:dyDescent="0.25">
      <c r="L34" s="44"/>
    </row>
    <row r="35" spans="3:23" x14ac:dyDescent="0.25">
      <c r="D35" s="41"/>
      <c r="E35" s="41"/>
      <c r="F35" s="41"/>
      <c r="G35" s="41"/>
      <c r="H35" s="41"/>
      <c r="I35" s="41"/>
      <c r="J35" s="41"/>
      <c r="K35" s="41"/>
      <c r="L35" s="41"/>
      <c r="M35" s="41"/>
      <c r="N35" s="41"/>
      <c r="O35" s="41"/>
      <c r="P35" s="41"/>
      <c r="Q35" s="41"/>
      <c r="V35" s="44"/>
    </row>
    <row r="36" spans="3:23" x14ac:dyDescent="0.25">
      <c r="D36" s="41"/>
      <c r="E36" s="41"/>
      <c r="F36" s="41"/>
      <c r="G36" s="41"/>
      <c r="H36" s="41"/>
      <c r="I36" s="41"/>
      <c r="J36" s="41"/>
      <c r="K36" s="41"/>
      <c r="L36" s="41"/>
      <c r="M36" s="41"/>
      <c r="N36" s="41"/>
      <c r="O36" s="41"/>
      <c r="P36" s="41"/>
      <c r="Q36" s="41"/>
    </row>
    <row r="37" spans="3:23" x14ac:dyDescent="0.25">
      <c r="D37" s="41"/>
      <c r="E37" s="41"/>
      <c r="F37" s="41"/>
      <c r="G37" s="41"/>
      <c r="H37" s="41"/>
      <c r="I37" s="41"/>
      <c r="J37" s="41"/>
      <c r="K37" s="41"/>
      <c r="L37" s="41"/>
      <c r="M37" s="41"/>
      <c r="N37" s="41"/>
      <c r="O37" s="41"/>
      <c r="P37" s="41"/>
      <c r="Q37" s="41"/>
    </row>
    <row r="38" spans="3:23" x14ac:dyDescent="0.25">
      <c r="D38" s="47"/>
      <c r="E38" s="47"/>
      <c r="F38" s="47"/>
      <c r="G38" s="47"/>
      <c r="H38" s="47"/>
    </row>
    <row r="39" spans="3:23" x14ac:dyDescent="0.25">
      <c r="F39" s="45"/>
      <c r="G39" s="44"/>
    </row>
    <row r="40" spans="3:23" x14ac:dyDescent="0.25">
      <c r="F40" s="45"/>
      <c r="G40" s="44"/>
    </row>
    <row r="41" spans="3:23" ht="15.75" x14ac:dyDescent="0.25">
      <c r="D41" s="52"/>
      <c r="E41" s="52"/>
      <c r="F41" s="52"/>
      <c r="G41" s="52"/>
      <c r="H41" s="52"/>
    </row>
    <row r="42" spans="3:23" x14ac:dyDescent="0.25">
      <c r="H42" s="56"/>
      <c r="M42" s="57"/>
      <c r="N42" s="58"/>
      <c r="O42" s="58"/>
      <c r="P42" s="58"/>
      <c r="Q42" s="58"/>
      <c r="R42" s="58"/>
    </row>
    <row r="43" spans="3:23" x14ac:dyDescent="0.25">
      <c r="H43" s="56"/>
      <c r="M43" s="57"/>
      <c r="N43" s="58"/>
      <c r="O43" s="58"/>
      <c r="P43" s="58"/>
      <c r="Q43" s="58"/>
      <c r="R43" s="58"/>
    </row>
    <row r="44" spans="3:23" x14ac:dyDescent="0.25">
      <c r="H44" s="62"/>
      <c r="M44" s="132"/>
      <c r="N44" s="132"/>
      <c r="O44" s="132"/>
      <c r="P44" s="132"/>
      <c r="Q44" s="132"/>
      <c r="R44" s="132"/>
    </row>
    <row r="45" spans="3:23" x14ac:dyDescent="0.25">
      <c r="H45" s="65"/>
      <c r="M45" s="132"/>
      <c r="N45" s="132"/>
      <c r="O45" s="132"/>
      <c r="P45" s="132"/>
      <c r="Q45" s="132"/>
      <c r="R45" s="132"/>
    </row>
    <row r="46" spans="3:23" x14ac:dyDescent="0.25">
      <c r="H46" s="75"/>
      <c r="M46" s="133"/>
      <c r="N46" s="133"/>
      <c r="O46" s="133"/>
      <c r="P46" s="133"/>
      <c r="Q46" s="133"/>
      <c r="R46" s="133"/>
    </row>
    <row r="47" spans="3:23" x14ac:dyDescent="0.25">
      <c r="H47" s="65"/>
      <c r="J47" s="40"/>
      <c r="K47" s="40"/>
      <c r="L47" s="40"/>
      <c r="M47" s="133"/>
      <c r="N47" s="133"/>
      <c r="O47" s="133"/>
      <c r="P47" s="133"/>
      <c r="Q47" s="133"/>
      <c r="R47" s="133"/>
    </row>
    <row r="48" spans="3:23" x14ac:dyDescent="0.25">
      <c r="H48" s="75"/>
      <c r="M48" s="134"/>
      <c r="N48" s="134"/>
      <c r="O48" s="134"/>
      <c r="P48" s="134"/>
      <c r="Q48" s="134"/>
      <c r="R48" s="134"/>
    </row>
    <row r="49" spans="8:18" x14ac:dyDescent="0.25">
      <c r="H49" s="65"/>
      <c r="M49" s="89"/>
      <c r="N49" s="154"/>
      <c r="O49" s="154"/>
      <c r="P49" s="154"/>
      <c r="Q49" s="154"/>
      <c r="R49" s="154"/>
    </row>
    <row r="75" spans="2:26" x14ac:dyDescent="0.25">
      <c r="B75" s="29" t="s">
        <v>73</v>
      </c>
    </row>
    <row r="76" spans="2:26" x14ac:dyDescent="0.25">
      <c r="B76" t="s">
        <v>99</v>
      </c>
    </row>
    <row r="77" spans="2:26" ht="15.75" thickBot="1" x14ac:dyDescent="0.3">
      <c r="B77" t="s">
        <v>98</v>
      </c>
    </row>
    <row r="78" spans="2:26" x14ac:dyDescent="0.25">
      <c r="B78" t="s">
        <v>97</v>
      </c>
      <c r="X78" s="135" t="s">
        <v>76</v>
      </c>
      <c r="Y78" s="136"/>
      <c r="Z78" s="31">
        <f>+AC24</f>
        <v>0</v>
      </c>
    </row>
    <row r="79" spans="2:26" x14ac:dyDescent="0.25">
      <c r="X79" s="33"/>
      <c r="Y79" s="34"/>
      <c r="Z79" s="35"/>
    </row>
    <row r="80" spans="2:26" x14ac:dyDescent="0.25">
      <c r="X80" s="137" t="s">
        <v>77</v>
      </c>
      <c r="Y80" s="138"/>
      <c r="Z80" s="35">
        <f>+Z78</f>
        <v>0</v>
      </c>
    </row>
    <row r="81" spans="24:26" x14ac:dyDescent="0.25">
      <c r="X81" s="33"/>
      <c r="Y81" s="34"/>
      <c r="Z81" s="35"/>
    </row>
    <row r="82" spans="24:26" ht="15.75" thickBot="1" x14ac:dyDescent="0.3">
      <c r="X82" s="139" t="s">
        <v>106</v>
      </c>
      <c r="Y82" s="140"/>
      <c r="Z82" s="36">
        <v>91740867</v>
      </c>
    </row>
  </sheetData>
  <mergeCells count="58">
    <mergeCell ref="K8:K9"/>
    <mergeCell ref="X8:Y8"/>
    <mergeCell ref="Z8:AA8"/>
    <mergeCell ref="X82:Y82"/>
    <mergeCell ref="Q8:Q9"/>
    <mergeCell ref="R8:R9"/>
    <mergeCell ref="V8:W8"/>
    <mergeCell ref="N8:N9"/>
    <mergeCell ref="O8:O9"/>
    <mergeCell ref="P8:P9"/>
    <mergeCell ref="X78:Y78"/>
    <mergeCell ref="X80:Y80"/>
    <mergeCell ref="S8:S9"/>
    <mergeCell ref="T8:U8"/>
    <mergeCell ref="M44:R45"/>
    <mergeCell ref="AB18:AC18"/>
    <mergeCell ref="T18:U18"/>
    <mergeCell ref="X18:Y18"/>
    <mergeCell ref="Z18:AA18"/>
    <mergeCell ref="V18:W18"/>
    <mergeCell ref="AB8:AC8"/>
    <mergeCell ref="B13:G13"/>
    <mergeCell ref="B14:G14"/>
    <mergeCell ref="B12:G12"/>
    <mergeCell ref="M8:M9"/>
    <mergeCell ref="B11:G11"/>
    <mergeCell ref="L8:L9"/>
    <mergeCell ref="B8:B9"/>
    <mergeCell ref="C8:C9"/>
    <mergeCell ref="D8:D9"/>
    <mergeCell ref="E8:E9"/>
    <mergeCell ref="F8:F9"/>
    <mergeCell ref="G8:G9"/>
    <mergeCell ref="H8:H9"/>
    <mergeCell ref="I8:I9"/>
    <mergeCell ref="J8:J9"/>
    <mergeCell ref="M46:R47"/>
    <mergeCell ref="M48:R48"/>
    <mergeCell ref="N49:R49"/>
    <mergeCell ref="B22:G22"/>
    <mergeCell ref="B23:G23"/>
    <mergeCell ref="B24:G24"/>
    <mergeCell ref="J32:K32"/>
    <mergeCell ref="T29:U29"/>
    <mergeCell ref="T31:U31"/>
    <mergeCell ref="T33:U33"/>
    <mergeCell ref="A1:AF1"/>
    <mergeCell ref="A3:AF3"/>
    <mergeCell ref="A4:AF4"/>
    <mergeCell ref="J28:K28"/>
    <mergeCell ref="J30:K30"/>
    <mergeCell ref="B21:G21"/>
    <mergeCell ref="B18:B19"/>
    <mergeCell ref="C18:C19"/>
    <mergeCell ref="D18:D19"/>
    <mergeCell ref="E18:E19"/>
    <mergeCell ref="F18:F19"/>
    <mergeCell ref="G18:G19"/>
  </mergeCells>
  <pageMargins left="0.51181102362204722" right="0.51181102362204722" top="0.74803149606299213" bottom="0.74803149606299213" header="0.31496062992125984" footer="0.31496062992125984"/>
  <pageSetup paperSize="154" scale="6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6AF6E-4FAA-40D6-A0F5-7AE8E9F74252}">
  <dimension ref="C5:J11"/>
  <sheetViews>
    <sheetView workbookViewId="0">
      <selection activeCell="C8" sqref="C8:H8"/>
    </sheetView>
  </sheetViews>
  <sheetFormatPr baseColWidth="10" defaultRowHeight="15" x14ac:dyDescent="0.25"/>
  <cols>
    <col min="3" max="3" width="8.85546875" customWidth="1"/>
    <col min="5" max="5" width="19.28515625" customWidth="1"/>
    <col min="6" max="6" width="40" customWidth="1"/>
    <col min="7" max="7" width="11.28515625" customWidth="1"/>
    <col min="8" max="8" width="9.140625" customWidth="1"/>
    <col min="10" max="10" width="14.140625" customWidth="1"/>
  </cols>
  <sheetData>
    <row r="5" spans="3:10" ht="28.5" customHeight="1" x14ac:dyDescent="0.25">
      <c r="C5" s="166" t="s">
        <v>100</v>
      </c>
      <c r="D5" s="166" t="s">
        <v>101</v>
      </c>
      <c r="E5" s="166" t="s">
        <v>102</v>
      </c>
      <c r="F5" s="166" t="s">
        <v>103</v>
      </c>
      <c r="G5" s="162" t="s">
        <v>47</v>
      </c>
      <c r="H5" s="166" t="s">
        <v>104</v>
      </c>
      <c r="I5" s="158" t="s">
        <v>105</v>
      </c>
      <c r="J5" s="159"/>
    </row>
    <row r="6" spans="3:10" ht="30" customHeight="1" x14ac:dyDescent="0.25">
      <c r="C6" s="167"/>
      <c r="D6" s="167"/>
      <c r="E6" s="167"/>
      <c r="F6" s="167"/>
      <c r="G6" s="162"/>
      <c r="H6" s="167"/>
      <c r="I6" s="80" t="s">
        <v>32</v>
      </c>
      <c r="J6" s="80" t="s">
        <v>33</v>
      </c>
    </row>
    <row r="7" spans="3:10" ht="79.5" customHeight="1" x14ac:dyDescent="0.25">
      <c r="C7" s="22">
        <v>1</v>
      </c>
      <c r="D7" s="22">
        <v>40101701</v>
      </c>
      <c r="E7" s="22" t="s">
        <v>65</v>
      </c>
      <c r="F7" s="22" t="s">
        <v>125</v>
      </c>
      <c r="G7" s="22" t="s">
        <v>126</v>
      </c>
      <c r="H7" s="22">
        <f>20-1</f>
        <v>19</v>
      </c>
      <c r="I7" s="86">
        <v>4812868</v>
      </c>
      <c r="J7" s="86">
        <f>+I7*H7</f>
        <v>91444492</v>
      </c>
    </row>
    <row r="8" spans="3:10" ht="44.25" customHeight="1" x14ac:dyDescent="0.25">
      <c r="C8" s="163" t="s">
        <v>93</v>
      </c>
      <c r="D8" s="164"/>
      <c r="E8" s="164"/>
      <c r="F8" s="164"/>
      <c r="G8" s="164"/>
      <c r="H8" s="165"/>
      <c r="I8" s="81"/>
      <c r="J8" s="82"/>
    </row>
    <row r="9" spans="3:10" ht="15.75" x14ac:dyDescent="0.25">
      <c r="C9" s="160" t="s">
        <v>35</v>
      </c>
      <c r="D9" s="160"/>
      <c r="E9" s="160"/>
      <c r="F9" s="160"/>
      <c r="G9" s="160"/>
      <c r="H9" s="160"/>
      <c r="I9" s="83"/>
      <c r="J9" s="107">
        <f>SUM(J7:J8)</f>
        <v>91444492</v>
      </c>
    </row>
    <row r="10" spans="3:10" ht="15.75" x14ac:dyDescent="0.25">
      <c r="C10" s="161" t="s">
        <v>36</v>
      </c>
      <c r="D10" s="161"/>
      <c r="E10" s="161"/>
      <c r="F10" s="161"/>
      <c r="G10" s="161"/>
      <c r="H10" s="161"/>
      <c r="I10" s="83"/>
      <c r="J10" s="85"/>
    </row>
    <row r="11" spans="3:10" ht="15.75" x14ac:dyDescent="0.25">
      <c r="C11" s="161" t="s">
        <v>30</v>
      </c>
      <c r="D11" s="161"/>
      <c r="E11" s="161"/>
      <c r="F11" s="161"/>
      <c r="G11" s="161"/>
      <c r="H11" s="161"/>
      <c r="I11" s="83"/>
      <c r="J11" s="84">
        <f>SUM(J9:J10)</f>
        <v>91444492</v>
      </c>
    </row>
  </sheetData>
  <mergeCells count="11">
    <mergeCell ref="I5:J5"/>
    <mergeCell ref="C9:H9"/>
    <mergeCell ref="C10:H10"/>
    <mergeCell ref="C11:H11"/>
    <mergeCell ref="G5:G6"/>
    <mergeCell ref="C8:H8"/>
    <mergeCell ref="C5:C6"/>
    <mergeCell ref="D5:D6"/>
    <mergeCell ref="E5:E6"/>
    <mergeCell ref="F5:F6"/>
    <mergeCell ref="H5:H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vt:lpstr>
      <vt:lpstr>Hoja1NO</vt:lpstr>
      <vt:lpstr>ANEXO 1</vt:lpstr>
      <vt:lpstr>CUADRO CON IVA INCLUIDO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Eliana Margarita Montes Navarro</cp:lastModifiedBy>
  <cp:lastPrinted>2023-08-23T13:46:22Z</cp:lastPrinted>
  <dcterms:created xsi:type="dcterms:W3CDTF">2022-03-29T20:26:12Z</dcterms:created>
  <dcterms:modified xsi:type="dcterms:W3CDTF">2023-09-13T16:07:44Z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2023-07-26T21:08:13Z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d0b99077-441e-489b-859a-8541a75a501b</vt:lpwstr>
  </property>
  <property fmtid="{D5CDD505-2E9C-101B-9397-08002B2CF9AE}" pid="8" name="MSIP_Label_1299739c-ad3d-4908-806e-4d91151a6e13_ContentBits">
    <vt:lpwstr>0</vt:lpwstr>
  </property>
</Properties>
</file>