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8800" windowHeight="13005"/>
  </bookViews>
  <sheets>
    <sheet name="PRESUPUESTO" sheetId="1" r:id="rId1"/>
    <sheet name="MEM CANTIDADES" sheetId="12" r:id="rId2"/>
    <sheet name="MEMORIAS DE CALCULOS " sheetId="5" state="hidden" r:id="rId3"/>
    <sheet name="MEMORIAS ELE-VARI-AGUA-MOB" sheetId="9" state="hidden" r:id="rId4"/>
    <sheet name="APUS " sheetId="3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____________CON123">'[1]Base Datos'!$B$8</definedName>
    <definedName name="_____________EQP1">#REF!</definedName>
    <definedName name="_____________EQP2">#REF!</definedName>
    <definedName name="_____________EQP3">#REF!</definedName>
    <definedName name="_____________EQP4">#REF!</definedName>
    <definedName name="_____________M14">'[1]Base Datos'!$B$9</definedName>
    <definedName name="_____________MAT1111">'[1]Base Datos'!$B$43</definedName>
    <definedName name="_____________MAT170">'[2]Base Datos'!$B$212</definedName>
    <definedName name="_____________MAT171">'[2]Base Datos'!$B$213</definedName>
    <definedName name="_____________MAT832">'[3]Base Datos'!$B$125</definedName>
    <definedName name="_____________MAY88">'[4]Base Datos'!$B$11</definedName>
    <definedName name="_____________MO2">#REF!</definedName>
    <definedName name="_____________MO3">#REF!</definedName>
    <definedName name="____________A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0">#REF!</definedName>
    <definedName name="____________eqp27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INF1">#REF!</definedName>
    <definedName name="_________APU221">#REF!</definedName>
    <definedName name="_________INF1">#REF!</definedName>
    <definedName name="_________PJ50">#REF!</definedName>
    <definedName name="_________pj51">#REF!</definedName>
    <definedName name="________APU221">#REF!</definedName>
    <definedName name="________INF1">#REF!</definedName>
    <definedName name="________MA2">#REF!</definedName>
    <definedName name="________PJ50">#REF!</definedName>
    <definedName name="________pj51">#REF!</definedName>
    <definedName name="________rc">#REF!</definedName>
    <definedName name="_______AFC1">[5]INV!$A$25:$D$28</definedName>
    <definedName name="_______AFC3">[5]INV!$F$25:$I$28</definedName>
    <definedName name="_______AFC5">[5]INV!$K$25:$N$28</definedName>
    <definedName name="_______APU221">#REF!</definedName>
    <definedName name="_______BGC1">[5]INV!$A$5:$D$8</definedName>
    <definedName name="_______BGC3">[5]INV!$F$5:$I$8</definedName>
    <definedName name="_______BGC5">[5]INV!$K$5:$N$8</definedName>
    <definedName name="_______Bid1">#REF!</definedName>
    <definedName name="_______Bid2">#REF!</definedName>
    <definedName name="_______Bid3">#REF!</definedName>
    <definedName name="_______Bid4">#REF!</definedName>
    <definedName name="_______CAC1">[5]INV!$A$19:$D$22</definedName>
    <definedName name="_______CAC3">[5]INV!$F$19:$I$22</definedName>
    <definedName name="_______CAC5">[5]INV!$K$19:$N$22</definedName>
    <definedName name="_______DMD1">#REF!</definedName>
    <definedName name="_______INF1">#REF!</definedName>
    <definedName name="_______MA2">#REF!</definedName>
    <definedName name="_______PJ50">#REF!</definedName>
    <definedName name="_______pj51">#REF!</definedName>
    <definedName name="_______rc">#REF!</definedName>
    <definedName name="_______SBC1">[5]INV!$A$12:$D$15</definedName>
    <definedName name="_______SBC3">[5]INV!$F$12:$I$15</definedName>
    <definedName name="_______SBC5">[5]INV!$K$12:$N$15</definedName>
    <definedName name="______A30000">#REF!</definedName>
    <definedName name="______AFC1">[5]INV!$A$25:$D$28</definedName>
    <definedName name="______AFC3">[5]INV!$F$25:$I$28</definedName>
    <definedName name="______AFC5">[5]INV!$K$25:$N$28</definedName>
    <definedName name="______APU221">#REF!</definedName>
    <definedName name="______BGC1">[5]INV!$A$5:$D$8</definedName>
    <definedName name="______BGC3">[5]INV!$F$5:$I$8</definedName>
    <definedName name="______BGC5">[5]INV!$K$5:$N$8</definedName>
    <definedName name="______CAC1">[5]INV!$A$19:$D$22</definedName>
    <definedName name="______CAC3">[5]INV!$F$19:$I$22</definedName>
    <definedName name="______CAC5">[5]INV!$K$19:$N$22</definedName>
    <definedName name="______cmu05">#REF!</definedName>
    <definedName name="______DMD1">#REF!</definedName>
    <definedName name="______FEB1">#REF!</definedName>
    <definedName name="______INF1">#REF!</definedName>
    <definedName name="______MA2">#REF!</definedName>
    <definedName name="______MAR01">#REF!</definedName>
    <definedName name="______noa2">#REF!</definedName>
    <definedName name="______PJ50">#REF!</definedName>
    <definedName name="______pj51">#REF!</definedName>
    <definedName name="______rc">#REF!</definedName>
    <definedName name="______SBC1">[5]INV!$A$12:$D$15</definedName>
    <definedName name="______SBC3">[5]INV!$F$12:$I$15</definedName>
    <definedName name="______SBC5">[5]INV!$K$12:$N$15</definedName>
    <definedName name="______TRM2">#REF!</definedName>
    <definedName name="_____2008_Database">#REF!</definedName>
    <definedName name="_____A17000">#REF!</definedName>
    <definedName name="_____A20000">#REF!</definedName>
    <definedName name="_____A30000">#REF!</definedName>
    <definedName name="_____AFC1">[5]INV!$A$25:$D$28</definedName>
    <definedName name="_____AFC3">[5]INV!$F$25:$I$28</definedName>
    <definedName name="_____AFC5">[5]INV!$K$25:$N$28</definedName>
    <definedName name="_____APU221">#REF!</definedName>
    <definedName name="_____BGC1">[5]INV!$A$5:$D$8</definedName>
    <definedName name="_____BGC3">[5]INV!$F$5:$I$8</definedName>
    <definedName name="_____BGC5">[5]INV!$K$5:$N$8</definedName>
    <definedName name="_____Bid1">#REF!</definedName>
    <definedName name="_____Bid2">#REF!</definedName>
    <definedName name="_____Bid3">#REF!</definedName>
    <definedName name="_____Bid4">#REF!</definedName>
    <definedName name="_____CAC1">[5]INV!$A$19:$D$22</definedName>
    <definedName name="_____CAC3">[5]INV!$F$19:$I$22</definedName>
    <definedName name="_____CAC5">[5]INV!$K$19:$N$22</definedName>
    <definedName name="_____CMU005">#REF!</definedName>
    <definedName name="_____cmu05">#REF!</definedName>
    <definedName name="_____DMD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NF1">#REF!</definedName>
    <definedName name="_____MA2">#REF!</definedName>
    <definedName name="_____MAR01">#REF!</definedName>
    <definedName name="_____PJ50">#REF!</definedName>
    <definedName name="_____pj51">#REF!</definedName>
    <definedName name="_____rc">#REF!</definedName>
    <definedName name="_____SBC1">[5]INV!$A$12:$D$15</definedName>
    <definedName name="_____SBC3">[5]INV!$F$12:$I$15</definedName>
    <definedName name="_____SBC5">[5]INV!$K$12:$N$15</definedName>
    <definedName name="_____TBV1">#REF!</definedName>
    <definedName name="_____TBV1606">#REF!</definedName>
    <definedName name="_____TBV3">#REF!</definedName>
    <definedName name="____A17000">#REF!</definedName>
    <definedName name="____A20000">#REF!</definedName>
    <definedName name="____A30000">#REF!</definedName>
    <definedName name="____AFC1">[5]INV!$A$25:$D$28</definedName>
    <definedName name="____AFC3">[5]INV!$F$25:$I$28</definedName>
    <definedName name="____AFC5">[5]INV!$K$25:$N$28</definedName>
    <definedName name="____APU221">#REF!</definedName>
    <definedName name="____BGC1">[5]INV!$A$5:$D$8</definedName>
    <definedName name="____BGC3">[5]INV!$F$5:$I$8</definedName>
    <definedName name="____BGC5">[5]INV!$K$5:$N$8</definedName>
    <definedName name="____CAC1">[5]INV!$A$19:$D$22</definedName>
    <definedName name="____CAC3">[5]INV!$F$19:$I$22</definedName>
    <definedName name="____CAC5">[5]INV!$K$19:$N$22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MU005">#REF!</definedName>
    <definedName name="____cmu05">#REF!</definedName>
    <definedName name="____DMD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EB1">#REF!</definedName>
    <definedName name="____INF1">#REF!</definedName>
    <definedName name="____MA2">#REF!</definedName>
    <definedName name="____MAR01">#REF!</definedName>
    <definedName name="____noa2">#REF!</definedName>
    <definedName name="____PJ50">#REF!</definedName>
    <definedName name="____pj51">#REF!</definedName>
    <definedName name="____rc">#REF!</definedName>
    <definedName name="____SBC1">[5]INV!$A$12:$D$15</definedName>
    <definedName name="____SBC3">[5]INV!$F$12:$I$15</definedName>
    <definedName name="____SBC5">[5]INV!$K$12:$N$15</definedName>
    <definedName name="____TBV1">#REF!</definedName>
    <definedName name="____TBV1606">#REF!</definedName>
    <definedName name="____TBV3">#REF!</definedName>
    <definedName name="____TRM2">#REF!</definedName>
    <definedName name="___2008_Database">#REF!</definedName>
    <definedName name="___A1">#REF!</definedName>
    <definedName name="___A17000">#REF!</definedName>
    <definedName name="___A20000">#REF!</definedName>
    <definedName name="___A30000">#REF!</definedName>
    <definedName name="___AFC1">[5]INV!$A$25:$D$28</definedName>
    <definedName name="___AFC3">[5]INV!$F$25:$I$28</definedName>
    <definedName name="___AFC5">[5]INV!$K$25:$N$28</definedName>
    <definedName name="___APU221">#REF!</definedName>
    <definedName name="___B104067">#REF!</definedName>
    <definedName name="___B93008">#REF!</definedName>
    <definedName name="___BGC1">[5]INV!$A$5:$D$8</definedName>
    <definedName name="___BGC3">[5]INV!$F$5:$I$8</definedName>
    <definedName name="___BGC5">[5]INV!$K$5:$N$8</definedName>
    <definedName name="___Bid1">#REF!</definedName>
    <definedName name="___Bid2">#REF!</definedName>
    <definedName name="___Bid3">#REF!</definedName>
    <definedName name="___Bid4">#REF!</definedName>
    <definedName name="___CAC1">[5]INV!$A$19:$D$22</definedName>
    <definedName name="___CAC3">[5]INV!$F$19:$I$22</definedName>
    <definedName name="___CAC5">[5]INV!$K$19:$N$22</definedName>
    <definedName name="___CMU005">#REF!</definedName>
    <definedName name="___cmu05">#REF!</definedName>
    <definedName name="___Cod1">#REF!</definedName>
    <definedName name="___D128899">#REF!</definedName>
    <definedName name="___D77032">#REF!</definedName>
    <definedName name="___DMD1">#REF!</definedName>
    <definedName name="___EQP1">#REF!</definedName>
    <definedName name="___EQP2">#REF!</definedName>
    <definedName name="___eqp27">#REF!</definedName>
    <definedName name="___EQP3">#REF!</definedName>
    <definedName name="___EQP4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EB1">#REF!</definedName>
    <definedName name="___fei1">#REF!</definedName>
    <definedName name="___fei10">#REF!</definedName>
    <definedName name="___fei11">#REF!</definedName>
    <definedName name="___fei12">#REF!</definedName>
    <definedName name="___fei13">#REF!</definedName>
    <definedName name="___fei14">#REF!</definedName>
    <definedName name="___fei15">#REF!</definedName>
    <definedName name="___fei16">#REF!</definedName>
    <definedName name="___fei17">#REF!</definedName>
    <definedName name="___fei18">#REF!</definedName>
    <definedName name="___fei19">#REF!</definedName>
    <definedName name="___fei2">#REF!</definedName>
    <definedName name="___fei3">#REF!</definedName>
    <definedName name="___fei4">#REF!</definedName>
    <definedName name="___fei5">#REF!</definedName>
    <definedName name="___fei6">#REF!</definedName>
    <definedName name="___fei7">#REF!</definedName>
    <definedName name="___fei8">#REF!</definedName>
    <definedName name="___fei9">#REF!</definedName>
    <definedName name="___INF1">#REF!</definedName>
    <definedName name="___MA2">#REF!</definedName>
    <definedName name="___MAR01">#REF!</definedName>
    <definedName name="___MSC1">#REF!</definedName>
    <definedName name="___noa2">#REF!</definedName>
    <definedName name="___PJ50">#REF!</definedName>
    <definedName name="___pj51">#REF!</definedName>
    <definedName name="___Po2">#REF!</definedName>
    <definedName name="___rc">#REF!</definedName>
    <definedName name="___SBC1">[5]INV!$A$12:$D$15</definedName>
    <definedName name="___SBC3">[5]INV!$F$12:$I$15</definedName>
    <definedName name="___SBC5">[5]INV!$K$12:$N$15</definedName>
    <definedName name="___TBV1">#REF!</definedName>
    <definedName name="___TBV1606">#REF!</definedName>
    <definedName name="___TBV3">#REF!</definedName>
    <definedName name="___TRM2">#REF!</definedName>
    <definedName name="__123Graph_A">#REF!</definedName>
    <definedName name="__123Graph_AGraph2">#REF!</definedName>
    <definedName name="__123Graph_X">#REF!</definedName>
    <definedName name="__1Sin_nombre">#REF!</definedName>
    <definedName name="__2008_Database">#REF!</definedName>
    <definedName name="__3_2008_Database">#REF!</definedName>
    <definedName name="__A1">#REF!</definedName>
    <definedName name="__A17000">#REF!</definedName>
    <definedName name="__A20000">#REF!</definedName>
    <definedName name="__a3">#REF!</definedName>
    <definedName name="__A30000">#REF!</definedName>
    <definedName name="__a4">#REF!</definedName>
    <definedName name="__a5">#REF!</definedName>
    <definedName name="__a6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[5]INV!$A$25:$D$28</definedName>
    <definedName name="__AFC3">[5]INV!$F$25:$I$28</definedName>
    <definedName name="__AFC5">[5]INV!$K$25:$N$28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PU221">#REF!</definedName>
    <definedName name="__B104067">#REF!</definedName>
    <definedName name="__b2">#REF!</definedName>
    <definedName name="__b3">#REF!</definedName>
    <definedName name="__b4">#REF!</definedName>
    <definedName name="__b5">#REF!</definedName>
    <definedName name="__b6">#REF!</definedName>
    <definedName name="__b7">#REF!</definedName>
    <definedName name="__b8">#REF!</definedName>
    <definedName name="__B93008">#REF!</definedName>
    <definedName name="__bb9">#REF!</definedName>
    <definedName name="__bgb5">#REF!</definedName>
    <definedName name="__BGC1">[5]INV!$A$5:$D$8</definedName>
    <definedName name="__BGC3">[5]INV!$F$5:$I$8</definedName>
    <definedName name="__BGC5">[5]INV!$K$5:$N$8</definedName>
    <definedName name="__Bid1">#REF!</definedName>
    <definedName name="__Bid2">#REF!</definedName>
    <definedName name="__Bid3">#REF!</definedName>
    <definedName name="__Bid4">#REF!</definedName>
    <definedName name="__CAC1">[5]INV!$A$19:$D$22</definedName>
    <definedName name="__CAC3">[5]INV!$F$19:$I$22</definedName>
    <definedName name="__CAC5">[5]INV!$K$19:$N$22</definedName>
    <definedName name="__CMU005">#REF!</definedName>
    <definedName name="__cmu05">#REF!</definedName>
    <definedName name="__Cod1">#REF!</definedName>
    <definedName name="__com06">#REF!</definedName>
    <definedName name="__D128899">#REF!</definedName>
    <definedName name="__D77032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MD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eb01">#REF!</definedName>
    <definedName name="__feb06">#REF!</definedName>
    <definedName name="__FEB1">#REF!</definedName>
    <definedName name="__feb97">#REF!</definedName>
    <definedName name="__feb98">#REF!</definedName>
    <definedName name="__feb99">#REF!</definedName>
    <definedName name="__fei1">#REF!</definedName>
    <definedName name="__fei10">#REF!</definedName>
    <definedName name="__fei11">#REF!</definedName>
    <definedName name="__fei12">#REF!</definedName>
    <definedName name="__fei13">#REF!</definedName>
    <definedName name="__fei14">#REF!</definedName>
    <definedName name="__fei15">#REF!</definedName>
    <definedName name="__fei16">#REF!</definedName>
    <definedName name="__fei17">#REF!</definedName>
    <definedName name="__fei18">#REF!</definedName>
    <definedName name="__fei19">#REF!</definedName>
    <definedName name="__fei2">#REF!</definedName>
    <definedName name="__fei3">#REF!</definedName>
    <definedName name="__fei4">#REF!</definedName>
    <definedName name="__fei5">#REF!</definedName>
    <definedName name="__fei6">#REF!</definedName>
    <definedName name="__fei7">#REF!</definedName>
    <definedName name="__fei8">#REF!</definedName>
    <definedName name="__fei9">#REF!</definedName>
    <definedName name="__g2">#REF!</definedName>
    <definedName name="__g3">#REF!</definedName>
    <definedName name="__g4">#REF!</definedName>
    <definedName name="__g5">#REF!</definedName>
    <definedName name="__g6">#REF!</definedName>
    <definedName name="__g7">#REF!</definedName>
    <definedName name="__GR1">#REF!</definedName>
    <definedName name="__gtr4">#REF!</definedName>
    <definedName name="__h2">#REF!</definedName>
    <definedName name="__h3">#REF!</definedName>
    <definedName name="__h4">#REF!</definedName>
    <definedName name="__h5">#REF!</definedName>
    <definedName name="__h6">#REF!</definedName>
    <definedName name="__h7">#REF!</definedName>
    <definedName name="__h8">#REF!</definedName>
    <definedName name="__hfh7">#REF!</definedName>
    <definedName name="__i4">#REF!</definedName>
    <definedName name="__i5">#REF!</definedName>
    <definedName name="__i6">#REF!</definedName>
    <definedName name="__i7">#REF!</definedName>
    <definedName name="__i77">#REF!</definedName>
    <definedName name="__i8">#REF!</definedName>
    <definedName name="__i9">#REF!</definedName>
    <definedName name="__INF1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>#REF!</definedName>
    <definedName name="__k4">#REF!</definedName>
    <definedName name="__k5">#REF!</definedName>
    <definedName name="__k6">#REF!</definedName>
    <definedName name="__k7">#REF!</definedName>
    <definedName name="__k8">#REF!</definedName>
    <definedName name="__k9">#REF!</definedName>
    <definedName name="__kjk6">#REF!</definedName>
    <definedName name="__lgc1">#REF!</definedName>
    <definedName name="__lgc2">#REF!</definedName>
    <definedName name="__lgc3">#REF!</definedName>
    <definedName name="__m3">#REF!</definedName>
    <definedName name="__m4">#REF!</definedName>
    <definedName name="__m5">#REF!</definedName>
    <definedName name="__m6">#REF!</definedName>
    <definedName name="__m7">#REF!</definedName>
    <definedName name="__m8">#REF!</definedName>
    <definedName name="__m9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>#REF!</definedName>
    <definedName name="__n4">#REF!</definedName>
    <definedName name="__n5">#REF!</definedName>
    <definedName name="__noa2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yn7">#REF!</definedName>
    <definedName name="__o4">#REF!</definedName>
    <definedName name="__o5">#REF!</definedName>
    <definedName name="__o6">#REF!</definedName>
    <definedName name="__o7">#REF!</definedName>
    <definedName name="__o8">#REF!</definedName>
    <definedName name="__o9">#REF!</definedName>
    <definedName name="__oa55">#REF!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p6">#REF!</definedName>
    <definedName name="__p7">#REF!</definedName>
    <definedName name="__p8">#REF!</definedName>
    <definedName name="__PJ50">#REF!</definedName>
    <definedName name="__pj51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r">#REF!</definedName>
    <definedName name="__r4r">#REF!</definedName>
    <definedName name="__rc">#REF!</definedName>
    <definedName name="__rtu6">#REF!</definedName>
    <definedName name="__s1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BC1">[5]INV!$A$12:$D$15</definedName>
    <definedName name="__SBC3">[5]INV!$F$12:$I$15</definedName>
    <definedName name="__SBC5">[5]INV!$K$12:$N$15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3">#REF!</definedName>
    <definedName name="__t4">#REF!</definedName>
    <definedName name="__t5">#REF!</definedName>
    <definedName name="__t6">#REF!</definedName>
    <definedName name="__t66">#REF!</definedName>
    <definedName name="__t7">#REF!</definedName>
    <definedName name="__t77">#REF!</definedName>
    <definedName name="__t8">#REF!</definedName>
    <definedName name="__t88">#REF!</definedName>
    <definedName name="__t9">#REF!</definedName>
    <definedName name="__t99">#REF!</definedName>
    <definedName name="__TBV1">#REF!</definedName>
    <definedName name="__TBV1606">#REF!</definedName>
    <definedName name="__TBV3">#REF!</definedName>
    <definedName name="__tf3813">#REF!</definedName>
    <definedName name="__TRM2">#REF!</definedName>
    <definedName name="__u4">#REF!</definedName>
    <definedName name="__u5">#REF!</definedName>
    <definedName name="__u6">#REF!</definedName>
    <definedName name="__u7">#REF!</definedName>
    <definedName name="__u8">#REF!</definedName>
    <definedName name="__u9">#REF!</definedName>
    <definedName name="__ur7">#REF!</definedName>
    <definedName name="__v2">#REF!</definedName>
    <definedName name="__v3">#REF!</definedName>
    <definedName name="__v4">#REF!</definedName>
    <definedName name="__v5">#REF!</definedName>
    <definedName name="__v6">#REF!</definedName>
    <definedName name="__v7">#REF!</definedName>
    <definedName name="__v8">#REF!</definedName>
    <definedName name="__v9">#REF!</definedName>
    <definedName name="__vfv4">#REF!</definedName>
    <definedName name="__x1">#REF!</definedName>
    <definedName name="__x2">#REF!</definedName>
    <definedName name="__x3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xlnm.Print_Area_1">#REF!</definedName>
    <definedName name="__xlnm.Print_Area_2">#REF!</definedName>
    <definedName name="__xlnm.Print_Titles_1">#REF!</definedName>
    <definedName name="__y2">#REF!</definedName>
    <definedName name="__y3">#REF!</definedName>
    <definedName name="__y4">#REF!</definedName>
    <definedName name="__y5">#REF!</definedName>
    <definedName name="__y6">#REF!</definedName>
    <definedName name="__y7">#REF!</definedName>
    <definedName name="__y8">#REF!</definedName>
    <definedName name="__y9">#REF!</definedName>
    <definedName name="__z1">#REF!</definedName>
    <definedName name="__z2">#REF!</definedName>
    <definedName name="__z3">#REF!</definedName>
    <definedName name="__z4">#REF!</definedName>
    <definedName name="__z5">#REF!</definedName>
    <definedName name="__z6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xlnm.Print_Area">#REF!</definedName>
    <definedName name="_1Excel_BuiltIn_Print_Area_1_1">#REF!</definedName>
    <definedName name="_1Sin_nombre">#REF!</definedName>
    <definedName name="_2__xlnm.Print_Titles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Excel_BuiltIn_Print_Area_1_1_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_2008_Database">#REF!</definedName>
    <definedName name="_3A_impresión_IM_1">#REF!</definedName>
    <definedName name="_3Excel_BuiltIn_Print_Titles_1_1_1_1">#REF!</definedName>
    <definedName name="_4_10">#REF!</definedName>
    <definedName name="_4_11">#REF!</definedName>
    <definedName name="_4_12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a">#REF!</definedName>
    <definedName name="_A1">#REF!</definedName>
    <definedName name="_a1_1">#REF!</definedName>
    <definedName name="_A115042">#REF!</definedName>
    <definedName name="_A17000">#REF!</definedName>
    <definedName name="_A20000">#REF!</definedName>
    <definedName name="_a3">#REF!</definedName>
    <definedName name="_a3_1">#REF!</definedName>
    <definedName name="_A30000">#REF!</definedName>
    <definedName name="_a4">#REF!</definedName>
    <definedName name="_a4_1">#REF!</definedName>
    <definedName name="_a5">#REF!</definedName>
    <definedName name="_a5_1">#REF!</definedName>
    <definedName name="_A559430">#REF!</definedName>
    <definedName name="_a6">#REF!</definedName>
    <definedName name="_a6_1">#REF!</definedName>
    <definedName name="_AFC1">[5]INV!$A$25:$D$28</definedName>
    <definedName name="_AFC3">[5]INV!$F$25:$I$28</definedName>
    <definedName name="_AFC5">[5]INV!$K$25:$N$28</definedName>
    <definedName name="_aiu2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B104067">#REF!</definedName>
    <definedName name="_B104068">#REF!</definedName>
    <definedName name="_B1040681">#REF!</definedName>
    <definedName name="_b104069">#REF!</definedName>
    <definedName name="_B11">#REF!</definedName>
    <definedName name="_B110111">#REF!</definedName>
    <definedName name="_B114854">#REF!</definedName>
    <definedName name="_B150019">#REF!</definedName>
    <definedName name="_B195381">#REF!</definedName>
    <definedName name="_b2">#REF!</definedName>
    <definedName name="_b2_1">#REF!</definedName>
    <definedName name="_b3">#REF!</definedName>
    <definedName name="_b3_1">#REF!</definedName>
    <definedName name="_b4">#REF!</definedName>
    <definedName name="_b4_1">#REF!</definedName>
    <definedName name="_b5">#REF!</definedName>
    <definedName name="_b5_1">#REF!</definedName>
    <definedName name="_b6">#REF!</definedName>
    <definedName name="_b6_1">#REF!</definedName>
    <definedName name="_b7">#REF!</definedName>
    <definedName name="_b7_1">#REF!</definedName>
    <definedName name="_b8">#REF!</definedName>
    <definedName name="_b8_1">#REF!</definedName>
    <definedName name="_B93008">#REF!</definedName>
    <definedName name="_B93009">#REF!</definedName>
    <definedName name="_bb9">#REF!</definedName>
    <definedName name="_bb9_1">#REF!</definedName>
    <definedName name="_bgb5">#REF!</definedName>
    <definedName name="_bgb5_1">#REF!</definedName>
    <definedName name="_BGC1">[5]INV!$A$5:$D$8</definedName>
    <definedName name="_BGC3">[5]INV!$F$5:$I$8</definedName>
    <definedName name="_BGC5">[5]INV!$K$5:$N$8</definedName>
    <definedName name="_Bid1">#REF!</definedName>
    <definedName name="_Bid2">#REF!</definedName>
    <definedName name="_Bid3">#REF!</definedName>
    <definedName name="_Bid4">#REF!</definedName>
    <definedName name="_CAC1">[5]INV!$A$19:$D$22</definedName>
    <definedName name="_CAC3">[5]INV!$F$19:$I$22</definedName>
    <definedName name="_CAC5">[5]INV!$K$19:$N$22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MU005">#REF!</definedName>
    <definedName name="_cmu05">#REF!</definedName>
    <definedName name="_D119353">#REF!</definedName>
    <definedName name="_D128899">#REF!</definedName>
    <definedName name="_D128900">#REF!</definedName>
    <definedName name="_d129000">#REF!</definedName>
    <definedName name="_D151661">#REF!</definedName>
    <definedName name="_D177945">#REF!</definedName>
    <definedName name="_D77032">#REF!</definedName>
    <definedName name="_d77033">#REF!</definedName>
    <definedName name="_D770333">#REF!</definedName>
    <definedName name="_DIA1">#REF!</definedName>
    <definedName name="_DMD1">#REF!</definedName>
    <definedName name="_E">#REF!</definedName>
    <definedName name="_E113701">#REF!</definedName>
    <definedName name="_E169000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ST90">#REF!</definedName>
    <definedName name="_ETR13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>#REF!</definedName>
    <definedName name="_F150411">#REF!</definedName>
    <definedName name="_f191212">#REF!</definedName>
    <definedName name="_F206218">#REF!</definedName>
    <definedName name="_F222320">#REF!</definedName>
    <definedName name="_FC">#REF!</definedName>
    <definedName name="_fcv1">#REF!</definedName>
    <definedName name="_FEB1">#REF!</definedName>
    <definedName name="_fei1">#REF!</definedName>
    <definedName name="_fei10">#REF!</definedName>
    <definedName name="_fei11">#REF!</definedName>
    <definedName name="_fei12">#REF!</definedName>
    <definedName name="_fei13">#REF!</definedName>
    <definedName name="_fei14">#REF!</definedName>
    <definedName name="_fei15">#REF!</definedName>
    <definedName name="_fei16">#REF!</definedName>
    <definedName name="_fei17">#REF!</definedName>
    <definedName name="_fei18">#REF!</definedName>
    <definedName name="_fei19">#REF!</definedName>
    <definedName name="_fei2">#REF!</definedName>
    <definedName name="_fei3">#REF!</definedName>
    <definedName name="_fei4">#REF!</definedName>
    <definedName name="_fei5">#REF!</definedName>
    <definedName name="_fei6">#REF!</definedName>
    <definedName name="_fei7">#REF!</definedName>
    <definedName name="_fei8">#REF!</definedName>
    <definedName name="_fei9">#REF!</definedName>
    <definedName name="_Fill">#REF!</definedName>
    <definedName name="_FOR1">#REF!</definedName>
    <definedName name="_G118050">#REF!</definedName>
    <definedName name="_G161484">#REF!</definedName>
    <definedName name="_g2">#REF!</definedName>
    <definedName name="_g2_1">#REF!</definedName>
    <definedName name="_g3">#REF!</definedName>
    <definedName name="_g3_1">#REF!</definedName>
    <definedName name="_g4">#REF!</definedName>
    <definedName name="_g4_1">#REF!</definedName>
    <definedName name="_g5">#REF!</definedName>
    <definedName name="_g5_1">#REF!</definedName>
    <definedName name="_g6">#REF!</definedName>
    <definedName name="_g6_1">#REF!</definedName>
    <definedName name="_g7">#REF!</definedName>
    <definedName name="_g7_1">#REF!</definedName>
    <definedName name="_GR1">#REF!</definedName>
    <definedName name="_GR1_1">#REF!</definedName>
    <definedName name="_gtr4">#REF!</definedName>
    <definedName name="_gtr4_1">#REF!</definedName>
    <definedName name="_H117562">#REF!</definedName>
    <definedName name="_H191456">#REF!</definedName>
    <definedName name="_h2">#REF!</definedName>
    <definedName name="_h2_1">#REF!</definedName>
    <definedName name="_h3">#REF!</definedName>
    <definedName name="_h3_1">#REF!</definedName>
    <definedName name="_h4">#REF!</definedName>
    <definedName name="_h4_1">#REF!</definedName>
    <definedName name="_h5">#REF!</definedName>
    <definedName name="_h5_1">#REF!</definedName>
    <definedName name="_h6">#REF!</definedName>
    <definedName name="_h6_1">#REF!</definedName>
    <definedName name="_h7">#REF!</definedName>
    <definedName name="_h7_1">#REF!</definedName>
    <definedName name="_h8">#REF!</definedName>
    <definedName name="_h8_1">#REF!</definedName>
    <definedName name="_hfh7">#REF!</definedName>
    <definedName name="_hfh7_1">#REF!</definedName>
    <definedName name="_i4">#REF!</definedName>
    <definedName name="_i4_1">#REF!</definedName>
    <definedName name="_i5">#REF!</definedName>
    <definedName name="_i5_1">#REF!</definedName>
    <definedName name="_i6">#REF!</definedName>
    <definedName name="_i6_1">#REF!</definedName>
    <definedName name="_i7">#REF!</definedName>
    <definedName name="_i7_1">#REF!</definedName>
    <definedName name="_i77">#REF!</definedName>
    <definedName name="_i77_1">#REF!</definedName>
    <definedName name="_i8">#REF!</definedName>
    <definedName name="_i8_1">#REF!</definedName>
    <definedName name="_i9">#REF!</definedName>
    <definedName name="_i9_1">#REF!</definedName>
    <definedName name="_INF1">#REF!</definedName>
    <definedName name="_IPC2002">#REF!</definedName>
    <definedName name="_k3">#REF!</definedName>
    <definedName name="_k3_1">#REF!</definedName>
    <definedName name="_k4">#REF!</definedName>
    <definedName name="_k4_1">#REF!</definedName>
    <definedName name="_k5">#REF!</definedName>
    <definedName name="_k5_1">#REF!</definedName>
    <definedName name="_k6">#REF!</definedName>
    <definedName name="_k6_1">#REF!</definedName>
    <definedName name="_k7">#REF!</definedName>
    <definedName name="_k7_1">#REF!</definedName>
    <definedName name="_k8">#REF!</definedName>
    <definedName name="_k8_1">#REF!</definedName>
    <definedName name="_k9">#REF!</definedName>
    <definedName name="_k9_1">#REF!</definedName>
    <definedName name="_Key1">#REF!</definedName>
    <definedName name="_Key2">#REF!</definedName>
    <definedName name="_kjk6">#REF!</definedName>
    <definedName name="_kjk6_1">#REF!</definedName>
    <definedName name="_m3">#REF!</definedName>
    <definedName name="_m3_1">#REF!</definedName>
    <definedName name="_m4">#REF!</definedName>
    <definedName name="_m4_1">#REF!</definedName>
    <definedName name="_m5">#REF!</definedName>
    <definedName name="_m5_1">#REF!</definedName>
    <definedName name="_m6">#REF!</definedName>
    <definedName name="_m6_1">#REF!</definedName>
    <definedName name="_m7">#REF!</definedName>
    <definedName name="_m7_1">#REF!</definedName>
    <definedName name="_m8">#REF!</definedName>
    <definedName name="_m8_1">#REF!</definedName>
    <definedName name="_m9">#REF!</definedName>
    <definedName name="_m9_1">#REF!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SC1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3">#REF!</definedName>
    <definedName name="_n3_1">#REF!</definedName>
    <definedName name="_n4">#REF!</definedName>
    <definedName name="_n4_1">#REF!</definedName>
    <definedName name="_n5">#REF!</definedName>
    <definedName name="_n5_1">#REF!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yn7">#REF!</definedName>
    <definedName name="_nyn7_1">#REF!</definedName>
    <definedName name="_o4">#REF!</definedName>
    <definedName name="_o4_1">#REF!</definedName>
    <definedName name="_o5">#REF!</definedName>
    <definedName name="_o5_1">#REF!</definedName>
    <definedName name="_o6">#REF!</definedName>
    <definedName name="_o6_1">#REF!</definedName>
    <definedName name="_o7">#REF!</definedName>
    <definedName name="_o7_1">#REF!</definedName>
    <definedName name="_o8">#REF!</definedName>
    <definedName name="_o8_1">#REF!</definedName>
    <definedName name="_o9">#REF!</definedName>
    <definedName name="_o9_1">#REF!</definedName>
    <definedName name="_oa55">#REF!</definedName>
    <definedName name="_Order1" hidden="1">0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>#REF!</definedName>
    <definedName name="_p6_1">#REF!</definedName>
    <definedName name="_p7">#REF!</definedName>
    <definedName name="_p7_1">#REF!</definedName>
    <definedName name="_p8">#REF!</definedName>
    <definedName name="_p8_1">#REF!</definedName>
    <definedName name="_Parse_Out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E1">#REF!</definedName>
    <definedName name="_R">#REF!</definedName>
    <definedName name="_r_1">#REF!</definedName>
    <definedName name="_R3">#REF!</definedName>
    <definedName name="_r4r">#REF!</definedName>
    <definedName name="_r4r_1">#REF!</definedName>
    <definedName name="_rc">#REF!</definedName>
    <definedName name="_Regression_Out">#REF!</definedName>
    <definedName name="_Regression_X">#REF!</definedName>
    <definedName name="_Regression_Y">#REF!</definedName>
    <definedName name="_REWQ">#REF!</definedName>
    <definedName name="_rtu6">#REF!</definedName>
    <definedName name="_rtu6_1">#REF!</definedName>
    <definedName name="_s1">#REF!</definedName>
    <definedName name="_s1_1">#REF!</definedName>
    <definedName name="_s2">#REF!</definedName>
    <definedName name="_s2_1">#REF!</definedName>
    <definedName name="_s3">#REF!</definedName>
    <definedName name="_s3_1">#REF!</definedName>
    <definedName name="_s4">#REF!</definedName>
    <definedName name="_s4_1">#REF!</definedName>
    <definedName name="_s5">#REF!</definedName>
    <definedName name="_s5_1">#REF!</definedName>
    <definedName name="_s6">#REF!</definedName>
    <definedName name="_s6_1">#REF!</definedName>
    <definedName name="_s7">#REF!</definedName>
    <definedName name="_s7_1">#REF!</definedName>
    <definedName name="_SBC1">[5]INV!$A$12:$D$15</definedName>
    <definedName name="_SBC3">[5]INV!$F$12:$I$15</definedName>
    <definedName name="_SBC5">[5]INV!$K$12:$N$15</definedName>
    <definedName name="_Sort">#REF!</definedName>
    <definedName name="_t3">#REF!</definedName>
    <definedName name="_t3_1">#REF!</definedName>
    <definedName name="_t4">#REF!</definedName>
    <definedName name="_t4_1">#REF!</definedName>
    <definedName name="_t5">#REF!</definedName>
    <definedName name="_t5_1">#REF!</definedName>
    <definedName name="_t6">#REF!</definedName>
    <definedName name="_t6_1">#REF!</definedName>
    <definedName name="_t66">#REF!</definedName>
    <definedName name="_t66_1">#REF!</definedName>
    <definedName name="_t7">#REF!</definedName>
    <definedName name="_t7_1">#REF!</definedName>
    <definedName name="_t77">#REF!</definedName>
    <definedName name="_t77_1">#REF!</definedName>
    <definedName name="_t8">#REF!</definedName>
    <definedName name="_t8_1">#REF!</definedName>
    <definedName name="_t88">#REF!</definedName>
    <definedName name="_t88_1">#REF!</definedName>
    <definedName name="_t9">#REF!</definedName>
    <definedName name="_t9_1">#REF!</definedName>
    <definedName name="_t99">#REF!</definedName>
    <definedName name="_t99_1">#REF!</definedName>
    <definedName name="_tab1">#REF!</definedName>
    <definedName name="_tab2">#REF!</definedName>
    <definedName name="_tab3">#REF!</definedName>
    <definedName name="_TAB4">#REF!</definedName>
    <definedName name="_Table2_Out">#REF!</definedName>
    <definedName name="_TBV1">#REF!</definedName>
    <definedName name="_TBV1606">#REF!</definedName>
    <definedName name="_TBV3">#REF!</definedName>
    <definedName name="_TC212">#REF!</definedName>
    <definedName name="_tf3813">#REF!</definedName>
    <definedName name="_TOT">#REF!</definedName>
    <definedName name="_TRM2">#REF!</definedName>
    <definedName name="_u4">#REF!</definedName>
    <definedName name="_u4_1">#REF!</definedName>
    <definedName name="_u5">#REF!</definedName>
    <definedName name="_u5_1">#REF!</definedName>
    <definedName name="_u6">#REF!</definedName>
    <definedName name="_u6_1">#REF!</definedName>
    <definedName name="_u7">#REF!</definedName>
    <definedName name="_u7_1">#REF!</definedName>
    <definedName name="_u8">#REF!</definedName>
    <definedName name="_u8_1">#REF!</definedName>
    <definedName name="_u9">#REF!</definedName>
    <definedName name="_u9_1">#REF!</definedName>
    <definedName name="_ur7">#REF!</definedName>
    <definedName name="_ur7_1">#REF!</definedName>
    <definedName name="_V1">#REF!</definedName>
    <definedName name="_v2">#REF!</definedName>
    <definedName name="_v2_1">#REF!</definedName>
    <definedName name="_v3">#REF!</definedName>
    <definedName name="_v3_1">#REF!</definedName>
    <definedName name="_v4">#REF!</definedName>
    <definedName name="_v4_1">#REF!</definedName>
    <definedName name="_v5">#REF!</definedName>
    <definedName name="_v5_1">#REF!</definedName>
    <definedName name="_v6">#REF!</definedName>
    <definedName name="_v6_1">#REF!</definedName>
    <definedName name="_v7">#REF!</definedName>
    <definedName name="_v7_1">#REF!</definedName>
    <definedName name="_v8">#REF!</definedName>
    <definedName name="_v8_1">#REF!</definedName>
    <definedName name="_v9">#REF!</definedName>
    <definedName name="_v9_1">#REF!</definedName>
    <definedName name="_vfv4">#REF!</definedName>
    <definedName name="_vfv4_1">#REF!</definedName>
    <definedName name="_x1">#REF!</definedName>
    <definedName name="_x1_1">#REF!</definedName>
    <definedName name="_x2">#REF!</definedName>
    <definedName name="_x2_1">#REF!</definedName>
    <definedName name="_x3">#REF!</definedName>
    <definedName name="_x3_1">#REF!</definedName>
    <definedName name="_x4">#REF!</definedName>
    <definedName name="_x4_1">#REF!</definedName>
    <definedName name="_x5">#REF!</definedName>
    <definedName name="_x5_1">#REF!</definedName>
    <definedName name="_x6">#REF!</definedName>
    <definedName name="_x6_1">#REF!</definedName>
    <definedName name="_x7">#REF!</definedName>
    <definedName name="_x7_1">#REF!</definedName>
    <definedName name="_x8">#REF!</definedName>
    <definedName name="_x8_1">#REF!</definedName>
    <definedName name="_x9">#REF!</definedName>
    <definedName name="_x9_1">#REF!</definedName>
    <definedName name="_y2">#REF!</definedName>
    <definedName name="_y2_1">#REF!</definedName>
    <definedName name="_y3">#REF!</definedName>
    <definedName name="_y3_1">#REF!</definedName>
    <definedName name="_y4">#REF!</definedName>
    <definedName name="_y4_1">#REF!</definedName>
    <definedName name="_y5">#REF!</definedName>
    <definedName name="_y5_1">#REF!</definedName>
    <definedName name="_y6">#REF!</definedName>
    <definedName name="_y6_1">#REF!</definedName>
    <definedName name="_y7">#REF!</definedName>
    <definedName name="_y7_1">#REF!</definedName>
    <definedName name="_y8">#REF!</definedName>
    <definedName name="_y8_1">#REF!</definedName>
    <definedName name="_y9">#REF!</definedName>
    <definedName name="_y9_1">#REF!</definedName>
    <definedName name="_z1">#REF!</definedName>
    <definedName name="_z1_1">#REF!</definedName>
    <definedName name="_z2">#REF!</definedName>
    <definedName name="_z2_1">#REF!</definedName>
    <definedName name="_z3">#REF!</definedName>
    <definedName name="_z3_1">#REF!</definedName>
    <definedName name="_z4">#REF!</definedName>
    <definedName name="_z4_1">#REF!</definedName>
    <definedName name="_z5">#REF!</definedName>
    <definedName name="_z5_1">#REF!</definedName>
    <definedName name="_z6">#REF!</definedName>
    <definedName name="_z6_1">#REF!</definedName>
    <definedName name="a">#REF!</definedName>
    <definedName name="A.1">'[1]Base Datos'!$B$7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1..056">#REF!</definedName>
    <definedName name="A1S">#REF!</definedName>
    <definedName name="A1XO56">#REF!</definedName>
    <definedName name="a2a">#REF!</definedName>
    <definedName name="a2a_1">#REF!</definedName>
    <definedName name="A2S">#REF!</definedName>
    <definedName name="A84.96">#REF!</definedName>
    <definedName name="aa">#REF!</definedName>
    <definedName name="aaa">#REF!</definedName>
    <definedName name="AAAA">#REF!</definedName>
    <definedName name="AAAAA">#REF!</definedName>
    <definedName name="AAAAAAAAAAAAAAAAAAFFFFFFFFFFFFFFF">#REF!</definedName>
    <definedName name="aaaaas">#REF!</definedName>
    <definedName name="aaaaas_1">#REF!</definedName>
    <definedName name="AAC">[5]AASHTO!$A$14:$F$17</definedName>
    <definedName name="AADOQUINVEH">#REF!</definedName>
    <definedName name="AANDENES">#REF!</definedName>
    <definedName name="aas">#REF!</definedName>
    <definedName name="aas_1">#REF!</definedName>
    <definedName name="AASADSD">#REF!</definedName>
    <definedName name="aasas">#REF!</definedName>
    <definedName name="ab">#REF!</definedName>
    <definedName name="abc">#REF!</definedName>
    <definedName name="ABG">[5]AASHTO!$A$2:$F$5</definedName>
    <definedName name="absc_">#REF!</definedName>
    <definedName name="absc_1">#REF!</definedName>
    <definedName name="absc1">[6]!absc</definedName>
    <definedName name="AC">#REF!</definedName>
    <definedName name="ACALZADA">#REF!</definedName>
    <definedName name="acc">#REF!</definedName>
    <definedName name="Accesorios_de_anclaje">'[7]LISTA MATERIALES'!$D$1672</definedName>
    <definedName name="AccessDatabase" hidden="1">"A:\SAIN.mdb"</definedName>
    <definedName name="ACER">#REF!</definedName>
    <definedName name="ACERO">'[7]LISTA MATERIALES'!$F$389</definedName>
    <definedName name="Acido_oxálico">'[7]LISTA MATERIALES'!$D$1664</definedName>
    <definedName name="ACOM">#REF!</definedName>
    <definedName name="ACT">#REF!</definedName>
    <definedName name="Acta">#REF!</definedName>
    <definedName name="Acta1">#REF!</definedName>
    <definedName name="ACTIVIDAD">#REF!</definedName>
    <definedName name="ACTIVIDADES">#REF!</definedName>
    <definedName name="ACTIVO_NUEVO_ACUEDUCTO">#REF!</definedName>
    <definedName name="ACTIVO_NUEVO_ALCANTARILLADO">#REF!</definedName>
    <definedName name="ACTIVOS_ACUEDUCTO">#REF!</definedName>
    <definedName name="ACTIVOS_ALCANTARILLADO">#REF!</definedName>
    <definedName name="actual">#REF!</definedName>
    <definedName name="ad">#REF!</definedName>
    <definedName name="Ad_Un">#REF!</definedName>
    <definedName name="adada">#REF!</definedName>
    <definedName name="adasd">#REF!</definedName>
    <definedName name="adasf">#REF!</definedName>
    <definedName name="ADD">#REF!</definedName>
    <definedName name="AdditionalCosts_Lumpsum">#REF!</definedName>
    <definedName name="AdditionalCosts_Percent">#REF!</definedName>
    <definedName name="ADFGSDB">#REF!</definedName>
    <definedName name="ADFGSDB_1">#REF!</definedName>
    <definedName name="ADI">#REF!</definedName>
    <definedName name="Adm">#REF!</definedName>
    <definedName name="ADMINISTRACION">#REF!</definedName>
    <definedName name="Administración">#REF!</definedName>
    <definedName name="administrador">[8]Informacion!$B$15</definedName>
    <definedName name="Adminitración">#REF!</definedName>
    <definedName name="adoc1">[6]!absc</definedName>
    <definedName name="adoq">[9]!absc</definedName>
    <definedName name="ADOQUIN_PEATONAL_6">'[7]LISTA MATERIALES'!$D$1665</definedName>
    <definedName name="ADSAD">#REF!</definedName>
    <definedName name="ADSAD_1">#REF!</definedName>
    <definedName name="Ae">#REF!</definedName>
    <definedName name="aefa">#REF!</definedName>
    <definedName name="aefa_1">#REF!</definedName>
    <definedName name="Af">#REF!</definedName>
    <definedName name="afdsw">#REF!</definedName>
    <definedName name="afdsw_1">#REF!</definedName>
    <definedName name="afecompletions">#REF!</definedName>
    <definedName name="Ag">#REF!</definedName>
    <definedName name="agdsgg">#REF!</definedName>
    <definedName name="agdsgg_1">#REF!</definedName>
    <definedName name="AGUA">'[7]LISTA MATERIALES'!$D$11</definedName>
    <definedName name="ah">#REF!</definedName>
    <definedName name="ahe">#REF!</definedName>
    <definedName name="Ai">#REF!</definedName>
    <definedName name="aiu">#REF!</definedName>
    <definedName name="aj">#REF!</definedName>
    <definedName name="AjustDelAIU">#REF!</definedName>
    <definedName name="ajustdelaiu1">#REF!</definedName>
    <definedName name="Ak">#REF!</definedName>
    <definedName name="AL">#REF!</definedName>
    <definedName name="ALAMBRE_NEGRO">'[7]LISTA MATERIALES'!$D$410</definedName>
    <definedName name="alc">[10]!absc</definedName>
    <definedName name="ale">#REF!</definedName>
    <definedName name="ALEJA">#REF!</definedName>
    <definedName name="aleja2">#REF!</definedName>
    <definedName name="ALFALISTO_BLANCO__X_25_KG">'[7]LISTA MATERIALES'!$D$1400</definedName>
    <definedName name="alw">#REF!</definedName>
    <definedName name="alwd">#REF!</definedName>
    <definedName name="Am">#REF!</definedName>
    <definedName name="AMBIENTAL">#REF!</definedName>
    <definedName name="An">#REF!</definedName>
    <definedName name="ANA">#REF!</definedName>
    <definedName name="ANALISIS__DE__PRECIOS__UNITARIOS">#REF!</definedName>
    <definedName name="Analyst">#REF!</definedName>
    <definedName name="ANE">#REF!</definedName>
    <definedName name="ANOMarch02">#REF!</definedName>
    <definedName name="ANOPLMarch02">#REF!</definedName>
    <definedName name="ANORev2">#REF!</definedName>
    <definedName name="ANOTB_JUN01">#REF!</definedName>
    <definedName name="ANTI">#REF!</definedName>
    <definedName name="Antic">[11]BASES!$B$33</definedName>
    <definedName name="ANTICIPO">[12]BASES!$B$33</definedName>
    <definedName name="Añ">#REF!</definedName>
    <definedName name="año">#REF!</definedName>
    <definedName name="año1">#REF!</definedName>
    <definedName name="AñoBaseDatos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o">#REF!</definedName>
    <definedName name="Aº">#REF!</definedName>
    <definedName name="Ap">#REF!</definedName>
    <definedName name="APB">#REF!</definedName>
    <definedName name="APIJA">#REF!</definedName>
    <definedName name="aprdata">#REF!</definedName>
    <definedName name="APU">[13]MATERIALES!$A$10:$A$12</definedName>
    <definedName name="APU221.1">#REF!</definedName>
    <definedName name="APU221.2">#REF!</definedName>
    <definedName name="APUPTARD">#REF!</definedName>
    <definedName name="Aq">#REF!</definedName>
    <definedName name="aqaq">#REF!</definedName>
    <definedName name="aqaq_1">#REF!</definedName>
    <definedName name="Ar">#REF!</definedName>
    <definedName name="AREA">#REF!</definedName>
    <definedName name="Área_de_Cantidades">#REF!</definedName>
    <definedName name="_xlnm.Print_Area" localSheetId="4">'APUS '!$A$1:$H$178</definedName>
    <definedName name="_xlnm.Print_Area" localSheetId="1">'MEM CANTIDADES'!$A$1:$AP$55</definedName>
    <definedName name="_xlnm.Print_Area" localSheetId="0">PRESUPUESTO!$A$1:$G$41</definedName>
    <definedName name="AREAPRIVADA">#REF!</definedName>
    <definedName name="ARELAL">'[14]APU MEJORAMIENTO VIA'!#REF!</definedName>
    <definedName name="ARENA">'[7]LISTA MATERIALES'!$D$7</definedName>
    <definedName name="arg">#REF!</definedName>
    <definedName name="Arrendamiento">#REF!</definedName>
    <definedName name="ArrendamientoCostos">#REF!</definedName>
    <definedName name="ARTICULO">#REF!</definedName>
    <definedName name="articulos">#REF!</definedName>
    <definedName name="ARTURO">#REF!</definedName>
    <definedName name="as">#REF!</definedName>
    <definedName name="asas">#REF!</definedName>
    <definedName name="asaSASASAS">#REF!</definedName>
    <definedName name="ASB">[5]AASHTO!$A$8:$F$11</definedName>
    <definedName name="ASD">#REF!</definedName>
    <definedName name="ASD_1">#REF!</definedName>
    <definedName name="ASDA">#REF!</definedName>
    <definedName name="ASDA_1">#REF!</definedName>
    <definedName name="asdasd">#REF!</definedName>
    <definedName name="asdasd_1">#REF!</definedName>
    <definedName name="asdd">#REF!</definedName>
    <definedName name="ASDF">#REF!</definedName>
    <definedName name="asdf_1">#REF!</definedName>
    <definedName name="asdfa">#REF!</definedName>
    <definedName name="asdfa_1">#REF!</definedName>
    <definedName name="ASDFDW">#REF!</definedName>
    <definedName name="ASDS">#REF!</definedName>
    <definedName name="asfasd">#REF!</definedName>
    <definedName name="asfasd_1">#REF!</definedName>
    <definedName name="asfasdl">#REF!</definedName>
    <definedName name="asfasdl_1">#REF!</definedName>
    <definedName name="asff">#REF!</definedName>
    <definedName name="asff_1">#REF!</definedName>
    <definedName name="asfghjoi">#REF!</definedName>
    <definedName name="asfghjoi_1">#REF!</definedName>
    <definedName name="AsistenciaCarretera">#REF!</definedName>
    <definedName name="AsistenciaCostos">#REF!</definedName>
    <definedName name="asojkdr">#REF!</definedName>
    <definedName name="asojkdr_1">#REF!</definedName>
    <definedName name="ass">#REF!</definedName>
    <definedName name="assdf">#REF!</definedName>
    <definedName name="assetclass">#REF!</definedName>
    <definedName name="assetclass2">#REF!</definedName>
    <definedName name="assetclass3">#REF!</definedName>
    <definedName name="astrid">#REF!</definedName>
    <definedName name="At">#REF!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VIGA">#REF!</definedName>
    <definedName name="ax">#REF!</definedName>
    <definedName name="Ay">#REF!</definedName>
    <definedName name="Ayudante">'[7]MANO DE OBRA '!$G$13</definedName>
    <definedName name="azaz">#REF!</definedName>
    <definedName name="azaz_1">#REF!</definedName>
    <definedName name="Azimut">#REF!</definedName>
    <definedName name="b">#REF!</definedName>
    <definedName name="B.T1">#REF!</definedName>
    <definedName name="B_1">#REF!</definedName>
    <definedName name="B_impresión_IM">#REF!</definedName>
    <definedName name="B_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13.120">#REF!</definedName>
    <definedName name="B15138.">#REF!</definedName>
    <definedName name="B15177anclaje">#REF!</definedName>
    <definedName name="B35.62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JA">#REF!</definedName>
    <definedName name="BALDOSA_20_X_20">'[7]LISTA MATERIALES'!$D$1401</definedName>
    <definedName name="baldosa_tipo_20_5_20_5_trafico_5_comercial">'[7]LISTA MATERIALES'!$D$1402</definedName>
    <definedName name="bancos">#REF!</definedName>
    <definedName name="Banda2">#REF!</definedName>
    <definedName name="Banda2a">#REF!</definedName>
    <definedName name="barranquilla">#REF!</definedName>
    <definedName name="BASE">#REF!</definedName>
    <definedName name="base_datos_t45">#REF!</definedName>
    <definedName name="Base_Mat">#REF!</definedName>
    <definedName name="Base_MO">#REF!</definedName>
    <definedName name="base_VaR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Period">#REF!</definedName>
    <definedName name="bb">#REF!</definedName>
    <definedName name="BBA">'[3]Base Datos'!$B:$F</definedName>
    <definedName name="bbb">#REF!</definedName>
    <definedName name="bbbbbb">#REF!</definedName>
    <definedName name="bbbbbb_1">#REF!</definedName>
    <definedName name="BBBBBBBBBBBBBBBHHHHHHHHHHH">#REF!</definedName>
    <definedName name="bbbbbh">#REF!</definedName>
    <definedName name="bbbbbh_1">#REF!</definedName>
    <definedName name="bbd">#REF!</definedName>
    <definedName name="bbd_1">#REF!</definedName>
    <definedName name="Bc">#REF!</definedName>
    <definedName name="BCXBDFG">#REF!</definedName>
    <definedName name="BCXBDFG_1">#REF!</definedName>
    <definedName name="Bd__2">#REF!</definedName>
    <definedName name="Bd_2">#REF!</definedName>
    <definedName name="BDFB">#REF!</definedName>
    <definedName name="BDFB_1">#REF!</definedName>
    <definedName name="BDFGDG">#REF!</definedName>
    <definedName name="BDFGDG_1">#REF!</definedName>
    <definedName name="Be">#REF!</definedName>
    <definedName name="be_1">#REF!</definedName>
    <definedName name="Beg_Bal">#REF!</definedName>
    <definedName name="Bf">#REF!</definedName>
    <definedName name="bfgxddvd">#REF!</definedName>
    <definedName name="bfnfv">#REF!</definedName>
    <definedName name="bfnfv_1">#REF!</definedName>
    <definedName name="Bg">#REF!</definedName>
    <definedName name="bgb">#REF!</definedName>
    <definedName name="bgb_1">#REF!</definedName>
    <definedName name="BGDGFRT">#REF!</definedName>
    <definedName name="BGDGFRT_1">#REF!</definedName>
    <definedName name="BGFBFH">#REF!</definedName>
    <definedName name="BGFBFH_1">#REF!</definedName>
    <definedName name="bgh">#REF!</definedName>
    <definedName name="bgvfcdx">#REF!</definedName>
    <definedName name="bgvfcdx_1">#REF!</definedName>
    <definedName name="Bh">#REF!</definedName>
    <definedName name="BHT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Range">#REF!</definedName>
    <definedName name="Bk">#REF!</definedName>
    <definedName name="bl">#REF!</definedName>
    <definedName name="BLOQUE">#REF!</definedName>
    <definedName name="BLOQUE_ABUJARDADO_DE_15_X_19__X_39">'[7]LISTA MATERIALES'!$D$1660</definedName>
    <definedName name="BLOQUE_DE_ARCILLA_H5">#REF!</definedName>
    <definedName name="Bm">#REF!</definedName>
    <definedName name="BMCoalPrice">#REF!</definedName>
    <definedName name="Bn">#REF!</definedName>
    <definedName name="bnm">#REF!</definedName>
    <definedName name="bnmnnb">#REF!</definedName>
    <definedName name="bny">#REF!</definedName>
    <definedName name="BOBCAT">#REF!</definedName>
    <definedName name="BOMB2">#REF!</definedName>
    <definedName name="BOMBAS">#REF!</definedName>
    <definedName name="BOMBASTABLA2.2">#REF!</definedName>
    <definedName name="BorraR">#REF!</definedName>
    <definedName name="BOTTOM_BORDER">#REF!</definedName>
    <definedName name="BPSRate_Month">#REF!</definedName>
    <definedName name="BQ238em237">#REF!</definedName>
    <definedName name="br">#REF!</definedName>
    <definedName name="br_1">#REF!</definedName>
    <definedName name="BS_Data_Col">#REF!</definedName>
    <definedName name="bsb">#REF!</definedName>
    <definedName name="bsb_1">#REF!</definedName>
    <definedName name="BSpb">#REF!</definedName>
    <definedName name="bspoi">#REF!</definedName>
    <definedName name="bspoi_1">#REF!</definedName>
    <definedName name="bt">#REF!</definedName>
    <definedName name="bt_1">#REF!</definedName>
    <definedName name="BTYJHTR">#REF!</definedName>
    <definedName name="BTYJHTR_1">#REF!</definedName>
    <definedName name="BUDGET">#REF!</definedName>
    <definedName name="BUDGET_VALUE">#REF!</definedName>
    <definedName name="budgeted">#REF!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2">#REF!</definedName>
    <definedName name="BuiltIn_Print_Area_3">#REF!</definedName>
    <definedName name="BuiltIn_Print_Titles">#REF!</definedName>
    <definedName name="BuiltIn_Print_Titles_2">#REF!</definedName>
    <definedName name="BuiltIn_Print_Titles_3">#REF!</definedName>
    <definedName name="BULL">#REF!</definedName>
    <definedName name="bvbc">#REF!</definedName>
    <definedName name="bvbc_1">#REF!</definedName>
    <definedName name="bvcb">#REF!</definedName>
    <definedName name="bvcb_1">#REF!</definedName>
    <definedName name="bvn">#REF!</definedName>
    <definedName name="bvn_1">#REF!</definedName>
    <definedName name="bw">#REF!</definedName>
    <definedName name="by">#REF!</definedName>
    <definedName name="by_1">#REF!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LAV">#REF!</definedName>
    <definedName name="C.FON">#REF!</definedName>
    <definedName name="C.FOND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">#REF!</definedName>
    <definedName name="caa">#REF!</definedName>
    <definedName name="CAB">#REF!</definedName>
    <definedName name="cad">#REF!</definedName>
    <definedName name="Caj">#REF!</definedName>
    <definedName name="cajmenht">#REF!</definedName>
    <definedName name="Cal">#REF!</definedName>
    <definedName name="CALCULO">#REF!</definedName>
    <definedName name="calculopozo1">#REF!</definedName>
    <definedName name="CALCULOPOZO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P">#REF!</definedName>
    <definedName name="CAM_CAIDA">#REF!</definedName>
    <definedName name="Campament">#REF!</definedName>
    <definedName name="CANECAS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P">#REF!</definedName>
    <definedName name="CapActividad">#REF!</definedName>
    <definedName name="CapCom">#REF!</definedName>
    <definedName name="CapComponent">#REF!</definedName>
    <definedName name="Capex">#REF!</definedName>
    <definedName name="CapitalCongelado">#REF!</definedName>
    <definedName name="Capitalpb">#REF!</definedName>
    <definedName name="CapitalStructure">#REF!</definedName>
    <definedName name="CapituloHidraulico">#REF!</definedName>
    <definedName name="CapResumen">#REF!</definedName>
    <definedName name="CapTarget">#REF!</definedName>
    <definedName name="CapTotalCol">#REF!</definedName>
    <definedName name="CARBON">#REF!</definedName>
    <definedName name="CARGA">#REF!</definedName>
    <definedName name="CargaPrestacional">#REF!</definedName>
    <definedName name="CARGO">#REF!</definedName>
    <definedName name="cargos">#REF!</definedName>
    <definedName name="carlos">#REF!</definedName>
    <definedName name="CARLSO">#REF!</definedName>
    <definedName name="CARRETERA">#REF!</definedName>
    <definedName name="CARRO">#REF!</definedName>
    <definedName name="cartagena">#REF!</definedName>
    <definedName name="Cashpb">#REF!</definedName>
    <definedName name="CASQ">#REF!</definedName>
    <definedName name="Cat2Salvage">#REF!</definedName>
    <definedName name="Categoria">#REF!</definedName>
    <definedName name="Category">#REF!</definedName>
    <definedName name="causa">#REF!</definedName>
    <definedName name="CB">#REF!</definedName>
    <definedName name="cc">#REF!</definedName>
    <definedName name="ccccc">#REF!</definedName>
    <definedName name="ccccc_1">#REF!</definedName>
    <definedName name="CCCCCC">#REF!</definedName>
    <definedName name="ccccccc">#REF!</definedName>
    <definedName name="CContLab">#REF!</definedName>
    <definedName name="CContParts">#REF!</definedName>
    <definedName name="ccto210">#REF!</definedName>
    <definedName name="cd">#REF!</definedName>
    <definedName name="cdcdc">#REF!</definedName>
    <definedName name="cdcdc_1">#REF!</definedName>
    <definedName name="CDctrl">[11]CDItem!$G$8</definedName>
    <definedName name="cdir">#REF!</definedName>
    <definedName name="CDIRECTO">#REF!</definedName>
    <definedName name="Ce">#REF!</definedName>
    <definedName name="ceerf">#REF!</definedName>
    <definedName name="ceerf_1">#REF!</definedName>
    <definedName name="CEMENTO">[15]Insum!$A$3:$H$63</definedName>
    <definedName name="Cf">#REF!</definedName>
    <definedName name="Cg">#REF!</definedName>
    <definedName name="CGET">#REF!</definedName>
    <definedName name="Ch">#REF!</definedName>
    <definedName name="Change_in_Cash">#REF!</definedName>
    <definedName name="Check_to_Cash">#REF!</definedName>
    <definedName name="Ci">#REF!</definedName>
    <definedName name="cid">#REF!</definedName>
    <definedName name="cindir">#REF!</definedName>
    <definedName name="CIP">#REF!</definedName>
    <definedName name="CIRCUNVALAR">#REF!</definedName>
    <definedName name="Cj">#REF!</definedName>
    <definedName name="Ck">#REF!</definedName>
    <definedName name="CL">#REF!</definedName>
    <definedName name="clad">#REF!</definedName>
    <definedName name="clase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ube">#REF!</definedName>
    <definedName name="Cm">#REF!</definedName>
    <definedName name="CMI_ACUEDUCTO">#REF!</definedName>
    <definedName name="CMI_ALCANTARILLADO">#REF!</definedName>
    <definedName name="CMOI_ACUEDUCTO">#REF!</definedName>
    <definedName name="CMOI_ALCANTARILLADO">#REF!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Repl">#REF!</definedName>
    <definedName name="CoalUtil">#REF!</definedName>
    <definedName name="Cod">#REF!</definedName>
    <definedName name="CODIGO">#REF!</definedName>
    <definedName name="CodigoCio">#REF!</definedName>
    <definedName name="CODOS">#REF!</definedName>
    <definedName name="COHaul">#REF!</definedName>
    <definedName name="COLBOR">#REF!</definedName>
    <definedName name="COM.LIM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enalty">#REF!</definedName>
    <definedName name="Compilado" localSheetId="1">#REF!</definedName>
    <definedName name="Compilado">#REF!</definedName>
    <definedName name="COMPRE">#REF!</definedName>
    <definedName name="COMPROBANTE_DE_PAGO">#REF!</definedName>
    <definedName name="COMProject_Currency">#REF!</definedName>
    <definedName name="COMProject_name">#REF!</definedName>
    <definedName name="CON.FUN">#REF!</definedName>
    <definedName name="CON.LIM">#REF!</definedName>
    <definedName name="CON.POZ">#REF!</definedName>
    <definedName name="CON.TUB">#REF!</definedName>
    <definedName name="CONC">'[16]Base Datos'!$B$217</definedName>
    <definedName name="CONC2000">#REF!</definedName>
    <definedName name="CONC3000">#REF!</definedName>
    <definedName name="Concepto">#REF!</definedName>
    <definedName name="CONCRE">'[16]Base Datos'!$B$46</definedName>
    <definedName name="concreto">#REF!</definedName>
    <definedName name="Concreto_2200">'[7]CONCRETO y MORTEROS'!$G$84</definedName>
    <definedName name="concreto_3000">'[7]CONCRETO y MORTEROS'!$G$40</definedName>
    <definedName name="CONCRETO_F.C_4">#REF!</definedName>
    <definedName name="concreto_FC_2.2">#REF!</definedName>
    <definedName name="CONCRETO123">'[1]Base Datos'!$B$29</definedName>
    <definedName name="concreto3000">#REF!</definedName>
    <definedName name="CONDUCCIONES">#REF!</definedName>
    <definedName name="Conductores">#REF!</definedName>
    <definedName name="ConductoresCostos">#REF!</definedName>
    <definedName name="Congelar_Capital_Vencido">#REF!</definedName>
    <definedName name="cons">#REF!</definedName>
    <definedName name="CONSOLIDADO">#REF!</definedName>
    <definedName name="CONSORCIO">#REF!</definedName>
    <definedName name="CONSTRUCCION_DE_DOS_GALPONES">#REF!</definedName>
    <definedName name="Consulta_PRECIOS_BASICOS">#REF!</definedName>
    <definedName name="consum">#REF!</definedName>
    <definedName name="CONTADO">#REF!</definedName>
    <definedName name="ContLabCostOutput">#REF!</definedName>
    <definedName name="ContPartsCostOutput">#REF!</definedName>
    <definedName name="contra">#REF!</definedName>
    <definedName name="Contratante">#REF!</definedName>
    <definedName name="Contrato">#REF!</definedName>
    <definedName name="COORDENADAS">#REF!</definedName>
    <definedName name="COORDENADAS1">#REF!</definedName>
    <definedName name="copia">#REF!</definedName>
    <definedName name="Coraza">#REF!</definedName>
    <definedName name="CORTEAGOSTO11">#REF!</definedName>
    <definedName name="cost_analysis">#REF!</definedName>
    <definedName name="Costo_Personañ">#REF!</definedName>
    <definedName name="CostoDirecto">#REF!</definedName>
    <definedName name="COSTOREDESALCTABLA7.4">#REF!</definedName>
    <definedName name="COSTOREDESTABLA7.3">#REF!</definedName>
    <definedName name="COUNTRY_OF_ORIGIN">#REF!</definedName>
    <definedName name="cp">#REF!</definedName>
    <definedName name="cpd">#REF!</definedName>
    <definedName name="Cq">#REF!</definedName>
    <definedName name="CRandM">#REF!</definedName>
    <definedName name="CREDITO">#REF!</definedName>
    <definedName name="CRITICA">#REF!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d">#REF!</definedName>
    <definedName name="Ct">#REF!</definedName>
    <definedName name="CTyre">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A">#REF!</definedName>
    <definedName name="CUADRIB">#REF!</definedName>
    <definedName name="CUADRIC">#REF!</definedName>
    <definedName name="CUADRILLA">#REF!</definedName>
    <definedName name="cuadrillas">#REF!</definedName>
    <definedName name="CUADRO">#REF!</definedName>
    <definedName name="CUADRO1">#REF!</definedName>
    <definedName name="cube">#REF!</definedName>
    <definedName name="CUBE_UNIT">#REF!</definedName>
    <definedName name="Cubierta">#REF!</definedName>
    <definedName name="cUCA">#REF!</definedName>
    <definedName name="CUE">#REF!</definedName>
    <definedName name="CUENTA">#REF!</definedName>
    <definedName name="CUER">#REF!</definedName>
    <definedName name="CUERDA">#REF!</definedName>
    <definedName name="CUNET">#REF!</definedName>
    <definedName name="CUNET_1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V">#REF!</definedName>
    <definedName name="cv_1">#REF!</definedName>
    <definedName name="cv_51">#REF!</definedName>
    <definedName name="CV2.Daily_Tonnes">#REF!</definedName>
    <definedName name="CV2.Moisture">#REF!</definedName>
    <definedName name="cvcvcvcv">#REF!</definedName>
    <definedName name="cvfvd">#REF!</definedName>
    <definedName name="cvfvd_1">#REF!</definedName>
    <definedName name="cvn">#REF!</definedName>
    <definedName name="cvn_1">#REF!</definedName>
    <definedName name="CVXC">#REF!</definedName>
    <definedName name="CVXC_1">#REF!</definedName>
    <definedName name="Cw">#REF!</definedName>
    <definedName name="cx">#REF!</definedName>
    <definedName name="cxcxcxc">#REF!</definedName>
    <definedName name="Cy">#REF!</definedName>
    <definedName name="d">#REF!</definedName>
    <definedName name="d_1">#REF!</definedName>
    <definedName name="D_EXT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ANDADO">#REF!</definedName>
    <definedName name="dario">#REF!</definedName>
    <definedName name="DARIPAVA_SOFTWARE_INC">#REF!</definedName>
    <definedName name="DASD">#REF!</definedName>
    <definedName name="DASD_1">#REF!</definedName>
    <definedName name="dasfds">#REF!</definedName>
    <definedName name="DAT">#REF!</definedName>
    <definedName name="Data">#REF!</definedName>
    <definedName name="Data_Base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2">#REF!</definedName>
    <definedName name="datos3">#REF!</definedName>
    <definedName name="Days_in_Month">#REF!</definedName>
    <definedName name="dbfdfbi">#REF!</definedName>
    <definedName name="dbfdfbi_1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SDCTV">#REF!</definedName>
    <definedName name="DCSDCTV_1">#REF!</definedName>
    <definedName name="dd">#REF!</definedName>
    <definedName name="ddd">#REF!</definedName>
    <definedName name="ddd_1">#REF!</definedName>
    <definedName name="ddddd">#REF!</definedName>
    <definedName name="ddddddddd">#REF!</definedName>
    <definedName name="dddddddddd">#REF!</definedName>
    <definedName name="ddddt">#REF!</definedName>
    <definedName name="ddddt_1">#REF!</definedName>
    <definedName name="ddewdw">#REF!</definedName>
    <definedName name="ddewdw_1">#REF!</definedName>
    <definedName name="ddfdh">#REF!</definedName>
    <definedName name="ddfdh_1">#REF!</definedName>
    <definedName name="DDGSDP">#REF!</definedName>
    <definedName name="DDGSDP_1">#REF!</definedName>
    <definedName name="de">#REF!</definedName>
    <definedName name="De_6">#REF!</definedName>
    <definedName name="De_8">#REF!</definedName>
    <definedName name="Dealpb">#REF!</definedName>
    <definedName name="Debt_S5_EA_Sch">#REF!</definedName>
    <definedName name="Debt_S6_EA_Sch">#REF!</definedName>
    <definedName name="DEC">#REF!</definedName>
    <definedName name="decbs">#REF!</definedName>
    <definedName name="Decjv">#REF!</definedName>
    <definedName name="Decjv2">#REF!</definedName>
    <definedName name="deded">#REF!</definedName>
    <definedName name="deded_1">#REF!</definedName>
    <definedName name="default_leadtime">#REF!</definedName>
    <definedName name="defd">#REF!</definedName>
    <definedName name="defd_1">#REF!</definedName>
    <definedName name="Deflexión">#REF!</definedName>
    <definedName name="dem.pav">#REF!</definedName>
    <definedName name="DEMANDA">#REF!</definedName>
    <definedName name="demanto">#REF!</definedName>
    <definedName name="demanto_51">#REF!</definedName>
    <definedName name="DENS">#REF!</definedName>
    <definedName name="densi">#REF!</definedName>
    <definedName name="Dep_IAS_tot">#REF!</definedName>
    <definedName name="Depreciation">#REF!</definedName>
    <definedName name="DepreciationPB">#REF!</definedName>
    <definedName name="DERF">#REF!</definedName>
    <definedName name="DES">#REF!</definedName>
    <definedName name="Descripcion" localSheetId="1">#REF!</definedName>
    <definedName name="Descripcion">#REF!</definedName>
    <definedName name="description">#REF!</definedName>
    <definedName name="Designer">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X">#REF!</definedName>
    <definedName name="df">#REF!</definedName>
    <definedName name="dfa">#REF!</definedName>
    <definedName name="dfa_1">#REF!</definedName>
    <definedName name="dfasd">#REF!</definedName>
    <definedName name="dfasd_1">#REF!</definedName>
    <definedName name="DFBNJ">#REF!</definedName>
    <definedName name="DFBNJ_1">#REF!</definedName>
    <definedName name="dfcvc">#REF!</definedName>
    <definedName name="dfdaa">#REF!</definedName>
    <definedName name="dfdf">#REF!</definedName>
    <definedName name="dfds">#REF!</definedName>
    <definedName name="dfds_1">#REF!</definedName>
    <definedName name="dfdsfi">#REF!</definedName>
    <definedName name="dfdsfi_1">#REF!</definedName>
    <definedName name="dffffe">#REF!</definedName>
    <definedName name="dffffe_1">#REF!</definedName>
    <definedName name="DFG">#REF!</definedName>
    <definedName name="DFG_1">#REF!</definedName>
    <definedName name="DFGBHJ">#REF!</definedName>
    <definedName name="DFGBHJ_1">#REF!</definedName>
    <definedName name="DFGDFG">#REF!</definedName>
    <definedName name="DFGDFG_1">#REF!</definedName>
    <definedName name="DFGDYYB">#REF!</definedName>
    <definedName name="DFGDYYB_1">#REF!</definedName>
    <definedName name="dfgf">#REF!</definedName>
    <definedName name="dfgf_1">#REF!</definedName>
    <definedName name="DFGFBOP">#REF!</definedName>
    <definedName name="DFGFBOP_1">#REF!</definedName>
    <definedName name="DFGFDG">#REF!</definedName>
    <definedName name="DFGFDG_1">#REF!</definedName>
    <definedName name="DFGV">#REF!</definedName>
    <definedName name="DFGV_1">#REF!</definedName>
    <definedName name="dfgypuj">#REF!</definedName>
    <definedName name="dfgypuj_1">#REF!</definedName>
    <definedName name="dfh">#REF!</definedName>
    <definedName name="dfh_1">#REF!</definedName>
    <definedName name="dfhdr">#REF!</definedName>
    <definedName name="dfhdr_1">#REF!</definedName>
    <definedName name="dfhgh">#REF!</definedName>
    <definedName name="dfhgh_1">#REF!</definedName>
    <definedName name="dfj">#REF!</definedName>
    <definedName name="dfj_1">#REF!</definedName>
    <definedName name="DFRFRF">#REF!</definedName>
    <definedName name="DFRFRF_1">#REF!</definedName>
    <definedName name="DFVUI">#REF!</definedName>
    <definedName name="DFVUI_1">#REF!</definedName>
    <definedName name="dg">#REF!</definedName>
    <definedName name="dg_1">#REF!</definedName>
    <definedName name="dgdgr">#REF!</definedName>
    <definedName name="dgdgr_1">#REF!</definedName>
    <definedName name="dgfd">#REF!</definedName>
    <definedName name="dgfd_1">#REF!</definedName>
    <definedName name="DGFDFVSDF">#REF!</definedName>
    <definedName name="DGFDFVSDF_1">#REF!</definedName>
    <definedName name="dgfdg">#REF!</definedName>
    <definedName name="dgfdg_1">#REF!</definedName>
    <definedName name="DGFG">#REF!</definedName>
    <definedName name="DGFG_1">#REF!</definedName>
    <definedName name="dgfsado">#REF!</definedName>
    <definedName name="dgfsado_1">#REF!</definedName>
    <definedName name="dgrdeb">#REF!</definedName>
    <definedName name="dgrdeb_1">#REF!</definedName>
    <definedName name="dgreg">#REF!</definedName>
    <definedName name="dgreg_1">#REF!</definedName>
    <definedName name="DH">#REF!</definedName>
    <definedName name="DH_1">#REF!</definedName>
    <definedName name="dhdth">#REF!</definedName>
    <definedName name="dhdth_1">#REF!</definedName>
    <definedName name="dhgh">#REF!</definedName>
    <definedName name="dhgh_1">#REF!</definedName>
    <definedName name="di">#REF!</definedName>
    <definedName name="DIA1_BASE">#REF!</definedName>
    <definedName name="DIA1_CRUDO">#REF!</definedName>
    <definedName name="DIA1_HORAS">#REF!</definedName>
    <definedName name="DIA1_PRESTAMO">#REF!</definedName>
    <definedName name="DIA1_PROCESADO">#REF!</definedName>
    <definedName name="DIA1_TIERRA">#REF!</definedName>
    <definedName name="DIA1_TUBERIA">#REF!</definedName>
    <definedName name="DIA10_BASE">#REF!</definedName>
    <definedName name="DIA10_CRUDO">#REF!</definedName>
    <definedName name="DIA10_HORAS">#REF!</definedName>
    <definedName name="DIA10_PRESTAMO">#REF!</definedName>
    <definedName name="DIA10_PROCESADO">#REF!</definedName>
    <definedName name="DIA10_TIERRA">#REF!</definedName>
    <definedName name="DIA10_TUBERIA">#REF!</definedName>
    <definedName name="DIA11_BASE">#REF!</definedName>
    <definedName name="DIA11_CRUDO">#REF!</definedName>
    <definedName name="DIA11_HORAS">#REF!</definedName>
    <definedName name="DIA11_PRESTAMO">#REF!</definedName>
    <definedName name="DIA11_PROCESADO">#REF!</definedName>
    <definedName name="DIA11_TIERRA">#REF!</definedName>
    <definedName name="DIA11_TUBERIA">#REF!</definedName>
    <definedName name="DIA12_BASE">#REF!</definedName>
    <definedName name="DIA12_CRUDO">#REF!</definedName>
    <definedName name="DIA12_HORAS">#REF!</definedName>
    <definedName name="DIA12_PRESTAMO">#REF!</definedName>
    <definedName name="DIA12_PROCESADO">#REF!</definedName>
    <definedName name="DIA12_TIERRA">#REF!</definedName>
    <definedName name="DIA12_TUBERIA">#REF!</definedName>
    <definedName name="DIA13_BASE">#REF!</definedName>
    <definedName name="DIA13_CRUDO">#REF!</definedName>
    <definedName name="DIA13_HORAS">#REF!</definedName>
    <definedName name="DIA13_PRESTAMO">#REF!</definedName>
    <definedName name="DIA13_PROCESADO">#REF!</definedName>
    <definedName name="DIA13_TIERRA">#REF!</definedName>
    <definedName name="DIA13_TUBERIA">#REF!</definedName>
    <definedName name="DIA14_BASE">#REF!</definedName>
    <definedName name="DIA14_CRUDO">#REF!</definedName>
    <definedName name="DIA14_HORAS">#REF!</definedName>
    <definedName name="DIA14_PRESTAMO">#REF!</definedName>
    <definedName name="DIA14_PROCESADO">#REF!</definedName>
    <definedName name="DIA14_TIERRA">#REF!</definedName>
    <definedName name="DIA14_TUBERIA">#REF!</definedName>
    <definedName name="DIA2_BASE">#REF!</definedName>
    <definedName name="DIA2_CRUDO">#REF!</definedName>
    <definedName name="DIA2_HORAS">#REF!</definedName>
    <definedName name="DIA2_PRESTAMO">#REF!</definedName>
    <definedName name="DIA2_PROCESADO">#REF!</definedName>
    <definedName name="DIA2_TIERRA">#REF!</definedName>
    <definedName name="DIA2_TUBERIA">#REF!</definedName>
    <definedName name="dia24hr">#REF!</definedName>
    <definedName name="DIA3_BASE">#REF!</definedName>
    <definedName name="DIA3_CRUDO">#REF!</definedName>
    <definedName name="DIA3_HORAS">#REF!</definedName>
    <definedName name="DIA3_PRESTAMO">#REF!</definedName>
    <definedName name="DIA3_PROCESADO">#REF!</definedName>
    <definedName name="DIA3_TIERRA">#REF!</definedName>
    <definedName name="DIA3_TUBERIA">#REF!</definedName>
    <definedName name="DIA4_BASE">#REF!</definedName>
    <definedName name="DIA4_CRUDO">#REF!</definedName>
    <definedName name="DIA4_HORAS">#REF!</definedName>
    <definedName name="DIA4_PRESTAMO">#REF!</definedName>
    <definedName name="DIA4_PROCESADO">#REF!</definedName>
    <definedName name="DIA4_TIERRA">#REF!</definedName>
    <definedName name="DIA4_TUBERIA">#REF!</definedName>
    <definedName name="DIA5_BASE">#REF!</definedName>
    <definedName name="DIA5_CRUDO">#REF!</definedName>
    <definedName name="DIA5_HORAS">#REF!</definedName>
    <definedName name="DIA5_PRESTAMO">#REF!</definedName>
    <definedName name="DIA5_PROCESADO">#REF!</definedName>
    <definedName name="DIA5_TIERRA">#REF!</definedName>
    <definedName name="DIA5_TUBERIA">#REF!</definedName>
    <definedName name="DIA6_BASE">#REF!</definedName>
    <definedName name="DIA6_CRUDO">#REF!</definedName>
    <definedName name="DIA6_HORAS">#REF!</definedName>
    <definedName name="DIA6_PRESTAMO">#REF!</definedName>
    <definedName name="DIA6_PROCESADO">#REF!</definedName>
    <definedName name="DIA6_TIERRA">#REF!</definedName>
    <definedName name="DIA6_TUBERIA">#REF!</definedName>
    <definedName name="DIA7_BASE">#REF!</definedName>
    <definedName name="DIA7_CRUDO">#REF!</definedName>
    <definedName name="DIA7_HORAS">#REF!</definedName>
    <definedName name="DIA7_PRESTAMO">#REF!</definedName>
    <definedName name="DIA7_PROCESADO">#REF!</definedName>
    <definedName name="DIA7_TIERRA">#REF!</definedName>
    <definedName name="DIA7_TUBERIA">#REF!</definedName>
    <definedName name="DIA8_BASE">#REF!</definedName>
    <definedName name="DIA8_CRUDO">#REF!</definedName>
    <definedName name="DIA8_HORAS">#REF!</definedName>
    <definedName name="DIA8_PRESTAMO">#REF!</definedName>
    <definedName name="DIA8_PROCESADO">#REF!</definedName>
    <definedName name="DIA8_TIERRA">#REF!</definedName>
    <definedName name="DIA8_TUBERIA">#REF!</definedName>
    <definedName name="DIA9_BASE">#REF!</definedName>
    <definedName name="DIA9_CRUDO">#REF!</definedName>
    <definedName name="DIA9_HORAS">#REF!</definedName>
    <definedName name="DIA9_PRESTAMO">#REF!</definedName>
    <definedName name="DIA9_PROCESADO">#REF!</definedName>
    <definedName name="DIA9_TIERRA">#REF!</definedName>
    <definedName name="DIA9_TUBERIA">#REF!</definedName>
    <definedName name="DIAME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ego">#REF!</definedName>
    <definedName name="diego1">#REF!</definedName>
    <definedName name="Dif.Este">#REF!</definedName>
    <definedName name="Dif.Norte">#REF!</definedName>
    <definedName name="DIOGE">'[4]Base Datos'!$B:$F</definedName>
    <definedName name="DIRECTO11">'[14]APU MEJORAMIENTO VIA'!#REF!</definedName>
    <definedName name="DIRECTO12">'[14]APU MEJORAMIENTO VIA'!#REF!</definedName>
    <definedName name="DIRECTO13">'[14]APU MEJORAMIENTO VIA'!#REF!</definedName>
    <definedName name="DIRECTO14">'[14]APU MEJORAMIENTO VIA'!#REF!</definedName>
    <definedName name="DIRECTO15">'[14]APU MEJORAMIENTO VIA'!#REF!</definedName>
    <definedName name="DIRECTO16">'[14]APU MEJORAMIENTO VIA'!#REF!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PONIBILIDAD">#REF!</definedName>
    <definedName name="Distancia">#REF!</definedName>
    <definedName name="DISTRIBUCION">#REF!</definedName>
    <definedName name="div_pay">#REF!</definedName>
    <definedName name="dj">#REF!</definedName>
    <definedName name="djdytj">#REF!</definedName>
    <definedName name="djdytj_1">#REF!</definedName>
    <definedName name="DKEQEFEFJIJW">#REF!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P">#REF!</definedName>
    <definedName name="DRAWING_LEAD_TIME">#REF!</definedName>
    <definedName name="drf">#REF!</definedName>
    <definedName name="dry">#REF!</definedName>
    <definedName name="dry_1">#REF!</definedName>
    <definedName name="DS">#REF!</definedName>
    <definedName name="DSA">#REF!</definedName>
    <definedName name="DSAD">#REF!</definedName>
    <definedName name="DSAD_1">#REF!</definedName>
    <definedName name="dsadfp">#REF!</definedName>
    <definedName name="dsadfp_1">#REF!</definedName>
    <definedName name="DSD">#REF!</definedName>
    <definedName name="DSD_1">#REF!</definedName>
    <definedName name="dsdads4">#REF!</definedName>
    <definedName name="dsdads4_1">#REF!</definedName>
    <definedName name="DSF">#REF!</definedName>
    <definedName name="DSF_1">#REF!</definedName>
    <definedName name="DSFCVTY">#REF!</definedName>
    <definedName name="DSFCVTY_1">#REF!</definedName>
    <definedName name="dsfg">#REF!</definedName>
    <definedName name="dsfg_1">#REF!</definedName>
    <definedName name="dsfhgfdh">#REF!</definedName>
    <definedName name="dsfhgfdh_1">#REF!</definedName>
    <definedName name="dsfsdf">#REF!</definedName>
    <definedName name="dsfsdf_1">#REF!</definedName>
    <definedName name="DSFSDFCXV">#REF!</definedName>
    <definedName name="DSFSDFCXV_1">#REF!</definedName>
    <definedName name="dsfsvm">#REF!</definedName>
    <definedName name="dsfsvm_1">#REF!</definedName>
    <definedName name="dsftbv">#REF!</definedName>
    <definedName name="dsftbv_1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>#REF!</definedName>
    <definedName name="dtrhj_1">#REF!</definedName>
    <definedName name="DTS">#REF!</definedName>
    <definedName name="DUCTO">#REF!</definedName>
    <definedName name="DUKIK">#REF!</definedName>
    <definedName name="dxfgg">#REF!</definedName>
    <definedName name="dxfgg_1">#REF!</definedName>
    <definedName name="DZ.Main">#REF!</definedName>
    <definedName name="E">#REF!</definedName>
    <definedName name="E_03">#REF!</definedName>
    <definedName name="E17083.">#REF!</definedName>
    <definedName name="E2.160">#REF!</definedName>
    <definedName name="e3e33">#REF!</definedName>
    <definedName name="e3e33_1">#REF!</definedName>
    <definedName name="ED">#REF!</definedName>
    <definedName name="EDEDWSWQA">#REF!</definedName>
    <definedName name="EDEDWSWQA_1">#REF!</definedName>
    <definedName name="edgfhmn">#REF!</definedName>
    <definedName name="edgfhmn_1">#REF!</definedName>
    <definedName name="EDWIN">#REF!</definedName>
    <definedName name="ee">#REF!</definedName>
    <definedName name="EEE">#REF!</definedName>
    <definedName name="eeedfr">#REF!</definedName>
    <definedName name="eeedfr_1">#REF!</definedName>
    <definedName name="eeee">#REF!</definedName>
    <definedName name="eeeeeeeeee">#REF!</definedName>
    <definedName name="eeeeeeeeeee">#REF!</definedName>
    <definedName name="eeeeeeeeeeee">#REF!</definedName>
    <definedName name="EEEEEEEEESSSSSSSSSSSSS">#REF!</definedName>
    <definedName name="eeeeeeeeggggggg">#REF!</definedName>
    <definedName name="eeeeer">#REF!</definedName>
    <definedName name="eeeeer_1">#REF!</definedName>
    <definedName name="eeerfd">#REF!</definedName>
    <definedName name="eeerfd_1">#REF!</definedName>
    <definedName name="ef">#REF!</definedName>
    <definedName name="efectcjq">#REF!</definedName>
    <definedName name="efef">#REF!</definedName>
    <definedName name="efef_1">#REF!</definedName>
    <definedName name="efer">#REF!</definedName>
    <definedName name="efer_1">#REF!</definedName>
    <definedName name="efr">#REF!</definedName>
    <definedName name="egefqe">#REF!</definedName>
    <definedName name="egeg">#REF!</definedName>
    <definedName name="egeg_1">#REF!</definedName>
    <definedName name="egtrgthrt">#REF!</definedName>
    <definedName name="egtrgthrt_1">#REF!</definedName>
    <definedName name="EINAR">#REF!</definedName>
    <definedName name="el">#REF!</definedName>
    <definedName name="ElectDemandPrice">#REF!</definedName>
    <definedName name="Electric">#REF!</definedName>
    <definedName name="Electrics">#REF!</definedName>
    <definedName name="ELECTROMAG">#REF!</definedName>
    <definedName name="ELTOTAL">#REF!</definedName>
    <definedName name="emanto">#REF!</definedName>
    <definedName name="emanto_51">#REF!</definedName>
    <definedName name="EMPRESA">#REF!</definedName>
    <definedName name="Enchap">#REF!</definedName>
    <definedName name="End_Bal">#REF!</definedName>
    <definedName name="Engine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poxica">#REF!</definedName>
    <definedName name="EquipInput">#REF!</definedName>
    <definedName name="EquipLifeRank">#REF!</definedName>
    <definedName name="EQUIPO">#REF!</definedName>
    <definedName name="Equipo_compresor">'[7]MANO DE OBRA '!$D$25</definedName>
    <definedName name="equipo_mayor">#REF!</definedName>
    <definedName name="equipomayor2">#REF!</definedName>
    <definedName name="EquipOpCostOutput">#REF!</definedName>
    <definedName name="EquipOpFleet">#REF!</definedName>
    <definedName name="equipos">#REF!</definedName>
    <definedName name="EquipReplOutput">#REF!</definedName>
    <definedName name="EquipRow">#REF!</definedName>
    <definedName name="eqw">#REF!</definedName>
    <definedName name="eqw_1">#REF!</definedName>
    <definedName name="er">#REF!</definedName>
    <definedName name="erg">#REF!</definedName>
    <definedName name="erg_1">#REF!</definedName>
    <definedName name="erger">#REF!</definedName>
    <definedName name="erger_1">#REF!</definedName>
    <definedName name="ergerg">#REF!</definedName>
    <definedName name="ergerg_1">#REF!</definedName>
    <definedName name="ergfegr">#REF!</definedName>
    <definedName name="ergfegr_1">#REF!</definedName>
    <definedName name="ergge">#REF!</definedName>
    <definedName name="ergge_1">#REF!</definedName>
    <definedName name="erggewg">#REF!</definedName>
    <definedName name="erggewg_1">#REF!</definedName>
    <definedName name="ergreg">#REF!</definedName>
    <definedName name="ergreg_1">#REF!</definedName>
    <definedName name="ergregerg">#REF!</definedName>
    <definedName name="ergregerg_1">#REF!</definedName>
    <definedName name="ergrg">#REF!</definedName>
    <definedName name="ergrg_1">#REF!</definedName>
    <definedName name="ergweg">#REF!</definedName>
    <definedName name="ergweg_1">#REF!</definedName>
    <definedName name="ergwreg">#REF!</definedName>
    <definedName name="ergwreg_1">#REF!</definedName>
    <definedName name="erheyh">#REF!</definedName>
    <definedName name="erheyh_1">#REF!</definedName>
    <definedName name="ERR">#REF!</definedName>
    <definedName name="err_1">#REF!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r">#REF!</definedName>
    <definedName name="ert">#REF!</definedName>
    <definedName name="ert_1">#REF!</definedName>
    <definedName name="erte">#REF!</definedName>
    <definedName name="erte_1">#REF!</definedName>
    <definedName name="erter">#REF!</definedName>
    <definedName name="erter_1">#REF!</definedName>
    <definedName name="ertert">#REF!</definedName>
    <definedName name="ertert_1">#REF!</definedName>
    <definedName name="ertgyhik">#REF!</definedName>
    <definedName name="ertgyhik_1">#REF!</definedName>
    <definedName name="ertreb">#REF!</definedName>
    <definedName name="ertreb_1">#REF!</definedName>
    <definedName name="ertret">#REF!</definedName>
    <definedName name="ertret_1">#REF!</definedName>
    <definedName name="erttret">#REF!</definedName>
    <definedName name="erttret_1">#REF!</definedName>
    <definedName name="ertuiy">#REF!</definedName>
    <definedName name="ertuiy_1">#REF!</definedName>
    <definedName name="ertwert">#REF!</definedName>
    <definedName name="ertwert_1">#REF!</definedName>
    <definedName name="eru">#REF!</definedName>
    <definedName name="eru_1">#REF!</definedName>
    <definedName name="ERV">#REF!</definedName>
    <definedName name="ERV_1">#REF!</definedName>
    <definedName name="erware">#REF!</definedName>
    <definedName name="erware_1">#REF!</definedName>
    <definedName name="ERWER">#REF!</definedName>
    <definedName name="ERWER_1">#REF!</definedName>
    <definedName name="erwertd">#REF!</definedName>
    <definedName name="erwertd_1">#REF!</definedName>
    <definedName name="erwr">#REF!</definedName>
    <definedName name="erwr_1">#REF!</definedName>
    <definedName name="ERWRL">#REF!</definedName>
    <definedName name="ERWRL_1">#REF!</definedName>
    <definedName name="ery">#REF!</definedName>
    <definedName name="ery_1">#REF!</definedName>
    <definedName name="eryhd">#REF!</definedName>
    <definedName name="eryhd_1">#REF!</definedName>
    <definedName name="eryhdf">#REF!</definedName>
    <definedName name="eryhdf_1">#REF!</definedName>
    <definedName name="eryhk">#REF!</definedName>
    <definedName name="eryhk_1">#REF!</definedName>
    <definedName name="eryhrf">#REF!</definedName>
    <definedName name="eryhrf_1">#REF!</definedName>
    <definedName name="eryre">#REF!</definedName>
    <definedName name="eryre_1">#REF!</definedName>
    <definedName name="erytd">#REF!</definedName>
    <definedName name="erytd_1">#REF!</definedName>
    <definedName name="eryty">#REF!</definedName>
    <definedName name="eryty_1">#REF!</definedName>
    <definedName name="eryy">#REF!</definedName>
    <definedName name="eryy_1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E">#REF!</definedName>
    <definedName name="ESP_PAV">#REF!</definedName>
    <definedName name="ESP210.2.2">#REF!</definedName>
    <definedName name="ESP225P">#REF!</definedName>
    <definedName name="ESP630.4">#REF!</definedName>
    <definedName name="ESP671.1">#REF!</definedName>
    <definedName name="Especialidad">#REF!</definedName>
    <definedName name="ESPECIFICACION">#REF!</definedName>
    <definedName name="Especificación">#REF!</definedName>
    <definedName name="ESPESOR">#REF!</definedName>
    <definedName name="EST10A">#REF!</definedName>
    <definedName name="EST10V1">#REF!</definedName>
    <definedName name="EST11A">#REF!</definedName>
    <definedName name="Este">#REF!</definedName>
    <definedName name="ESTERIL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s">#REF!</definedName>
    <definedName name="etertgg">#REF!</definedName>
    <definedName name="etertgg_1">#REF!</definedName>
    <definedName name="etewt">#REF!</definedName>
    <definedName name="etewt_1">#REF!</definedName>
    <definedName name="ETSYJRAHETFRDE">#REF!</definedName>
    <definedName name="etu">#REF!</definedName>
    <definedName name="etu_1">#REF!</definedName>
    <definedName name="etueh">#REF!</definedName>
    <definedName name="etueh_1">#REF!</definedName>
    <definedName name="etyty">#REF!</definedName>
    <definedName name="etyty_1">#REF!</definedName>
    <definedName name="etyu">#REF!</definedName>
    <definedName name="etyu_1">#REF!</definedName>
    <definedName name="eu">#REF!</definedName>
    <definedName name="eu_1">#REF!</definedName>
    <definedName name="eut">#REF!</definedName>
    <definedName name="eut_1">#REF!</definedName>
    <definedName name="euyt">#REF!</definedName>
    <definedName name="euyt_1">#REF!</definedName>
    <definedName name="Eval_Currency">#REF!</definedName>
    <definedName name="ewegt">#REF!</definedName>
    <definedName name="ewegt_1">#REF!</definedName>
    <definedName name="ewfewfg">#REF!</definedName>
    <definedName name="ewfewfg_1">#REF!</definedName>
    <definedName name="ewre">#REF!</definedName>
    <definedName name="ewre_1">#REF!</definedName>
    <definedName name="ewrewf">#REF!</definedName>
    <definedName name="ewrewf_1">#REF!</definedName>
    <definedName name="ewrgerheryneryvhtr">#REF!</definedName>
    <definedName name="ewrr">#REF!</definedName>
    <definedName name="ewrr_1">#REF!</definedName>
    <definedName name="ewrt">#REF!</definedName>
    <definedName name="ewrt_1">#REF!</definedName>
    <definedName name="ewrwer">#REF!</definedName>
    <definedName name="ewrwer_1">#REF!</definedName>
    <definedName name="ex">#REF!</definedName>
    <definedName name="EXC">#REF!</definedName>
    <definedName name="EXC.POZ">#REF!</definedName>
    <definedName name="EXC.ZAN">#REF!</definedName>
    <definedName name="Excavac">#REF!</definedName>
    <definedName name="EXCAVACIONCONGLOMERADO">#REF!</definedName>
    <definedName name="EXCAVACIONSIMPLE">#REF!</definedName>
    <definedName name="exCEL">#REF!</definedName>
    <definedName name="exCEL_51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 localSheetId="1">#REF!</definedName>
    <definedName name="Excel_BuiltIn_Print_Titles_3">#REF!</definedName>
    <definedName name="Excel_BuiltIn_Print_Titles_3_51">#REF!</definedName>
    <definedName name="Excel_BuiltIn_Print_Titles_4" localSheetId="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el_BuiltIn_Recorder">#REF!</definedName>
    <definedName name="Exchange_Rate">#REF!</definedName>
    <definedName name="exchangerate">#REF!</definedName>
    <definedName name="Executivepb">#REF!</definedName>
    <definedName name="ExistAge">#REF!</definedName>
    <definedName name="ExistFleet">#REF!</definedName>
    <definedName name="expl1">#REF!</definedName>
    <definedName name="EXTERIORES">#REF!</definedName>
    <definedName name="Extra_Pay">#REF!</definedName>
    <definedName name="f.c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">#REF!</definedName>
    <definedName name="FAC_PRU">#REF!</definedName>
    <definedName name="FACTOR">#REF!</definedName>
    <definedName name="FactorProyeccion">#REF!</definedName>
    <definedName name="Factpb">#REF!</definedName>
    <definedName name="Factpb2">#REF!</definedName>
    <definedName name="fb">#REF!</definedName>
    <definedName name="fcc">#REF!</definedName>
    <definedName name="fcv">#REF!</definedName>
    <definedName name="fd">#REF!</definedName>
    <definedName name="fda">#REF!</definedName>
    <definedName name="fda_1">#REF!</definedName>
    <definedName name="fdadsfa">#REF!</definedName>
    <definedName name="fdbjp">#REF!</definedName>
    <definedName name="fdbjp_1">#REF!</definedName>
    <definedName name="fdf">#REF!</definedName>
    <definedName name="fdf_1">#REF!</definedName>
    <definedName name="fdg">#REF!</definedName>
    <definedName name="fdg_1">#REF!</definedName>
    <definedName name="FDGD">#REF!</definedName>
    <definedName name="FDGD_1">#REF!</definedName>
    <definedName name="FDGFDBBP">#REF!</definedName>
    <definedName name="FDGFDBBP_1">#REF!</definedName>
    <definedName name="fdh">#REF!</definedName>
    <definedName name="fdh_1">#REF!</definedName>
    <definedName name="fdsafd">#REF!</definedName>
    <definedName name="fdsf">#REF!</definedName>
    <definedName name="fdsf_1">#REF!</definedName>
    <definedName name="fdsfds">#REF!</definedName>
    <definedName name="fdsfds_1">#REF!</definedName>
    <definedName name="fdsfdsf">#REF!</definedName>
    <definedName name="fdsfdsf_1">#REF!</definedName>
    <definedName name="fdsgfds">#REF!</definedName>
    <definedName name="fdsgfds_1">#REF!</definedName>
    <definedName name="fdsgsdfu">#REF!</definedName>
    <definedName name="fdsgsdfu_1">#REF!</definedName>
    <definedName name="FDSIO">#REF!</definedName>
    <definedName name="FDSIO_1">#REF!</definedName>
    <definedName name="fdwssf">#REF!</definedName>
    <definedName name="FECHA">#REF!</definedName>
    <definedName name="Fechas">#REF!</definedName>
    <definedName name="fei">#REF!</definedName>
    <definedName name="ferfer">#REF!</definedName>
    <definedName name="ferfer_1">#REF!</definedName>
    <definedName name="ff">#REF!</definedName>
    <definedName name="fff">#REF!</definedName>
    <definedName name="fff_1">#REF!</definedName>
    <definedName name="ffff">#REF!</definedName>
    <definedName name="ffffd">#REF!</definedName>
    <definedName name="ffffd_1">#REF!</definedName>
    <definedName name="fffffdfdfddf">#REF!</definedName>
    <definedName name="ffffffffffffffff">#REF!</definedName>
    <definedName name="ffffffffffrrrrrrrrrrrrreeeeeeeeeeee">#REF!</definedName>
    <definedName name="fffffft">#REF!</definedName>
    <definedName name="fffffft_1">#REF!</definedName>
    <definedName name="FFFFFHHHHHHH">#REF!</definedName>
    <definedName name="fffffik">#REF!</definedName>
    <definedName name="fffffik_1">#REF!</definedName>
    <definedName name="fffffj">#REF!</definedName>
    <definedName name="fffffj_1">#REF!</definedName>
    <definedName name="ffffrd">#REF!</definedName>
    <definedName name="ffffrd_1">#REF!</definedName>
    <definedName name="ffffy">#REF!</definedName>
    <definedName name="ffffy_1">#REF!</definedName>
    <definedName name="fffrfr">#REF!</definedName>
    <definedName name="fffrfr_1">#REF!</definedName>
    <definedName name="fffs">#REF!</definedName>
    <definedName name="fffs_1">#REF!</definedName>
    <definedName name="FFGGGGFFFFF">#REF!</definedName>
    <definedName name="fg">#REF!</definedName>
    <definedName name="fgdfg">#REF!</definedName>
    <definedName name="fgdfg_1">#REF!</definedName>
    <definedName name="fgdfsgr">#REF!</definedName>
    <definedName name="fgdfsgr_1">#REF!</definedName>
    <definedName name="fgdsfg">#REF!</definedName>
    <definedName name="fgdsfg_1">#REF!</definedName>
    <definedName name="FGFDH">#REF!</definedName>
    <definedName name="FGFDH_1">#REF!</definedName>
    <definedName name="fgghhj">#REF!</definedName>
    <definedName name="fgghhj_1">#REF!</definedName>
    <definedName name="FGHFBC">#REF!</definedName>
    <definedName name="FGHFBC_1">#REF!</definedName>
    <definedName name="fghfg">#REF!</definedName>
    <definedName name="fghfg_1">#REF!</definedName>
    <definedName name="fghfgh">#REF!</definedName>
    <definedName name="fghfgh_1">#REF!</definedName>
    <definedName name="FGHFW">#REF!</definedName>
    <definedName name="FGHFW_1">#REF!</definedName>
    <definedName name="fghhh">#REF!</definedName>
    <definedName name="fghhh_1">#REF!</definedName>
    <definedName name="fghsfgh">#REF!</definedName>
    <definedName name="fghsfgh_1">#REF!</definedName>
    <definedName name="fght">#REF!</definedName>
    <definedName name="fght_1">#REF!</definedName>
    <definedName name="fgjgryi">#REF!</definedName>
    <definedName name="fgjgryi_1">#REF!</definedName>
    <definedName name="FGV">#REF!</definedName>
    <definedName name="fhfg">#REF!</definedName>
    <definedName name="fhfg_1">#REF!</definedName>
    <definedName name="fhfgh">#REF!</definedName>
    <definedName name="fhfgh_1">#REF!</definedName>
    <definedName name="fhgh">#REF!</definedName>
    <definedName name="fhgh_1">#REF!</definedName>
    <definedName name="fhpltyunh">#REF!</definedName>
    <definedName name="fhpltyunh_1">#REF!</definedName>
    <definedName name="fi">#REF!</definedName>
    <definedName name="FILTRANTES">#REF!</definedName>
    <definedName name="FINAL">#REF!</definedName>
    <definedName name="Finaliza">#REF!</definedName>
    <definedName name="Financialpb">#REF!</definedName>
    <definedName name="Financialpb2">#REF!</definedName>
    <definedName name="FINI">#REF!</definedName>
    <definedName name="fk">#REF!</definedName>
    <definedName name="Fleet">#REF!</definedName>
    <definedName name="FleetC">#REF!</definedName>
    <definedName name="FleetS">#REF!</definedName>
    <definedName name="FleetW">#REF!</definedName>
    <definedName name="flq">#REF!</definedName>
    <definedName name="FM">#REF!</definedName>
    <definedName name="FOB_POINT">#REF!</definedName>
    <definedName name="FONDO2">#REF!</definedName>
    <definedName name="FOR">#REF!</definedName>
    <definedName name="form_desglose">#REF!</definedName>
    <definedName name="form_resumen">#REF!</definedName>
    <definedName name="form_subcon">#REF!</definedName>
    <definedName name="formadepago">#REF!</definedName>
    <definedName name="FORMALE">#REF!</definedName>
    <definedName name="formato1">#REF!</definedName>
    <definedName name="formato2">#REF!</definedName>
    <definedName name="formato3">#REF!</definedName>
    <definedName name="formato4">#REF!</definedName>
    <definedName name="formato5">#REF!</definedName>
    <definedName name="formato6">#REF!</definedName>
    <definedName name="formato7">#REF!</definedName>
    <definedName name="formato8">#REF!</definedName>
    <definedName name="formato9">#REF!</definedName>
    <definedName name="formularioCantidades">#REF!</definedName>
    <definedName name="FP">#REF!</definedName>
    <definedName name="frbgsd">#REF!</definedName>
    <definedName name="frbgsd_1">#REF!</definedName>
    <definedName name="FRDSRSDF">#REF!</definedName>
    <definedName name="FrecInctoMmtoAnno">#REF!</definedName>
    <definedName name="FrecInctoMmtoAno">#REF!</definedName>
    <definedName name="fred">#REF!</definedName>
    <definedName name="frefr">#REF!</definedName>
    <definedName name="frefr_1">#REF!</definedName>
    <definedName name="FRENTES">#REF!</definedName>
    <definedName name="fres">#REF!</definedName>
    <definedName name="frfa">#REF!</definedName>
    <definedName name="frfa_1">#REF!</definedName>
    <definedName name="frfr">#REF!</definedName>
    <definedName name="frfr_1">#REF!</definedName>
    <definedName name="ft">#REF!</definedName>
    <definedName name="fu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ll_Print">#REF!</definedName>
    <definedName name="fv">#REF!</definedName>
    <definedName name="fwff">#REF!</definedName>
    <definedName name="fwff_1">#REF!</definedName>
    <definedName name="fwwe">#REF!</definedName>
    <definedName name="fwwe_1">#REF!</definedName>
    <definedName name="FX">#REF!</definedName>
    <definedName name="fx_rate">#REF!</definedName>
    <definedName name="fy">#REF!</definedName>
    <definedName name="fyy">#REF!</definedName>
    <definedName name="G14.17">#REF!</definedName>
    <definedName name="G14321.">#REF!</definedName>
    <definedName name="ga">#REF!</definedName>
    <definedName name="GAJ">#REF!</definedName>
    <definedName name="ganador">#REF!</definedName>
    <definedName name="GarantiaExtendida">#REF!</definedName>
    <definedName name="GarantiaExtendidaCostos">#REF!</definedName>
    <definedName name="gb">#REF!</definedName>
    <definedName name="gbbfghghj">#REF!</definedName>
    <definedName name="gbbfghghj_1">#REF!</definedName>
    <definedName name="gc">#REF!</definedName>
    <definedName name="gd">#REF!</definedName>
    <definedName name="GD_1">#REF!</definedName>
    <definedName name="gdj">#REF!</definedName>
    <definedName name="gdt">#REF!</definedName>
    <definedName name="gdt_1">#REF!</definedName>
    <definedName name="Ge">#REF!</definedName>
    <definedName name="gecolsa06">#REF!</definedName>
    <definedName name="geg">#REF!</definedName>
    <definedName name="geg_1">#REF!</definedName>
    <definedName name="Generación_de_análisis_de_precios_Unitarios.">#REF!</definedName>
    <definedName name="gerg">#REF!</definedName>
    <definedName name="gerg_1">#REF!</definedName>
    <definedName name="gerg54">#REF!</definedName>
    <definedName name="gerg54_1">#REF!</definedName>
    <definedName name="gergew">#REF!</definedName>
    <definedName name="gergew_1">#REF!</definedName>
    <definedName name="gergw">#REF!</definedName>
    <definedName name="gergw_1">#REF!</definedName>
    <definedName name="GETCostOutput">#REF!</definedName>
    <definedName name="gf">#REF!</definedName>
    <definedName name="gfd">#REF!</definedName>
    <definedName name="gfd_1">#REF!</definedName>
    <definedName name="gfdg">#REF!</definedName>
    <definedName name="gfdg_1">#REF!</definedName>
    <definedName name="gfgfgr">#REF!</definedName>
    <definedName name="gfgfgr_1">#REF!</definedName>
    <definedName name="gfhf">#REF!</definedName>
    <definedName name="gfhf_1">#REF!</definedName>
    <definedName name="gfhfdh">#REF!</definedName>
    <definedName name="gfhfdh_1">#REF!</definedName>
    <definedName name="gfhgfh">#REF!</definedName>
    <definedName name="gfhgfh_1">#REF!</definedName>
    <definedName name="GFJHGJ">#REF!</definedName>
    <definedName name="GFJHGJ_1">#REF!</definedName>
    <definedName name="gfjjh">#REF!</definedName>
    <definedName name="gfjjh_1">#REF!</definedName>
    <definedName name="gft">#REF!</definedName>
    <definedName name="gfutyj6">#REF!</definedName>
    <definedName name="gfutyj6_1">#REF!</definedName>
    <definedName name="gg">#REF!</definedName>
    <definedName name="gg_1">#REF!</definedName>
    <definedName name="ggdr">#REF!</definedName>
    <definedName name="ggdr_1">#REF!</definedName>
    <definedName name="ggerg">#REF!</definedName>
    <definedName name="ggerg_1">#REF!</definedName>
    <definedName name="gggb">#REF!</definedName>
    <definedName name="gggb_1">#REF!</definedName>
    <definedName name="gggg">#REF!</definedName>
    <definedName name="gggg_1">#REF!</definedName>
    <definedName name="ggggd">#REF!</definedName>
    <definedName name="ggggd_1">#REF!</definedName>
    <definedName name="gggggg">#REF!</definedName>
    <definedName name="ggggggg">#REF!</definedName>
    <definedName name="gggggggggggbbbbbbbbbbbbbb">#REF!</definedName>
    <definedName name="GGGGGGGGGGGGG">#REF!</definedName>
    <definedName name="GGGGGGGGGGGGGGGGG">#REF!</definedName>
    <definedName name="GGGGGGGGGTTTTTTTTTTT">#REF!</definedName>
    <definedName name="gggggt">#REF!</definedName>
    <definedName name="gggggt_1">#REF!</definedName>
    <definedName name="gggghn">#REF!</definedName>
    <definedName name="gggghn_1">#REF!</definedName>
    <definedName name="GGGGJJJJKKK">#REF!</definedName>
    <definedName name="ggggt">#REF!</definedName>
    <definedName name="ggggt_1">#REF!</definedName>
    <definedName name="ggggy">#REF!</definedName>
    <definedName name="ggggy_1">#REF!</definedName>
    <definedName name="gggtgd">#REF!</definedName>
    <definedName name="gggtgd_1">#REF!</definedName>
    <definedName name="ggtgg">#REF!</definedName>
    <definedName name="ggtgt">#REF!</definedName>
    <definedName name="ggtgt_1">#REF!</definedName>
    <definedName name="gh">#REF!</definedName>
    <definedName name="ghdghuy">#REF!</definedName>
    <definedName name="ghdghuy_1">#REF!</definedName>
    <definedName name="ghdhgsd">#REF!</definedName>
    <definedName name="GHDP">#REF!</definedName>
    <definedName name="GHDP_1">#REF!</definedName>
    <definedName name="ghfg">#REF!</definedName>
    <definedName name="ghfg_1">#REF!</definedName>
    <definedName name="ghjghj">#REF!</definedName>
    <definedName name="ghjghj_1">#REF!</definedName>
    <definedName name="GHKJHK">#REF!</definedName>
    <definedName name="GHKJHK_1">#REF!</definedName>
    <definedName name="ghu">#REF!</definedName>
    <definedName name="Gi">#REF!</definedName>
    <definedName name="gj">#REF!</definedName>
    <definedName name="GJHVCB">#REF!</definedName>
    <definedName name="GJHVCB_1">#REF!</definedName>
    <definedName name="Gk">#REF!</definedName>
    <definedName name="gk_1">#REF!</definedName>
    <definedName name="gl">#REF!</definedName>
    <definedName name="GLR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Grados">#REF!</definedName>
    <definedName name="GRAF1ANO">#REF!</definedName>
    <definedName name="GRAF1ANO_1">#REF!</definedName>
    <definedName name="GRAF1AÑO">#REF!</definedName>
    <definedName name="GRAF1AÑO_1">#REF!</definedName>
    <definedName name="GRAF2">#REF!</definedName>
    <definedName name="GRAF3">#REF!</definedName>
    <definedName name="gregds">#REF!</definedName>
    <definedName name="gregds_1">#REF!</definedName>
    <definedName name="grehrtyh">#REF!</definedName>
    <definedName name="grehrtyh_1">#REF!</definedName>
    <definedName name="grggwero">#REF!</definedName>
    <definedName name="grggwero_1">#REF!</definedName>
    <definedName name="grl">#REF!</definedName>
    <definedName name="grtyerh">#REF!</definedName>
    <definedName name="grtyerh_1">#REF!</definedName>
    <definedName name="GRUPO1">#REF!</definedName>
    <definedName name="GRUPO2">#REF!</definedName>
    <definedName name="GSDG">#REF!</definedName>
    <definedName name="GSDG_1">#REF!</definedName>
    <definedName name="gsfsf">#REF!</definedName>
    <definedName name="gsfsf_1">#REF!</definedName>
    <definedName name="gte">#REF!</definedName>
    <definedName name="gtgt">#REF!</definedName>
    <definedName name="gtgt_1">#REF!</definedName>
    <definedName name="gtgtg">#REF!</definedName>
    <definedName name="gtgtg_1">#REF!</definedName>
    <definedName name="gtgtgff">#REF!</definedName>
    <definedName name="gtgtgff_1">#REF!</definedName>
    <definedName name="gtgtgtgt">#REF!</definedName>
    <definedName name="gtgtgyh">#REF!</definedName>
    <definedName name="gtgtgyh_1">#REF!</definedName>
    <definedName name="gtgth">#REF!</definedName>
    <definedName name="gtgth_1">#REF!</definedName>
    <definedName name="GTI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POZ">#REF!</definedName>
    <definedName name="h9h">#REF!</definedName>
    <definedName name="h9h_1">#REF!</definedName>
    <definedName name="ha">#REF!</definedName>
    <definedName name="HACER">#REF!</definedName>
    <definedName name="Hb">#REF!</definedName>
    <definedName name="hbfdhrw">#REF!</definedName>
    <definedName name="hbfdhrw_1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dfh">#REF!</definedName>
    <definedName name="hdfh_1">#REF!</definedName>
    <definedName name="hdfh4">#REF!</definedName>
    <definedName name="hdfh4_1">#REF!</definedName>
    <definedName name="hdfhwq">#REF!</definedName>
    <definedName name="hdfhwq_1">#REF!</definedName>
    <definedName name="hdgh">#REF!</definedName>
    <definedName name="hdgh_1">#REF!</definedName>
    <definedName name="hdhf">#REF!</definedName>
    <definedName name="hdhf_1">#REF!</definedName>
    <definedName name="Header_Row">#REF!</definedName>
    <definedName name="HEADINGS">#REF!</definedName>
    <definedName name="herr">#REF!</definedName>
    <definedName name="HERRAMIENTAS">[17]MATERIALES!$A$13</definedName>
    <definedName name="hfgh">#REF!</definedName>
    <definedName name="hfgh_1">#REF!</definedName>
    <definedName name="hfh">#REF!</definedName>
    <definedName name="hfh_1">#REF!</definedName>
    <definedName name="hfhg">#REF!</definedName>
    <definedName name="hfhg_1">#REF!</definedName>
    <definedName name="hfthr">#REF!</definedName>
    <definedName name="hfthr_1">#REF!</definedName>
    <definedName name="HG">#REF!</definedName>
    <definedName name="hg_1">#REF!</definedName>
    <definedName name="HGFH">#REF!</definedName>
    <definedName name="HGFH_1">#REF!</definedName>
    <definedName name="hgfhty">#REF!</definedName>
    <definedName name="hgfhty_1">#REF!</definedName>
    <definedName name="HGHFH7">#REF!</definedName>
    <definedName name="HGHFH7_1">#REF!</definedName>
    <definedName name="hghhj">#REF!</definedName>
    <definedName name="hghhj_1">#REF!</definedName>
    <definedName name="hghydj">#REF!</definedName>
    <definedName name="hghydj_1">#REF!</definedName>
    <definedName name="hgjfjw">#REF!</definedName>
    <definedName name="hgjfjw_1">#REF!</definedName>
    <definedName name="HGJG">#REF!</definedName>
    <definedName name="HGJG_1">#REF!</definedName>
    <definedName name="hgt">#REF!</definedName>
    <definedName name="hgu">#REF!</definedName>
    <definedName name="hh">#REF!</definedName>
    <definedName name="hhh">#REF!</definedName>
    <definedName name="hhh_1">#REF!</definedName>
    <definedName name="hhhh">#REF!</definedName>
    <definedName name="hhhhhh">#REF!</definedName>
    <definedName name="hhhhhh_1">#REF!</definedName>
    <definedName name="hhhhhhhh">#REF!</definedName>
    <definedName name="hhhhhho">#REF!</definedName>
    <definedName name="hhhhhho_1">#REF!</definedName>
    <definedName name="HHHHHHTTTTKKKK">#REF!</definedName>
    <definedName name="hhhhhpy">#REF!</definedName>
    <definedName name="hhhhhpy_1">#REF!</definedName>
    <definedName name="hhhhth">#REF!</definedName>
    <definedName name="hhhhth_1">#REF!</definedName>
    <definedName name="HHHSHSH">#REF!</definedName>
    <definedName name="hhhyhyh">#REF!</definedName>
    <definedName name="hhhyhyh_1">#REF!</definedName>
    <definedName name="hhjh">#REF!</definedName>
    <definedName name="hhtrhreh">#REF!</definedName>
    <definedName name="hhtrhreh_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2">#REF!</definedName>
    <definedName name="hierro4">#REF!</definedName>
    <definedName name="hihcuhfeoiufgso">#REF!</definedName>
    <definedName name="HisYear_0">#REF!</definedName>
    <definedName name="HisYear_1">#REF!</definedName>
    <definedName name="HisYear_2">#REF!</definedName>
    <definedName name="HisYear_3">#REF!</definedName>
    <definedName name="hj">#REF!</definedName>
    <definedName name="hjfg">#REF!</definedName>
    <definedName name="hjfg_1">#REF!</definedName>
    <definedName name="hjgh">#REF!</definedName>
    <definedName name="hjgh_1">#REF!</definedName>
    <definedName name="hjghj">#REF!</definedName>
    <definedName name="hjghj_1">#REF!</definedName>
    <definedName name="hjhjhg">#REF!</definedName>
    <definedName name="hjhjhg_1">#REF!</definedName>
    <definedName name="hjhjhhhhhhhhhhhhh">#REF!</definedName>
    <definedName name="hjhjhj">#REF!</definedName>
    <definedName name="hjhjhjhj">#REF!</definedName>
    <definedName name="hjk">#REF!</definedName>
    <definedName name="HJKH">#REF!</definedName>
    <definedName name="HJKH_1">#REF!</definedName>
    <definedName name="hjkjk">#REF!</definedName>
    <definedName name="hjkjk_1">#REF!</definedName>
    <definedName name="hl">#REF!</definedName>
    <definedName name="HM">#REF!</definedName>
    <definedName name="hn">#REF!</definedName>
    <definedName name="hn.YearLabel">#REF!</definedName>
    <definedName name="hn_1">#REF!</definedName>
    <definedName name="hnt">#REF!</definedName>
    <definedName name="HOJA1">#REF!</definedName>
    <definedName name="HOJA8">#REF!</definedName>
    <definedName name="HORAS">#REF!</definedName>
    <definedName name="HORAS_DIAS">#REF!</definedName>
    <definedName name="horas_lluvia">#REF!</definedName>
    <definedName name="HORAS_LLUVIAS">#REF!</definedName>
    <definedName name="HORASEXTDIU">[18]DATOS!$CV$4:$CV$53</definedName>
    <definedName name="HORASEXTDIUFES">[18]DATOS!$CY$4:$CY$53</definedName>
    <definedName name="HORASEXTNOC">[18]DATOS!$CW$4:$CW$53</definedName>
    <definedName name="HORASEXTNOCFES">[18]DATOS!$CZ$4:$CZ$53</definedName>
    <definedName name="HORASLLUVIA">#REF!</definedName>
    <definedName name="HORASNORFES">[18]DATOS!$CX$4:$CX$53</definedName>
    <definedName name="horat">#REF!</definedName>
    <definedName name="HOURS">#REF!</definedName>
    <definedName name="HoursTotCol">#REF!</definedName>
    <definedName name="hp">#REF!</definedName>
    <definedName name="hqi">#REF!</definedName>
    <definedName name="hreer">#REF!</definedName>
    <definedName name="hreer_1">#REF!</definedName>
    <definedName name="hrhth">#REF!</definedName>
    <definedName name="hrhth_1">#REF!</definedName>
    <definedName name="HrIncrement">#REF!</definedName>
    <definedName name="hrthtrh">#REF!</definedName>
    <definedName name="hrthtrh_1">#REF!</definedName>
    <definedName name="hs">#REF!</definedName>
    <definedName name="hsfg">#REF!</definedName>
    <definedName name="hsfg_1">#REF!</definedName>
    <definedName name="ht">#REF!</definedName>
    <definedName name="hthdrf">#REF!</definedName>
    <definedName name="hthdrf_1">#REF!</definedName>
    <definedName name="htk">#REF!</definedName>
    <definedName name="HTML_100">#REF!</definedName>
    <definedName name="HTML_1000">#REF!</definedName>
    <definedName name="HTML_1001">#REF!</definedName>
    <definedName name="HTML_1002">#REF!</definedName>
    <definedName name="HTML_1003">#REF!</definedName>
    <definedName name="HTML_1005">#REF!</definedName>
    <definedName name="HTML_1006">#REF!</definedName>
    <definedName name="HTML_1007">#REF!</definedName>
    <definedName name="HTML_1008">#REF!</definedName>
    <definedName name="HTML_1009">#REF!</definedName>
    <definedName name="HTML_101">#REF!</definedName>
    <definedName name="HTML_1010">#REF!</definedName>
    <definedName name="HTML_1011">#REF!</definedName>
    <definedName name="HTML_1012">#REF!</definedName>
    <definedName name="HTML_1013">#REF!</definedName>
    <definedName name="HTML_1014">#REF!</definedName>
    <definedName name="HTML_1015">#REF!</definedName>
    <definedName name="HTML_1016">#REF!</definedName>
    <definedName name="HTML_1017">#REF!</definedName>
    <definedName name="HTML_1018">#REF!</definedName>
    <definedName name="HTML_1019">#REF!</definedName>
    <definedName name="HTML_102">#REF!</definedName>
    <definedName name="HTML_1020">#REF!</definedName>
    <definedName name="HTML_1021">#REF!</definedName>
    <definedName name="HTML_1022">#REF!</definedName>
    <definedName name="HTML_1023">#REF!</definedName>
    <definedName name="HTML_1024">#REF!</definedName>
    <definedName name="HTML_1025">#REF!</definedName>
    <definedName name="HTML_1027">#REF!</definedName>
    <definedName name="HTML_1028">#REF!</definedName>
    <definedName name="HTML_1029">#REF!</definedName>
    <definedName name="HTML_103">#REF!</definedName>
    <definedName name="HTML_1030">#REF!</definedName>
    <definedName name="HTML_1031">#REF!</definedName>
    <definedName name="HTML_1032">#REF!</definedName>
    <definedName name="HTML_1033">#REF!</definedName>
    <definedName name="HTML_1034">#REF!</definedName>
    <definedName name="HTML_1035">#REF!</definedName>
    <definedName name="HTML_1036">#REF!</definedName>
    <definedName name="HTML_1037">#REF!</definedName>
    <definedName name="HTML_1038">#REF!</definedName>
    <definedName name="HTML_1039">#REF!</definedName>
    <definedName name="HTML_104">#REF!</definedName>
    <definedName name="HTML_1040">#REF!</definedName>
    <definedName name="HTML_1041">#REF!</definedName>
    <definedName name="HTML_1042">#REF!</definedName>
    <definedName name="HTML_1043">#REF!</definedName>
    <definedName name="HTML_1044">#REF!</definedName>
    <definedName name="HTML_1045">#REF!</definedName>
    <definedName name="HTML_1046">#REF!</definedName>
    <definedName name="HTML_1047">#REF!</definedName>
    <definedName name="HTML_1048">#REF!</definedName>
    <definedName name="HTML_1049">#REF!</definedName>
    <definedName name="HTML_105">#REF!</definedName>
    <definedName name="HTML_1050">#REF!</definedName>
    <definedName name="HTML_1051">#REF!</definedName>
    <definedName name="HTML_1052">#REF!</definedName>
    <definedName name="HTML_1053">#REF!</definedName>
    <definedName name="HTML_1055">#REF!</definedName>
    <definedName name="HTML_1056">#REF!</definedName>
    <definedName name="HTML_1057">#REF!</definedName>
    <definedName name="HTML_1058">#REF!</definedName>
    <definedName name="HTML_1059">#REF!</definedName>
    <definedName name="HTML_106">#REF!</definedName>
    <definedName name="HTML_1060">#REF!</definedName>
    <definedName name="HTML_1061">#REF!</definedName>
    <definedName name="HTML_1062">#REF!</definedName>
    <definedName name="HTML_1063">#REF!</definedName>
    <definedName name="HTML_1064">#REF!</definedName>
    <definedName name="HTML_1065">#REF!</definedName>
    <definedName name="HTML_1066">#REF!</definedName>
    <definedName name="HTML_1067">#REF!</definedName>
    <definedName name="HTML_1068">#REF!</definedName>
    <definedName name="HTML_1069">#REF!</definedName>
    <definedName name="HTML_107">#REF!</definedName>
    <definedName name="HTML_1070">#REF!</definedName>
    <definedName name="HTML_1071">#REF!</definedName>
    <definedName name="HTML_1073">#REF!</definedName>
    <definedName name="HTML_1074">#REF!</definedName>
    <definedName name="HTML_1075">#REF!</definedName>
    <definedName name="HTML_1076">#REF!</definedName>
    <definedName name="HTML_1077">#REF!</definedName>
    <definedName name="HTML_1078">#REF!</definedName>
    <definedName name="HTML_1079">#REF!</definedName>
    <definedName name="HTML_108">#REF!</definedName>
    <definedName name="HTML_1080">#REF!</definedName>
    <definedName name="HTML_1081">#REF!</definedName>
    <definedName name="HTML_1082">#REF!</definedName>
    <definedName name="HTML_1083">#REF!</definedName>
    <definedName name="HTML_1084">#REF!</definedName>
    <definedName name="HTML_1085">#REF!</definedName>
    <definedName name="HTML_1086">#REF!</definedName>
    <definedName name="HTML_1087">#REF!</definedName>
    <definedName name="HTML_1088">#REF!</definedName>
    <definedName name="HTML_1089">#REF!</definedName>
    <definedName name="HTML_109">#REF!</definedName>
    <definedName name="HTML_1090">#REF!</definedName>
    <definedName name="HTML_1091">#REF!</definedName>
    <definedName name="HTML_1092">#REF!</definedName>
    <definedName name="HTML_1093">#REF!</definedName>
    <definedName name="HTML_1094">#REF!</definedName>
    <definedName name="HTML_1096">#REF!</definedName>
    <definedName name="HTML_1097">#REF!</definedName>
    <definedName name="HTML_1098">#REF!</definedName>
    <definedName name="HTML_1099">#REF!</definedName>
    <definedName name="HTML_110">#REF!</definedName>
    <definedName name="HTML_1100">#REF!</definedName>
    <definedName name="HTML_1101">#REF!</definedName>
    <definedName name="HTML_1102">#REF!</definedName>
    <definedName name="HTML_1103">#REF!</definedName>
    <definedName name="HTML_1104">#REF!</definedName>
    <definedName name="HTML_1105">#REF!</definedName>
    <definedName name="HTML_1106">#REF!</definedName>
    <definedName name="HTML_1107">#REF!</definedName>
    <definedName name="HTML_1108">#REF!</definedName>
    <definedName name="HTML_1109">#REF!</definedName>
    <definedName name="HTML_111">#REF!</definedName>
    <definedName name="HTML_1110">#REF!</definedName>
    <definedName name="HTML_1111">#REF!</definedName>
    <definedName name="HTML_1112">#REF!</definedName>
    <definedName name="HTML_1113">#REF!</definedName>
    <definedName name="HTML_1114">#REF!</definedName>
    <definedName name="HTML_1115">#REF!</definedName>
    <definedName name="HTML_1116">#REF!</definedName>
    <definedName name="HTML_1117">#REF!</definedName>
    <definedName name="HTML_1118">#REF!</definedName>
    <definedName name="HTML_1119">#REF!</definedName>
    <definedName name="HTML_112">#REF!</definedName>
    <definedName name="HTML_1121">#REF!</definedName>
    <definedName name="HTML_1122">#REF!</definedName>
    <definedName name="HTML_1123">#REF!</definedName>
    <definedName name="HTML_1124">#REF!</definedName>
    <definedName name="HTML_1125">#REF!</definedName>
    <definedName name="HTML_1126">#REF!</definedName>
    <definedName name="HTML_1127">#REF!</definedName>
    <definedName name="HTML_1128">#REF!</definedName>
    <definedName name="HTML_1129">#REF!</definedName>
    <definedName name="HTML_113">#REF!</definedName>
    <definedName name="HTML_1130">#REF!</definedName>
    <definedName name="HTML_1131">#REF!</definedName>
    <definedName name="HTML_1132">#REF!</definedName>
    <definedName name="HTML_1133">#REF!</definedName>
    <definedName name="HTML_1134">#REF!</definedName>
    <definedName name="HTML_1135">#REF!</definedName>
    <definedName name="HTML_1136">#REF!</definedName>
    <definedName name="HTML_1137">#REF!</definedName>
    <definedName name="HTML_1138">#REF!</definedName>
    <definedName name="HTML_1139">#REF!</definedName>
    <definedName name="HTML_114">#REF!</definedName>
    <definedName name="HTML_1140">#REF!</definedName>
    <definedName name="HTML_1141">#REF!</definedName>
    <definedName name="HTML_1142">#REF!</definedName>
    <definedName name="HTML_1143">#REF!</definedName>
    <definedName name="HTML_1144">#REF!</definedName>
    <definedName name="HTML_1145">#REF!</definedName>
    <definedName name="HTML_1146">#REF!</definedName>
    <definedName name="HTML_1147">#REF!</definedName>
    <definedName name="HTML_1148">#REF!</definedName>
    <definedName name="HTML_1149">#REF!</definedName>
    <definedName name="HTML_115">#REF!</definedName>
    <definedName name="HTML_1150">#REF!</definedName>
    <definedName name="HTML_1151">#REF!</definedName>
    <definedName name="HTML_1152">#REF!</definedName>
    <definedName name="HTML_1153">#REF!</definedName>
    <definedName name="HTML_1154">#REF!</definedName>
    <definedName name="HTML_1155">#REF!</definedName>
    <definedName name="HTML_1156">#REF!</definedName>
    <definedName name="HTML_1157">#REF!</definedName>
    <definedName name="HTML_1159">#REF!</definedName>
    <definedName name="HTML_116">#REF!</definedName>
    <definedName name="HTML_1160">#REF!</definedName>
    <definedName name="HTML_1161">#REF!</definedName>
    <definedName name="HTML_1162">#REF!</definedName>
    <definedName name="HTML_1163">#REF!</definedName>
    <definedName name="HTML_1164">#REF!</definedName>
    <definedName name="HTML_1165">#REF!</definedName>
    <definedName name="HTML_1166">#REF!</definedName>
    <definedName name="HTML_1167">#REF!</definedName>
    <definedName name="HTML_1168">#REF!</definedName>
    <definedName name="HTML_1169">#REF!</definedName>
    <definedName name="HTML_117">#REF!</definedName>
    <definedName name="HTML_1170">#REF!</definedName>
    <definedName name="HTML_1171">#REF!</definedName>
    <definedName name="HTML_1172">#REF!</definedName>
    <definedName name="HTML_1173">#REF!</definedName>
    <definedName name="HTML_1174">#REF!</definedName>
    <definedName name="HTML_1175">#REF!</definedName>
    <definedName name="HTML_1176">#REF!</definedName>
    <definedName name="HTML_1177">#REF!</definedName>
    <definedName name="HTML_1178">#REF!</definedName>
    <definedName name="HTML_1179">#REF!</definedName>
    <definedName name="HTML_118">#REF!</definedName>
    <definedName name="HTML_1180">#REF!</definedName>
    <definedName name="HTML_1181">#REF!</definedName>
    <definedName name="HTML_1182">#REF!</definedName>
    <definedName name="HTML_1183">#REF!</definedName>
    <definedName name="HTML_1184">#REF!</definedName>
    <definedName name="HTML_1185">#REF!</definedName>
    <definedName name="HTML_1186">#REF!</definedName>
    <definedName name="HTML_1187">#REF!</definedName>
    <definedName name="HTML_1188">#REF!</definedName>
    <definedName name="HTML_1189">#REF!</definedName>
    <definedName name="HTML_1190">#REF!</definedName>
    <definedName name="HTML_1191">#REF!</definedName>
    <definedName name="HTML_1192">#REF!</definedName>
    <definedName name="HTML_1193">#REF!</definedName>
    <definedName name="HTML_1194">#REF!</definedName>
    <definedName name="HTML_1195">#REF!</definedName>
    <definedName name="HTML_1196">#REF!</definedName>
    <definedName name="HTML_1197">#REF!</definedName>
    <definedName name="HTML_1198">#REF!</definedName>
    <definedName name="HTML_1199">#REF!</definedName>
    <definedName name="HTML_120">#REF!</definedName>
    <definedName name="HTML_1200">#REF!</definedName>
    <definedName name="HTML_1201">#REF!</definedName>
    <definedName name="HTML_1202">#REF!</definedName>
    <definedName name="HTML_1203">#REF!</definedName>
    <definedName name="HTML_1204">#REF!</definedName>
    <definedName name="HTML_1205">#REF!</definedName>
    <definedName name="HTML_1206">#REF!</definedName>
    <definedName name="HTML_1207">#REF!</definedName>
    <definedName name="HTML_1208">#REF!</definedName>
    <definedName name="HTML_1209">#REF!</definedName>
    <definedName name="HTML_121">#REF!</definedName>
    <definedName name="HTML_1210">#REF!</definedName>
    <definedName name="HTML_1212">#REF!</definedName>
    <definedName name="HTML_1213">#REF!</definedName>
    <definedName name="HTML_1214">#REF!</definedName>
    <definedName name="HTML_1215">#REF!</definedName>
    <definedName name="HTML_1216">#REF!</definedName>
    <definedName name="HTML_1217">#REF!</definedName>
    <definedName name="HTML_1218">#REF!</definedName>
    <definedName name="HTML_1219">#REF!</definedName>
    <definedName name="HTML_122">#REF!</definedName>
    <definedName name="HTML_1220">#REF!</definedName>
    <definedName name="HTML_1221">#REF!</definedName>
    <definedName name="HTML_1222">#REF!</definedName>
    <definedName name="HTML_1223">#REF!</definedName>
    <definedName name="HTML_1224">#REF!</definedName>
    <definedName name="HTML_1225">#REF!</definedName>
    <definedName name="HTML_1226">#REF!</definedName>
    <definedName name="HTML_1227">#REF!</definedName>
    <definedName name="HTML_1228">#REF!</definedName>
    <definedName name="HTML_1229">#REF!</definedName>
    <definedName name="HTML_123">#REF!</definedName>
    <definedName name="HTML_1230">#REF!</definedName>
    <definedName name="HTML_1231">#REF!</definedName>
    <definedName name="HTML_1232">#REF!</definedName>
    <definedName name="HTML_1233">#REF!</definedName>
    <definedName name="HTML_1235">#REF!</definedName>
    <definedName name="HTML_1236">#REF!</definedName>
    <definedName name="HTML_1237">#REF!</definedName>
    <definedName name="HTML_1238">#REF!</definedName>
    <definedName name="HTML_1239">#REF!</definedName>
    <definedName name="HTML_124">#REF!</definedName>
    <definedName name="HTML_1240">#REF!</definedName>
    <definedName name="HTML_1241">#REF!</definedName>
    <definedName name="HTML_1242">#REF!</definedName>
    <definedName name="HTML_1243">#REF!</definedName>
    <definedName name="HTML_1244">#REF!</definedName>
    <definedName name="HTML_1245">#REF!</definedName>
    <definedName name="HTML_1246">#REF!</definedName>
    <definedName name="HTML_1247">#REF!</definedName>
    <definedName name="HTML_1248">#REF!</definedName>
    <definedName name="HTML_1249">#REF!</definedName>
    <definedName name="HTML_125">#REF!</definedName>
    <definedName name="HTML_1250">#REF!</definedName>
    <definedName name="HTML_1251">#REF!</definedName>
    <definedName name="HTML_1252">#REF!</definedName>
    <definedName name="HTML_1253">#REF!</definedName>
    <definedName name="HTML_1254">#REF!</definedName>
    <definedName name="HTML_1255">#REF!</definedName>
    <definedName name="HTML_1256">#REF!</definedName>
    <definedName name="HTML_1257">#REF!</definedName>
    <definedName name="HTML_1259">#REF!</definedName>
    <definedName name="HTML_126">#REF!</definedName>
    <definedName name="HTML_1260">#REF!</definedName>
    <definedName name="HTML_1261">#REF!</definedName>
    <definedName name="HTML_1262">#REF!</definedName>
    <definedName name="HTML_1263">#REF!</definedName>
    <definedName name="HTML_1264">#REF!</definedName>
    <definedName name="HTML_1265">#REF!</definedName>
    <definedName name="HTML_1266">#REF!</definedName>
    <definedName name="HTML_1267">#REF!</definedName>
    <definedName name="HTML_1268">#REF!</definedName>
    <definedName name="HTML_1269">#REF!</definedName>
    <definedName name="HTML_127">#REF!</definedName>
    <definedName name="HTML_1270">#REF!</definedName>
    <definedName name="HTML_1271">#REF!</definedName>
    <definedName name="HTML_1272">#REF!</definedName>
    <definedName name="HTML_1273">#REF!</definedName>
    <definedName name="HTML_1274">#REF!</definedName>
    <definedName name="HTML_1275">#REF!</definedName>
    <definedName name="HTML_1276">#REF!</definedName>
    <definedName name="HTML_1277">#REF!</definedName>
    <definedName name="HTML_1278">#REF!</definedName>
    <definedName name="HTML_128">#REF!</definedName>
    <definedName name="HTML_1280">#REF!</definedName>
    <definedName name="HTML_1281">#REF!</definedName>
    <definedName name="HTML_1282">#REF!</definedName>
    <definedName name="HTML_1283">#REF!</definedName>
    <definedName name="HTML_1284">#REF!</definedName>
    <definedName name="HTML_1285">#REF!</definedName>
    <definedName name="HTML_1286">#REF!</definedName>
    <definedName name="HTML_1287">#REF!</definedName>
    <definedName name="HTML_1288">#REF!</definedName>
    <definedName name="HTML_1289">#REF!</definedName>
    <definedName name="HTML_129">#REF!</definedName>
    <definedName name="HTML_1290">#REF!</definedName>
    <definedName name="HTML_1291">#REF!</definedName>
    <definedName name="HTML_1292">#REF!</definedName>
    <definedName name="HTML_1293">#REF!</definedName>
    <definedName name="HTML_1294">#REF!</definedName>
    <definedName name="HTML_1295">#REF!</definedName>
    <definedName name="HTML_1296">#REF!</definedName>
    <definedName name="HTML_1297">#REF!</definedName>
    <definedName name="HTML_1298">#REF!</definedName>
    <definedName name="HTML_1299">#REF!</definedName>
    <definedName name="HTML_130">#REF!</definedName>
    <definedName name="HTML_1300">#REF!</definedName>
    <definedName name="HTML_1301">#REF!</definedName>
    <definedName name="HTML_1302">#REF!</definedName>
    <definedName name="HTML_1303">#REF!</definedName>
    <definedName name="HTML_1304">#REF!</definedName>
    <definedName name="HTML_1305">#REF!</definedName>
    <definedName name="HTML_1306">#REF!</definedName>
    <definedName name="HTML_1308">#REF!</definedName>
    <definedName name="HTML_1309">#REF!</definedName>
    <definedName name="HTML_131">#REF!</definedName>
    <definedName name="HTML_1310">#REF!</definedName>
    <definedName name="HTML_1311">#REF!</definedName>
    <definedName name="HTML_1312">#REF!</definedName>
    <definedName name="HTML_1313">#REF!</definedName>
    <definedName name="HTML_1314">#REF!</definedName>
    <definedName name="HTML_1315">#REF!</definedName>
    <definedName name="HTML_1316">#REF!</definedName>
    <definedName name="HTML_1317">#REF!</definedName>
    <definedName name="HTML_1318">#REF!</definedName>
    <definedName name="HTML_1319">#REF!</definedName>
    <definedName name="HTML_132">#REF!</definedName>
    <definedName name="HTML_1320">#REF!</definedName>
    <definedName name="HTML_1321">#REF!</definedName>
    <definedName name="HTML_1322">#REF!</definedName>
    <definedName name="HTML_1323">#REF!</definedName>
    <definedName name="HTML_1324">#REF!</definedName>
    <definedName name="HTML_1325">#REF!</definedName>
    <definedName name="HTML_1326">#REF!</definedName>
    <definedName name="HTML_1327">#REF!</definedName>
    <definedName name="HTML_1328">#REF!</definedName>
    <definedName name="HTML_1329">#REF!</definedName>
    <definedName name="HTML_133">#REF!</definedName>
    <definedName name="HTML_1330">#REF!</definedName>
    <definedName name="HTML_1331">#REF!</definedName>
    <definedName name="HTML_1333">#REF!</definedName>
    <definedName name="HTML_1334">#REF!</definedName>
    <definedName name="HTML_1335">#REF!</definedName>
    <definedName name="HTML_1336">#REF!</definedName>
    <definedName name="HTML_1337">#REF!</definedName>
    <definedName name="HTML_1338">#REF!</definedName>
    <definedName name="HTML_1339">#REF!</definedName>
    <definedName name="HTML_134">#REF!</definedName>
    <definedName name="HTML_1340">#REF!</definedName>
    <definedName name="HTML_1341">#REF!</definedName>
    <definedName name="HTML_1342">#REF!</definedName>
    <definedName name="HTML_1343">#REF!</definedName>
    <definedName name="HTML_1344">#REF!</definedName>
    <definedName name="HTML_1345">#REF!</definedName>
    <definedName name="HTML_1346">#REF!</definedName>
    <definedName name="HTML_1347">#REF!</definedName>
    <definedName name="HTML_1348">#REF!</definedName>
    <definedName name="HTML_1349">#REF!</definedName>
    <definedName name="HTML_135">#REF!</definedName>
    <definedName name="HTML_1350">#REF!</definedName>
    <definedName name="HTML_1351">#REF!</definedName>
    <definedName name="HTML_1352">#REF!</definedName>
    <definedName name="HTML_1353">#REF!</definedName>
    <definedName name="HTML_1354">#REF!</definedName>
    <definedName name="HTML_1355">#REF!</definedName>
    <definedName name="HTML_1356">#REF!</definedName>
    <definedName name="HTML_1358">#REF!</definedName>
    <definedName name="HTML_1359">#REF!</definedName>
    <definedName name="HTML_136">#REF!</definedName>
    <definedName name="HTML_1360">#REF!</definedName>
    <definedName name="HTML_1361">#REF!</definedName>
    <definedName name="HTML_1362">#REF!</definedName>
    <definedName name="HTML_1363">#REF!</definedName>
    <definedName name="HTML_1364">#REF!</definedName>
    <definedName name="HTML_1365">#REF!</definedName>
    <definedName name="HTML_1366">#REF!</definedName>
    <definedName name="HTML_1367">#REF!</definedName>
    <definedName name="HTML_1368">#REF!</definedName>
    <definedName name="HTML_1369">#REF!</definedName>
    <definedName name="HTML_137">#REF!</definedName>
    <definedName name="HTML_1370">#REF!</definedName>
    <definedName name="HTML_1371">#REF!</definedName>
    <definedName name="HTML_1372">#REF!</definedName>
    <definedName name="HTML_1373">#REF!</definedName>
    <definedName name="HTML_1374">#REF!</definedName>
    <definedName name="HTML_1375">#REF!</definedName>
    <definedName name="HTML_1376">#REF!</definedName>
    <definedName name="HTML_1377">#REF!</definedName>
    <definedName name="HTML_1378">#REF!</definedName>
    <definedName name="HTML_1379">#REF!</definedName>
    <definedName name="HTML_138">#REF!</definedName>
    <definedName name="HTML_1380">#REF!</definedName>
    <definedName name="HTML_1381">#REF!</definedName>
    <definedName name="HTML_1382">#REF!</definedName>
    <definedName name="HTML_1383">#REF!</definedName>
    <definedName name="HTML_1384">#REF!</definedName>
    <definedName name="HTML_1385">#REF!</definedName>
    <definedName name="HTML_1386">#REF!</definedName>
    <definedName name="HTML_1387">#REF!</definedName>
    <definedName name="HTML_1388">#REF!</definedName>
    <definedName name="HTML_1389">#REF!</definedName>
    <definedName name="HTML_139">#REF!</definedName>
    <definedName name="HTML_1391">#REF!</definedName>
    <definedName name="HTML_1392">#REF!</definedName>
    <definedName name="HTML_1393">#REF!</definedName>
    <definedName name="HTML_1394">#REF!</definedName>
    <definedName name="HTML_1395">#REF!</definedName>
    <definedName name="HTML_1396">#REF!</definedName>
    <definedName name="HTML_1397">#REF!</definedName>
    <definedName name="HTML_1398">#REF!</definedName>
    <definedName name="HTML_1399">#REF!</definedName>
    <definedName name="HTML_140">#REF!</definedName>
    <definedName name="HTML_1400">#REF!</definedName>
    <definedName name="HTML_1401">#REF!</definedName>
    <definedName name="HTML_1402">#REF!</definedName>
    <definedName name="HTML_1403">#REF!</definedName>
    <definedName name="HTML_1404">#REF!</definedName>
    <definedName name="HTML_1405">#REF!</definedName>
    <definedName name="HTML_1406">#REF!</definedName>
    <definedName name="HTML_1407">#REF!</definedName>
    <definedName name="HTML_1409">#REF!</definedName>
    <definedName name="HTML_141">#REF!</definedName>
    <definedName name="HTML_1410">#REF!</definedName>
    <definedName name="HTML_1411">#REF!</definedName>
    <definedName name="HTML_1412">#REF!</definedName>
    <definedName name="HTML_1413">#REF!</definedName>
    <definedName name="HTML_1414">#REF!</definedName>
    <definedName name="HTML_1415">#REF!</definedName>
    <definedName name="HTML_1416">#REF!</definedName>
    <definedName name="HTML_1417">#REF!</definedName>
    <definedName name="HTML_1418">#REF!</definedName>
    <definedName name="HTML_1419">#REF!</definedName>
    <definedName name="HTML_142">#REF!</definedName>
    <definedName name="HTML_1420">#REF!</definedName>
    <definedName name="HTML_1421">#REF!</definedName>
    <definedName name="HTML_1422">#REF!</definedName>
    <definedName name="HTML_1423">#REF!</definedName>
    <definedName name="HTML_1424">#REF!</definedName>
    <definedName name="HTML_1425">#REF!</definedName>
    <definedName name="HTML_1426">#REF!</definedName>
    <definedName name="HTML_1427">#REF!</definedName>
    <definedName name="HTML_1428">#REF!</definedName>
    <definedName name="HTML_1429">#REF!</definedName>
    <definedName name="HTML_143">#REF!</definedName>
    <definedName name="HTML_1430">#REF!</definedName>
    <definedName name="HTML_1431">#REF!</definedName>
    <definedName name="HTML_1432">#REF!</definedName>
    <definedName name="HTML_1433">#REF!</definedName>
    <definedName name="HTML_1434">#REF!</definedName>
    <definedName name="HTML_1435">#REF!</definedName>
    <definedName name="HTML_1436">#REF!</definedName>
    <definedName name="HTML_1437">#REF!</definedName>
    <definedName name="HTML_1439">#REF!</definedName>
    <definedName name="HTML_144">#REF!</definedName>
    <definedName name="HTML_1440">#REF!</definedName>
    <definedName name="HTML_1441">#REF!</definedName>
    <definedName name="HTML_1442">#REF!</definedName>
    <definedName name="HTML_1443">#REF!</definedName>
    <definedName name="HTML_1444">#REF!</definedName>
    <definedName name="HTML_1445">#REF!</definedName>
    <definedName name="HTML_1446">#REF!</definedName>
    <definedName name="HTML_1447">#REF!</definedName>
    <definedName name="HTML_1448">#REF!</definedName>
    <definedName name="HTML_1449">#REF!</definedName>
    <definedName name="HTML_145">#REF!</definedName>
    <definedName name="HTML_1450">#REF!</definedName>
    <definedName name="HTML_1451">#REF!</definedName>
    <definedName name="HTML_1452">#REF!</definedName>
    <definedName name="HTML_1453">#REF!</definedName>
    <definedName name="HTML_1454">#REF!</definedName>
    <definedName name="HTML_1455">#REF!</definedName>
    <definedName name="HTML_1456">#REF!</definedName>
    <definedName name="HTML_1457">#REF!</definedName>
    <definedName name="HTML_1458">#REF!</definedName>
    <definedName name="HTML_1459">#REF!</definedName>
    <definedName name="HTML_146">#REF!</definedName>
    <definedName name="HTML_1460">#REF!</definedName>
    <definedName name="HTML_1461">#REF!</definedName>
    <definedName name="HTML_1462">#REF!</definedName>
    <definedName name="HTML_1463">#REF!</definedName>
    <definedName name="HTML_1464">#REF!</definedName>
    <definedName name="HTML_1465">#REF!</definedName>
    <definedName name="HTML_1467">#REF!</definedName>
    <definedName name="HTML_1468">#REF!</definedName>
    <definedName name="HTML_1469">#REF!</definedName>
    <definedName name="HTML_147">#REF!</definedName>
    <definedName name="HTML_1470">#REF!</definedName>
    <definedName name="HTML_1471">#REF!</definedName>
    <definedName name="HTML_1472">#REF!</definedName>
    <definedName name="HTML_1473">#REF!</definedName>
    <definedName name="HTML_1474">#REF!</definedName>
    <definedName name="HTML_1475">#REF!</definedName>
    <definedName name="HTML_1476">#REF!</definedName>
    <definedName name="HTML_1477">#REF!</definedName>
    <definedName name="HTML_1478">#REF!</definedName>
    <definedName name="HTML_1479">#REF!</definedName>
    <definedName name="HTML_148">#REF!</definedName>
    <definedName name="HTML_1480">#REF!</definedName>
    <definedName name="HTML_1481">#REF!</definedName>
    <definedName name="HTML_1482">#REF!</definedName>
    <definedName name="HTML_1483">#REF!</definedName>
    <definedName name="HTML_1484">#REF!</definedName>
    <definedName name="HTML_1485">#REF!</definedName>
    <definedName name="HTML_1486">#REF!</definedName>
    <definedName name="HTML_1487">#REF!</definedName>
    <definedName name="HTML_1489">#REF!</definedName>
    <definedName name="HTML_149">#REF!</definedName>
    <definedName name="HTML_1490">#REF!</definedName>
    <definedName name="HTML_1491">#REF!</definedName>
    <definedName name="HTML_1492">#REF!</definedName>
    <definedName name="HTML_1493">#REF!</definedName>
    <definedName name="HTML_1494">#REF!</definedName>
    <definedName name="HTML_1495">#REF!</definedName>
    <definedName name="HTML_1496">#REF!</definedName>
    <definedName name="HTML_1497">#REF!</definedName>
    <definedName name="HTML_1498">#REF!</definedName>
    <definedName name="HTML_1499">#REF!</definedName>
    <definedName name="HTML_150">#REF!</definedName>
    <definedName name="HTML_1500">#REF!</definedName>
    <definedName name="HTML_1501">#REF!</definedName>
    <definedName name="HTML_1502">#REF!</definedName>
    <definedName name="HTML_1503">#REF!</definedName>
    <definedName name="HTML_1504">#REF!</definedName>
    <definedName name="HTML_1505">#REF!</definedName>
    <definedName name="HTML_1506">#REF!</definedName>
    <definedName name="HTML_1507">#REF!</definedName>
    <definedName name="HTML_1508">#REF!</definedName>
    <definedName name="HTML_1509">#REF!</definedName>
    <definedName name="HTML_1510">#REF!</definedName>
    <definedName name="HTML_1511">#REF!</definedName>
    <definedName name="HTML_1512">#REF!</definedName>
    <definedName name="HTML_1513">#REF!</definedName>
    <definedName name="HTML_1514">#REF!</definedName>
    <definedName name="HTML_1515">#REF!</definedName>
    <definedName name="HTML_1516">#REF!</definedName>
    <definedName name="HTML_1517">#REF!</definedName>
    <definedName name="HTML_1518">#REF!</definedName>
    <definedName name="HTML_1519">#REF!</definedName>
    <definedName name="HTML_152">#REF!</definedName>
    <definedName name="HTML_1520">#REF!</definedName>
    <definedName name="HTML_1522">#REF!</definedName>
    <definedName name="HTML_1523">#REF!</definedName>
    <definedName name="HTML_1524">#REF!</definedName>
    <definedName name="HTML_1525">#REF!</definedName>
    <definedName name="HTML_1526">#REF!</definedName>
    <definedName name="HTML_1527">#REF!</definedName>
    <definedName name="HTML_1528">#REF!</definedName>
    <definedName name="HTML_1529">#REF!</definedName>
    <definedName name="HTML_153">#REF!</definedName>
    <definedName name="HTML_1530">#REF!</definedName>
    <definedName name="HTML_1531">#REF!</definedName>
    <definedName name="HTML_1532">#REF!</definedName>
    <definedName name="HTML_1533">#REF!</definedName>
    <definedName name="HTML_1534">#REF!</definedName>
    <definedName name="HTML_1535">#REF!</definedName>
    <definedName name="HTML_1536">#REF!</definedName>
    <definedName name="HTML_1537">#REF!</definedName>
    <definedName name="HTML_1538">#REF!</definedName>
    <definedName name="HTML_1539">#REF!</definedName>
    <definedName name="HTML_154">#REF!</definedName>
    <definedName name="HTML_1540">#REF!</definedName>
    <definedName name="HTML_1541">#REF!</definedName>
    <definedName name="HTML_1542">#REF!</definedName>
    <definedName name="HTML_1543">#REF!</definedName>
    <definedName name="HTML_1545">#REF!</definedName>
    <definedName name="HTML_1546">#REF!</definedName>
    <definedName name="HTML_1547">#REF!</definedName>
    <definedName name="HTML_1548">#REF!</definedName>
    <definedName name="HTML_1549">#REF!</definedName>
    <definedName name="HTML_155">#REF!</definedName>
    <definedName name="HTML_1550">#REF!</definedName>
    <definedName name="HTML_1551">#REF!</definedName>
    <definedName name="HTML_1552">#REF!</definedName>
    <definedName name="HTML_1553">#REF!</definedName>
    <definedName name="HTML_1554">#REF!</definedName>
    <definedName name="HTML_1555">#REF!</definedName>
    <definedName name="HTML_1556">#REF!</definedName>
    <definedName name="HTML_1557">#REF!</definedName>
    <definedName name="HTML_1558">#REF!</definedName>
    <definedName name="HTML_1559">#REF!</definedName>
    <definedName name="HTML_156">#REF!</definedName>
    <definedName name="HTML_1560">#REF!</definedName>
    <definedName name="HTML_1561">#REF!</definedName>
    <definedName name="HTML_1562">#REF!</definedName>
    <definedName name="HTML_1563">#REF!</definedName>
    <definedName name="HTML_1564">#REF!</definedName>
    <definedName name="HTML_1565">#REF!</definedName>
    <definedName name="HTML_1567">#REF!</definedName>
    <definedName name="HTML_1568">#REF!</definedName>
    <definedName name="HTML_1569">#REF!</definedName>
    <definedName name="HTML_157">#REF!</definedName>
    <definedName name="HTML_1570">#REF!</definedName>
    <definedName name="HTML_1571">#REF!</definedName>
    <definedName name="HTML_1572">#REF!</definedName>
    <definedName name="HTML_1573">#REF!</definedName>
    <definedName name="HTML_1574">#REF!</definedName>
    <definedName name="HTML_1575">#REF!</definedName>
    <definedName name="HTML_1576">#REF!</definedName>
    <definedName name="HTML_1577">#REF!</definedName>
    <definedName name="HTML_1578">#REF!</definedName>
    <definedName name="HTML_1579">#REF!</definedName>
    <definedName name="HTML_158">#REF!</definedName>
    <definedName name="HTML_1580">#REF!</definedName>
    <definedName name="HTML_1581">#REF!</definedName>
    <definedName name="HTML_1582">#REF!</definedName>
    <definedName name="HTML_1583">#REF!</definedName>
    <definedName name="HTML_1584">#REF!</definedName>
    <definedName name="HTML_1586">#REF!</definedName>
    <definedName name="HTML_1587">#REF!</definedName>
    <definedName name="HTML_1588">#REF!</definedName>
    <definedName name="HTML_1589">#REF!</definedName>
    <definedName name="HTML_159">#REF!</definedName>
    <definedName name="HTML_1590">#REF!</definedName>
    <definedName name="HTML_1591">#REF!</definedName>
    <definedName name="HTML_1592">#REF!</definedName>
    <definedName name="HTML_1593">#REF!</definedName>
    <definedName name="HTML_1594">#REF!</definedName>
    <definedName name="HTML_1595">#REF!</definedName>
    <definedName name="HTML_1596">#REF!</definedName>
    <definedName name="HTML_1597">#REF!</definedName>
    <definedName name="HTML_1598">#REF!</definedName>
    <definedName name="HTML_1599">#REF!</definedName>
    <definedName name="HTML_160">#REF!</definedName>
    <definedName name="HTML_1600">#REF!</definedName>
    <definedName name="HTML_1601">#REF!</definedName>
    <definedName name="HTML_1602">#REF!</definedName>
    <definedName name="HTML_1603">#REF!</definedName>
    <definedName name="HTML_1604">#REF!</definedName>
    <definedName name="HTML_1605">#REF!</definedName>
    <definedName name="HTML_1606">#REF!</definedName>
    <definedName name="HTML_1607">#REF!</definedName>
    <definedName name="HTML_1608">#REF!</definedName>
    <definedName name="HTML_1609">#REF!</definedName>
    <definedName name="HTML_161">#REF!</definedName>
    <definedName name="HTML_1610">#REF!</definedName>
    <definedName name="HTML_1611">#REF!</definedName>
    <definedName name="HTML_1612">#REF!</definedName>
    <definedName name="HTML_1613">#REF!</definedName>
    <definedName name="HTML_1614">#REF!</definedName>
    <definedName name="HTML_1615">#REF!</definedName>
    <definedName name="HTML_1616">#REF!</definedName>
    <definedName name="HTML_1617">#REF!</definedName>
    <definedName name="HTML_1618">#REF!</definedName>
    <definedName name="HTML_1619">#REF!</definedName>
    <definedName name="HTML_162">#REF!</definedName>
    <definedName name="HTML_1621">#REF!</definedName>
    <definedName name="HTML_1622">#REF!</definedName>
    <definedName name="HTML_1623">#REF!</definedName>
    <definedName name="HTML_1624">#REF!</definedName>
    <definedName name="HTML_1625">#REF!</definedName>
    <definedName name="HTML_1626">#REF!</definedName>
    <definedName name="HTML_1627">#REF!</definedName>
    <definedName name="HTML_1628">#REF!</definedName>
    <definedName name="HTML_1629">#REF!</definedName>
    <definedName name="HTML_163">#REF!</definedName>
    <definedName name="HTML_1630">#REF!</definedName>
    <definedName name="HTML_1631">#REF!</definedName>
    <definedName name="HTML_1632">#REF!</definedName>
    <definedName name="HTML_1633">#REF!</definedName>
    <definedName name="HTML_1634">#REF!</definedName>
    <definedName name="HTML_1635">#REF!</definedName>
    <definedName name="HTML_1636">#REF!</definedName>
    <definedName name="HTML_1637">#REF!</definedName>
    <definedName name="HTML_1638">#REF!</definedName>
    <definedName name="HTML_1639">#REF!</definedName>
    <definedName name="HTML_164">#REF!</definedName>
    <definedName name="HTML_1640">#REF!</definedName>
    <definedName name="HTML_1641">#REF!</definedName>
    <definedName name="HTML_1642">#REF!</definedName>
    <definedName name="HTML_1643">#REF!</definedName>
    <definedName name="HTML_1644">#REF!</definedName>
    <definedName name="HTML_1645">#REF!</definedName>
    <definedName name="HTML_1646">#REF!</definedName>
    <definedName name="HTML_1647">#REF!</definedName>
    <definedName name="HTML_1648">#REF!</definedName>
    <definedName name="HTML_1649">#REF!</definedName>
    <definedName name="HTML_165">#REF!</definedName>
    <definedName name="HTML_1650">#REF!</definedName>
    <definedName name="HTML_1651">#REF!</definedName>
    <definedName name="HTML_1652">#REF!</definedName>
    <definedName name="HTML_1653">#REF!</definedName>
    <definedName name="HTML_1654">#REF!</definedName>
    <definedName name="HTML_1655">#REF!</definedName>
    <definedName name="HTML_1656">#REF!</definedName>
    <definedName name="HTML_1657">#REF!</definedName>
    <definedName name="HTML_1658">#REF!</definedName>
    <definedName name="HTML_1659">#REF!</definedName>
    <definedName name="HTML_166">#REF!</definedName>
    <definedName name="HTML_1660">#REF!</definedName>
    <definedName name="HTML_1661">#REF!</definedName>
    <definedName name="HTML_1662">#REF!</definedName>
    <definedName name="HTML_1664">#REF!</definedName>
    <definedName name="HTML_1665">#REF!</definedName>
    <definedName name="HTML_1666">#REF!</definedName>
    <definedName name="HTML_1667">#REF!</definedName>
    <definedName name="HTML_1668">#REF!</definedName>
    <definedName name="HTML_1669">#REF!</definedName>
    <definedName name="HTML_167">#REF!</definedName>
    <definedName name="HTML_1670">#REF!</definedName>
    <definedName name="HTML_1671">#REF!</definedName>
    <definedName name="HTML_1672">#REF!</definedName>
    <definedName name="HTML_1673">#REF!</definedName>
    <definedName name="HTML_1674">#REF!</definedName>
    <definedName name="HTML_1675">#REF!</definedName>
    <definedName name="HTML_1676">#REF!</definedName>
    <definedName name="HTML_1677">#REF!</definedName>
    <definedName name="HTML_1678">#REF!</definedName>
    <definedName name="HTML_1679">#REF!</definedName>
    <definedName name="HTML_168">#REF!</definedName>
    <definedName name="HTML_1680">#REF!</definedName>
    <definedName name="HTML_1681">#REF!</definedName>
    <definedName name="HTML_1682">#REF!</definedName>
    <definedName name="HTML_1683">#REF!</definedName>
    <definedName name="HTML_1684">#REF!</definedName>
    <definedName name="HTML_1685">#REF!</definedName>
    <definedName name="HTML_1686">#REF!</definedName>
    <definedName name="HTML_1687">#REF!</definedName>
    <definedName name="HTML_1688">#REF!</definedName>
    <definedName name="HTML_1689">#REF!</definedName>
    <definedName name="HTML_169">#REF!</definedName>
    <definedName name="HTML_1690">#REF!</definedName>
    <definedName name="HTML_1691">#REF!</definedName>
    <definedName name="HTML_1692">#REF!</definedName>
    <definedName name="HTML_1693">#REF!</definedName>
    <definedName name="HTML_1694">#REF!</definedName>
    <definedName name="HTML_1695">#REF!</definedName>
    <definedName name="HTML_1696">#REF!</definedName>
    <definedName name="HTML_1698">#REF!</definedName>
    <definedName name="HTML_1699">#REF!</definedName>
    <definedName name="HTML_170">#REF!</definedName>
    <definedName name="HTML_1700">#REF!</definedName>
    <definedName name="HTML_1701">#REF!</definedName>
    <definedName name="HTML_1702">#REF!</definedName>
    <definedName name="HTML_1703">#REF!</definedName>
    <definedName name="HTML_1704">#REF!</definedName>
    <definedName name="HTML_1705">#REF!</definedName>
    <definedName name="HTML_1706">#REF!</definedName>
    <definedName name="HTML_1707">#REF!</definedName>
    <definedName name="HTML_1708">#REF!</definedName>
    <definedName name="HTML_1709">#REF!</definedName>
    <definedName name="HTML_171">#REF!</definedName>
    <definedName name="HTML_1710">#REF!</definedName>
    <definedName name="HTML_1711">#REF!</definedName>
    <definedName name="HTML_1712">#REF!</definedName>
    <definedName name="HTML_1713">#REF!</definedName>
    <definedName name="HTML_1714">#REF!</definedName>
    <definedName name="HTML_1715">#REF!</definedName>
    <definedName name="HTML_1716">#REF!</definedName>
    <definedName name="HTML_1717">#REF!</definedName>
    <definedName name="HTML_1718">#REF!</definedName>
    <definedName name="HTML_1719">#REF!</definedName>
    <definedName name="HTML_172">#REF!</definedName>
    <definedName name="HTML_1720">#REF!</definedName>
    <definedName name="HTML_1721">#REF!</definedName>
    <definedName name="HTML_1722">#REF!</definedName>
    <definedName name="HTML_1723">#REF!</definedName>
    <definedName name="HTML_1724">#REF!</definedName>
    <definedName name="HTML_1725">#REF!</definedName>
    <definedName name="HTML_1726">#REF!</definedName>
    <definedName name="HTML_1727">#REF!</definedName>
    <definedName name="HTML_1729">#REF!</definedName>
    <definedName name="HTML_173">#REF!</definedName>
    <definedName name="HTML_1730">#REF!</definedName>
    <definedName name="HTML_1731">#REF!</definedName>
    <definedName name="HTML_1732">#REF!</definedName>
    <definedName name="HTML_1733">#REF!</definedName>
    <definedName name="HTML_1734">#REF!</definedName>
    <definedName name="HTML_1735">#REF!</definedName>
    <definedName name="HTML_1736">#REF!</definedName>
    <definedName name="HTML_1737">#REF!</definedName>
    <definedName name="HTML_1738">#REF!</definedName>
    <definedName name="HTML_1739">#REF!</definedName>
    <definedName name="HTML_174">#REF!</definedName>
    <definedName name="HTML_1740">#REF!</definedName>
    <definedName name="HTML_1741">#REF!</definedName>
    <definedName name="HTML_1742">#REF!</definedName>
    <definedName name="HTML_1743">#REF!</definedName>
    <definedName name="HTML_1744">#REF!</definedName>
    <definedName name="HTML_1745">#REF!</definedName>
    <definedName name="HTML_1746">#REF!</definedName>
    <definedName name="HTML_1747">#REF!</definedName>
    <definedName name="HTML_1748">#REF!</definedName>
    <definedName name="HTML_1749">#REF!</definedName>
    <definedName name="HTML_175">#REF!</definedName>
    <definedName name="HTML_1750">#REF!</definedName>
    <definedName name="HTML_1751">#REF!</definedName>
    <definedName name="HTML_1752">#REF!</definedName>
    <definedName name="HTML_1753">#REF!</definedName>
    <definedName name="HTML_1754">#REF!</definedName>
    <definedName name="HTML_1755">#REF!</definedName>
    <definedName name="HTML_1756">#REF!</definedName>
    <definedName name="HTML_1757">#REF!</definedName>
    <definedName name="HTML_1758">#REF!</definedName>
    <definedName name="HTML_176">#REF!</definedName>
    <definedName name="HTML_1760">#REF!</definedName>
    <definedName name="HTML_1761">#REF!</definedName>
    <definedName name="HTML_1762">#REF!</definedName>
    <definedName name="HTML_1763">#REF!</definedName>
    <definedName name="HTML_1764">#REF!</definedName>
    <definedName name="HTML_1765">#REF!</definedName>
    <definedName name="HTML_1766">#REF!</definedName>
    <definedName name="HTML_1767">#REF!</definedName>
    <definedName name="HTML_1768">#REF!</definedName>
    <definedName name="HTML_1769">#REF!</definedName>
    <definedName name="HTML_177">#REF!</definedName>
    <definedName name="HTML_1770">#REF!</definedName>
    <definedName name="HTML_1771">#REF!</definedName>
    <definedName name="HTML_1772">#REF!</definedName>
    <definedName name="HTML_1773">#REF!</definedName>
    <definedName name="HTML_1774">#REF!</definedName>
    <definedName name="HTML_1775">#REF!</definedName>
    <definedName name="HTML_1776">#REF!</definedName>
    <definedName name="HTML_1777">#REF!</definedName>
    <definedName name="HTML_1778">#REF!</definedName>
    <definedName name="HTML_1779">#REF!</definedName>
    <definedName name="HTML_1780">#REF!</definedName>
    <definedName name="HTML_1781">#REF!</definedName>
    <definedName name="HTML_1782">#REF!</definedName>
    <definedName name="HTML_1783">#REF!</definedName>
    <definedName name="HTML_1784">#REF!</definedName>
    <definedName name="HTML_1785">#REF!</definedName>
    <definedName name="HTML_1786">#REF!</definedName>
    <definedName name="HTML_1787">#REF!</definedName>
    <definedName name="HTML_1788">#REF!</definedName>
    <definedName name="HTML_1789">#REF!</definedName>
    <definedName name="HTML_179">#REF!</definedName>
    <definedName name="HTML_1790">#REF!</definedName>
    <definedName name="HTML_1791">#REF!</definedName>
    <definedName name="HTML_1792">#REF!</definedName>
    <definedName name="HTML_1794">#REF!</definedName>
    <definedName name="HTML_1795">#REF!</definedName>
    <definedName name="HTML_1796">#REF!</definedName>
    <definedName name="HTML_1797">#REF!</definedName>
    <definedName name="HTML_1798">#REF!</definedName>
    <definedName name="HTML_1799">#REF!</definedName>
    <definedName name="HTML_180">#REF!</definedName>
    <definedName name="HTML_1800">#REF!</definedName>
    <definedName name="HTML_1801">#REF!</definedName>
    <definedName name="HTML_1802">#REF!</definedName>
    <definedName name="HTML_1803">#REF!</definedName>
    <definedName name="HTML_1804">#REF!</definedName>
    <definedName name="HTML_1805">#REF!</definedName>
    <definedName name="HTML_1806">#REF!</definedName>
    <definedName name="HTML_1807">#REF!</definedName>
    <definedName name="HTML_1808">#REF!</definedName>
    <definedName name="HTML_1809">#REF!</definedName>
    <definedName name="HTML_181">#REF!</definedName>
    <definedName name="HTML_1810">#REF!</definedName>
    <definedName name="HTML_1811">#REF!</definedName>
    <definedName name="HTML_1812">#REF!</definedName>
    <definedName name="HTML_1813">#REF!</definedName>
    <definedName name="HTML_1814">#REF!</definedName>
    <definedName name="HTML_1815">#REF!</definedName>
    <definedName name="HTML_1816">#REF!</definedName>
    <definedName name="HTML_1817">#REF!</definedName>
    <definedName name="HTML_1818">#REF!</definedName>
    <definedName name="HTML_1819">#REF!</definedName>
    <definedName name="HTML_182">#REF!</definedName>
    <definedName name="HTML_1820">#REF!</definedName>
    <definedName name="HTML_1821">#REF!</definedName>
    <definedName name="HTML_1822">#REF!</definedName>
    <definedName name="HTML_1823">#REF!</definedName>
    <definedName name="HTML_1824">#REF!</definedName>
    <definedName name="HTML_1825">#REF!</definedName>
    <definedName name="HTML_1826">#REF!</definedName>
    <definedName name="HTML_1827">#REF!</definedName>
    <definedName name="HTML_1828">#REF!</definedName>
    <definedName name="HTML_1829">#REF!</definedName>
    <definedName name="HTML_183">#REF!</definedName>
    <definedName name="HTML_1830">#REF!</definedName>
    <definedName name="HTML_1831">#REF!</definedName>
    <definedName name="HTML_1832">#REF!</definedName>
    <definedName name="HTML_1833">#REF!</definedName>
    <definedName name="HTML_1834">#REF!</definedName>
    <definedName name="HTML_1835">#REF!</definedName>
    <definedName name="HTML_1836">#REF!</definedName>
    <definedName name="HTML_1837">#REF!</definedName>
    <definedName name="HTML_1838">#REF!</definedName>
    <definedName name="HTML_1839">#REF!</definedName>
    <definedName name="HTML_184">#REF!</definedName>
    <definedName name="HTML_1840">#REF!</definedName>
    <definedName name="HTML_1841">#REF!</definedName>
    <definedName name="HTML_1842">#REF!</definedName>
    <definedName name="HTML_1843">#REF!</definedName>
    <definedName name="HTML_1844">#REF!</definedName>
    <definedName name="HTML_1845">#REF!</definedName>
    <definedName name="HTML_1846">#REF!</definedName>
    <definedName name="HTML_1847">#REF!</definedName>
    <definedName name="HTML_1848">#REF!</definedName>
    <definedName name="HTML_1849">#REF!</definedName>
    <definedName name="HTML_185">#REF!</definedName>
    <definedName name="HTML_1850">#REF!</definedName>
    <definedName name="HTML_1851">#REF!</definedName>
    <definedName name="HTML_1852">#REF!</definedName>
    <definedName name="HTML_1853">#REF!</definedName>
    <definedName name="HTML_1854">#REF!</definedName>
    <definedName name="HTML_1855">#REF!</definedName>
    <definedName name="HTML_1856">#REF!</definedName>
    <definedName name="HTML_1858">#REF!</definedName>
    <definedName name="HTML_1859">#REF!</definedName>
    <definedName name="HTML_186">#REF!</definedName>
    <definedName name="HTML_1860">#REF!</definedName>
    <definedName name="HTML_1861">#REF!</definedName>
    <definedName name="HTML_1862">#REF!</definedName>
    <definedName name="HTML_1863">#REF!</definedName>
    <definedName name="HTML_1864">#REF!</definedName>
    <definedName name="HTML_1865">#REF!</definedName>
    <definedName name="HTML_1866">#REF!</definedName>
    <definedName name="HTML_1867">#REF!</definedName>
    <definedName name="HTML_1868">#REF!</definedName>
    <definedName name="HTML_1869">#REF!</definedName>
    <definedName name="HTML_187">#REF!</definedName>
    <definedName name="HTML_1870">#REF!</definedName>
    <definedName name="HTML_1871">#REF!</definedName>
    <definedName name="HTML_1872">#REF!</definedName>
    <definedName name="HTML_1873">#REF!</definedName>
    <definedName name="HTML_1874">#REF!</definedName>
    <definedName name="HTML_1875">#REF!</definedName>
    <definedName name="HTML_1876">#REF!</definedName>
    <definedName name="HTML_1877">#REF!</definedName>
    <definedName name="HTML_1878">#REF!</definedName>
    <definedName name="HTML_1879">#REF!</definedName>
    <definedName name="HTML_188">#REF!</definedName>
    <definedName name="HTML_1880">#REF!</definedName>
    <definedName name="HTML_1881">#REF!</definedName>
    <definedName name="HTML_1882">#REF!</definedName>
    <definedName name="HTML_1883">#REF!</definedName>
    <definedName name="HTML_1884">#REF!</definedName>
    <definedName name="HTML_1885">#REF!</definedName>
    <definedName name="HTML_1886">#REF!</definedName>
    <definedName name="HTML_1887">#REF!</definedName>
    <definedName name="HTML_1888">#REF!</definedName>
    <definedName name="HTML_1889">#REF!</definedName>
    <definedName name="HTML_189">#REF!</definedName>
    <definedName name="HTML_1890">#REF!</definedName>
    <definedName name="HTML_1891">#REF!</definedName>
    <definedName name="HTML_1892">#REF!</definedName>
    <definedName name="HTML_1894">#REF!</definedName>
    <definedName name="HTML_1895">#REF!</definedName>
    <definedName name="HTML_1896">#REF!</definedName>
    <definedName name="HTML_1897">#REF!</definedName>
    <definedName name="HTML_1898">#REF!</definedName>
    <definedName name="HTML_1899">#REF!</definedName>
    <definedName name="HTML_19">#REF!</definedName>
    <definedName name="HTML_190">#REF!</definedName>
    <definedName name="HTML_1900">#REF!</definedName>
    <definedName name="HTML_1901">#REF!</definedName>
    <definedName name="HTML_1902">#REF!</definedName>
    <definedName name="HTML_1903">#REF!</definedName>
    <definedName name="HTML_1904">#REF!</definedName>
    <definedName name="HTML_1905">#REF!</definedName>
    <definedName name="HTML_1906">#REF!</definedName>
    <definedName name="HTML_1907">#REF!</definedName>
    <definedName name="HTML_1908">#REF!</definedName>
    <definedName name="HTML_1909">#REF!</definedName>
    <definedName name="HTML_191">#REF!</definedName>
    <definedName name="HTML_1910">#REF!</definedName>
    <definedName name="HTML_1911">#REF!</definedName>
    <definedName name="HTML_1912">#REF!</definedName>
    <definedName name="HTML_1913">#REF!</definedName>
    <definedName name="HTML_1914">#REF!</definedName>
    <definedName name="HTML_1915">#REF!</definedName>
    <definedName name="HTML_1916">#REF!</definedName>
    <definedName name="HTML_1917">#REF!</definedName>
    <definedName name="HTML_1918">#REF!</definedName>
    <definedName name="HTML_1919">#REF!</definedName>
    <definedName name="HTML_192">#REF!</definedName>
    <definedName name="HTML_1920">#REF!</definedName>
    <definedName name="HTML_1921">#REF!</definedName>
    <definedName name="HTML_1922">#REF!</definedName>
    <definedName name="HTML_1924">#REF!</definedName>
    <definedName name="HTML_1925">#REF!</definedName>
    <definedName name="HTML_1926">#REF!</definedName>
    <definedName name="HTML_1927">#REF!</definedName>
    <definedName name="HTML_1928">#REF!</definedName>
    <definedName name="HTML_1929">#REF!</definedName>
    <definedName name="HTML_193">#REF!</definedName>
    <definedName name="HTML_1930">#REF!</definedName>
    <definedName name="HTML_1931">#REF!</definedName>
    <definedName name="HTML_1932">#REF!</definedName>
    <definedName name="HTML_1933">#REF!</definedName>
    <definedName name="HTML_1934">#REF!</definedName>
    <definedName name="HTML_1935">#REF!</definedName>
    <definedName name="HTML_1936">#REF!</definedName>
    <definedName name="HTML_1937">#REF!</definedName>
    <definedName name="HTML_1938">#REF!</definedName>
    <definedName name="HTML_1939">#REF!</definedName>
    <definedName name="HTML_194">#REF!</definedName>
    <definedName name="HTML_1940">#REF!</definedName>
    <definedName name="HTML_1941">#REF!</definedName>
    <definedName name="HTML_1942">#REF!</definedName>
    <definedName name="HTML_1943">#REF!</definedName>
    <definedName name="HTML_1944">#REF!</definedName>
    <definedName name="HTML_1945">#REF!</definedName>
    <definedName name="HTML_1946">#REF!</definedName>
    <definedName name="HTML_1947">#REF!</definedName>
    <definedName name="HTML_1948">#REF!</definedName>
    <definedName name="HTML_1949">#REF!</definedName>
    <definedName name="HTML_195">#REF!</definedName>
    <definedName name="HTML_1950">#REF!</definedName>
    <definedName name="HTML_1951">#REF!</definedName>
    <definedName name="HTML_1952">#REF!</definedName>
    <definedName name="HTML_1953">#REF!</definedName>
    <definedName name="HTML_1954">#REF!</definedName>
    <definedName name="HTML_1955">#REF!</definedName>
    <definedName name="HTML_1956">#REF!</definedName>
    <definedName name="HTML_1958">#REF!</definedName>
    <definedName name="HTML_1959">#REF!</definedName>
    <definedName name="HTML_196">#REF!</definedName>
    <definedName name="HTML_1960">#REF!</definedName>
    <definedName name="HTML_1961">#REF!</definedName>
    <definedName name="HTML_1962">#REF!</definedName>
    <definedName name="HTML_1963">#REF!</definedName>
    <definedName name="HTML_1964">#REF!</definedName>
    <definedName name="HTML_1965">#REF!</definedName>
    <definedName name="HTML_1966">#REF!</definedName>
    <definedName name="HTML_1967">#REF!</definedName>
    <definedName name="HTML_1968">#REF!</definedName>
    <definedName name="HTML_1969">#REF!</definedName>
    <definedName name="HTML_197">#REF!</definedName>
    <definedName name="HTML_1970">#REF!</definedName>
    <definedName name="HTML_1971">#REF!</definedName>
    <definedName name="HTML_1972">#REF!</definedName>
    <definedName name="HTML_1973">#REF!</definedName>
    <definedName name="HTML_1974">#REF!</definedName>
    <definedName name="HTML_1975">#REF!</definedName>
    <definedName name="HTML_1976">#REF!</definedName>
    <definedName name="HTML_1977">#REF!</definedName>
    <definedName name="HTML_1978">#REF!</definedName>
    <definedName name="HTML_1979">#REF!</definedName>
    <definedName name="HTML_198">#REF!</definedName>
    <definedName name="HTML_1980">#REF!</definedName>
    <definedName name="HTML_1981">#REF!</definedName>
    <definedName name="HTML_1982">#REF!</definedName>
    <definedName name="HTML_1983">#REF!</definedName>
    <definedName name="HTML_1984">#REF!</definedName>
    <definedName name="HTML_1985">#REF!</definedName>
    <definedName name="HTML_1986">#REF!</definedName>
    <definedName name="HTML_1987">#REF!</definedName>
    <definedName name="HTML_1988">#REF!</definedName>
    <definedName name="HTML_1989">#REF!</definedName>
    <definedName name="HTML_199">#REF!</definedName>
    <definedName name="HTML_1990">#REF!</definedName>
    <definedName name="HTML_1991">#REF!</definedName>
    <definedName name="HTML_1992">#REF!</definedName>
    <definedName name="HTML_1994">#REF!</definedName>
    <definedName name="HTML_1995">#REF!</definedName>
    <definedName name="HTML_1996">#REF!</definedName>
    <definedName name="HTML_1997">#REF!</definedName>
    <definedName name="HTML_1998">#REF!</definedName>
    <definedName name="HTML_1999">#REF!</definedName>
    <definedName name="HTML_2">#REF!</definedName>
    <definedName name="HTML_20">#REF!</definedName>
    <definedName name="HTML_200">#REF!</definedName>
    <definedName name="HTML_2000">#REF!</definedName>
    <definedName name="HTML_2001">#REF!</definedName>
    <definedName name="HTML_2002">#REF!</definedName>
    <definedName name="HTML_2003">#REF!</definedName>
    <definedName name="HTML_2004">#REF!</definedName>
    <definedName name="HTML_2005">#REF!</definedName>
    <definedName name="HTML_2006">#REF!</definedName>
    <definedName name="HTML_2007">#REF!</definedName>
    <definedName name="HTML_2008">#REF!</definedName>
    <definedName name="HTML_2009">#REF!</definedName>
    <definedName name="HTML_201">#REF!</definedName>
    <definedName name="HTML_2010">#REF!</definedName>
    <definedName name="HTML_2011">#REF!</definedName>
    <definedName name="HTML_2012">#REF!</definedName>
    <definedName name="HTML_2013">#REF!</definedName>
    <definedName name="HTML_2014">#REF!</definedName>
    <definedName name="HTML_2015">#REF!</definedName>
    <definedName name="HTML_2016">#REF!</definedName>
    <definedName name="HTML_2017">#REF!</definedName>
    <definedName name="HTML_2018">#REF!</definedName>
    <definedName name="HTML_2019">#REF!</definedName>
    <definedName name="HTML_202">#REF!</definedName>
    <definedName name="HTML_2020">#REF!</definedName>
    <definedName name="HTML_2021">#REF!</definedName>
    <definedName name="HTML_2022">#REF!</definedName>
    <definedName name="HTML_2023">#REF!</definedName>
    <definedName name="HTML_2024">#REF!</definedName>
    <definedName name="HTML_2025">#REF!</definedName>
    <definedName name="HTML_2026">#REF!</definedName>
    <definedName name="HTML_2027">#REF!</definedName>
    <definedName name="HTML_2028">#REF!</definedName>
    <definedName name="HTML_203">#REF!</definedName>
    <definedName name="HTML_2030">#REF!</definedName>
    <definedName name="HTML_2031">#REF!</definedName>
    <definedName name="HTML_2032">#REF!</definedName>
    <definedName name="HTML_2033">#REF!</definedName>
    <definedName name="HTML_2034">#REF!</definedName>
    <definedName name="HTML_2035">#REF!</definedName>
    <definedName name="HTML_2036">#REF!</definedName>
    <definedName name="HTML_2037">#REF!</definedName>
    <definedName name="HTML_2038">#REF!</definedName>
    <definedName name="HTML_2039">#REF!</definedName>
    <definedName name="HTML_204">#REF!</definedName>
    <definedName name="HTML_2040">#REF!</definedName>
    <definedName name="HTML_2041">#REF!</definedName>
    <definedName name="HTML_2042">#REF!</definedName>
    <definedName name="HTML_2043">#REF!</definedName>
    <definedName name="HTML_2044">#REF!</definedName>
    <definedName name="HTML_2045">#REF!</definedName>
    <definedName name="HTML_2046">#REF!</definedName>
    <definedName name="HTML_2047">#REF!</definedName>
    <definedName name="HTML_2048">#REF!</definedName>
    <definedName name="HTML_2049">#REF!</definedName>
    <definedName name="HTML_205">#REF!</definedName>
    <definedName name="HTML_2050">#REF!</definedName>
    <definedName name="HTML_2051">#REF!</definedName>
    <definedName name="HTML_2052">#REF!</definedName>
    <definedName name="HTML_2053">#REF!</definedName>
    <definedName name="HTML_2054">#REF!</definedName>
    <definedName name="HTML_2055">#REF!</definedName>
    <definedName name="HTML_2056">#REF!</definedName>
    <definedName name="HTML_2058">#REF!</definedName>
    <definedName name="HTML_2059">#REF!</definedName>
    <definedName name="HTML_206">#REF!</definedName>
    <definedName name="HTML_2060">#REF!</definedName>
    <definedName name="HTML_2061">#REF!</definedName>
    <definedName name="HTML_2062">#REF!</definedName>
    <definedName name="HTML_2063">#REF!</definedName>
    <definedName name="HTML_2064">#REF!</definedName>
    <definedName name="HTML_2065">#REF!</definedName>
    <definedName name="HTML_2066">#REF!</definedName>
    <definedName name="HTML_2067">#REF!</definedName>
    <definedName name="HTML_2068">#REF!</definedName>
    <definedName name="HTML_2069">#REF!</definedName>
    <definedName name="HTML_207">#REF!</definedName>
    <definedName name="HTML_2070">#REF!</definedName>
    <definedName name="HTML_2071">#REF!</definedName>
    <definedName name="HTML_2072">#REF!</definedName>
    <definedName name="HTML_2073">#REF!</definedName>
    <definedName name="HTML_2074">#REF!</definedName>
    <definedName name="HTML_2075">#REF!</definedName>
    <definedName name="HTML_2076">#REF!</definedName>
    <definedName name="HTML_2077">#REF!</definedName>
    <definedName name="HTML_2078">#REF!</definedName>
    <definedName name="HTML_2079">#REF!</definedName>
    <definedName name="HTML_208">#REF!</definedName>
    <definedName name="HTML_2081">#REF!</definedName>
    <definedName name="HTML_2082">#REF!</definedName>
    <definedName name="HTML_2083">#REF!</definedName>
    <definedName name="HTML_2084">#REF!</definedName>
    <definedName name="HTML_2085">#REF!</definedName>
    <definedName name="HTML_2086">#REF!</definedName>
    <definedName name="HTML_2087">#REF!</definedName>
    <definedName name="HTML_2088">#REF!</definedName>
    <definedName name="HTML_2089">#REF!</definedName>
    <definedName name="HTML_209">#REF!</definedName>
    <definedName name="HTML_2090">#REF!</definedName>
    <definedName name="HTML_2091">#REF!</definedName>
    <definedName name="HTML_2092">#REF!</definedName>
    <definedName name="HTML_2093">#REF!</definedName>
    <definedName name="HTML_2094">#REF!</definedName>
    <definedName name="HTML_2095">#REF!</definedName>
    <definedName name="HTML_2096">#REF!</definedName>
    <definedName name="HTML_2097">#REF!</definedName>
    <definedName name="HTML_2098">#REF!</definedName>
    <definedName name="HTML_2099">#REF!</definedName>
    <definedName name="HTML_21">#REF!</definedName>
    <definedName name="HTML_210">#REF!</definedName>
    <definedName name="HTML_2100">#REF!</definedName>
    <definedName name="HTML_2101">#REF!</definedName>
    <definedName name="HTML_2102">#REF!</definedName>
    <definedName name="HTML_2103">#REF!</definedName>
    <definedName name="HTML_2104">#REF!</definedName>
    <definedName name="HTML_2105">#REF!</definedName>
    <definedName name="HTML_2106">#REF!</definedName>
    <definedName name="HTML_2108">#REF!</definedName>
    <definedName name="HTML_2109">#REF!</definedName>
    <definedName name="HTML_211">#REF!</definedName>
    <definedName name="HTML_2110">#REF!</definedName>
    <definedName name="HTML_2111">#REF!</definedName>
    <definedName name="HTML_2112">#REF!</definedName>
    <definedName name="HTML_2113">#REF!</definedName>
    <definedName name="HTML_2114">#REF!</definedName>
    <definedName name="HTML_2115">#REF!</definedName>
    <definedName name="HTML_2116">#REF!</definedName>
    <definedName name="HTML_2117">#REF!</definedName>
    <definedName name="HTML_2118">#REF!</definedName>
    <definedName name="HTML_2119">#REF!</definedName>
    <definedName name="HTML_2120">#REF!</definedName>
    <definedName name="HTML_2121">#REF!</definedName>
    <definedName name="HTML_2122">#REF!</definedName>
    <definedName name="HTML_2123">#REF!</definedName>
    <definedName name="HTML_2124">#REF!</definedName>
    <definedName name="HTML_2125">#REF!</definedName>
    <definedName name="HTML_2126">#REF!</definedName>
    <definedName name="HTML_2127">#REF!</definedName>
    <definedName name="HTML_2128">#REF!</definedName>
    <definedName name="HTML_2129">#REF!</definedName>
    <definedName name="HTML_213">#REF!</definedName>
    <definedName name="HTML_2130">#REF!</definedName>
    <definedName name="HTML_2131">#REF!</definedName>
    <definedName name="HTML_2132">#REF!</definedName>
    <definedName name="HTML_2133">#REF!</definedName>
    <definedName name="HTML_2134">#REF!</definedName>
    <definedName name="HTML_2135">#REF!</definedName>
    <definedName name="HTML_2136">#REF!</definedName>
    <definedName name="HTML_2137">#REF!</definedName>
    <definedName name="HTML_2138">#REF!</definedName>
    <definedName name="HTML_2139">#REF!</definedName>
    <definedName name="HTML_214">#REF!</definedName>
    <definedName name="HTML_2141">#REF!</definedName>
    <definedName name="HTML_2142">#REF!</definedName>
    <definedName name="HTML_2143">#REF!</definedName>
    <definedName name="HTML_2144">#REF!</definedName>
    <definedName name="HTML_2145">#REF!</definedName>
    <definedName name="HTML_2146">#REF!</definedName>
    <definedName name="HTML_2147">#REF!</definedName>
    <definedName name="HTML_2148">#REF!</definedName>
    <definedName name="HTML_2149">#REF!</definedName>
    <definedName name="HTML_215">#REF!</definedName>
    <definedName name="HTML_2150">#REF!</definedName>
    <definedName name="HTML_2151">#REF!</definedName>
    <definedName name="HTML_2152">#REF!</definedName>
    <definedName name="HTML_2153">#REF!</definedName>
    <definedName name="HTML_2154">#REF!</definedName>
    <definedName name="HTML_2155">#REF!</definedName>
    <definedName name="HTML_2156">#REF!</definedName>
    <definedName name="HTML_2157">#REF!</definedName>
    <definedName name="HTML_2158">#REF!</definedName>
    <definedName name="HTML_2159">#REF!</definedName>
    <definedName name="HTML_216">#REF!</definedName>
    <definedName name="HTML_2160">#REF!</definedName>
    <definedName name="HTML_2161">#REF!</definedName>
    <definedName name="HTML_2162">#REF!</definedName>
    <definedName name="HTML_2163">#REF!</definedName>
    <definedName name="HTML_2164">#REF!</definedName>
    <definedName name="HTML_2165">#REF!</definedName>
    <definedName name="HTML_2166">#REF!</definedName>
    <definedName name="HTML_2167">#REF!</definedName>
    <definedName name="HTML_2168">#REF!</definedName>
    <definedName name="HTML_2169">#REF!</definedName>
    <definedName name="HTML_217">#REF!</definedName>
    <definedName name="HTML_2170">#REF!</definedName>
    <definedName name="HTML_2171">#REF!</definedName>
    <definedName name="HTML_2172">#REF!</definedName>
    <definedName name="HTML_2173">#REF!</definedName>
    <definedName name="HTML_2174">#REF!</definedName>
    <definedName name="HTML_2176">#REF!</definedName>
    <definedName name="HTML_2177">#REF!</definedName>
    <definedName name="HTML_2178">#REF!</definedName>
    <definedName name="HTML_2179">#REF!</definedName>
    <definedName name="HTML_218">#REF!</definedName>
    <definedName name="HTML_2180">#REF!</definedName>
    <definedName name="HTML_2181">#REF!</definedName>
    <definedName name="HTML_2182">#REF!</definedName>
    <definedName name="HTML_2183">#REF!</definedName>
    <definedName name="HTML_2184">#REF!</definedName>
    <definedName name="HTML_2185">#REF!</definedName>
    <definedName name="HTML_2186">#REF!</definedName>
    <definedName name="HTML_2187">#REF!</definedName>
    <definedName name="HTML_2188">#REF!</definedName>
    <definedName name="HTML_2189">#REF!</definedName>
    <definedName name="HTML_219">#REF!</definedName>
    <definedName name="HTML_2190">#REF!</definedName>
    <definedName name="HTML_2191">#REF!</definedName>
    <definedName name="HTML_2192">#REF!</definedName>
    <definedName name="HTML_2193">#REF!</definedName>
    <definedName name="HTML_2194">#REF!</definedName>
    <definedName name="HTML_2195">#REF!</definedName>
    <definedName name="HTML_2196">#REF!</definedName>
    <definedName name="HTML_2197">#REF!</definedName>
    <definedName name="HTML_2198">#REF!</definedName>
    <definedName name="HTML_2199">#REF!</definedName>
    <definedName name="HTML_22">#REF!</definedName>
    <definedName name="HTML_220">#REF!</definedName>
    <definedName name="HTML_2200">#REF!</definedName>
    <definedName name="HTML_2201">#REF!</definedName>
    <definedName name="HTML_2202">#REF!</definedName>
    <definedName name="HTML_2203">#REF!</definedName>
    <definedName name="HTML_2204">#REF!</definedName>
    <definedName name="HTML_2205">#REF!</definedName>
    <definedName name="HTML_2206">#REF!</definedName>
    <definedName name="HTML_2207">#REF!</definedName>
    <definedName name="HTML_2208">#REF!</definedName>
    <definedName name="HTML_221">#REF!</definedName>
    <definedName name="HTML_2210">#REF!</definedName>
    <definedName name="HTML_2211">#REF!</definedName>
    <definedName name="HTML_2212">#REF!</definedName>
    <definedName name="HTML_2213">#REF!</definedName>
    <definedName name="HTML_2214">#REF!</definedName>
    <definedName name="HTML_2215">#REF!</definedName>
    <definedName name="HTML_2216">#REF!</definedName>
    <definedName name="HTML_2217">#REF!</definedName>
    <definedName name="HTML_2218">#REF!</definedName>
    <definedName name="HTML_2219">#REF!</definedName>
    <definedName name="HTML_222">#REF!</definedName>
    <definedName name="HTML_2220">#REF!</definedName>
    <definedName name="HTML_2221">#REF!</definedName>
    <definedName name="HTML_2222">#REF!</definedName>
    <definedName name="HTML_2223">#REF!</definedName>
    <definedName name="HTML_2224">#REF!</definedName>
    <definedName name="HTML_2225">#REF!</definedName>
    <definedName name="HTML_2226">#REF!</definedName>
    <definedName name="HTML_2227">#REF!</definedName>
    <definedName name="HTML_2228">#REF!</definedName>
    <definedName name="HTML_2229">#REF!</definedName>
    <definedName name="HTML_223">#REF!</definedName>
    <definedName name="HTML_2230">#REF!</definedName>
    <definedName name="HTML_2231">#REF!</definedName>
    <definedName name="HTML_2232">#REF!</definedName>
    <definedName name="HTML_2233">#REF!</definedName>
    <definedName name="HTML_2234">#REF!</definedName>
    <definedName name="HTML_2235">#REF!</definedName>
    <definedName name="HTML_2236">#REF!</definedName>
    <definedName name="HTML_2237">#REF!</definedName>
    <definedName name="HTML_2238">#REF!</definedName>
    <definedName name="HTML_2239">#REF!</definedName>
    <definedName name="HTML_224">#REF!</definedName>
    <definedName name="HTML_2240">#REF!</definedName>
    <definedName name="HTML_2241">#REF!</definedName>
    <definedName name="HTML_2242">#REF!</definedName>
    <definedName name="HTML_2243">#REF!</definedName>
    <definedName name="HTML_2244">#REF!</definedName>
    <definedName name="HTML_2246">#REF!</definedName>
    <definedName name="HTML_2247">#REF!</definedName>
    <definedName name="HTML_2248">#REF!</definedName>
    <definedName name="HTML_2249">#REF!</definedName>
    <definedName name="HTML_225">#REF!</definedName>
    <definedName name="HTML_2250">#REF!</definedName>
    <definedName name="HTML_2251">#REF!</definedName>
    <definedName name="HTML_2252">#REF!</definedName>
    <definedName name="HTML_2253">#REF!</definedName>
    <definedName name="HTML_2254">#REF!</definedName>
    <definedName name="HTML_2255">#REF!</definedName>
    <definedName name="HTML_2256">#REF!</definedName>
    <definedName name="HTML_2257">#REF!</definedName>
    <definedName name="HTML_2258">#REF!</definedName>
    <definedName name="HTML_2259">#REF!</definedName>
    <definedName name="HTML_226">#REF!</definedName>
    <definedName name="HTML_2260">#REF!</definedName>
    <definedName name="HTML_2261">#REF!</definedName>
    <definedName name="HTML_2262">#REF!</definedName>
    <definedName name="HTML_2263">#REF!</definedName>
    <definedName name="HTML_2264">#REF!</definedName>
    <definedName name="HTML_2265">#REF!</definedName>
    <definedName name="HTML_2266">#REF!</definedName>
    <definedName name="HTML_2267">#REF!</definedName>
    <definedName name="HTML_2268">#REF!</definedName>
    <definedName name="HTML_2269">#REF!</definedName>
    <definedName name="HTML_227">#REF!</definedName>
    <definedName name="HTML_2270">#REF!</definedName>
    <definedName name="HTML_2271">#REF!</definedName>
    <definedName name="HTML_2272">#REF!</definedName>
    <definedName name="HTML_2273">#REF!</definedName>
    <definedName name="HTML_2274">#REF!</definedName>
    <definedName name="HTML_2275">#REF!</definedName>
    <definedName name="HTML_2276">#REF!</definedName>
    <definedName name="HTML_2277">#REF!</definedName>
    <definedName name="HTML_2278">#REF!</definedName>
    <definedName name="HTML_228">#REF!</definedName>
    <definedName name="HTML_2280">#REF!</definedName>
    <definedName name="HTML_2281">#REF!</definedName>
    <definedName name="HTML_2282">#REF!</definedName>
    <definedName name="HTML_2283">#REF!</definedName>
    <definedName name="HTML_2284">#REF!</definedName>
    <definedName name="HTML_2285">#REF!</definedName>
    <definedName name="HTML_2286">#REF!</definedName>
    <definedName name="HTML_2287">#REF!</definedName>
    <definedName name="HTML_2288">#REF!</definedName>
    <definedName name="HTML_2289">#REF!</definedName>
    <definedName name="HTML_229">#REF!</definedName>
    <definedName name="HTML_2290">#REF!</definedName>
    <definedName name="HTML_2291">#REF!</definedName>
    <definedName name="HTML_2292">#REF!</definedName>
    <definedName name="HTML_2293">#REF!</definedName>
    <definedName name="HTML_2294">#REF!</definedName>
    <definedName name="HTML_2295">#REF!</definedName>
    <definedName name="HTML_2296">#REF!</definedName>
    <definedName name="HTML_2297">#REF!</definedName>
    <definedName name="HTML_2298">#REF!</definedName>
    <definedName name="HTML_2299">#REF!</definedName>
    <definedName name="HTML_23">#REF!</definedName>
    <definedName name="HTML_230">#REF!</definedName>
    <definedName name="HTML_2300">#REF!</definedName>
    <definedName name="HTML_2301">#REF!</definedName>
    <definedName name="HTML_2302">#REF!</definedName>
    <definedName name="HTML_2303">#REF!</definedName>
    <definedName name="HTML_2304">#REF!</definedName>
    <definedName name="HTML_2305">#REF!</definedName>
    <definedName name="HTML_2306">#REF!</definedName>
    <definedName name="HTML_2307">#REF!</definedName>
    <definedName name="HTML_2308">#REF!</definedName>
    <definedName name="HTML_2309">#REF!</definedName>
    <definedName name="HTML_231">#REF!</definedName>
    <definedName name="HTML_2310">#REF!</definedName>
    <definedName name="HTML_2311">#REF!</definedName>
    <definedName name="HTML_2313">#REF!</definedName>
    <definedName name="HTML_2314">#REF!</definedName>
    <definedName name="HTML_2315">#REF!</definedName>
    <definedName name="HTML_2316">#REF!</definedName>
    <definedName name="HTML_2317">#REF!</definedName>
    <definedName name="HTML_2318">#REF!</definedName>
    <definedName name="HTML_2319">#REF!</definedName>
    <definedName name="HTML_232">#REF!</definedName>
    <definedName name="HTML_2320">#REF!</definedName>
    <definedName name="HTML_2321">#REF!</definedName>
    <definedName name="HTML_2322">#REF!</definedName>
    <definedName name="HTML_2323">#REF!</definedName>
    <definedName name="HTML_2324">#REF!</definedName>
    <definedName name="HTML_2325">#REF!</definedName>
    <definedName name="HTML_2326">#REF!</definedName>
    <definedName name="HTML_2327">#REF!</definedName>
    <definedName name="HTML_2328">#REF!</definedName>
    <definedName name="HTML_2329">#REF!</definedName>
    <definedName name="HTML_233">#REF!</definedName>
    <definedName name="HTML_2330">#REF!</definedName>
    <definedName name="HTML_2331">#REF!</definedName>
    <definedName name="HTML_2332">#REF!</definedName>
    <definedName name="HTML_2333">#REF!</definedName>
    <definedName name="HTML_2334">#REF!</definedName>
    <definedName name="HTML_2335">#REF!</definedName>
    <definedName name="HTML_2336">#REF!</definedName>
    <definedName name="HTML_2337">#REF!</definedName>
    <definedName name="HTML_2338">#REF!</definedName>
    <definedName name="HTML_2339">#REF!</definedName>
    <definedName name="HTML_234">#REF!</definedName>
    <definedName name="HTML_2340">#REF!</definedName>
    <definedName name="HTML_2341">#REF!</definedName>
    <definedName name="HTML_2342">#REF!</definedName>
    <definedName name="HTML_2344">#REF!</definedName>
    <definedName name="HTML_2345">#REF!</definedName>
    <definedName name="HTML_2346">#REF!</definedName>
    <definedName name="HTML_2347">#REF!</definedName>
    <definedName name="HTML_2348">#REF!</definedName>
    <definedName name="HTML_2349">#REF!</definedName>
    <definedName name="HTML_235">#REF!</definedName>
    <definedName name="HTML_2350">#REF!</definedName>
    <definedName name="HTML_2351">#REF!</definedName>
    <definedName name="HTML_2352">#REF!</definedName>
    <definedName name="HTML_2353">#REF!</definedName>
    <definedName name="HTML_2354">#REF!</definedName>
    <definedName name="HTML_2355">#REF!</definedName>
    <definedName name="HTML_2356">#REF!</definedName>
    <definedName name="HTML_2357">#REF!</definedName>
    <definedName name="HTML_2358">#REF!</definedName>
    <definedName name="HTML_2359">#REF!</definedName>
    <definedName name="HTML_236">#REF!</definedName>
    <definedName name="HTML_2360">#REF!</definedName>
    <definedName name="HTML_2361">#REF!</definedName>
    <definedName name="HTML_2362">#REF!</definedName>
    <definedName name="HTML_2364">#REF!</definedName>
    <definedName name="HTML_2365">#REF!</definedName>
    <definedName name="HTML_2366">#REF!</definedName>
    <definedName name="HTML_2367">#REF!</definedName>
    <definedName name="HTML_2368">#REF!</definedName>
    <definedName name="HTML_2369">#REF!</definedName>
    <definedName name="HTML_237">#REF!</definedName>
    <definedName name="HTML_2370">#REF!</definedName>
    <definedName name="HTML_2371">#REF!</definedName>
    <definedName name="HTML_2372">#REF!</definedName>
    <definedName name="HTML_2373">#REF!</definedName>
    <definedName name="HTML_2374">#REF!</definedName>
    <definedName name="HTML_2375">#REF!</definedName>
    <definedName name="HTML_2376">#REF!</definedName>
    <definedName name="HTML_2377">#REF!</definedName>
    <definedName name="HTML_2378">#REF!</definedName>
    <definedName name="HTML_2379">#REF!</definedName>
    <definedName name="HTML_238">#REF!</definedName>
    <definedName name="HTML_2380">#REF!</definedName>
    <definedName name="HTML_2382">#REF!</definedName>
    <definedName name="HTML_2383">#REF!</definedName>
    <definedName name="HTML_2384">#REF!</definedName>
    <definedName name="HTML_2385">#REF!</definedName>
    <definedName name="HTML_2386">#REF!</definedName>
    <definedName name="HTML_2387">#REF!</definedName>
    <definedName name="HTML_2388">#REF!</definedName>
    <definedName name="HTML_2389">#REF!</definedName>
    <definedName name="HTML_239">#REF!</definedName>
    <definedName name="HTML_2390">#REF!</definedName>
    <definedName name="HTML_2391">#REF!</definedName>
    <definedName name="HTML_2392">#REF!</definedName>
    <definedName name="HTML_2393">#REF!</definedName>
    <definedName name="HTML_2394">#REF!</definedName>
    <definedName name="HTML_2395">#REF!</definedName>
    <definedName name="HTML_2396">#REF!</definedName>
    <definedName name="HTML_2397">#REF!</definedName>
    <definedName name="HTML_2398">#REF!</definedName>
    <definedName name="HTML_2399">#REF!</definedName>
    <definedName name="HTML_24">#REF!</definedName>
    <definedName name="HTML_240">#REF!</definedName>
    <definedName name="HTML_2401">#REF!</definedName>
    <definedName name="HTML_2402">#REF!</definedName>
    <definedName name="HTML_2403">#REF!</definedName>
    <definedName name="HTML_2404">#REF!</definedName>
    <definedName name="HTML_2405">#REF!</definedName>
    <definedName name="HTML_2406">#REF!</definedName>
    <definedName name="HTML_2407">#REF!</definedName>
    <definedName name="HTML_2408">#REF!</definedName>
    <definedName name="HTML_2409">#REF!</definedName>
    <definedName name="HTML_241">#REF!</definedName>
    <definedName name="HTML_2410">#REF!</definedName>
    <definedName name="HTML_2411">#REF!</definedName>
    <definedName name="HTML_2412">#REF!</definedName>
    <definedName name="HTML_2413">#REF!</definedName>
    <definedName name="HTML_2414">#REF!</definedName>
    <definedName name="HTML_2415">#REF!</definedName>
    <definedName name="HTML_2416">#REF!</definedName>
    <definedName name="HTML_2417">#REF!</definedName>
    <definedName name="HTML_2418">#REF!</definedName>
    <definedName name="HTML_2419">#REF!</definedName>
    <definedName name="HTML_242">#REF!</definedName>
    <definedName name="HTML_2420">#REF!</definedName>
    <definedName name="HTML_2421">#REF!</definedName>
    <definedName name="HTML_2422">#REF!</definedName>
    <definedName name="HTML_2423">#REF!</definedName>
    <definedName name="HTML_2424">#REF!</definedName>
    <definedName name="HTML_2426">#REF!</definedName>
    <definedName name="HTML_2427">#REF!</definedName>
    <definedName name="HTML_2428">#REF!</definedName>
    <definedName name="HTML_2429">#REF!</definedName>
    <definedName name="HTML_243">#REF!</definedName>
    <definedName name="HTML_2430">#REF!</definedName>
    <definedName name="HTML_2431">#REF!</definedName>
    <definedName name="HTML_2432">#REF!</definedName>
    <definedName name="HTML_2433">#REF!</definedName>
    <definedName name="HTML_2434">#REF!</definedName>
    <definedName name="HTML_2435">#REF!</definedName>
    <definedName name="HTML_2436">#REF!</definedName>
    <definedName name="HTML_2437">#REF!</definedName>
    <definedName name="HTML_2438">#REF!</definedName>
    <definedName name="HTML_2439">#REF!</definedName>
    <definedName name="HTML_244">#REF!</definedName>
    <definedName name="HTML_2440">#REF!</definedName>
    <definedName name="HTML_2441">#REF!</definedName>
    <definedName name="HTML_2442">#REF!</definedName>
    <definedName name="HTML_2443">#REF!</definedName>
    <definedName name="HTML_2444">#REF!</definedName>
    <definedName name="HTML_2445">#REF!</definedName>
    <definedName name="HTML_2446">#REF!</definedName>
    <definedName name="HTML_2447">#REF!</definedName>
    <definedName name="HTML_2448">#REF!</definedName>
    <definedName name="HTML_2450">#REF!</definedName>
    <definedName name="HTML_2451">#REF!</definedName>
    <definedName name="HTML_2452">#REF!</definedName>
    <definedName name="HTML_2453">#REF!</definedName>
    <definedName name="HTML_2454">#REF!</definedName>
    <definedName name="HTML_2455">#REF!</definedName>
    <definedName name="HTML_2456">#REF!</definedName>
    <definedName name="HTML_2457">#REF!</definedName>
    <definedName name="HTML_2458">#REF!</definedName>
    <definedName name="HTML_2459">#REF!</definedName>
    <definedName name="HTML_246">#REF!</definedName>
    <definedName name="HTML_2460">#REF!</definedName>
    <definedName name="HTML_2461">#REF!</definedName>
    <definedName name="HTML_2462">#REF!</definedName>
    <definedName name="HTML_2463">#REF!</definedName>
    <definedName name="HTML_2464">#REF!</definedName>
    <definedName name="HTML_2465">#REF!</definedName>
    <definedName name="HTML_2466">#REF!</definedName>
    <definedName name="HTML_2467">#REF!</definedName>
    <definedName name="HTML_2468">#REF!</definedName>
    <definedName name="HTML_2469">#REF!</definedName>
    <definedName name="HTML_247">#REF!</definedName>
    <definedName name="HTML_2470">#REF!</definedName>
    <definedName name="HTML_2472">#REF!</definedName>
    <definedName name="HTML_2473">#REF!</definedName>
    <definedName name="HTML_2474">#REF!</definedName>
    <definedName name="HTML_2475">#REF!</definedName>
    <definedName name="HTML_2476">#REF!</definedName>
    <definedName name="HTML_2477">#REF!</definedName>
    <definedName name="HTML_2478">#REF!</definedName>
    <definedName name="HTML_2479">#REF!</definedName>
    <definedName name="HTML_248">#REF!</definedName>
    <definedName name="HTML_2480">#REF!</definedName>
    <definedName name="HTML_2481">#REF!</definedName>
    <definedName name="HTML_2482">#REF!</definedName>
    <definedName name="HTML_2483">#REF!</definedName>
    <definedName name="HTML_2484">#REF!</definedName>
    <definedName name="HTML_2485">#REF!</definedName>
    <definedName name="HTML_2486">#REF!</definedName>
    <definedName name="HTML_2487">#REF!</definedName>
    <definedName name="HTML_2488">#REF!</definedName>
    <definedName name="HTML_2489">#REF!</definedName>
    <definedName name="HTML_249">#REF!</definedName>
    <definedName name="HTML_2490">#REF!</definedName>
    <definedName name="HTML_2491">#REF!</definedName>
    <definedName name="HTML_2492">#REF!</definedName>
    <definedName name="HTML_2493">#REF!</definedName>
    <definedName name="HTML_2494">#REF!</definedName>
    <definedName name="HTML_2495">#REF!</definedName>
    <definedName name="HTML_2496">#REF!</definedName>
    <definedName name="HTML_2497">#REF!</definedName>
    <definedName name="HTML_2498">#REF!</definedName>
    <definedName name="HTML_2499">#REF!</definedName>
    <definedName name="HTML_25">#REF!</definedName>
    <definedName name="HTML_250">#REF!</definedName>
    <definedName name="HTML_2500">#REF!</definedName>
    <definedName name="HTML_2501">#REF!</definedName>
    <definedName name="HTML_2502">#REF!</definedName>
    <definedName name="HTML_2503">#REF!</definedName>
    <definedName name="HTML_2504">#REF!</definedName>
    <definedName name="HTML_2505">#REF!</definedName>
    <definedName name="HTML_2506">#REF!</definedName>
    <definedName name="HTML_2507">#REF!</definedName>
    <definedName name="HTML_2508">#REF!</definedName>
    <definedName name="HTML_2509">#REF!</definedName>
    <definedName name="HTML_251">#REF!</definedName>
    <definedName name="HTML_2511">#REF!</definedName>
    <definedName name="HTML_2512">#REF!</definedName>
    <definedName name="HTML_2513">#REF!</definedName>
    <definedName name="HTML_2514">#REF!</definedName>
    <definedName name="HTML_2515">#REF!</definedName>
    <definedName name="HTML_2516">#REF!</definedName>
    <definedName name="HTML_2517">#REF!</definedName>
    <definedName name="HTML_2518">#REF!</definedName>
    <definedName name="HTML_2519">#REF!</definedName>
    <definedName name="HTML_252">#REF!</definedName>
    <definedName name="HTML_2520">#REF!</definedName>
    <definedName name="HTML_2521">#REF!</definedName>
    <definedName name="HTML_2522">#REF!</definedName>
    <definedName name="HTML_2523">#REF!</definedName>
    <definedName name="HTML_2524">#REF!</definedName>
    <definedName name="HTML_2525">#REF!</definedName>
    <definedName name="HTML_2526">#REF!</definedName>
    <definedName name="HTML_2527">#REF!</definedName>
    <definedName name="HTML_2528">#REF!</definedName>
    <definedName name="HTML_2529">#REF!</definedName>
    <definedName name="HTML_253">#REF!</definedName>
    <definedName name="HTML_2530">#REF!</definedName>
    <definedName name="HTML_2531">#REF!</definedName>
    <definedName name="HTML_2532">#REF!</definedName>
    <definedName name="HTML_2534">#REF!</definedName>
    <definedName name="HTML_2535">#REF!</definedName>
    <definedName name="HTML_2536">#REF!</definedName>
    <definedName name="HTML_2537">#REF!</definedName>
    <definedName name="HTML_2538">#REF!</definedName>
    <definedName name="HTML_2539">#REF!</definedName>
    <definedName name="HTML_254">#REF!</definedName>
    <definedName name="HTML_2540">#REF!</definedName>
    <definedName name="HTML_2541">#REF!</definedName>
    <definedName name="HTML_2542">#REF!</definedName>
    <definedName name="HTML_2543">#REF!</definedName>
    <definedName name="HTML_2544">#REF!</definedName>
    <definedName name="HTML_2545">#REF!</definedName>
    <definedName name="HTML_2546">#REF!</definedName>
    <definedName name="HTML_2547">#REF!</definedName>
    <definedName name="HTML_2548">#REF!</definedName>
    <definedName name="HTML_2549">#REF!</definedName>
    <definedName name="HTML_255">#REF!</definedName>
    <definedName name="HTML_2550">#REF!</definedName>
    <definedName name="HTML_2551">#REF!</definedName>
    <definedName name="HTML_2552">#REF!</definedName>
    <definedName name="HTML_2553">#REF!</definedName>
    <definedName name="HTML_2554">#REF!</definedName>
    <definedName name="HTML_2555">#REF!</definedName>
    <definedName name="HTML_2556">#REF!</definedName>
    <definedName name="HTML_2557">#REF!</definedName>
    <definedName name="HTML_2558">#REF!</definedName>
    <definedName name="HTML_2559">#REF!</definedName>
    <definedName name="HTML_256">#REF!</definedName>
    <definedName name="HTML_2560">#REF!</definedName>
    <definedName name="HTML_2561">#REF!</definedName>
    <definedName name="HTML_2562">#REF!</definedName>
    <definedName name="HTML_2563">#REF!</definedName>
    <definedName name="HTML_2565">#REF!</definedName>
    <definedName name="HTML_2566">#REF!</definedName>
    <definedName name="HTML_2567">#REF!</definedName>
    <definedName name="HTML_2568">#REF!</definedName>
    <definedName name="HTML_2569">#REF!</definedName>
    <definedName name="HTML_257">#REF!</definedName>
    <definedName name="HTML_2570">#REF!</definedName>
    <definedName name="HTML_2571">#REF!</definedName>
    <definedName name="HTML_2572">#REF!</definedName>
    <definedName name="HTML_2573">#REF!</definedName>
    <definedName name="HTML_2574">#REF!</definedName>
    <definedName name="HTML_2575">#REF!</definedName>
    <definedName name="HTML_2576">#REF!</definedName>
    <definedName name="HTML_2577">#REF!</definedName>
    <definedName name="HTML_2578">#REF!</definedName>
    <definedName name="HTML_2579">#REF!</definedName>
    <definedName name="HTML_258">#REF!</definedName>
    <definedName name="HTML_2580">#REF!</definedName>
    <definedName name="HTML_2581">#REF!</definedName>
    <definedName name="HTML_2582">#REF!</definedName>
    <definedName name="HTML_2583">#REF!</definedName>
    <definedName name="HTML_2584">#REF!</definedName>
    <definedName name="HTML_2585">#REF!</definedName>
    <definedName name="HTML_2586">#REF!</definedName>
    <definedName name="HTML_2587">#REF!</definedName>
    <definedName name="HTML_2588">#REF!</definedName>
    <definedName name="HTML_2589">#REF!</definedName>
    <definedName name="HTML_259">#REF!</definedName>
    <definedName name="HTML_2590">#REF!</definedName>
    <definedName name="HTML_2591">#REF!</definedName>
    <definedName name="HTML_2592">#REF!</definedName>
    <definedName name="HTML_2593">#REF!</definedName>
    <definedName name="HTML_2595">#REF!</definedName>
    <definedName name="HTML_2596">#REF!</definedName>
    <definedName name="HTML_2597">#REF!</definedName>
    <definedName name="HTML_2598">#REF!</definedName>
    <definedName name="HTML_2599">#REF!</definedName>
    <definedName name="HTML_26">#REF!</definedName>
    <definedName name="HTML_260">#REF!</definedName>
    <definedName name="HTML_2600">#REF!</definedName>
    <definedName name="HTML_2601">#REF!</definedName>
    <definedName name="HTML_2602">#REF!</definedName>
    <definedName name="HTML_2603">#REF!</definedName>
    <definedName name="HTML_2604">#REF!</definedName>
    <definedName name="HTML_2605">#REF!</definedName>
    <definedName name="HTML_2606">#REF!</definedName>
    <definedName name="HTML_2607">#REF!</definedName>
    <definedName name="HTML_2608">#REF!</definedName>
    <definedName name="HTML_2609">#REF!</definedName>
    <definedName name="HTML_261">#REF!</definedName>
    <definedName name="HTML_2610">#REF!</definedName>
    <definedName name="HTML_2611">#REF!</definedName>
    <definedName name="HTML_2612">#REF!</definedName>
    <definedName name="HTML_2613">#REF!</definedName>
    <definedName name="HTML_2614">#REF!</definedName>
    <definedName name="HTML_2615">#REF!</definedName>
    <definedName name="HTML_2616">#REF!</definedName>
    <definedName name="HTML_2617">#REF!</definedName>
    <definedName name="HTML_2618">#REF!</definedName>
    <definedName name="HTML_2619">#REF!</definedName>
    <definedName name="HTML_262">#REF!</definedName>
    <definedName name="HTML_2620">#REF!</definedName>
    <definedName name="HTML_2621">#REF!</definedName>
    <definedName name="HTML_2622">#REF!</definedName>
    <definedName name="HTML_2623">#REF!</definedName>
    <definedName name="HTML_2624">#REF!</definedName>
    <definedName name="HTML_2625">#REF!</definedName>
    <definedName name="HTML_2626">#REF!</definedName>
    <definedName name="HTML_2627">#REF!</definedName>
    <definedName name="HTML_2628">#REF!</definedName>
    <definedName name="HTML_2629">#REF!</definedName>
    <definedName name="HTML_263">#REF!</definedName>
    <definedName name="HTML_2630">#REF!</definedName>
    <definedName name="HTML_2631">#REF!</definedName>
    <definedName name="HTML_2632">#REF!</definedName>
    <definedName name="HTML_2633">#REF!</definedName>
    <definedName name="HTML_2634">#REF!</definedName>
    <definedName name="HTML_2635">#REF!</definedName>
    <definedName name="HTML_2636">#REF!</definedName>
    <definedName name="HTML_2637">#REF!</definedName>
    <definedName name="HTML_2639">#REF!</definedName>
    <definedName name="HTML_264">#REF!</definedName>
    <definedName name="HTML_2640">#REF!</definedName>
    <definedName name="HTML_2641">#REF!</definedName>
    <definedName name="HTML_2642">#REF!</definedName>
    <definedName name="HTML_2643">#REF!</definedName>
    <definedName name="HTML_2644">#REF!</definedName>
    <definedName name="HTML_2645">#REF!</definedName>
    <definedName name="HTML_2646">#REF!</definedName>
    <definedName name="HTML_2647">#REF!</definedName>
    <definedName name="HTML_2648">#REF!</definedName>
    <definedName name="HTML_2649">#REF!</definedName>
    <definedName name="HTML_265">#REF!</definedName>
    <definedName name="HTML_2650">#REF!</definedName>
    <definedName name="HTML_2651">#REF!</definedName>
    <definedName name="HTML_2652">#REF!</definedName>
    <definedName name="HTML_2653">#REF!</definedName>
    <definedName name="HTML_2654">#REF!</definedName>
    <definedName name="HTML_2655">#REF!</definedName>
    <definedName name="HTML_2656">#REF!</definedName>
    <definedName name="HTML_2657">#REF!</definedName>
    <definedName name="HTML_2658">#REF!</definedName>
    <definedName name="HTML_2659">#REF!</definedName>
    <definedName name="HTML_266">#REF!</definedName>
    <definedName name="HTML_2660">#REF!</definedName>
    <definedName name="HTML_2661">#REF!</definedName>
    <definedName name="HTML_2663">#REF!</definedName>
    <definedName name="HTML_2664">#REF!</definedName>
    <definedName name="HTML_2665">#REF!</definedName>
    <definedName name="HTML_2666">#REF!</definedName>
    <definedName name="HTML_2667">#REF!</definedName>
    <definedName name="HTML_2668">#REF!</definedName>
    <definedName name="HTML_2669">#REF!</definedName>
    <definedName name="HTML_267">#REF!</definedName>
    <definedName name="HTML_2670">#REF!</definedName>
    <definedName name="HTML_2671">#REF!</definedName>
    <definedName name="HTML_2672">#REF!</definedName>
    <definedName name="HTML_2673">#REF!</definedName>
    <definedName name="HTML_2674">#REF!</definedName>
    <definedName name="HTML_2675">#REF!</definedName>
    <definedName name="HTML_2676">#REF!</definedName>
    <definedName name="HTML_2677">#REF!</definedName>
    <definedName name="HTML_2678">#REF!</definedName>
    <definedName name="HTML_2679">#REF!</definedName>
    <definedName name="HTML_268">#REF!</definedName>
    <definedName name="HTML_2680">#REF!</definedName>
    <definedName name="HTML_2681">#REF!</definedName>
    <definedName name="HTML_2682">#REF!</definedName>
    <definedName name="HTML_2683">#REF!</definedName>
    <definedName name="HTML_2684">#REF!</definedName>
    <definedName name="HTML_2685">#REF!</definedName>
    <definedName name="HTML_2687">#REF!</definedName>
    <definedName name="HTML_2688">#REF!</definedName>
    <definedName name="HTML_2689">#REF!</definedName>
    <definedName name="HTML_269">#REF!</definedName>
    <definedName name="HTML_2690">#REF!</definedName>
    <definedName name="HTML_2691">#REF!</definedName>
    <definedName name="HTML_2692">#REF!</definedName>
    <definedName name="HTML_2693">#REF!</definedName>
    <definedName name="HTML_2694">#REF!</definedName>
    <definedName name="HTML_2695">#REF!</definedName>
    <definedName name="HTML_2696">#REF!</definedName>
    <definedName name="HTML_2697">#REF!</definedName>
    <definedName name="HTML_2698">#REF!</definedName>
    <definedName name="HTML_2699">#REF!</definedName>
    <definedName name="HTML_27">#REF!</definedName>
    <definedName name="HTML_270">#REF!</definedName>
    <definedName name="HTML_2700">#REF!</definedName>
    <definedName name="HTML_2701">#REF!</definedName>
    <definedName name="HTML_2702">#REF!</definedName>
    <definedName name="HTML_2703">#REF!</definedName>
    <definedName name="HTML_2704">#REF!</definedName>
    <definedName name="HTML_2705">#REF!</definedName>
    <definedName name="HTML_2706">#REF!</definedName>
    <definedName name="HTML_2708">#REF!</definedName>
    <definedName name="HTML_2709">#REF!</definedName>
    <definedName name="HTML_271">#REF!</definedName>
    <definedName name="HTML_2710">#REF!</definedName>
    <definedName name="HTML_2711">#REF!</definedName>
    <definedName name="HTML_2712">#REF!</definedName>
    <definedName name="HTML_2713">#REF!</definedName>
    <definedName name="HTML_2714">#REF!</definedName>
    <definedName name="HTML_2715">#REF!</definedName>
    <definedName name="HTML_2716">#REF!</definedName>
    <definedName name="HTML_2717">#REF!</definedName>
    <definedName name="HTML_2718">#REF!</definedName>
    <definedName name="HTML_2719">#REF!</definedName>
    <definedName name="HTML_272">#REF!</definedName>
    <definedName name="HTML_2720">#REF!</definedName>
    <definedName name="HTML_2721">#REF!</definedName>
    <definedName name="HTML_2722">#REF!</definedName>
    <definedName name="HTML_2723">#REF!</definedName>
    <definedName name="HTML_2724">#REF!</definedName>
    <definedName name="HTML_2725">#REF!</definedName>
    <definedName name="HTML_2726">#REF!</definedName>
    <definedName name="HTML_2727">#REF!</definedName>
    <definedName name="HTML_2728">#REF!</definedName>
    <definedName name="HTML_2729">#REF!</definedName>
    <definedName name="HTML_273">#REF!</definedName>
    <definedName name="HTML_2730">#REF!</definedName>
    <definedName name="HTML_2731">#REF!</definedName>
    <definedName name="HTML_2732">#REF!</definedName>
    <definedName name="HTML_2733">#REF!</definedName>
    <definedName name="HTML_2734">#REF!</definedName>
    <definedName name="HTML_2735">#REF!</definedName>
    <definedName name="HTML_2736">#REF!</definedName>
    <definedName name="HTML_2737">#REF!</definedName>
    <definedName name="HTML_2738">#REF!</definedName>
    <definedName name="HTML_2739">#REF!</definedName>
    <definedName name="HTML_274">#REF!</definedName>
    <definedName name="HTML_2740">#REF!</definedName>
    <definedName name="HTML_2741">#REF!</definedName>
    <definedName name="HTML_2742">#REF!</definedName>
    <definedName name="HTML_2743">#REF!</definedName>
    <definedName name="HTML_2744">#REF!</definedName>
    <definedName name="HTML_2745">#REF!</definedName>
    <definedName name="HTML_2746">#REF!</definedName>
    <definedName name="HTML_2747">#REF!</definedName>
    <definedName name="HTML_2749">#REF!</definedName>
    <definedName name="HTML_275">#REF!</definedName>
    <definedName name="HTML_2750">#REF!</definedName>
    <definedName name="HTML_2751">#REF!</definedName>
    <definedName name="HTML_2752">#REF!</definedName>
    <definedName name="HTML_2753">#REF!</definedName>
    <definedName name="HTML_2754">#REF!</definedName>
    <definedName name="HTML_2755">#REF!</definedName>
    <definedName name="HTML_2756">#REF!</definedName>
    <definedName name="HTML_2757">#REF!</definedName>
    <definedName name="HTML_2758">#REF!</definedName>
    <definedName name="HTML_2759">#REF!</definedName>
    <definedName name="HTML_276">#REF!</definedName>
    <definedName name="HTML_2760">#REF!</definedName>
    <definedName name="HTML_2761">#REF!</definedName>
    <definedName name="HTML_2762">#REF!</definedName>
    <definedName name="HTML_2763">#REF!</definedName>
    <definedName name="HTML_2764">#REF!</definedName>
    <definedName name="HTML_2765">#REF!</definedName>
    <definedName name="HTML_2766">#REF!</definedName>
    <definedName name="HTML_2767">#REF!</definedName>
    <definedName name="HTML_2768">#REF!</definedName>
    <definedName name="HTML_2769">#REF!</definedName>
    <definedName name="HTML_277">#REF!</definedName>
    <definedName name="HTML_2771">#REF!</definedName>
    <definedName name="HTML_2772">#REF!</definedName>
    <definedName name="HTML_2773">#REF!</definedName>
    <definedName name="HTML_2774">#REF!</definedName>
    <definedName name="HTML_2775">#REF!</definedName>
    <definedName name="HTML_2776">#REF!</definedName>
    <definedName name="HTML_2777">#REF!</definedName>
    <definedName name="HTML_2778">#REF!</definedName>
    <definedName name="HTML_2779">#REF!</definedName>
    <definedName name="HTML_278">#REF!</definedName>
    <definedName name="HTML_2780">#REF!</definedName>
    <definedName name="HTML_2781">#REF!</definedName>
    <definedName name="HTML_2782">#REF!</definedName>
    <definedName name="HTML_2783">#REF!</definedName>
    <definedName name="HTML_2784">#REF!</definedName>
    <definedName name="HTML_2785">#REF!</definedName>
    <definedName name="HTML_2786">#REF!</definedName>
    <definedName name="HTML_2787">#REF!</definedName>
    <definedName name="HTML_2788">#REF!</definedName>
    <definedName name="HTML_2789">#REF!</definedName>
    <definedName name="HTML_279">#REF!</definedName>
    <definedName name="HTML_2790">#REF!</definedName>
    <definedName name="HTML_2791">#REF!</definedName>
    <definedName name="HTML_2792">#REF!</definedName>
    <definedName name="HTML_2793">#REF!</definedName>
    <definedName name="HTML_2794">#REF!</definedName>
    <definedName name="HTML_2795">#REF!</definedName>
    <definedName name="HTML_2796">#REF!</definedName>
    <definedName name="HTML_2797">#REF!</definedName>
    <definedName name="HTML_2798">#REF!</definedName>
    <definedName name="HTML_28">#REF!</definedName>
    <definedName name="HTML_280">#REF!</definedName>
    <definedName name="HTML_2800">#REF!</definedName>
    <definedName name="HTML_2801">#REF!</definedName>
    <definedName name="HTML_2802">#REF!</definedName>
    <definedName name="HTML_2803">#REF!</definedName>
    <definedName name="HTML_2804">#REF!</definedName>
    <definedName name="HTML_2805">#REF!</definedName>
    <definedName name="HTML_2806">#REF!</definedName>
    <definedName name="HTML_2807">#REF!</definedName>
    <definedName name="HTML_2808">#REF!</definedName>
    <definedName name="HTML_2809">#REF!</definedName>
    <definedName name="HTML_2810">#REF!</definedName>
    <definedName name="HTML_2811">#REF!</definedName>
    <definedName name="HTML_2812">#REF!</definedName>
    <definedName name="HTML_2813">#REF!</definedName>
    <definedName name="HTML_2814">#REF!</definedName>
    <definedName name="HTML_2815">#REF!</definedName>
    <definedName name="HTML_2816">#REF!</definedName>
    <definedName name="HTML_2817">#REF!</definedName>
    <definedName name="HTML_2818">#REF!</definedName>
    <definedName name="HTML_2819">#REF!</definedName>
    <definedName name="HTML_282">#REF!</definedName>
    <definedName name="HTML_2820">#REF!</definedName>
    <definedName name="HTML_2821">#REF!</definedName>
    <definedName name="HTML_2822">#REF!</definedName>
    <definedName name="HTML_2823">#REF!</definedName>
    <definedName name="HTML_2824">#REF!</definedName>
    <definedName name="HTML_2825">#REF!</definedName>
    <definedName name="HTML_2827">#REF!</definedName>
    <definedName name="HTML_2828">#REF!</definedName>
    <definedName name="HTML_2829">#REF!</definedName>
    <definedName name="HTML_283">#REF!</definedName>
    <definedName name="HTML_2830">#REF!</definedName>
    <definedName name="HTML_2831">#REF!</definedName>
    <definedName name="HTML_2832">#REF!</definedName>
    <definedName name="HTML_2833">#REF!</definedName>
    <definedName name="HTML_2834">#REF!</definedName>
    <definedName name="HTML_2835">#REF!</definedName>
    <definedName name="HTML_2836">#REF!</definedName>
    <definedName name="HTML_2837">#REF!</definedName>
    <definedName name="HTML_2838">#REF!</definedName>
    <definedName name="HTML_2839">#REF!</definedName>
    <definedName name="HTML_284">#REF!</definedName>
    <definedName name="HTML_2840">#REF!</definedName>
    <definedName name="HTML_2841">#REF!</definedName>
    <definedName name="HTML_2842">#REF!</definedName>
    <definedName name="HTML_2843">#REF!</definedName>
    <definedName name="HTML_2844">#REF!</definedName>
    <definedName name="HTML_2845">#REF!</definedName>
    <definedName name="HTML_2846">#REF!</definedName>
    <definedName name="HTML_2847">#REF!</definedName>
    <definedName name="HTML_2848">#REF!</definedName>
    <definedName name="HTML_2849">#REF!</definedName>
    <definedName name="HTML_285">#REF!</definedName>
    <definedName name="HTML_2851">#REF!</definedName>
    <definedName name="HTML_2852">#REF!</definedName>
    <definedName name="HTML_2853">#REF!</definedName>
    <definedName name="HTML_2854">#REF!</definedName>
    <definedName name="HTML_2855">#REF!</definedName>
    <definedName name="HTML_2856">#REF!</definedName>
    <definedName name="HTML_2857">#REF!</definedName>
    <definedName name="HTML_2858">#REF!</definedName>
    <definedName name="HTML_2859">#REF!</definedName>
    <definedName name="HTML_286">#REF!</definedName>
    <definedName name="HTML_2860">#REF!</definedName>
    <definedName name="HTML_2861">#REF!</definedName>
    <definedName name="HTML_2862">#REF!</definedName>
    <definedName name="HTML_2863">#REF!</definedName>
    <definedName name="HTML_2864">#REF!</definedName>
    <definedName name="HTML_2865">#REF!</definedName>
    <definedName name="HTML_2866">#REF!</definedName>
    <definedName name="HTML_2867">#REF!</definedName>
    <definedName name="HTML_2868">#REF!</definedName>
    <definedName name="HTML_2869">#REF!</definedName>
    <definedName name="HTML_287">#REF!</definedName>
    <definedName name="HTML_2870">#REF!</definedName>
    <definedName name="HTML_2871">#REF!</definedName>
    <definedName name="HTML_2872">#REF!</definedName>
    <definedName name="HTML_2873">#REF!</definedName>
    <definedName name="HTML_2875">#REF!</definedName>
    <definedName name="HTML_2876">#REF!</definedName>
    <definedName name="HTML_2877">#REF!</definedName>
    <definedName name="HTML_2878">#REF!</definedName>
    <definedName name="HTML_2879">#REF!</definedName>
    <definedName name="HTML_288">#REF!</definedName>
    <definedName name="HTML_2880">#REF!</definedName>
    <definedName name="HTML_2881">#REF!</definedName>
    <definedName name="HTML_2882">#REF!</definedName>
    <definedName name="HTML_2883">#REF!</definedName>
    <definedName name="HTML_2884">#REF!</definedName>
    <definedName name="HTML_2885">#REF!</definedName>
    <definedName name="HTML_2886">#REF!</definedName>
    <definedName name="HTML_2887">#REF!</definedName>
    <definedName name="HTML_2888">#REF!</definedName>
    <definedName name="HTML_2889">#REF!</definedName>
    <definedName name="HTML_289">#REF!</definedName>
    <definedName name="HTML_2890">#REF!</definedName>
    <definedName name="HTML_2891">#REF!</definedName>
    <definedName name="HTML_2892">#REF!</definedName>
    <definedName name="HTML_2893">#REF!</definedName>
    <definedName name="HTML_2894">#REF!</definedName>
    <definedName name="HTML_2895">#REF!</definedName>
    <definedName name="HTML_2896">#REF!</definedName>
    <definedName name="HTML_2897">#REF!</definedName>
    <definedName name="HTML_2898">#REF!</definedName>
    <definedName name="HTML_2899">#REF!</definedName>
    <definedName name="HTML_290">#REF!</definedName>
    <definedName name="HTML_2900">#REF!</definedName>
    <definedName name="HTML_2901">#REF!</definedName>
    <definedName name="HTML_2902">#REF!</definedName>
    <definedName name="HTML_2903">#REF!</definedName>
    <definedName name="HTML_2904">#REF!</definedName>
    <definedName name="HTML_2905">#REF!</definedName>
    <definedName name="HTML_2907">#REF!</definedName>
    <definedName name="HTML_2908">#REF!</definedName>
    <definedName name="HTML_2909">#REF!</definedName>
    <definedName name="HTML_291">#REF!</definedName>
    <definedName name="HTML_2910">#REF!</definedName>
    <definedName name="HTML_2911">#REF!</definedName>
    <definedName name="HTML_2912">#REF!</definedName>
    <definedName name="HTML_2913">#REF!</definedName>
    <definedName name="HTML_2914">#REF!</definedName>
    <definedName name="HTML_2915">#REF!</definedName>
    <definedName name="HTML_2916">#REF!</definedName>
    <definedName name="HTML_2917">#REF!</definedName>
    <definedName name="HTML_2918">#REF!</definedName>
    <definedName name="HTML_2919">#REF!</definedName>
    <definedName name="HTML_292">#REF!</definedName>
    <definedName name="HTML_2920">#REF!</definedName>
    <definedName name="HTML_2921">#REF!</definedName>
    <definedName name="HTML_2922">#REF!</definedName>
    <definedName name="HTML_2923">#REF!</definedName>
    <definedName name="HTML_2924">#REF!</definedName>
    <definedName name="HTML_2925">#REF!</definedName>
    <definedName name="HTML_2926">#REF!</definedName>
    <definedName name="HTML_2927">#REF!</definedName>
    <definedName name="HTML_2928">#REF!</definedName>
    <definedName name="HTML_2929">#REF!</definedName>
    <definedName name="HTML_293">#REF!</definedName>
    <definedName name="HTML_2930">#REF!</definedName>
    <definedName name="HTML_2932">#REF!</definedName>
    <definedName name="HTML_2933">#REF!</definedName>
    <definedName name="HTML_2934">#REF!</definedName>
    <definedName name="HTML_2935">#REF!</definedName>
    <definedName name="HTML_2936">#REF!</definedName>
    <definedName name="HTML_2937">#REF!</definedName>
    <definedName name="HTML_2938">#REF!</definedName>
    <definedName name="HTML_2939">#REF!</definedName>
    <definedName name="HTML_294">#REF!</definedName>
    <definedName name="HTML_2940">#REF!</definedName>
    <definedName name="HTML_2941">#REF!</definedName>
    <definedName name="HTML_2942">#REF!</definedName>
    <definedName name="HTML_2943">#REF!</definedName>
    <definedName name="HTML_2944">#REF!</definedName>
    <definedName name="HTML_2945">#REF!</definedName>
    <definedName name="HTML_2946">#REF!</definedName>
    <definedName name="HTML_2947">#REF!</definedName>
    <definedName name="HTML_2948">#REF!</definedName>
    <definedName name="HTML_2949">#REF!</definedName>
    <definedName name="HTML_295">#REF!</definedName>
    <definedName name="HTML_2950">#REF!</definedName>
    <definedName name="HTML_2951">#REF!</definedName>
    <definedName name="HTML_2952">#REF!</definedName>
    <definedName name="HTML_2953">#REF!</definedName>
    <definedName name="HTML_2954">#REF!</definedName>
    <definedName name="HTML_2955">#REF!</definedName>
    <definedName name="HTML_2956">#REF!</definedName>
    <definedName name="HTML_2957">#REF!</definedName>
    <definedName name="HTML_2959">#REF!</definedName>
    <definedName name="HTML_296">#REF!</definedName>
    <definedName name="HTML_2960">#REF!</definedName>
    <definedName name="HTML_2961">#REF!</definedName>
    <definedName name="HTML_2962">#REF!</definedName>
    <definedName name="HTML_2963">#REF!</definedName>
    <definedName name="HTML_2964">#REF!</definedName>
    <definedName name="HTML_2965">#REF!</definedName>
    <definedName name="HTML_2966">#REF!</definedName>
    <definedName name="HTML_2967">#REF!</definedName>
    <definedName name="HTML_2968">#REF!</definedName>
    <definedName name="HTML_2969">#REF!</definedName>
    <definedName name="HTML_297">#REF!</definedName>
    <definedName name="HTML_2970">#REF!</definedName>
    <definedName name="HTML_2971">#REF!</definedName>
    <definedName name="HTML_2972">#REF!</definedName>
    <definedName name="HTML_2973">#REF!</definedName>
    <definedName name="HTML_2974">#REF!</definedName>
    <definedName name="HTML_2975">#REF!</definedName>
    <definedName name="HTML_2976">#REF!</definedName>
    <definedName name="HTML_2977">#REF!</definedName>
    <definedName name="HTML_2978">#REF!</definedName>
    <definedName name="HTML_2979">#REF!</definedName>
    <definedName name="HTML_298">#REF!</definedName>
    <definedName name="HTML_2980">#REF!</definedName>
    <definedName name="HTML_2981">#REF!</definedName>
    <definedName name="HTML_2982">#REF!</definedName>
    <definedName name="HTML_2983">#REF!</definedName>
    <definedName name="HTML_2984">#REF!</definedName>
    <definedName name="HTML_2985">#REF!</definedName>
    <definedName name="HTML_2986">#REF!</definedName>
    <definedName name="HTML_2988">#REF!</definedName>
    <definedName name="HTML_2989">#REF!</definedName>
    <definedName name="HTML_299">#REF!</definedName>
    <definedName name="HTML_2990">#REF!</definedName>
    <definedName name="HTML_2991">#REF!</definedName>
    <definedName name="HTML_2992">#REF!</definedName>
    <definedName name="HTML_2993">#REF!</definedName>
    <definedName name="HTML_2994">#REF!</definedName>
    <definedName name="HTML_2995">#REF!</definedName>
    <definedName name="HTML_2996">#REF!</definedName>
    <definedName name="HTML_2997">#REF!</definedName>
    <definedName name="HTML_2998">#REF!</definedName>
    <definedName name="HTML_2999">#REF!</definedName>
    <definedName name="HTML_3">#REF!</definedName>
    <definedName name="HTML_30">#REF!</definedName>
    <definedName name="HTML_300">#REF!</definedName>
    <definedName name="HTML_3000">#REF!</definedName>
    <definedName name="HTML_3001">#REF!</definedName>
    <definedName name="HTML_3002">#REF!</definedName>
    <definedName name="HTML_3003">#REF!</definedName>
    <definedName name="HTML_3004">#REF!</definedName>
    <definedName name="HTML_3005">#REF!</definedName>
    <definedName name="HTML_3006">#REF!</definedName>
    <definedName name="HTML_3007">#REF!</definedName>
    <definedName name="HTML_3008">#REF!</definedName>
    <definedName name="HTML_3009">#REF!</definedName>
    <definedName name="HTML_301">#REF!</definedName>
    <definedName name="HTML_3010">#REF!</definedName>
    <definedName name="HTML_3011">#REF!</definedName>
    <definedName name="HTML_3012">#REF!</definedName>
    <definedName name="HTML_3014">#REF!</definedName>
    <definedName name="HTML_3015">#REF!</definedName>
    <definedName name="HTML_3016">#REF!</definedName>
    <definedName name="HTML_3017">#REF!</definedName>
    <definedName name="HTML_3018">#REF!</definedName>
    <definedName name="HTML_3019">#REF!</definedName>
    <definedName name="HTML_302">#REF!</definedName>
    <definedName name="HTML_3020">#REF!</definedName>
    <definedName name="HTML_3021">#REF!</definedName>
    <definedName name="HTML_3022">#REF!</definedName>
    <definedName name="HTML_3023">#REF!</definedName>
    <definedName name="HTML_3024">#REF!</definedName>
    <definedName name="HTML_3025">#REF!</definedName>
    <definedName name="HTML_3026">#REF!</definedName>
    <definedName name="HTML_3027">#REF!</definedName>
    <definedName name="HTML_3028">#REF!</definedName>
    <definedName name="HTML_3029">#REF!</definedName>
    <definedName name="HTML_303">#REF!</definedName>
    <definedName name="HTML_3030">#REF!</definedName>
    <definedName name="HTML_3031">#REF!</definedName>
    <definedName name="HTML_3032">#REF!</definedName>
    <definedName name="HTML_3033">#REF!</definedName>
    <definedName name="HTML_3034">#REF!</definedName>
    <definedName name="HTML_3035">#REF!</definedName>
    <definedName name="HTML_3036">#REF!</definedName>
    <definedName name="HTML_3037">#REF!</definedName>
    <definedName name="HTML_3038">#REF!</definedName>
    <definedName name="HTML_3039">#REF!</definedName>
    <definedName name="HTML_304">#REF!</definedName>
    <definedName name="HTML_3040">#REF!</definedName>
    <definedName name="HTML_3041">#REF!</definedName>
    <definedName name="HTML_3043">#REF!</definedName>
    <definedName name="HTML_3044">#REF!</definedName>
    <definedName name="HTML_3045">#REF!</definedName>
    <definedName name="HTML_3046">#REF!</definedName>
    <definedName name="HTML_3047">#REF!</definedName>
    <definedName name="HTML_3048">#REF!</definedName>
    <definedName name="HTML_3049">#REF!</definedName>
    <definedName name="HTML_305">#REF!</definedName>
    <definedName name="HTML_3050">#REF!</definedName>
    <definedName name="HTML_3051">#REF!</definedName>
    <definedName name="HTML_3052">#REF!</definedName>
    <definedName name="HTML_3053">#REF!</definedName>
    <definedName name="HTML_3054">#REF!</definedName>
    <definedName name="HTML_3055">#REF!</definedName>
    <definedName name="HTML_3056">#REF!</definedName>
    <definedName name="HTML_3057">#REF!</definedName>
    <definedName name="HTML_3058">#REF!</definedName>
    <definedName name="HTML_3059">#REF!</definedName>
    <definedName name="HTML_306">#REF!</definedName>
    <definedName name="HTML_3060">#REF!</definedName>
    <definedName name="HTML_3061">#REF!</definedName>
    <definedName name="HTML_3062">#REF!</definedName>
    <definedName name="HTML_3063">#REF!</definedName>
    <definedName name="HTML_3064">#REF!</definedName>
    <definedName name="HTML_3065">#REF!</definedName>
    <definedName name="HTML_3066">#REF!</definedName>
    <definedName name="HTML_3067">#REF!</definedName>
    <definedName name="HTML_3068">#REF!</definedName>
    <definedName name="HTML_3069">#REF!</definedName>
    <definedName name="HTML_307">#REF!</definedName>
    <definedName name="HTML_3070">#REF!</definedName>
    <definedName name="HTML_3071">#REF!</definedName>
    <definedName name="HTML_3072">#REF!</definedName>
    <definedName name="HTML_3073">#REF!</definedName>
    <definedName name="HTML_3074">#REF!</definedName>
    <definedName name="HTML_3075">#REF!</definedName>
    <definedName name="HTML_3076">#REF!</definedName>
    <definedName name="HTML_3077">#REF!</definedName>
    <definedName name="HTML_3079">#REF!</definedName>
    <definedName name="HTML_308">#REF!</definedName>
    <definedName name="HTML_3080">#REF!</definedName>
    <definedName name="HTML_3081">#REF!</definedName>
    <definedName name="HTML_3082">#REF!</definedName>
    <definedName name="HTML_3083">#REF!</definedName>
    <definedName name="HTML_3084">#REF!</definedName>
    <definedName name="HTML_3085">#REF!</definedName>
    <definedName name="HTML_3086">#REF!</definedName>
    <definedName name="HTML_3087">#REF!</definedName>
    <definedName name="HTML_3088">#REF!</definedName>
    <definedName name="HTML_3089">#REF!</definedName>
    <definedName name="HTML_309">#REF!</definedName>
    <definedName name="HTML_3090">#REF!</definedName>
    <definedName name="HTML_3091">#REF!</definedName>
    <definedName name="HTML_3092">#REF!</definedName>
    <definedName name="HTML_3093">#REF!</definedName>
    <definedName name="HTML_3094">#REF!</definedName>
    <definedName name="HTML_3095">#REF!</definedName>
    <definedName name="HTML_3096">#REF!</definedName>
    <definedName name="HTML_3097">#REF!</definedName>
    <definedName name="HTML_3098">#REF!</definedName>
    <definedName name="HTML_31">#REF!</definedName>
    <definedName name="HTML_3100">#REF!</definedName>
    <definedName name="HTML_3101">#REF!</definedName>
    <definedName name="HTML_3102">#REF!</definedName>
    <definedName name="HTML_3103">#REF!</definedName>
    <definedName name="HTML_3104">#REF!</definedName>
    <definedName name="HTML_3105">#REF!</definedName>
    <definedName name="HTML_3106">#REF!</definedName>
    <definedName name="HTML_3107">#REF!</definedName>
    <definedName name="HTML_3108">#REF!</definedName>
    <definedName name="HTML_3109">#REF!</definedName>
    <definedName name="HTML_311">#REF!</definedName>
    <definedName name="HTML_3110">#REF!</definedName>
    <definedName name="HTML_3111">#REF!</definedName>
    <definedName name="HTML_3112">#REF!</definedName>
    <definedName name="HTML_3113">#REF!</definedName>
    <definedName name="HTML_3114">#REF!</definedName>
    <definedName name="HTML_3115">#REF!</definedName>
    <definedName name="HTML_3116">#REF!</definedName>
    <definedName name="HTML_3117">#REF!</definedName>
    <definedName name="HTML_3118">#REF!</definedName>
    <definedName name="HTML_3119">#REF!</definedName>
    <definedName name="HTML_312">#REF!</definedName>
    <definedName name="HTML_3120">#REF!</definedName>
    <definedName name="HTML_3121">#REF!</definedName>
    <definedName name="HTML_3123">#REF!</definedName>
    <definedName name="HTML_3124">#REF!</definedName>
    <definedName name="HTML_3125">#REF!</definedName>
    <definedName name="HTML_3126">#REF!</definedName>
    <definedName name="HTML_3127">#REF!</definedName>
    <definedName name="HTML_3128">#REF!</definedName>
    <definedName name="HTML_3129">#REF!</definedName>
    <definedName name="HTML_313">#REF!</definedName>
    <definedName name="HTML_3130">#REF!</definedName>
    <definedName name="HTML_3131">#REF!</definedName>
    <definedName name="HTML_3132">#REF!</definedName>
    <definedName name="HTML_3133">#REF!</definedName>
    <definedName name="HTML_3134">#REF!</definedName>
    <definedName name="HTML_3135">#REF!</definedName>
    <definedName name="HTML_3136">#REF!</definedName>
    <definedName name="HTML_3137">#REF!</definedName>
    <definedName name="HTML_3138">#REF!</definedName>
    <definedName name="HTML_3139">#REF!</definedName>
    <definedName name="HTML_314">#REF!</definedName>
    <definedName name="HTML_3140">#REF!</definedName>
    <definedName name="HTML_3141">#REF!</definedName>
    <definedName name="HTML_3142">#REF!</definedName>
    <definedName name="HTML_3143">#REF!</definedName>
    <definedName name="HTML_3144">#REF!</definedName>
    <definedName name="HTML_3145">#REF!</definedName>
    <definedName name="HTML_3146">#REF!</definedName>
    <definedName name="HTML_3148">#REF!</definedName>
    <definedName name="HTML_3149">#REF!</definedName>
    <definedName name="HTML_315">#REF!</definedName>
    <definedName name="HTML_3150">#REF!</definedName>
    <definedName name="HTML_3151">#REF!</definedName>
    <definedName name="HTML_3152">#REF!</definedName>
    <definedName name="HTML_3153">#REF!</definedName>
    <definedName name="HTML_3154">#REF!</definedName>
    <definedName name="HTML_3155">#REF!</definedName>
    <definedName name="HTML_3156">#REF!</definedName>
    <definedName name="HTML_3157">#REF!</definedName>
    <definedName name="HTML_3158">#REF!</definedName>
    <definedName name="HTML_3159">#REF!</definedName>
    <definedName name="HTML_316">#REF!</definedName>
    <definedName name="HTML_3160">#REF!</definedName>
    <definedName name="HTML_3161">#REF!</definedName>
    <definedName name="HTML_3162">#REF!</definedName>
    <definedName name="HTML_3163">#REF!</definedName>
    <definedName name="HTML_3164">#REF!</definedName>
    <definedName name="HTML_3165">#REF!</definedName>
    <definedName name="HTML_3166">#REF!</definedName>
    <definedName name="HTML_3167">#REF!</definedName>
    <definedName name="HTML_3168">#REF!</definedName>
    <definedName name="HTML_3169">#REF!</definedName>
    <definedName name="HTML_317">#REF!</definedName>
    <definedName name="HTML_3170">#REF!</definedName>
    <definedName name="HTML_3171">#REF!</definedName>
    <definedName name="HTML_3172">#REF!</definedName>
    <definedName name="HTML_3173">#REF!</definedName>
    <definedName name="HTML_3175">#REF!</definedName>
    <definedName name="HTML_3176">#REF!</definedName>
    <definedName name="HTML_3177">#REF!</definedName>
    <definedName name="HTML_3178">#REF!</definedName>
    <definedName name="HTML_3179">#REF!</definedName>
    <definedName name="HTML_318">#REF!</definedName>
    <definedName name="HTML_3180">#REF!</definedName>
    <definedName name="HTML_3181">#REF!</definedName>
    <definedName name="HTML_3182">#REF!</definedName>
    <definedName name="HTML_3183">#REF!</definedName>
    <definedName name="HTML_3184">#REF!</definedName>
    <definedName name="HTML_3185">#REF!</definedName>
    <definedName name="HTML_3186">#REF!</definedName>
    <definedName name="HTML_3187">#REF!</definedName>
    <definedName name="HTML_3188">#REF!</definedName>
    <definedName name="HTML_3189">#REF!</definedName>
    <definedName name="HTML_319">#REF!</definedName>
    <definedName name="HTML_3190">#REF!</definedName>
    <definedName name="HTML_3191">#REF!</definedName>
    <definedName name="HTML_3192">#REF!</definedName>
    <definedName name="HTML_3193">#REF!</definedName>
    <definedName name="HTML_3194">#REF!</definedName>
    <definedName name="HTML_3195">#REF!</definedName>
    <definedName name="HTML_3196">#REF!</definedName>
    <definedName name="HTML_3197">#REF!</definedName>
    <definedName name="HTML_3199">#REF!</definedName>
    <definedName name="HTML_32">#REF!</definedName>
    <definedName name="HTML_320">#REF!</definedName>
    <definedName name="HTML_3200">#REF!</definedName>
    <definedName name="HTML_3201">#REF!</definedName>
    <definedName name="HTML_3202">#REF!</definedName>
    <definedName name="HTML_3203">#REF!</definedName>
    <definedName name="HTML_3204">#REF!</definedName>
    <definedName name="HTML_3205">#REF!</definedName>
    <definedName name="HTML_3206">#REF!</definedName>
    <definedName name="HTML_3207">#REF!</definedName>
    <definedName name="HTML_3208">#REF!</definedName>
    <definedName name="HTML_3209">#REF!</definedName>
    <definedName name="HTML_321">#REF!</definedName>
    <definedName name="HTML_3210">#REF!</definedName>
    <definedName name="HTML_3211">#REF!</definedName>
    <definedName name="HTML_3212">#REF!</definedName>
    <definedName name="HTML_3213">#REF!</definedName>
    <definedName name="HTML_3214">#REF!</definedName>
    <definedName name="HTML_3215">#REF!</definedName>
    <definedName name="HTML_3216">#REF!</definedName>
    <definedName name="HTML_3217">#REF!</definedName>
    <definedName name="HTML_3218">#REF!</definedName>
    <definedName name="HTML_3219">#REF!</definedName>
    <definedName name="HTML_322">#REF!</definedName>
    <definedName name="HTML_3220">#REF!</definedName>
    <definedName name="HTML_3221">#REF!</definedName>
    <definedName name="HTML_3222">#REF!</definedName>
    <definedName name="HTML_3223">#REF!</definedName>
    <definedName name="HTML_3225">#REF!</definedName>
    <definedName name="HTML_3226">#REF!</definedName>
    <definedName name="HTML_3227">#REF!</definedName>
    <definedName name="HTML_3228">#REF!</definedName>
    <definedName name="HTML_3229">#REF!</definedName>
    <definedName name="HTML_323">#REF!</definedName>
    <definedName name="HTML_3230">#REF!</definedName>
    <definedName name="HTML_3231">#REF!</definedName>
    <definedName name="HTML_3232">#REF!</definedName>
    <definedName name="HTML_3233">#REF!</definedName>
    <definedName name="HTML_3234">#REF!</definedName>
    <definedName name="HTML_3235">#REF!</definedName>
    <definedName name="HTML_3236">#REF!</definedName>
    <definedName name="HTML_3237">#REF!</definedName>
    <definedName name="HTML_3238">#REF!</definedName>
    <definedName name="HTML_3239">#REF!</definedName>
    <definedName name="HTML_324">#REF!</definedName>
    <definedName name="HTML_3240">#REF!</definedName>
    <definedName name="HTML_3241">#REF!</definedName>
    <definedName name="HTML_3242">#REF!</definedName>
    <definedName name="HTML_3243">#REF!</definedName>
    <definedName name="HTML_3244">#REF!</definedName>
    <definedName name="HTML_3245">#REF!</definedName>
    <definedName name="HTML_3246">#REF!</definedName>
    <definedName name="HTML_3247">#REF!</definedName>
    <definedName name="HTML_3248">#REF!</definedName>
    <definedName name="HTML_325">#REF!</definedName>
    <definedName name="HTML_3250">#REF!</definedName>
    <definedName name="HTML_3251">#REF!</definedName>
    <definedName name="HTML_3252">#REF!</definedName>
    <definedName name="HTML_3253">#REF!</definedName>
    <definedName name="HTML_3254">#REF!</definedName>
    <definedName name="HTML_3255">#REF!</definedName>
    <definedName name="HTML_3256">#REF!</definedName>
    <definedName name="HTML_3257">#REF!</definedName>
    <definedName name="HTML_3258">#REF!</definedName>
    <definedName name="HTML_3259">#REF!</definedName>
    <definedName name="HTML_326">#REF!</definedName>
    <definedName name="HTML_3260">#REF!</definedName>
    <definedName name="HTML_3261">#REF!</definedName>
    <definedName name="HTML_3262">#REF!</definedName>
    <definedName name="HTML_3263">#REF!</definedName>
    <definedName name="HTML_3264">#REF!</definedName>
    <definedName name="HTML_3265">#REF!</definedName>
    <definedName name="HTML_3266">#REF!</definedName>
    <definedName name="HTML_3267">#REF!</definedName>
    <definedName name="HTML_3268">#REF!</definedName>
    <definedName name="HTML_3269">#REF!</definedName>
    <definedName name="HTML_327">#REF!</definedName>
    <definedName name="HTML_3270">#REF!</definedName>
    <definedName name="HTML_3271">#REF!</definedName>
    <definedName name="HTML_3272">#REF!</definedName>
    <definedName name="HTML_3273">#REF!</definedName>
    <definedName name="HTML_3274">#REF!</definedName>
    <definedName name="HTML_3275">#REF!</definedName>
    <definedName name="HTML_3276">#REF!</definedName>
    <definedName name="HTML_3277">#REF!</definedName>
    <definedName name="HTML_3278">#REF!</definedName>
    <definedName name="HTML_3279">#REF!</definedName>
    <definedName name="HTML_328">#REF!</definedName>
    <definedName name="HTML_3280">#REF!</definedName>
    <definedName name="HTML_3281">#REF!</definedName>
    <definedName name="HTML_3282">#REF!</definedName>
    <definedName name="HTML_3283">#REF!</definedName>
    <definedName name="HTML_3284">#REF!</definedName>
    <definedName name="HTML_3285">#REF!</definedName>
    <definedName name="HTML_3286">#REF!</definedName>
    <definedName name="HTML_3287">#REF!</definedName>
    <definedName name="HTML_3288">#REF!</definedName>
    <definedName name="HTML_3289">#REF!</definedName>
    <definedName name="HTML_329">#REF!</definedName>
    <definedName name="HTML_3290">#REF!</definedName>
    <definedName name="HTML_3291">#REF!</definedName>
    <definedName name="HTML_3292">#REF!</definedName>
    <definedName name="HTML_3293">#REF!</definedName>
    <definedName name="HTML_3294">#REF!</definedName>
    <definedName name="HTML_3295">#REF!</definedName>
    <definedName name="HTML_3296">#REF!</definedName>
    <definedName name="HTML_3297">#REF!</definedName>
    <definedName name="HTML_3298">#REF!</definedName>
    <definedName name="HTML_33">#REF!</definedName>
    <definedName name="HTML_330">#REF!</definedName>
    <definedName name="HTML_3300">#REF!</definedName>
    <definedName name="HTML_3301">#REF!</definedName>
    <definedName name="HTML_3302">#REF!</definedName>
    <definedName name="HTML_3303">#REF!</definedName>
    <definedName name="HTML_3304">#REF!</definedName>
    <definedName name="HTML_3305">#REF!</definedName>
    <definedName name="HTML_3306">#REF!</definedName>
    <definedName name="HTML_3307">#REF!</definedName>
    <definedName name="HTML_3308">#REF!</definedName>
    <definedName name="HTML_3309">#REF!</definedName>
    <definedName name="HTML_331">#REF!</definedName>
    <definedName name="HTML_3310">#REF!</definedName>
    <definedName name="HTML_3311">#REF!</definedName>
    <definedName name="HTML_3312">#REF!</definedName>
    <definedName name="HTML_3313">#REF!</definedName>
    <definedName name="HTML_3314">#REF!</definedName>
    <definedName name="HTML_3315">#REF!</definedName>
    <definedName name="HTML_3316">#REF!</definedName>
    <definedName name="HTML_3317">#REF!</definedName>
    <definedName name="HTML_3318">#REF!</definedName>
    <definedName name="HTML_3319">#REF!</definedName>
    <definedName name="HTML_332">#REF!</definedName>
    <definedName name="HTML_3321">#REF!</definedName>
    <definedName name="HTML_3322">#REF!</definedName>
    <definedName name="HTML_3323">#REF!</definedName>
    <definedName name="HTML_3324">#REF!</definedName>
    <definedName name="HTML_3325">#REF!</definedName>
    <definedName name="HTML_3326">#REF!</definedName>
    <definedName name="HTML_3327">#REF!</definedName>
    <definedName name="HTML_3328">#REF!</definedName>
    <definedName name="HTML_3329">#REF!</definedName>
    <definedName name="HTML_333">#REF!</definedName>
    <definedName name="HTML_3330">#REF!</definedName>
    <definedName name="HTML_3331">#REF!</definedName>
    <definedName name="HTML_3332">#REF!</definedName>
    <definedName name="HTML_3333">#REF!</definedName>
    <definedName name="HTML_3334">#REF!</definedName>
    <definedName name="HTML_3335">#REF!</definedName>
    <definedName name="HTML_3336">#REF!</definedName>
    <definedName name="HTML_3337">#REF!</definedName>
    <definedName name="HTML_3338">#REF!</definedName>
    <definedName name="HTML_3339">#REF!</definedName>
    <definedName name="HTML_334">#REF!</definedName>
    <definedName name="HTML_3340">#REF!</definedName>
    <definedName name="HTML_3341">#REF!</definedName>
    <definedName name="HTML_3342">#REF!</definedName>
    <definedName name="HTML_3343">#REF!</definedName>
    <definedName name="HTML_3344">#REF!</definedName>
    <definedName name="HTML_3345">#REF!</definedName>
    <definedName name="HTML_3346">#REF!</definedName>
    <definedName name="HTML_3347">#REF!</definedName>
    <definedName name="HTML_3348">#REF!</definedName>
    <definedName name="HTML_335">#REF!</definedName>
    <definedName name="HTML_3350">#REF!</definedName>
    <definedName name="HTML_3351">#REF!</definedName>
    <definedName name="HTML_3352">#REF!</definedName>
    <definedName name="HTML_3353">#REF!</definedName>
    <definedName name="HTML_3354">#REF!</definedName>
    <definedName name="HTML_3355">#REF!</definedName>
    <definedName name="HTML_3356">#REF!</definedName>
    <definedName name="HTML_3357">#REF!</definedName>
    <definedName name="HTML_3358">#REF!</definedName>
    <definedName name="HTML_3359">#REF!</definedName>
    <definedName name="HTML_336">#REF!</definedName>
    <definedName name="HTML_3360">#REF!</definedName>
    <definedName name="HTML_3361">#REF!</definedName>
    <definedName name="HTML_3362">#REF!</definedName>
    <definedName name="HTML_3363">#REF!</definedName>
    <definedName name="HTML_3364">#REF!</definedName>
    <definedName name="HTML_3365">#REF!</definedName>
    <definedName name="HTML_3366">#REF!</definedName>
    <definedName name="HTML_3367">#REF!</definedName>
    <definedName name="HTML_3368">#REF!</definedName>
    <definedName name="HTML_3369">#REF!</definedName>
    <definedName name="HTML_337">#REF!</definedName>
    <definedName name="HTML_3370">#REF!</definedName>
    <definedName name="HTML_3371">#REF!</definedName>
    <definedName name="HTML_3372">#REF!</definedName>
    <definedName name="HTML_3373">#REF!</definedName>
    <definedName name="HTML_3374">#REF!</definedName>
    <definedName name="HTML_3375">#REF!</definedName>
    <definedName name="HTML_3376">#REF!</definedName>
    <definedName name="HTML_3378">#REF!</definedName>
    <definedName name="HTML_3379">#REF!</definedName>
    <definedName name="HTML_338">#REF!</definedName>
    <definedName name="HTML_3380">#REF!</definedName>
    <definedName name="HTML_3381">#REF!</definedName>
    <definedName name="HTML_3382">#REF!</definedName>
    <definedName name="HTML_3383">#REF!</definedName>
    <definedName name="HTML_3384">#REF!</definedName>
    <definedName name="HTML_3385">#REF!</definedName>
    <definedName name="HTML_3386">#REF!</definedName>
    <definedName name="HTML_3387">#REF!</definedName>
    <definedName name="HTML_3388">#REF!</definedName>
    <definedName name="HTML_3389">#REF!</definedName>
    <definedName name="HTML_339">#REF!</definedName>
    <definedName name="HTML_3390">#REF!</definedName>
    <definedName name="HTML_3391">#REF!</definedName>
    <definedName name="HTML_3392">#REF!</definedName>
    <definedName name="HTML_3393">#REF!</definedName>
    <definedName name="HTML_3394">#REF!</definedName>
    <definedName name="HTML_3395">#REF!</definedName>
    <definedName name="HTML_3396">#REF!</definedName>
    <definedName name="HTML_3397">#REF!</definedName>
    <definedName name="HTML_3398">#REF!</definedName>
    <definedName name="HTML_3399">#REF!</definedName>
    <definedName name="HTML_34">#REF!</definedName>
    <definedName name="HTML_340">#REF!</definedName>
    <definedName name="HTML_3400">#REF!</definedName>
    <definedName name="HTML_3401">#REF!</definedName>
    <definedName name="HTML_3402">#REF!</definedName>
    <definedName name="HTML_3403">#REF!</definedName>
    <definedName name="HTML_3404">#REF!</definedName>
    <definedName name="HTML_3406">#REF!</definedName>
    <definedName name="HTML_3407">#REF!</definedName>
    <definedName name="HTML_3408">#REF!</definedName>
    <definedName name="HTML_3409">#REF!</definedName>
    <definedName name="HTML_341">#REF!</definedName>
    <definedName name="HTML_3410">#REF!</definedName>
    <definedName name="HTML_3411">#REF!</definedName>
    <definedName name="HTML_3412">#REF!</definedName>
    <definedName name="HTML_3413">#REF!</definedName>
    <definedName name="HTML_3414">#REF!</definedName>
    <definedName name="HTML_3415">#REF!</definedName>
    <definedName name="HTML_3416">#REF!</definedName>
    <definedName name="HTML_3417">#REF!</definedName>
    <definedName name="HTML_3418">#REF!</definedName>
    <definedName name="HTML_3419">#REF!</definedName>
    <definedName name="HTML_342">#REF!</definedName>
    <definedName name="HTML_3420">#REF!</definedName>
    <definedName name="HTML_3421">#REF!</definedName>
    <definedName name="HTML_3422">#REF!</definedName>
    <definedName name="HTML_3423">#REF!</definedName>
    <definedName name="HTML_3424">#REF!</definedName>
    <definedName name="HTML_3425">#REF!</definedName>
    <definedName name="HTML_3426">#REF!</definedName>
    <definedName name="HTML_3427">#REF!</definedName>
    <definedName name="HTML_3428">#REF!</definedName>
    <definedName name="HTML_3429">#REF!</definedName>
    <definedName name="HTML_3430">#REF!</definedName>
    <definedName name="HTML_3432">#REF!</definedName>
    <definedName name="HTML_3433">#REF!</definedName>
    <definedName name="HTML_3434">#REF!</definedName>
    <definedName name="HTML_3435">#REF!</definedName>
    <definedName name="HTML_3436">#REF!</definedName>
    <definedName name="HTML_3437">#REF!</definedName>
    <definedName name="HTML_3438">#REF!</definedName>
    <definedName name="HTML_3439">#REF!</definedName>
    <definedName name="HTML_344">#REF!</definedName>
    <definedName name="HTML_3440">#REF!</definedName>
    <definedName name="HTML_3441">#REF!</definedName>
    <definedName name="HTML_3442">#REF!</definedName>
    <definedName name="HTML_3443">#REF!</definedName>
    <definedName name="HTML_3444">#REF!</definedName>
    <definedName name="HTML_3445">#REF!</definedName>
    <definedName name="HTML_3446">#REF!</definedName>
    <definedName name="HTML_3447">#REF!</definedName>
    <definedName name="HTML_3448">#REF!</definedName>
    <definedName name="HTML_3449">#REF!</definedName>
    <definedName name="HTML_345">#REF!</definedName>
    <definedName name="HTML_3450">#REF!</definedName>
    <definedName name="HTML_3451">#REF!</definedName>
    <definedName name="HTML_3452">#REF!</definedName>
    <definedName name="HTML_3453">#REF!</definedName>
    <definedName name="HTML_3454">#REF!</definedName>
    <definedName name="HTML_3455">#REF!</definedName>
    <definedName name="HTML_3456">#REF!</definedName>
    <definedName name="HTML_3457">#REF!</definedName>
    <definedName name="HTML_3458">#REF!</definedName>
    <definedName name="HTML_3459">#REF!</definedName>
    <definedName name="HTML_346">#REF!</definedName>
    <definedName name="HTML_3460">#REF!</definedName>
    <definedName name="HTML_3461">#REF!</definedName>
    <definedName name="HTML_3463">#REF!</definedName>
    <definedName name="HTML_3464">#REF!</definedName>
    <definedName name="HTML_3465">#REF!</definedName>
    <definedName name="HTML_3466">#REF!</definedName>
    <definedName name="HTML_3467">#REF!</definedName>
    <definedName name="HTML_3468">#REF!</definedName>
    <definedName name="HTML_3469">#REF!</definedName>
    <definedName name="HTML_347">#REF!</definedName>
    <definedName name="HTML_3470">#REF!</definedName>
    <definedName name="HTML_3471">#REF!</definedName>
    <definedName name="HTML_3472">#REF!</definedName>
    <definedName name="HTML_3473">#REF!</definedName>
    <definedName name="HTML_3474">#REF!</definedName>
    <definedName name="HTML_3475">#REF!</definedName>
    <definedName name="HTML_3476">#REF!</definedName>
    <definedName name="HTML_3477">#REF!</definedName>
    <definedName name="HTML_3478">#REF!</definedName>
    <definedName name="HTML_3479">#REF!</definedName>
    <definedName name="HTML_348">#REF!</definedName>
    <definedName name="HTML_3480">#REF!</definedName>
    <definedName name="HTML_3481">#REF!</definedName>
    <definedName name="HTML_3482">#REF!</definedName>
    <definedName name="HTML_3483">#REF!</definedName>
    <definedName name="HTML_3484">#REF!</definedName>
    <definedName name="HTML_3485">#REF!</definedName>
    <definedName name="HTML_3486">#REF!</definedName>
    <definedName name="HTML_3487">#REF!</definedName>
    <definedName name="HTML_3488">#REF!</definedName>
    <definedName name="HTML_3489">#REF!</definedName>
    <definedName name="HTML_349">#REF!</definedName>
    <definedName name="HTML_3490">#REF!</definedName>
    <definedName name="HTML_3491">#REF!</definedName>
    <definedName name="HTML_3492">#REF!</definedName>
    <definedName name="HTML_3493">#REF!</definedName>
    <definedName name="HTML_3495">#REF!</definedName>
    <definedName name="HTML_3496">#REF!</definedName>
    <definedName name="HTML_3497">#REF!</definedName>
    <definedName name="HTML_3498">#REF!</definedName>
    <definedName name="HTML_3499">#REF!</definedName>
    <definedName name="HTML_35">#REF!</definedName>
    <definedName name="HTML_350">#REF!</definedName>
    <definedName name="HTML_3500">#REF!</definedName>
    <definedName name="HTML_3501">#REF!</definedName>
    <definedName name="HTML_3502">#REF!</definedName>
    <definedName name="HTML_3503">#REF!</definedName>
    <definedName name="HTML_3504">#REF!</definedName>
    <definedName name="HTML_3505">#REF!</definedName>
    <definedName name="HTML_3506">#REF!</definedName>
    <definedName name="HTML_3507">#REF!</definedName>
    <definedName name="HTML_3508">#REF!</definedName>
    <definedName name="HTML_3509">#REF!</definedName>
    <definedName name="HTML_351">#REF!</definedName>
    <definedName name="HTML_3510">#REF!</definedName>
    <definedName name="HTML_3511">#REF!</definedName>
    <definedName name="HTML_3512">#REF!</definedName>
    <definedName name="HTML_3513">#REF!</definedName>
    <definedName name="HTML_3514">#REF!</definedName>
    <definedName name="HTML_3515">#REF!</definedName>
    <definedName name="HTML_3516">#REF!</definedName>
    <definedName name="HTML_3517">#REF!</definedName>
    <definedName name="HTML_3519">#REF!</definedName>
    <definedName name="HTML_352">#REF!</definedName>
    <definedName name="HTML_3520">#REF!</definedName>
    <definedName name="HTML_3521">#REF!</definedName>
    <definedName name="HTML_3522">#REF!</definedName>
    <definedName name="HTML_3523">#REF!</definedName>
    <definedName name="HTML_3524">#REF!</definedName>
    <definedName name="HTML_3525">#REF!</definedName>
    <definedName name="HTML_3526">#REF!</definedName>
    <definedName name="HTML_3527">#REF!</definedName>
    <definedName name="HTML_3528">#REF!</definedName>
    <definedName name="HTML_3529">#REF!</definedName>
    <definedName name="HTML_353">#REF!</definedName>
    <definedName name="HTML_3530">#REF!</definedName>
    <definedName name="HTML_3531">#REF!</definedName>
    <definedName name="HTML_3532">#REF!</definedName>
    <definedName name="HTML_3533">#REF!</definedName>
    <definedName name="HTML_3534">#REF!</definedName>
    <definedName name="HTML_3535">#REF!</definedName>
    <definedName name="HTML_3536">#REF!</definedName>
    <definedName name="HTML_3537">#REF!</definedName>
    <definedName name="HTML_3538">#REF!</definedName>
    <definedName name="HTML_3539">#REF!</definedName>
    <definedName name="HTML_354">#REF!</definedName>
    <definedName name="HTML_3540">#REF!</definedName>
    <definedName name="HTML_3541">#REF!</definedName>
    <definedName name="HTML_3542">#REF!</definedName>
    <definedName name="HTML_3543">#REF!</definedName>
    <definedName name="HTML_3544">#REF!</definedName>
    <definedName name="HTML_3546">#REF!</definedName>
    <definedName name="HTML_3547">#REF!</definedName>
    <definedName name="HTML_3548">#REF!</definedName>
    <definedName name="HTML_3549">#REF!</definedName>
    <definedName name="HTML_355">#REF!</definedName>
    <definedName name="HTML_3550">#REF!</definedName>
    <definedName name="HTML_3551">#REF!</definedName>
    <definedName name="HTML_3552">#REF!</definedName>
    <definedName name="HTML_3553">#REF!</definedName>
    <definedName name="HTML_3554">#REF!</definedName>
    <definedName name="HTML_3555">#REF!</definedName>
    <definedName name="HTML_3556">#REF!</definedName>
    <definedName name="HTML_3557">#REF!</definedName>
    <definedName name="HTML_3558">#REF!</definedName>
    <definedName name="HTML_3559">#REF!</definedName>
    <definedName name="HTML_356">#REF!</definedName>
    <definedName name="HTML_3560">#REF!</definedName>
    <definedName name="HTML_3561">#REF!</definedName>
    <definedName name="HTML_3562">#REF!</definedName>
    <definedName name="HTML_3563">#REF!</definedName>
    <definedName name="HTML_3564">#REF!</definedName>
    <definedName name="HTML_3565">#REF!</definedName>
    <definedName name="HTML_3566">#REF!</definedName>
    <definedName name="HTML_3567">#REF!</definedName>
    <definedName name="HTML_3568">#REF!</definedName>
    <definedName name="HTML_3569">#REF!</definedName>
    <definedName name="HTML_357">#REF!</definedName>
    <definedName name="HTML_3570">#REF!</definedName>
    <definedName name="HTML_3572">#REF!</definedName>
    <definedName name="HTML_3573">#REF!</definedName>
    <definedName name="HTML_3574">#REF!</definedName>
    <definedName name="HTML_3575">#REF!</definedName>
    <definedName name="HTML_3576">#REF!</definedName>
    <definedName name="HTML_3577">#REF!</definedName>
    <definedName name="HTML_3578">#REF!</definedName>
    <definedName name="HTML_3579">#REF!</definedName>
    <definedName name="HTML_358">#REF!</definedName>
    <definedName name="HTML_3580">#REF!</definedName>
    <definedName name="HTML_3581">#REF!</definedName>
    <definedName name="HTML_3582">#REF!</definedName>
    <definedName name="HTML_3583">#REF!</definedName>
    <definedName name="HTML_3584">#REF!</definedName>
    <definedName name="HTML_3585">#REF!</definedName>
    <definedName name="HTML_3586">#REF!</definedName>
    <definedName name="HTML_3587">#REF!</definedName>
    <definedName name="HTML_3588">#REF!</definedName>
    <definedName name="HTML_3589">#REF!</definedName>
    <definedName name="HTML_359">#REF!</definedName>
    <definedName name="HTML_3590">#REF!</definedName>
    <definedName name="HTML_3591">#REF!</definedName>
    <definedName name="HTML_3592">#REF!</definedName>
    <definedName name="HTML_3593">#REF!</definedName>
    <definedName name="HTML_3594">#REF!</definedName>
    <definedName name="HTML_3595">#REF!</definedName>
    <definedName name="HTML_3596">#REF!</definedName>
    <definedName name="HTML_3597">#REF!</definedName>
    <definedName name="HTML_3598">#REF!</definedName>
    <definedName name="HTML_36">#REF!</definedName>
    <definedName name="HTML_360">#REF!</definedName>
    <definedName name="HTML_3600">#REF!</definedName>
    <definedName name="HTML_3601">#REF!</definedName>
    <definedName name="HTML_3602">#REF!</definedName>
    <definedName name="HTML_3603">#REF!</definedName>
    <definedName name="HTML_3604">#REF!</definedName>
    <definedName name="HTML_3605">#REF!</definedName>
    <definedName name="HTML_3606">#REF!</definedName>
    <definedName name="HTML_3607">#REF!</definedName>
    <definedName name="HTML_3608">#REF!</definedName>
    <definedName name="HTML_3609">#REF!</definedName>
    <definedName name="HTML_361">#REF!</definedName>
    <definedName name="HTML_3610">#REF!</definedName>
    <definedName name="HTML_3611">#REF!</definedName>
    <definedName name="HTML_3612">#REF!</definedName>
    <definedName name="HTML_3613">#REF!</definedName>
    <definedName name="HTML_3614">#REF!</definedName>
    <definedName name="HTML_3615">#REF!</definedName>
    <definedName name="HTML_3616">#REF!</definedName>
    <definedName name="HTML_3617">#REF!</definedName>
    <definedName name="HTML_3618">#REF!</definedName>
    <definedName name="HTML_3619">#REF!</definedName>
    <definedName name="HTML_362">#REF!</definedName>
    <definedName name="HTML_3620">#REF!</definedName>
    <definedName name="HTML_3621">#REF!</definedName>
    <definedName name="HTML_3622">#REF!</definedName>
    <definedName name="HTML_3623">#REF!</definedName>
    <definedName name="HTML_3624">#REF!</definedName>
    <definedName name="HTML_3625">#REF!</definedName>
    <definedName name="HTML_3626">#REF!</definedName>
    <definedName name="HTML_3627">#REF!</definedName>
    <definedName name="HTML_3628">#REF!</definedName>
    <definedName name="HTML_3629">#REF!</definedName>
    <definedName name="HTML_363">#REF!</definedName>
    <definedName name="HTML_3630">#REF!</definedName>
    <definedName name="HTML_3631">#REF!</definedName>
    <definedName name="HTML_3632">#REF!</definedName>
    <definedName name="HTML_3633">#REF!</definedName>
    <definedName name="HTML_3634">#REF!</definedName>
    <definedName name="HTML_3635">#REF!</definedName>
    <definedName name="HTML_3636">#REF!</definedName>
    <definedName name="HTML_3637">#REF!</definedName>
    <definedName name="HTML_3638">#REF!</definedName>
    <definedName name="HTML_3639">#REF!</definedName>
    <definedName name="HTML_364">#REF!</definedName>
    <definedName name="HTML_3640">#REF!</definedName>
    <definedName name="HTML_3641">#REF!</definedName>
    <definedName name="HTML_3642">#REF!</definedName>
    <definedName name="HTML_3643">#REF!</definedName>
    <definedName name="HTML_3644">#REF!</definedName>
    <definedName name="HTML_3645">#REF!</definedName>
    <definedName name="HTML_3646">#REF!</definedName>
    <definedName name="HTML_3647">#REF!</definedName>
    <definedName name="HTML_3648">#REF!</definedName>
    <definedName name="HTML_3649">#REF!</definedName>
    <definedName name="HTML_365">#REF!</definedName>
    <definedName name="HTML_3650">#REF!</definedName>
    <definedName name="HTML_3652">#REF!</definedName>
    <definedName name="HTML_3653">#REF!</definedName>
    <definedName name="HTML_3654">#REF!</definedName>
    <definedName name="HTML_3655">#REF!</definedName>
    <definedName name="HTML_3656">#REF!</definedName>
    <definedName name="HTML_3657">#REF!</definedName>
    <definedName name="HTML_3658">#REF!</definedName>
    <definedName name="HTML_3659">#REF!</definedName>
    <definedName name="HTML_366">#REF!</definedName>
    <definedName name="HTML_3660">#REF!</definedName>
    <definedName name="HTML_3661">#REF!</definedName>
    <definedName name="HTML_3662">#REF!</definedName>
    <definedName name="HTML_3663">#REF!</definedName>
    <definedName name="HTML_3664">#REF!</definedName>
    <definedName name="HTML_3665">#REF!</definedName>
    <definedName name="HTML_3666">#REF!</definedName>
    <definedName name="HTML_3667">#REF!</definedName>
    <definedName name="HTML_3668">#REF!</definedName>
    <definedName name="HTML_3669">#REF!</definedName>
    <definedName name="HTML_367">#REF!</definedName>
    <definedName name="HTML_3670">#REF!</definedName>
    <definedName name="HTML_3671">#REF!</definedName>
    <definedName name="HTML_3672">#REF!</definedName>
    <definedName name="HTML_3673">#REF!</definedName>
    <definedName name="HTML_3674">#REF!</definedName>
    <definedName name="HTML_3675">#REF!</definedName>
    <definedName name="HTML_3676">#REF!</definedName>
    <definedName name="HTML_3677">#REF!</definedName>
    <definedName name="HTML_3678">#REF!</definedName>
    <definedName name="HTML_3679">#REF!</definedName>
    <definedName name="HTML_368">#REF!</definedName>
    <definedName name="HTML_3680">#REF!</definedName>
    <definedName name="HTML_3681">#REF!</definedName>
    <definedName name="HTML_3682">#REF!</definedName>
    <definedName name="HTML_3683">#REF!</definedName>
    <definedName name="HTML_3684">#REF!</definedName>
    <definedName name="HTML_3685">#REF!</definedName>
    <definedName name="HTML_3686">#REF!</definedName>
    <definedName name="HTML_3688">#REF!</definedName>
    <definedName name="HTML_3689">#REF!</definedName>
    <definedName name="HTML_369">#REF!</definedName>
    <definedName name="HTML_3690">#REF!</definedName>
    <definedName name="HTML_3691">#REF!</definedName>
    <definedName name="HTML_3692">#REF!</definedName>
    <definedName name="HTML_3693">#REF!</definedName>
    <definedName name="HTML_3694">#REF!</definedName>
    <definedName name="HTML_3695">#REF!</definedName>
    <definedName name="HTML_3696">#REF!</definedName>
    <definedName name="HTML_3697">#REF!</definedName>
    <definedName name="HTML_3698">#REF!</definedName>
    <definedName name="HTML_3699">#REF!</definedName>
    <definedName name="HTML_37">#REF!</definedName>
    <definedName name="HTML_370">#REF!</definedName>
    <definedName name="HTML_3700">#REF!</definedName>
    <definedName name="HTML_3701">#REF!</definedName>
    <definedName name="HTML_3702">#REF!</definedName>
    <definedName name="HTML_3703">#REF!</definedName>
    <definedName name="HTML_3704">#REF!</definedName>
    <definedName name="HTML_3705">#REF!</definedName>
    <definedName name="HTML_3706">#REF!</definedName>
    <definedName name="HTML_3707">#REF!</definedName>
    <definedName name="HTML_3708">#REF!</definedName>
    <definedName name="HTML_3709">#REF!</definedName>
    <definedName name="HTML_371">#REF!</definedName>
    <definedName name="HTML_3710">#REF!</definedName>
    <definedName name="HTML_3711">#REF!</definedName>
    <definedName name="HTML_3712">#REF!</definedName>
    <definedName name="HTML_3713">#REF!</definedName>
    <definedName name="HTML_3714">#REF!</definedName>
    <definedName name="HTML_3715">#REF!</definedName>
    <definedName name="HTML_3716">#REF!</definedName>
    <definedName name="HTML_3718">#REF!</definedName>
    <definedName name="HTML_3719">#REF!</definedName>
    <definedName name="HTML_372">#REF!</definedName>
    <definedName name="HTML_3720">#REF!</definedName>
    <definedName name="HTML_3721">#REF!</definedName>
    <definedName name="HTML_3722">#REF!</definedName>
    <definedName name="HTML_3723">#REF!</definedName>
    <definedName name="HTML_3724">#REF!</definedName>
    <definedName name="HTML_3725">#REF!</definedName>
    <definedName name="HTML_3726">#REF!</definedName>
    <definedName name="HTML_3727">#REF!</definedName>
    <definedName name="HTML_3728">#REF!</definedName>
    <definedName name="HTML_3729">#REF!</definedName>
    <definedName name="HTML_373">#REF!</definedName>
    <definedName name="HTML_3730">#REF!</definedName>
    <definedName name="HTML_3731">#REF!</definedName>
    <definedName name="HTML_3732">#REF!</definedName>
    <definedName name="HTML_3733">#REF!</definedName>
    <definedName name="HTML_3734">#REF!</definedName>
    <definedName name="HTML_3735">#REF!</definedName>
    <definedName name="HTML_3736">#REF!</definedName>
    <definedName name="HTML_3737">#REF!</definedName>
    <definedName name="HTML_3738">#REF!</definedName>
    <definedName name="HTML_3739">#REF!</definedName>
    <definedName name="HTML_374">#REF!</definedName>
    <definedName name="HTML_3740">#REF!</definedName>
    <definedName name="HTML_3741">#REF!</definedName>
    <definedName name="HTML_3742">#REF!</definedName>
    <definedName name="HTML_3743">#REF!</definedName>
    <definedName name="HTML_3744">#REF!</definedName>
    <definedName name="HTML_3745">#REF!</definedName>
    <definedName name="HTML_3746">#REF!</definedName>
    <definedName name="HTML_3747">#REF!</definedName>
    <definedName name="HTML_3748">#REF!</definedName>
    <definedName name="HTML_3749">#REF!</definedName>
    <definedName name="HTML_375">#REF!</definedName>
    <definedName name="HTML_3750">#REF!</definedName>
    <definedName name="HTML_3751">#REF!</definedName>
    <definedName name="HTML_3752">#REF!</definedName>
    <definedName name="HTML_3753">#REF!</definedName>
    <definedName name="HTML_3755">#REF!</definedName>
    <definedName name="HTML_3756">#REF!</definedName>
    <definedName name="HTML_3757">#REF!</definedName>
    <definedName name="HTML_3758">#REF!</definedName>
    <definedName name="HTML_3759">#REF!</definedName>
    <definedName name="HTML_376">#REF!</definedName>
    <definedName name="HTML_3760">#REF!</definedName>
    <definedName name="HTML_3761">#REF!</definedName>
    <definedName name="HTML_3762">#REF!</definedName>
    <definedName name="HTML_3763">#REF!</definedName>
    <definedName name="HTML_3764">#REF!</definedName>
    <definedName name="HTML_3765">#REF!</definedName>
    <definedName name="HTML_3766">#REF!</definedName>
    <definedName name="HTML_3767">#REF!</definedName>
    <definedName name="HTML_3768">#REF!</definedName>
    <definedName name="HTML_3769">#REF!</definedName>
    <definedName name="HTML_377">#REF!</definedName>
    <definedName name="HTML_3770">#REF!</definedName>
    <definedName name="HTML_3771">#REF!</definedName>
    <definedName name="HTML_3772">#REF!</definedName>
    <definedName name="HTML_3773">#REF!</definedName>
    <definedName name="HTML_3774">#REF!</definedName>
    <definedName name="HTML_3775">#REF!</definedName>
    <definedName name="HTML_3776">#REF!</definedName>
    <definedName name="HTML_3777">#REF!</definedName>
    <definedName name="HTML_3778">#REF!</definedName>
    <definedName name="HTML_3779">#REF!</definedName>
    <definedName name="HTML_378">#REF!</definedName>
    <definedName name="HTML_3780">#REF!</definedName>
    <definedName name="HTML_3781">#REF!</definedName>
    <definedName name="HTML_3782">#REF!</definedName>
    <definedName name="HTML_3783">#REF!</definedName>
    <definedName name="HTML_3784">#REF!</definedName>
    <definedName name="HTML_3785">#REF!</definedName>
    <definedName name="HTML_3786">#REF!</definedName>
    <definedName name="HTML_3787">#REF!</definedName>
    <definedName name="HTML_3788">#REF!</definedName>
    <definedName name="HTML_3789">#REF!</definedName>
    <definedName name="HTML_379">#REF!</definedName>
    <definedName name="HTML_3790">#REF!</definedName>
    <definedName name="HTML_3791">#REF!</definedName>
    <definedName name="HTML_3792">#REF!</definedName>
    <definedName name="HTML_3794">#REF!</definedName>
    <definedName name="HTML_3795">#REF!</definedName>
    <definedName name="HTML_3796">#REF!</definedName>
    <definedName name="HTML_3797">#REF!</definedName>
    <definedName name="HTML_3798">#REF!</definedName>
    <definedName name="HTML_3799">#REF!</definedName>
    <definedName name="HTML_38">#REF!</definedName>
    <definedName name="HTML_380">#REF!</definedName>
    <definedName name="HTML_3800">#REF!</definedName>
    <definedName name="HTML_3801">#REF!</definedName>
    <definedName name="HTML_3802">#REF!</definedName>
    <definedName name="HTML_3803">#REF!</definedName>
    <definedName name="HTML_3804">#REF!</definedName>
    <definedName name="HTML_3805">#REF!</definedName>
    <definedName name="HTML_3806">#REF!</definedName>
    <definedName name="HTML_3807">#REF!</definedName>
    <definedName name="HTML_3808">#REF!</definedName>
    <definedName name="HTML_3809">#REF!</definedName>
    <definedName name="HTML_3810">#REF!</definedName>
    <definedName name="HTML_3811">#REF!</definedName>
    <definedName name="HTML_3812">#REF!</definedName>
    <definedName name="HTML_3813">#REF!</definedName>
    <definedName name="HTML_3814">#REF!</definedName>
    <definedName name="HTML_3815">#REF!</definedName>
    <definedName name="HTML_3816">#REF!</definedName>
    <definedName name="HTML_3817">#REF!</definedName>
    <definedName name="HTML_3818">#REF!</definedName>
    <definedName name="HTML_3819">#REF!</definedName>
    <definedName name="HTML_382">#REF!</definedName>
    <definedName name="HTML_3820">#REF!</definedName>
    <definedName name="HTML_3821">#REF!</definedName>
    <definedName name="HTML_3822">#REF!</definedName>
    <definedName name="HTML_3823">#REF!</definedName>
    <definedName name="HTML_3824">#REF!</definedName>
    <definedName name="HTML_3825">#REF!</definedName>
    <definedName name="HTML_3827">#REF!</definedName>
    <definedName name="HTML_3828">#REF!</definedName>
    <definedName name="HTML_3829">#REF!</definedName>
    <definedName name="HTML_383">#REF!</definedName>
    <definedName name="HTML_3830">#REF!</definedName>
    <definedName name="HTML_3831">#REF!</definedName>
    <definedName name="HTML_3832">#REF!</definedName>
    <definedName name="HTML_3833">#REF!</definedName>
    <definedName name="HTML_3834">#REF!</definedName>
    <definedName name="HTML_3835">#REF!</definedName>
    <definedName name="HTML_3836">#REF!</definedName>
    <definedName name="HTML_3837">#REF!</definedName>
    <definedName name="HTML_3838">#REF!</definedName>
    <definedName name="HTML_3839">#REF!</definedName>
    <definedName name="HTML_384">#REF!</definedName>
    <definedName name="HTML_3840">#REF!</definedName>
    <definedName name="HTML_3841">#REF!</definedName>
    <definedName name="HTML_3842">#REF!</definedName>
    <definedName name="HTML_3843">#REF!</definedName>
    <definedName name="HTML_3844">#REF!</definedName>
    <definedName name="HTML_3845">#REF!</definedName>
    <definedName name="HTML_3846">#REF!</definedName>
    <definedName name="HTML_3847">#REF!</definedName>
    <definedName name="HTML_3848">#REF!</definedName>
    <definedName name="HTML_3849">#REF!</definedName>
    <definedName name="HTML_385">#REF!</definedName>
    <definedName name="HTML_3851">#REF!</definedName>
    <definedName name="HTML_3852">#REF!</definedName>
    <definedName name="HTML_3853">#REF!</definedName>
    <definedName name="HTML_3854">#REF!</definedName>
    <definedName name="HTML_3855">#REF!</definedName>
    <definedName name="HTML_3856">#REF!</definedName>
    <definedName name="HTML_3857">#REF!</definedName>
    <definedName name="HTML_3858">#REF!</definedName>
    <definedName name="HTML_3859">#REF!</definedName>
    <definedName name="HTML_386">#REF!</definedName>
    <definedName name="HTML_3860">#REF!</definedName>
    <definedName name="HTML_3861">#REF!</definedName>
    <definedName name="HTML_3862">#REF!</definedName>
    <definedName name="HTML_3863">#REF!</definedName>
    <definedName name="HTML_3864">#REF!</definedName>
    <definedName name="HTML_3865">#REF!</definedName>
    <definedName name="HTML_3866">#REF!</definedName>
    <definedName name="HTML_3867">#REF!</definedName>
    <definedName name="HTML_3868">#REF!</definedName>
    <definedName name="HTML_3869">#REF!</definedName>
    <definedName name="HTML_387">#REF!</definedName>
    <definedName name="HTML_3870">#REF!</definedName>
    <definedName name="HTML_3871">#REF!</definedName>
    <definedName name="HTML_3873">#REF!</definedName>
    <definedName name="HTML_3874">#REF!</definedName>
    <definedName name="HTML_3875">#REF!</definedName>
    <definedName name="HTML_3876">#REF!</definedName>
    <definedName name="HTML_3877">#REF!</definedName>
    <definedName name="HTML_3878">#REF!</definedName>
    <definedName name="HTML_3879">#REF!</definedName>
    <definedName name="HTML_388">#REF!</definedName>
    <definedName name="HTML_3880">#REF!</definedName>
    <definedName name="HTML_3881">#REF!</definedName>
    <definedName name="HTML_3882">#REF!</definedName>
    <definedName name="HTML_3883">#REF!</definedName>
    <definedName name="HTML_3884">#REF!</definedName>
    <definedName name="HTML_3885">#REF!</definedName>
    <definedName name="HTML_3886">#REF!</definedName>
    <definedName name="HTML_3887">#REF!</definedName>
    <definedName name="HTML_3888">#REF!</definedName>
    <definedName name="HTML_3889">#REF!</definedName>
    <definedName name="HTML_389">#REF!</definedName>
    <definedName name="HTML_3890">#REF!</definedName>
    <definedName name="HTML_3891">#REF!</definedName>
    <definedName name="HTML_3892">#REF!</definedName>
    <definedName name="HTML_3893">#REF!</definedName>
    <definedName name="HTML_3894">#REF!</definedName>
    <definedName name="HTML_3895">#REF!</definedName>
    <definedName name="HTML_3896">#REF!</definedName>
    <definedName name="HTML_3897">#REF!</definedName>
    <definedName name="HTML_3898">#REF!</definedName>
    <definedName name="HTML_3899">#REF!</definedName>
    <definedName name="HTML_39">#REF!</definedName>
    <definedName name="HTML_390">#REF!</definedName>
    <definedName name="HTML_3900">#REF!</definedName>
    <definedName name="HTML_3902">#REF!</definedName>
    <definedName name="HTML_3903">#REF!</definedName>
    <definedName name="HTML_3904">#REF!</definedName>
    <definedName name="HTML_3905">#REF!</definedName>
    <definedName name="HTML_3906">#REF!</definedName>
    <definedName name="HTML_3907">#REF!</definedName>
    <definedName name="HTML_3908">#REF!</definedName>
    <definedName name="HTML_3909">#REF!</definedName>
    <definedName name="HTML_391">#REF!</definedName>
    <definedName name="HTML_3910">#REF!</definedName>
    <definedName name="HTML_3911">#REF!</definedName>
    <definedName name="HTML_3912">#REF!</definedName>
    <definedName name="HTML_3913">#REF!</definedName>
    <definedName name="HTML_3914">#REF!</definedName>
    <definedName name="HTML_3915">#REF!</definedName>
    <definedName name="HTML_3916">#REF!</definedName>
    <definedName name="HTML_3917">#REF!</definedName>
    <definedName name="HTML_3918">#REF!</definedName>
    <definedName name="HTML_392">#REF!</definedName>
    <definedName name="HTML_3920">#REF!</definedName>
    <definedName name="HTML_3921">#REF!</definedName>
    <definedName name="HTML_3922">#REF!</definedName>
    <definedName name="HTML_3923">#REF!</definedName>
    <definedName name="HTML_3924">#REF!</definedName>
    <definedName name="HTML_3925">#REF!</definedName>
    <definedName name="HTML_3926">#REF!</definedName>
    <definedName name="HTML_3927">#REF!</definedName>
    <definedName name="HTML_3928">#REF!</definedName>
    <definedName name="HTML_3929">#REF!</definedName>
    <definedName name="HTML_393">#REF!</definedName>
    <definedName name="HTML_3930">#REF!</definedName>
    <definedName name="HTML_3931">#REF!</definedName>
    <definedName name="HTML_3932">#REF!</definedName>
    <definedName name="HTML_3933">#REF!</definedName>
    <definedName name="HTML_3934">#REF!</definedName>
    <definedName name="HTML_3935">#REF!</definedName>
    <definedName name="HTML_3936">#REF!</definedName>
    <definedName name="HTML_3937">#REF!</definedName>
    <definedName name="HTML_3938">#REF!</definedName>
    <definedName name="HTML_3939">#REF!</definedName>
    <definedName name="HTML_394">#REF!</definedName>
    <definedName name="HTML_3940">#REF!</definedName>
    <definedName name="HTML_3941">#REF!</definedName>
    <definedName name="HTML_3942">#REF!</definedName>
    <definedName name="HTML_3943">#REF!</definedName>
    <definedName name="HTML_3944">#REF!</definedName>
    <definedName name="HTML_3945">#REF!</definedName>
    <definedName name="HTML_3947">#REF!</definedName>
    <definedName name="HTML_3948">#REF!</definedName>
    <definedName name="HTML_3949">#REF!</definedName>
    <definedName name="HTML_395">#REF!</definedName>
    <definedName name="HTML_3950">#REF!</definedName>
    <definedName name="HTML_3951">#REF!</definedName>
    <definedName name="HTML_3952">#REF!</definedName>
    <definedName name="HTML_3953">#REF!</definedName>
    <definedName name="HTML_3954">#REF!</definedName>
    <definedName name="HTML_3955">#REF!</definedName>
    <definedName name="HTML_3956">#REF!</definedName>
    <definedName name="HTML_3957">#REF!</definedName>
    <definedName name="HTML_3958">#REF!</definedName>
    <definedName name="HTML_3959">#REF!</definedName>
    <definedName name="HTML_396">#REF!</definedName>
    <definedName name="HTML_3960">#REF!</definedName>
    <definedName name="HTML_3961">#REF!</definedName>
    <definedName name="HTML_3962">#REF!</definedName>
    <definedName name="HTML_3963">#REF!</definedName>
    <definedName name="HTML_3964">#REF!</definedName>
    <definedName name="HTML_3965">#REF!</definedName>
    <definedName name="HTML_3966">#REF!</definedName>
    <definedName name="HTML_3967">#REF!</definedName>
    <definedName name="HTML_3968">#REF!</definedName>
    <definedName name="HTML_397">#REF!</definedName>
    <definedName name="HTML_3970">#REF!</definedName>
    <definedName name="HTML_3971">#REF!</definedName>
    <definedName name="HTML_3972">#REF!</definedName>
    <definedName name="HTML_3973">#REF!</definedName>
    <definedName name="HTML_3974">#REF!</definedName>
    <definedName name="HTML_3975">#REF!</definedName>
    <definedName name="HTML_3976">#REF!</definedName>
    <definedName name="HTML_3977">#REF!</definedName>
    <definedName name="HTML_3978">#REF!</definedName>
    <definedName name="HTML_3979">#REF!</definedName>
    <definedName name="HTML_398">#REF!</definedName>
    <definedName name="HTML_3980">#REF!</definedName>
    <definedName name="HTML_3981">#REF!</definedName>
    <definedName name="HTML_3982">#REF!</definedName>
    <definedName name="HTML_3983">#REF!</definedName>
    <definedName name="HTML_3984">#REF!</definedName>
    <definedName name="HTML_3985">#REF!</definedName>
    <definedName name="HTML_3986">#REF!</definedName>
    <definedName name="HTML_3987">#REF!</definedName>
    <definedName name="HTML_3988">#REF!</definedName>
    <definedName name="HTML_3989">#REF!</definedName>
    <definedName name="HTML_399">#REF!</definedName>
    <definedName name="HTML_3990">#REF!</definedName>
    <definedName name="HTML_3991">#REF!</definedName>
    <definedName name="HTML_3993">#REF!</definedName>
    <definedName name="HTML_3994">#REF!</definedName>
    <definedName name="HTML_3995">#REF!</definedName>
    <definedName name="HTML_3996">#REF!</definedName>
    <definedName name="HTML_3997">#REF!</definedName>
    <definedName name="HTML_3998">#REF!</definedName>
    <definedName name="HTML_3999">#REF!</definedName>
    <definedName name="HTML_40">#REF!</definedName>
    <definedName name="HTML_400">#REF!</definedName>
    <definedName name="HTML_4000">#REF!</definedName>
    <definedName name="HTML_4001">#REF!</definedName>
    <definedName name="HTML_4002">#REF!</definedName>
    <definedName name="HTML_4003">#REF!</definedName>
    <definedName name="HTML_4004">#REF!</definedName>
    <definedName name="HTML_4005">#REF!</definedName>
    <definedName name="HTML_4006">#REF!</definedName>
    <definedName name="HTML_4007">#REF!</definedName>
    <definedName name="HTML_4008">#REF!</definedName>
    <definedName name="HTML_4009">#REF!</definedName>
    <definedName name="HTML_401">#REF!</definedName>
    <definedName name="HTML_4010">#REF!</definedName>
    <definedName name="HTML_402">#REF!</definedName>
    <definedName name="HTML_403">#REF!</definedName>
    <definedName name="HTML_404">#REF!</definedName>
    <definedName name="HTML_405">#REF!</definedName>
    <definedName name="HTML_406">#REF!</definedName>
    <definedName name="HTML_407">#REF!</definedName>
    <definedName name="HTML_408">#REF!</definedName>
    <definedName name="HTML_409">#REF!</definedName>
    <definedName name="HTML_41">#REF!</definedName>
    <definedName name="HTML_410">#REF!</definedName>
    <definedName name="HTML_411">#REF!</definedName>
    <definedName name="HTML_412">#REF!</definedName>
    <definedName name="HTML_413">#REF!</definedName>
    <definedName name="HTML_414">#REF!</definedName>
    <definedName name="HTML_415">#REF!</definedName>
    <definedName name="HTML_416">#REF!</definedName>
    <definedName name="HTML_417">#REF!</definedName>
    <definedName name="HTML_418">#REF!</definedName>
    <definedName name="HTML_419">#REF!</definedName>
    <definedName name="HTML_42">#REF!</definedName>
    <definedName name="HTML_421">#REF!</definedName>
    <definedName name="HTML_422">#REF!</definedName>
    <definedName name="HTML_4223">#REF!</definedName>
    <definedName name="HTML_423">#REF!</definedName>
    <definedName name="HTML_424">#REF!</definedName>
    <definedName name="HTML_425">#REF!</definedName>
    <definedName name="HTML_426">#REF!</definedName>
    <definedName name="HTML_427">#REF!</definedName>
    <definedName name="HTML_4270">#REF!</definedName>
    <definedName name="HTML_428">#REF!</definedName>
    <definedName name="HTML_429">#REF!</definedName>
    <definedName name="HTML_43">#REF!</definedName>
    <definedName name="HTML_430">#REF!</definedName>
    <definedName name="HTML_431">#REF!</definedName>
    <definedName name="HTML_432">#REF!</definedName>
    <definedName name="HTML_433">#REF!</definedName>
    <definedName name="HTML_434">#REF!</definedName>
    <definedName name="HTML_435">#REF!</definedName>
    <definedName name="HTML_436">#REF!</definedName>
    <definedName name="HTML_437">#REF!</definedName>
    <definedName name="HTML_438">#REF!</definedName>
    <definedName name="HTML_439">#REF!</definedName>
    <definedName name="HTML_44">#REF!</definedName>
    <definedName name="HTML_440">#REF!</definedName>
    <definedName name="HTML_441">#REF!</definedName>
    <definedName name="HTML_442">#REF!</definedName>
    <definedName name="HTML_443">#REF!</definedName>
    <definedName name="HTML_444">#REF!</definedName>
    <definedName name="HTML_445">#REF!</definedName>
    <definedName name="HTML_446">#REF!</definedName>
    <definedName name="HTML_447">#REF!</definedName>
    <definedName name="HTML_448">#REF!</definedName>
    <definedName name="HTML_449">#REF!</definedName>
    <definedName name="HTML_45">#REF!</definedName>
    <definedName name="HTML_450">#REF!</definedName>
    <definedName name="HTML_451">#REF!</definedName>
    <definedName name="HTML_452">#REF!</definedName>
    <definedName name="HTML_454">#REF!</definedName>
    <definedName name="HTML_455">#REF!</definedName>
    <definedName name="HTML_456">#REF!</definedName>
    <definedName name="HTML_457">#REF!</definedName>
    <definedName name="HTML_458">#REF!</definedName>
    <definedName name="HTML_459">#REF!</definedName>
    <definedName name="HTML_46">#REF!</definedName>
    <definedName name="HTML_460">#REF!</definedName>
    <definedName name="HTML_461">#REF!</definedName>
    <definedName name="HTML_462">#REF!</definedName>
    <definedName name="HTML_463">#REF!</definedName>
    <definedName name="HTML_464">#REF!</definedName>
    <definedName name="HTML_465">#REF!</definedName>
    <definedName name="HTML_466">#REF!</definedName>
    <definedName name="HTML_467">#REF!</definedName>
    <definedName name="HTML_468">#REF!</definedName>
    <definedName name="HTML_469">#REF!</definedName>
    <definedName name="HTML_47">#REF!</definedName>
    <definedName name="HTML_470">#REF!</definedName>
    <definedName name="HTML_471">#REF!</definedName>
    <definedName name="HTML_472">#REF!</definedName>
    <definedName name="HTML_473">#REF!</definedName>
    <definedName name="HTML_474">#REF!</definedName>
    <definedName name="HTML_475">#REF!</definedName>
    <definedName name="HTML_476">#REF!</definedName>
    <definedName name="HTML_477">#REF!</definedName>
    <definedName name="HTML_478">#REF!</definedName>
    <definedName name="HTML_479">#REF!</definedName>
    <definedName name="HTML_48">#REF!</definedName>
    <definedName name="HTML_480">#REF!</definedName>
    <definedName name="HTML_482">#REF!</definedName>
    <definedName name="HTML_483">#REF!</definedName>
    <definedName name="HTML_484">#REF!</definedName>
    <definedName name="HTML_485">#REF!</definedName>
    <definedName name="HTML_486">#REF!</definedName>
    <definedName name="HTML_487">#REF!</definedName>
    <definedName name="HTML_488">#REF!</definedName>
    <definedName name="HTML_489">#REF!</definedName>
    <definedName name="HTML_49">#REF!</definedName>
    <definedName name="HTML_490">#REF!</definedName>
    <definedName name="HTML_491">#REF!</definedName>
    <definedName name="HTML_492">#REF!</definedName>
    <definedName name="HTML_493">#REF!</definedName>
    <definedName name="HTML_494">#REF!</definedName>
    <definedName name="HTML_495">#REF!</definedName>
    <definedName name="HTML_496">#REF!</definedName>
    <definedName name="HTML_497">#REF!</definedName>
    <definedName name="HTML_498">#REF!</definedName>
    <definedName name="HTML_499">#REF!</definedName>
    <definedName name="HTML_50">#REF!</definedName>
    <definedName name="HTML_500">#REF!</definedName>
    <definedName name="HTML_501">#REF!</definedName>
    <definedName name="HTML_502">#REF!</definedName>
    <definedName name="HTML_503">#REF!</definedName>
    <definedName name="HTML_504">#REF!</definedName>
    <definedName name="HTML_505">#REF!</definedName>
    <definedName name="HTML_506">#REF!</definedName>
    <definedName name="HTML_507">#REF!</definedName>
    <definedName name="HTML_508">#REF!</definedName>
    <definedName name="HTML_509">#REF!</definedName>
    <definedName name="HTML_51">#REF!</definedName>
    <definedName name="HTML_510">#REF!</definedName>
    <definedName name="HTML_511">#REF!</definedName>
    <definedName name="HTML_512">#REF!</definedName>
    <definedName name="HTML_513">#REF!</definedName>
    <definedName name="HTML_514">#REF!</definedName>
    <definedName name="HTML_515">#REF!</definedName>
    <definedName name="HTML_516">#REF!</definedName>
    <definedName name="HTML_517">#REF!</definedName>
    <definedName name="HTML_518">#REF!</definedName>
    <definedName name="HTML_519">#REF!</definedName>
    <definedName name="HTML_52">#REF!</definedName>
    <definedName name="HTML_520">#REF!</definedName>
    <definedName name="HTML_521">#REF!</definedName>
    <definedName name="HTML_522">#REF!</definedName>
    <definedName name="HTML_523">#REF!</definedName>
    <definedName name="HTML_524">#REF!</definedName>
    <definedName name="HTML_525">#REF!</definedName>
    <definedName name="HTML_526">#REF!</definedName>
    <definedName name="HTML_527">#REF!</definedName>
    <definedName name="HTML_528">#REF!</definedName>
    <definedName name="HTML_529">#REF!</definedName>
    <definedName name="HTML_53">#REF!</definedName>
    <definedName name="HTML_530">#REF!</definedName>
    <definedName name="HTML_531">#REF!</definedName>
    <definedName name="HTML_532">#REF!</definedName>
    <definedName name="HTML_533">#REF!</definedName>
    <definedName name="HTML_534">#REF!</definedName>
    <definedName name="HTML_535">#REF!</definedName>
    <definedName name="HTML_536">#REF!</definedName>
    <definedName name="HTML_537">#REF!</definedName>
    <definedName name="HTML_538">#REF!</definedName>
    <definedName name="HTML_539">#REF!</definedName>
    <definedName name="HTML_54">#REF!</definedName>
    <definedName name="HTML_540">#REF!</definedName>
    <definedName name="HTML_541">#REF!</definedName>
    <definedName name="HTML_542">#REF!</definedName>
    <definedName name="HTML_543">#REF!</definedName>
    <definedName name="HTML_544">#REF!</definedName>
    <definedName name="HTML_545">#REF!</definedName>
    <definedName name="HTML_546">#REF!</definedName>
    <definedName name="HTML_547">#REF!</definedName>
    <definedName name="HTML_548">#REF!</definedName>
    <definedName name="HTML_549">#REF!</definedName>
    <definedName name="HTML_55">#REF!</definedName>
    <definedName name="HTML_550">#REF!</definedName>
    <definedName name="HTML_551">#REF!</definedName>
    <definedName name="HTML_552">#REF!</definedName>
    <definedName name="HTML_553">#REF!</definedName>
    <definedName name="HTML_554">#REF!</definedName>
    <definedName name="HTML_555">#REF!</definedName>
    <definedName name="HTML_556">#REF!</definedName>
    <definedName name="HTML_557">#REF!</definedName>
    <definedName name="HTML_558">#REF!</definedName>
    <definedName name="HTML_559">#REF!</definedName>
    <definedName name="HTML_56">#REF!</definedName>
    <definedName name="HTML_561">#REF!</definedName>
    <definedName name="HTML_562">#REF!</definedName>
    <definedName name="HTML_563">#REF!</definedName>
    <definedName name="HTML_564">#REF!</definedName>
    <definedName name="HTML_565">#REF!</definedName>
    <definedName name="HTML_566">#REF!</definedName>
    <definedName name="HTML_567">#REF!</definedName>
    <definedName name="HTML_568">#REF!</definedName>
    <definedName name="HTML_569">#REF!</definedName>
    <definedName name="HTML_570">#REF!</definedName>
    <definedName name="HTML_571">#REF!</definedName>
    <definedName name="HTML_572">#REF!</definedName>
    <definedName name="HTML_573">#REF!</definedName>
    <definedName name="HTML_574">#REF!</definedName>
    <definedName name="HTML_575">#REF!</definedName>
    <definedName name="HTML_576">#REF!</definedName>
    <definedName name="HTML_577">#REF!</definedName>
    <definedName name="HTML_578">#REF!</definedName>
    <definedName name="HTML_579">#REF!</definedName>
    <definedName name="HTML_58">#REF!</definedName>
    <definedName name="HTML_580">#REF!</definedName>
    <definedName name="HTML_581">#REF!</definedName>
    <definedName name="HTML_582">#REF!</definedName>
    <definedName name="HTML_583">#REF!</definedName>
    <definedName name="HTML_584">#REF!</definedName>
    <definedName name="HTML_585">#REF!</definedName>
    <definedName name="HTML_586">#REF!</definedName>
    <definedName name="HTML_588">#REF!</definedName>
    <definedName name="HTML_589">#REF!</definedName>
    <definedName name="HTML_59">#REF!</definedName>
    <definedName name="HTML_590">#REF!</definedName>
    <definedName name="HTML_591">#REF!</definedName>
    <definedName name="HTML_592">#REF!</definedName>
    <definedName name="HTML_593">#REF!</definedName>
    <definedName name="HTML_594">#REF!</definedName>
    <definedName name="HTML_595">#REF!</definedName>
    <definedName name="HTML_596">#REF!</definedName>
    <definedName name="HTML_597">#REF!</definedName>
    <definedName name="HTML_598">#REF!</definedName>
    <definedName name="HTML_599">#REF!</definedName>
    <definedName name="HTML_60">#REF!</definedName>
    <definedName name="HTML_600">#REF!</definedName>
    <definedName name="HTML_601">#REF!</definedName>
    <definedName name="HTML_602">#REF!</definedName>
    <definedName name="HTML_603">#REF!</definedName>
    <definedName name="HTML_604">#REF!</definedName>
    <definedName name="HTML_605">#REF!</definedName>
    <definedName name="HTML_606">#REF!</definedName>
    <definedName name="HTML_607">#REF!</definedName>
    <definedName name="HTML_608">#REF!</definedName>
    <definedName name="HTML_609">#REF!</definedName>
    <definedName name="HTML_61">#REF!</definedName>
    <definedName name="HTML_610">#REF!</definedName>
    <definedName name="HTML_611">#REF!</definedName>
    <definedName name="HTML_612">#REF!</definedName>
    <definedName name="HTML_614">#REF!</definedName>
    <definedName name="HTML_615">#REF!</definedName>
    <definedName name="HTML_616">#REF!</definedName>
    <definedName name="HTML_617">#REF!</definedName>
    <definedName name="HTML_618">#REF!</definedName>
    <definedName name="HTML_619">#REF!</definedName>
    <definedName name="HTML_62">#REF!</definedName>
    <definedName name="HTML_620">#REF!</definedName>
    <definedName name="HTML_621">#REF!</definedName>
    <definedName name="HTML_622">#REF!</definedName>
    <definedName name="HTML_623">#REF!</definedName>
    <definedName name="HTML_624">#REF!</definedName>
    <definedName name="HTML_625">#REF!</definedName>
    <definedName name="HTML_626">#REF!</definedName>
    <definedName name="HTML_627">#REF!</definedName>
    <definedName name="HTML_628">#REF!</definedName>
    <definedName name="HTML_629">#REF!</definedName>
    <definedName name="HTML_63">#REF!</definedName>
    <definedName name="HTML_630">#REF!</definedName>
    <definedName name="HTML_631">#REF!</definedName>
    <definedName name="HTML_632">#REF!</definedName>
    <definedName name="HTML_633">#REF!</definedName>
    <definedName name="HTML_634">#REF!</definedName>
    <definedName name="HTML_635">#REF!</definedName>
    <definedName name="HTML_636">#REF!</definedName>
    <definedName name="HTML_637">#REF!</definedName>
    <definedName name="HTML_638">#REF!</definedName>
    <definedName name="HTML_639">#REF!</definedName>
    <definedName name="HTML_64">#REF!</definedName>
    <definedName name="HTML_640">#REF!</definedName>
    <definedName name="HTML_641">#REF!</definedName>
    <definedName name="HTML_642">#REF!</definedName>
    <definedName name="HTML_643">#REF!</definedName>
    <definedName name="HTML_645">#REF!</definedName>
    <definedName name="HTML_646">#REF!</definedName>
    <definedName name="HTML_647">#REF!</definedName>
    <definedName name="HTML_648">#REF!</definedName>
    <definedName name="HTML_649">#REF!</definedName>
    <definedName name="HTML_65">#REF!</definedName>
    <definedName name="HTML_650">#REF!</definedName>
    <definedName name="HTML_651">#REF!</definedName>
    <definedName name="HTML_652">#REF!</definedName>
    <definedName name="HTML_653">#REF!</definedName>
    <definedName name="HTML_654">#REF!</definedName>
    <definedName name="HTML_655">#REF!</definedName>
    <definedName name="HTML_656">#REF!</definedName>
    <definedName name="HTML_657">#REF!</definedName>
    <definedName name="HTML_658">#REF!</definedName>
    <definedName name="HTML_659">#REF!</definedName>
    <definedName name="HTML_66">#REF!</definedName>
    <definedName name="HTML_660">#REF!</definedName>
    <definedName name="HTML_661">#REF!</definedName>
    <definedName name="HTML_662">#REF!</definedName>
    <definedName name="HTML_663">#REF!</definedName>
    <definedName name="HTML_664">#REF!</definedName>
    <definedName name="HTML_665">#REF!</definedName>
    <definedName name="HTML_666">#REF!</definedName>
    <definedName name="HTML_667">#REF!</definedName>
    <definedName name="HTML_668">#REF!</definedName>
    <definedName name="HTML_669">#REF!</definedName>
    <definedName name="HTML_67">#REF!</definedName>
    <definedName name="HTML_670">#REF!</definedName>
    <definedName name="HTML_671">#REF!</definedName>
    <definedName name="HTML_672">#REF!</definedName>
    <definedName name="HTML_673">#REF!</definedName>
    <definedName name="HTML_674">#REF!</definedName>
    <definedName name="HTML_675">#REF!</definedName>
    <definedName name="HTML_676">#REF!</definedName>
    <definedName name="HTML_677">#REF!</definedName>
    <definedName name="HTML_678">#REF!</definedName>
    <definedName name="HTML_68">#REF!</definedName>
    <definedName name="HTML_680">#REF!</definedName>
    <definedName name="HTML_681">#REF!</definedName>
    <definedName name="HTML_682">#REF!</definedName>
    <definedName name="HTML_683">#REF!</definedName>
    <definedName name="HTML_684">#REF!</definedName>
    <definedName name="HTML_685">#REF!</definedName>
    <definedName name="HTML_686">#REF!</definedName>
    <definedName name="HTML_687">#REF!</definedName>
    <definedName name="HTML_688">#REF!</definedName>
    <definedName name="HTML_689">#REF!</definedName>
    <definedName name="HTML_69">#REF!</definedName>
    <definedName name="HTML_690">#REF!</definedName>
    <definedName name="HTML_691">#REF!</definedName>
    <definedName name="HTML_692">#REF!</definedName>
    <definedName name="HTML_693">#REF!</definedName>
    <definedName name="HTML_694">#REF!</definedName>
    <definedName name="HTML_695">#REF!</definedName>
    <definedName name="HTML_696">#REF!</definedName>
    <definedName name="HTML_697">#REF!</definedName>
    <definedName name="HTML_698">#REF!</definedName>
    <definedName name="HTML_699">#REF!</definedName>
    <definedName name="HTML_70">#REF!</definedName>
    <definedName name="HTML_700">#REF!</definedName>
    <definedName name="HTML_701">#REF!</definedName>
    <definedName name="HTML_702">#REF!</definedName>
    <definedName name="HTML_703">#REF!</definedName>
    <definedName name="HTML_704">#REF!</definedName>
    <definedName name="HTML_705">#REF!</definedName>
    <definedName name="HTML_706">#REF!</definedName>
    <definedName name="HTML_707">#REF!</definedName>
    <definedName name="HTML_708">#REF!</definedName>
    <definedName name="HTML_709">#REF!</definedName>
    <definedName name="HTML_71">#REF!</definedName>
    <definedName name="HTML_711">#REF!</definedName>
    <definedName name="HTML_712">#REF!</definedName>
    <definedName name="HTML_713">#REF!</definedName>
    <definedName name="HTML_714">#REF!</definedName>
    <definedName name="HTML_715">#REF!</definedName>
    <definedName name="HTML_716">#REF!</definedName>
    <definedName name="HTML_717">#REF!</definedName>
    <definedName name="HTML_718">#REF!</definedName>
    <definedName name="HTML_719">#REF!</definedName>
    <definedName name="HTML_72">#REF!</definedName>
    <definedName name="HTML_720">#REF!</definedName>
    <definedName name="HTML_721">#REF!</definedName>
    <definedName name="HTML_722">#REF!</definedName>
    <definedName name="HTML_723">#REF!</definedName>
    <definedName name="HTML_724">#REF!</definedName>
    <definedName name="HTML_725">#REF!</definedName>
    <definedName name="HTML_726">#REF!</definedName>
    <definedName name="HTML_727">#REF!</definedName>
    <definedName name="HTML_728">#REF!</definedName>
    <definedName name="HTML_729">#REF!</definedName>
    <definedName name="HTML_73">#REF!</definedName>
    <definedName name="HTML_730">#REF!</definedName>
    <definedName name="HTML_731">#REF!</definedName>
    <definedName name="HTML_732">#REF!</definedName>
    <definedName name="HTML_733">#REF!</definedName>
    <definedName name="HTML_734">#REF!</definedName>
    <definedName name="HTML_735">#REF!</definedName>
    <definedName name="HTML_736">#REF!</definedName>
    <definedName name="HTML_737">#REF!</definedName>
    <definedName name="HTML_738">#REF!</definedName>
    <definedName name="HTML_739">#REF!</definedName>
    <definedName name="HTML_74">#REF!</definedName>
    <definedName name="HTML_740">#REF!</definedName>
    <definedName name="HTML_741">#REF!</definedName>
    <definedName name="HTML_742">#REF!</definedName>
    <definedName name="HTML_744">#REF!</definedName>
    <definedName name="HTML_745">#REF!</definedName>
    <definedName name="HTML_746">#REF!</definedName>
    <definedName name="HTML_747">#REF!</definedName>
    <definedName name="HTML_748">#REF!</definedName>
    <definedName name="HTML_749">#REF!</definedName>
    <definedName name="HTML_75">#REF!</definedName>
    <definedName name="HTML_750">#REF!</definedName>
    <definedName name="HTML_751">#REF!</definedName>
    <definedName name="HTML_752">#REF!</definedName>
    <definedName name="HTML_753">#REF!</definedName>
    <definedName name="HTML_754">#REF!</definedName>
    <definedName name="HTML_755">#REF!</definedName>
    <definedName name="HTML_756">#REF!</definedName>
    <definedName name="HTML_757">#REF!</definedName>
    <definedName name="HTML_758">#REF!</definedName>
    <definedName name="HTML_759">#REF!</definedName>
    <definedName name="HTML_76">#REF!</definedName>
    <definedName name="HTML_760">#REF!</definedName>
    <definedName name="HTML_761">#REF!</definedName>
    <definedName name="HTML_762">#REF!</definedName>
    <definedName name="HTML_763">#REF!</definedName>
    <definedName name="HTML_764">#REF!</definedName>
    <definedName name="HTML_765">#REF!</definedName>
    <definedName name="HTML_766">#REF!</definedName>
    <definedName name="HTML_767">#REF!</definedName>
    <definedName name="HTML_768">#REF!</definedName>
    <definedName name="HTML_769">#REF!</definedName>
    <definedName name="HTML_77">#REF!</definedName>
    <definedName name="HTML_770">#REF!</definedName>
    <definedName name="HTML_771">#REF!</definedName>
    <definedName name="HTML_772">#REF!</definedName>
    <definedName name="HTML_773">#REF!</definedName>
    <definedName name="HTML_774">#REF!</definedName>
    <definedName name="HTML_775">#REF!</definedName>
    <definedName name="HTML_776">#REF!</definedName>
    <definedName name="HTML_777">#REF!</definedName>
    <definedName name="HTML_778">#REF!</definedName>
    <definedName name="HTML_779">#REF!</definedName>
    <definedName name="HTML_78">#REF!</definedName>
    <definedName name="HTML_780">#REF!</definedName>
    <definedName name="HTML_782">#REF!</definedName>
    <definedName name="HTML_783">#REF!</definedName>
    <definedName name="HTML_784">#REF!</definedName>
    <definedName name="HTML_785">#REF!</definedName>
    <definedName name="HTML_786">#REF!</definedName>
    <definedName name="HTML_787">#REF!</definedName>
    <definedName name="HTML_788">#REF!</definedName>
    <definedName name="HTML_789">#REF!</definedName>
    <definedName name="HTML_79">#REF!</definedName>
    <definedName name="HTML_790">#REF!</definedName>
    <definedName name="HTML_791">#REF!</definedName>
    <definedName name="HTML_792">#REF!</definedName>
    <definedName name="HTML_793">#REF!</definedName>
    <definedName name="HTML_794">#REF!</definedName>
    <definedName name="HTML_795">#REF!</definedName>
    <definedName name="HTML_796">#REF!</definedName>
    <definedName name="HTML_797">#REF!</definedName>
    <definedName name="HTML_798">#REF!</definedName>
    <definedName name="HTML_799">#REF!</definedName>
    <definedName name="HTML_80">#REF!</definedName>
    <definedName name="HTML_800">#REF!</definedName>
    <definedName name="HTML_801">#REF!</definedName>
    <definedName name="HTML_802">#REF!</definedName>
    <definedName name="HTML_803">#REF!</definedName>
    <definedName name="HTML_804">#REF!</definedName>
    <definedName name="HTML_805">#REF!</definedName>
    <definedName name="HTML_806">#REF!</definedName>
    <definedName name="HTML_807">#REF!</definedName>
    <definedName name="HTML_808">#REF!</definedName>
    <definedName name="HTML_809">#REF!</definedName>
    <definedName name="HTML_81">#REF!</definedName>
    <definedName name="HTML_811">#REF!</definedName>
    <definedName name="HTML_812">#REF!</definedName>
    <definedName name="HTML_813">#REF!</definedName>
    <definedName name="HTML_814">#REF!</definedName>
    <definedName name="HTML_815">#REF!</definedName>
    <definedName name="HTML_816">#REF!</definedName>
    <definedName name="HTML_817">#REF!</definedName>
    <definedName name="HTML_818">#REF!</definedName>
    <definedName name="HTML_819">#REF!</definedName>
    <definedName name="HTML_82">#REF!</definedName>
    <definedName name="HTML_820">#REF!</definedName>
    <definedName name="HTML_821">#REF!</definedName>
    <definedName name="HTML_822">#REF!</definedName>
    <definedName name="HTML_823">#REF!</definedName>
    <definedName name="HTML_824">#REF!</definedName>
    <definedName name="HTML_825">#REF!</definedName>
    <definedName name="HTML_826">#REF!</definedName>
    <definedName name="HTML_827">#REF!</definedName>
    <definedName name="HTML_828">#REF!</definedName>
    <definedName name="HTML_829">#REF!</definedName>
    <definedName name="HTML_83">#REF!</definedName>
    <definedName name="HTML_830">#REF!</definedName>
    <definedName name="HTML_831">#REF!</definedName>
    <definedName name="HTML_832">#REF!</definedName>
    <definedName name="HTML_833">#REF!</definedName>
    <definedName name="HTML_834">#REF!</definedName>
    <definedName name="HTML_835">#REF!</definedName>
    <definedName name="HTML_836">#REF!</definedName>
    <definedName name="HTML_837">#REF!</definedName>
    <definedName name="HTML_838">#REF!</definedName>
    <definedName name="HTML_839">#REF!</definedName>
    <definedName name="HTML_840">#REF!</definedName>
    <definedName name="HTML_841">#REF!</definedName>
    <definedName name="HTML_842">#REF!</definedName>
    <definedName name="HTML_844">#REF!</definedName>
    <definedName name="HTML_845">#REF!</definedName>
    <definedName name="HTML_846">#REF!</definedName>
    <definedName name="HTML_847">#REF!</definedName>
    <definedName name="HTML_848">#REF!</definedName>
    <definedName name="HTML_849">#REF!</definedName>
    <definedName name="HTML_85">#REF!</definedName>
    <definedName name="HTML_850">#REF!</definedName>
    <definedName name="HTML_851">#REF!</definedName>
    <definedName name="HTML_852">#REF!</definedName>
    <definedName name="HTML_853">#REF!</definedName>
    <definedName name="HTML_854">#REF!</definedName>
    <definedName name="HTML_855">#REF!</definedName>
    <definedName name="HTML_856">#REF!</definedName>
    <definedName name="HTML_857">#REF!</definedName>
    <definedName name="HTML_858">#REF!</definedName>
    <definedName name="HTML_859">#REF!</definedName>
    <definedName name="HTML_86">#REF!</definedName>
    <definedName name="HTML_860">#REF!</definedName>
    <definedName name="HTML_861">#REF!</definedName>
    <definedName name="HTML_862">#REF!</definedName>
    <definedName name="HTML_863">#REF!</definedName>
    <definedName name="HTML_864">#REF!</definedName>
    <definedName name="HTML_865">#REF!</definedName>
    <definedName name="HTML_866">#REF!</definedName>
    <definedName name="HTML_867">#REF!</definedName>
    <definedName name="HTML_868">#REF!</definedName>
    <definedName name="HTML_869">#REF!</definedName>
    <definedName name="HTML_87">#REF!</definedName>
    <definedName name="HTML_870">#REF!</definedName>
    <definedName name="HTML_871">#REF!</definedName>
    <definedName name="HTML_872">#REF!</definedName>
    <definedName name="HTML_873">#REF!</definedName>
    <definedName name="HTML_874">#REF!</definedName>
    <definedName name="HTML_875">#REF!</definedName>
    <definedName name="HTML_876">#REF!</definedName>
    <definedName name="HTML_877">#REF!</definedName>
    <definedName name="HTML_878">#REF!</definedName>
    <definedName name="HTML_879">#REF!</definedName>
    <definedName name="HTML_88">#REF!</definedName>
    <definedName name="HTML_880">#REF!</definedName>
    <definedName name="HTML_881">#REF!</definedName>
    <definedName name="HTML_882">#REF!</definedName>
    <definedName name="HTML_883">#REF!</definedName>
    <definedName name="HTML_884">#REF!</definedName>
    <definedName name="HTML_885">#REF!</definedName>
    <definedName name="HTML_886">#REF!</definedName>
    <definedName name="HTML_887">#REF!</definedName>
    <definedName name="HTML_888">#REF!</definedName>
    <definedName name="HTML_889">#REF!</definedName>
    <definedName name="HTML_89">#REF!</definedName>
    <definedName name="HTML_890">#REF!</definedName>
    <definedName name="HTML_891">#REF!</definedName>
    <definedName name="HTML_892">#REF!</definedName>
    <definedName name="HTML_893">#REF!</definedName>
    <definedName name="HTML_894">#REF!</definedName>
    <definedName name="HTML_895">#REF!</definedName>
    <definedName name="HTML_896">#REF!</definedName>
    <definedName name="HTML_897">#REF!</definedName>
    <definedName name="HTML_898">#REF!</definedName>
    <definedName name="HTML_899">#REF!</definedName>
    <definedName name="HTML_90">#REF!</definedName>
    <definedName name="HTML_900">#REF!</definedName>
    <definedName name="HTML_901">#REF!</definedName>
    <definedName name="HTML_902">#REF!</definedName>
    <definedName name="HTML_903">#REF!</definedName>
    <definedName name="HTML_904">#REF!</definedName>
    <definedName name="HTML_905">#REF!</definedName>
    <definedName name="HTML_906">#REF!</definedName>
    <definedName name="HTML_908">#REF!</definedName>
    <definedName name="HTML_909">#REF!</definedName>
    <definedName name="HTML_91">#REF!</definedName>
    <definedName name="HTML_910">#REF!</definedName>
    <definedName name="HTML_911">#REF!</definedName>
    <definedName name="HTML_912">#REF!</definedName>
    <definedName name="HTML_913">#REF!</definedName>
    <definedName name="HTML_914">#REF!</definedName>
    <definedName name="HTML_915">#REF!</definedName>
    <definedName name="HTML_916">#REF!</definedName>
    <definedName name="HTML_917">#REF!</definedName>
    <definedName name="HTML_918">#REF!</definedName>
    <definedName name="HTML_919">#REF!</definedName>
    <definedName name="HTML_92">#REF!</definedName>
    <definedName name="HTML_920">#REF!</definedName>
    <definedName name="HTML_921">#REF!</definedName>
    <definedName name="HTML_922">#REF!</definedName>
    <definedName name="HTML_923">#REF!</definedName>
    <definedName name="HTML_924">#REF!</definedName>
    <definedName name="HTML_925">#REF!</definedName>
    <definedName name="HTML_926">#REF!</definedName>
    <definedName name="HTML_927">#REF!</definedName>
    <definedName name="HTML_928">#REF!</definedName>
    <definedName name="HTML_929">#REF!</definedName>
    <definedName name="HTML_93">#REF!</definedName>
    <definedName name="HTML_930">#REF!</definedName>
    <definedName name="HTML_931">#REF!</definedName>
    <definedName name="HTML_932">#REF!</definedName>
    <definedName name="HTML_933">#REF!</definedName>
    <definedName name="HTML_934">#REF!</definedName>
    <definedName name="HTML_935">#REF!</definedName>
    <definedName name="HTML_936">#REF!</definedName>
    <definedName name="HTML_937">#REF!</definedName>
    <definedName name="HTML_938">#REF!</definedName>
    <definedName name="HTML_939">#REF!</definedName>
    <definedName name="HTML_94">#REF!</definedName>
    <definedName name="HTML_940">#REF!</definedName>
    <definedName name="HTML_941">#REF!</definedName>
    <definedName name="HTML_942">#REF!</definedName>
    <definedName name="HTML_943">#REF!</definedName>
    <definedName name="HTML_944">#REF!</definedName>
    <definedName name="HTML_946">#REF!</definedName>
    <definedName name="HTML_947">#REF!</definedName>
    <definedName name="HTML_948">#REF!</definedName>
    <definedName name="HTML_949">#REF!</definedName>
    <definedName name="HTML_95">#REF!</definedName>
    <definedName name="HTML_950">#REF!</definedName>
    <definedName name="HTML_951">#REF!</definedName>
    <definedName name="HTML_952">#REF!</definedName>
    <definedName name="HTML_953">#REF!</definedName>
    <definedName name="HTML_954">#REF!</definedName>
    <definedName name="HTML_955">#REF!</definedName>
    <definedName name="HTML_956">#REF!</definedName>
    <definedName name="HTML_957">#REF!</definedName>
    <definedName name="HTML_958">#REF!</definedName>
    <definedName name="HTML_959">#REF!</definedName>
    <definedName name="HTML_96">#REF!</definedName>
    <definedName name="HTML_960">#REF!</definedName>
    <definedName name="HTML_961">#REF!</definedName>
    <definedName name="HTML_962">#REF!</definedName>
    <definedName name="HTML_963">#REF!</definedName>
    <definedName name="HTML_964">#REF!</definedName>
    <definedName name="HTML_965">#REF!</definedName>
    <definedName name="HTML_966">#REF!</definedName>
    <definedName name="HTML_967">#REF!</definedName>
    <definedName name="HTML_968">#REF!</definedName>
    <definedName name="HTML_969">#REF!</definedName>
    <definedName name="HTML_97">#REF!</definedName>
    <definedName name="HTML_970">#REF!</definedName>
    <definedName name="HTML_971">#REF!</definedName>
    <definedName name="HTML_972">#REF!</definedName>
    <definedName name="HTML_973">#REF!</definedName>
    <definedName name="HTML_974">#REF!</definedName>
    <definedName name="HTML_975">#REF!</definedName>
    <definedName name="HTML_976">#REF!</definedName>
    <definedName name="HTML_978">#REF!</definedName>
    <definedName name="HTML_979">#REF!</definedName>
    <definedName name="HTML_98">#REF!</definedName>
    <definedName name="HTML_980">#REF!</definedName>
    <definedName name="HTML_981">#REF!</definedName>
    <definedName name="HTML_982">#REF!</definedName>
    <definedName name="HTML_983">#REF!</definedName>
    <definedName name="HTML_984">#REF!</definedName>
    <definedName name="HTML_985">#REF!</definedName>
    <definedName name="HTML_986">#REF!</definedName>
    <definedName name="HTML_987">#REF!</definedName>
    <definedName name="HTML_988">#REF!</definedName>
    <definedName name="HTML_989">#REF!</definedName>
    <definedName name="HTML_99">#REF!</definedName>
    <definedName name="HTML_990">#REF!</definedName>
    <definedName name="HTML_991">#REF!</definedName>
    <definedName name="HTML_992">#REF!</definedName>
    <definedName name="HTML_993">#REF!</definedName>
    <definedName name="HTML_994">#REF!</definedName>
    <definedName name="HTML_995">#REF!</definedName>
    <definedName name="HTML_996">#REF!</definedName>
    <definedName name="HTML_997">#REF!</definedName>
    <definedName name="HTML_998">#REF!</definedName>
    <definedName name="HTML_999">#REF!</definedName>
    <definedName name="HTML_all">#REF!</definedName>
    <definedName name="htryrt7">#REF!</definedName>
    <definedName name="htryrt7_1">#REF!</definedName>
    <definedName name="HY">#REF!</definedName>
    <definedName name="hyhjop">#REF!</definedName>
    <definedName name="hyhjop_1">#REF!</definedName>
    <definedName name="hyhyh">#REF!</definedName>
    <definedName name="hyhyh_1">#REF!</definedName>
    <definedName name="HYSTER">#REF!</definedName>
    <definedName name="HYT">#REF!</definedName>
    <definedName name="hytirs">#REF!</definedName>
    <definedName name="hytirs_1">#REF!</definedName>
    <definedName name="I">#REF!</definedName>
    <definedName name="i1277.">#REF!</definedName>
    <definedName name="I2751Ç">#REF!</definedName>
    <definedName name="i8i">#REF!</definedName>
    <definedName name="i8i_1">#REF!</definedName>
    <definedName name="id">#REF!</definedName>
    <definedName name="IF">#REF!</definedName>
    <definedName name="ig">#REF!</definedName>
    <definedName name="II">#REF!</definedName>
    <definedName name="ii_1">#REF!</definedName>
    <definedName name="iii">#REF!</definedName>
    <definedName name="iii_1">#REF!</definedName>
    <definedName name="IIIAIIAIAIIAIAIA">#REF!</definedName>
    <definedName name="iiii">#REF!</definedName>
    <definedName name="iiii_1">#REF!</definedName>
    <definedName name="IIIIIHHHYYSS">#REF!</definedName>
    <definedName name="IIIIIIIIIIIIIIHHHHHHHHHHHHHHHHGGGGGGGGGGGGGGG">#REF!</definedName>
    <definedName name="IIIIIIIIOOOOOOOOO">#REF!</definedName>
    <definedName name="iiiiiiik">#REF!</definedName>
    <definedName name="iiiiiiik_1">#REF!</definedName>
    <definedName name="iiiiuh">#REF!</definedName>
    <definedName name="iiiiuh_1">#REF!</definedName>
    <definedName name="ik">#REF!</definedName>
    <definedName name="ikj">#REF!</definedName>
    <definedName name="iktgvfmu">#REF!</definedName>
    <definedName name="iktgvfmu_1">#REF!</definedName>
    <definedName name="Im_Un">#REF!</definedName>
    <definedName name="imp">#REF!</definedName>
    <definedName name="ImpdosporMilCostos">#REF!</definedName>
    <definedName name="Impdosxmil">#REF!</definedName>
    <definedName name="Impermeabiliz">#REF!</definedName>
    <definedName name="IMPRE">#REF!</definedName>
    <definedName name="IMPRESIÓN">#REF!</definedName>
    <definedName name="imprev">#REF!</definedName>
    <definedName name="Imprevistos_mmto_año1">#REF!</definedName>
    <definedName name="Imprimir_área_IM">#REF!</definedName>
    <definedName name="Imprimir_títulos_IM">#REF!</definedName>
    <definedName name="ImpuestoCostos">#REF!</definedName>
    <definedName name="Impuestos">#REF!</definedName>
    <definedName name="Incomepb">#REF!</definedName>
    <definedName name="INCONTERMS">#REF!</definedName>
    <definedName name="IncrementoCanon">#REF!</definedName>
    <definedName name="INDIREC">#REF!</definedName>
    <definedName name="INDJA1">#REF!</definedName>
    <definedName name="inf">#REF!</definedName>
    <definedName name="INFF">#REF!</definedName>
    <definedName name="INFG">#REF!</definedName>
    <definedName name="infi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">#REF!</definedName>
    <definedName name="Inicio">[11]BASES!$E$26</definedName>
    <definedName name="InitFleet">#REF!</definedName>
    <definedName name="InitPurch">#REF!</definedName>
    <definedName name="INS">#REF!</definedName>
    <definedName name="INST">#REF!</definedName>
    <definedName name="instala">#REF!</definedName>
    <definedName name="INSTALACION">#REF!</definedName>
    <definedName name="INSTALACIONES_HIDRAULICAS">#REF!</definedName>
    <definedName name="InsumoParVial">#REF!</definedName>
    <definedName name="InsumoTrA">#REF!</definedName>
    <definedName name="intCosteoMmto">#REF!</definedName>
    <definedName name="intDiasPagoFactura">#REF!</definedName>
    <definedName name="Interest_Rate">#REF!</definedName>
    <definedName name="INTERNADO">#REF!</definedName>
    <definedName name="interv1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_11">#REF!</definedName>
    <definedName name="INVERSION">#REF!</definedName>
    <definedName name="io">#REF!</definedName>
    <definedName name="ir">#REF!</definedName>
    <definedName name="IREM13.4">#REF!</definedName>
    <definedName name="irrigador">#REF!</definedName>
    <definedName name="isabela">#REF!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t.">#REF!</definedName>
    <definedName name="item">[19]Hoja1!$A$2:$B$65536</definedName>
    <definedName name="ITEM__EXCAVACION_EN_CONGLOMERADO_DE_2.00_A_4.00_M">#REF!</definedName>
    <definedName name="Item_number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2">#REF!</definedName>
    <definedName name="ITEM3.3">#REF!</definedName>
    <definedName name="ITEM3_133">#REF!</definedName>
    <definedName name="ITEM3_149">#REF!</definedName>
    <definedName name="ITEM3_186">#REF!</definedName>
    <definedName name="ITEM3_187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1">#REF!</definedName>
    <definedName name="ITEM5.2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.1">#REF!</definedName>
    <definedName name="ITEM7.2">#REF!</definedName>
    <definedName name="ITEM7.3">#REF!</definedName>
    <definedName name="ITEM7.4">#REF!</definedName>
    <definedName name="ITEM7.5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os">#REF!</definedName>
    <definedName name="ITEMS3">#REF!</definedName>
    <definedName name="ITEN320">#REF!</definedName>
    <definedName name="Iterar">#REF!</definedName>
    <definedName name="IU">#REF!</definedName>
    <definedName name="IUI">#REF!</definedName>
    <definedName name="IUI_1">#REF!</definedName>
    <definedName name="iuit7">#REF!</definedName>
    <definedName name="iuit7_1">#REF!</definedName>
    <definedName name="iul">#REF!</definedName>
    <definedName name="iul_1">#REF!</definedName>
    <definedName name="iuouio">#REF!</definedName>
    <definedName name="iuouio_1">#REF!</definedName>
    <definedName name="iuyi9">#REF!</definedName>
    <definedName name="iuyi9_1">#REF!</definedName>
    <definedName name="IVA">#REF!</definedName>
    <definedName name="iyuiuyi">#REF!</definedName>
    <definedName name="iyuiuyi_1">#REF!</definedName>
    <definedName name="j">#REF!</definedName>
    <definedName name="j_1">#REF!</definedName>
    <definedName name="Ja">#REF!</definedName>
    <definedName name="JACK_RYAN">#REF!</definedName>
    <definedName name="jan02a">#REF!</definedName>
    <definedName name="Jb">#REF!</definedName>
    <definedName name="Jc">#REF!</definedName>
    <definedName name="Jd">#REF!</definedName>
    <definedName name="jd_1">#REF!</definedName>
    <definedName name="jdh">#REF!</definedName>
    <definedName name="jdh_1">#REF!</definedName>
    <definedName name="Je">#REF!</definedName>
    <definedName name="jeytj">#REF!</definedName>
    <definedName name="jeytj_1">#REF!</definedName>
    <definedName name="Jf">#REF!</definedName>
    <definedName name="jfhjfrt">#REF!</definedName>
    <definedName name="jfhjfrt_1">#REF!</definedName>
    <definedName name="jgfj">#REF!</definedName>
    <definedName name="jgfj_1">#REF!</definedName>
    <definedName name="jghj">#REF!</definedName>
    <definedName name="jghj_1">#REF!</definedName>
    <definedName name="jgj">#REF!</definedName>
    <definedName name="jgj_1">#REF!</definedName>
    <definedName name="jh">#REF!</definedName>
    <definedName name="jhg">#REF!</definedName>
    <definedName name="jhg_1">#REF!</definedName>
    <definedName name="jhjyj">#REF!</definedName>
    <definedName name="jhjyj_1">#REF!</definedName>
    <definedName name="JHK">#REF!</definedName>
    <definedName name="JHK_1">#REF!</definedName>
    <definedName name="jhkgjkvf">#REF!</definedName>
    <definedName name="jhkgjkvf_1">#REF!</definedName>
    <definedName name="jj">#REF!</definedName>
    <definedName name="jj_1">#REF!</definedName>
    <definedName name="jjajjajajaj">#REF!</definedName>
    <definedName name="jjfq">#REF!</definedName>
    <definedName name="jjfq_1">#REF!</definedName>
    <definedName name="jjj">#REF!</definedName>
    <definedName name="jjjhjddfg">#REF!</definedName>
    <definedName name="jjjhjddfg_1">#REF!</definedName>
    <definedName name="JJJJAJAJAJAAJ">#REF!</definedName>
    <definedName name="JJJJAJJJAAAJJA">#REF!</definedName>
    <definedName name="jjjjj">#REF!</definedName>
    <definedName name="JJJJJANANANANAN">#REF!</definedName>
    <definedName name="JJJJJJAAAAAA">#REF!</definedName>
    <definedName name="JJJJJJDADADA">#REF!</definedName>
    <definedName name="jjjjjjjjjjjjjjj">#REF!</definedName>
    <definedName name="jjjjjjjjjjjjjjjjyyyyyyyyyyyyyyyyyyffffffffff">#REF!</definedName>
    <definedName name="jjjjjjjjjjjjuuuuuuuuuuuuuuuuggggggggggggggg">#REF!</definedName>
    <definedName name="jjjjju">#REF!</definedName>
    <definedName name="jjjjju_1">#REF!</definedName>
    <definedName name="JJJJSSSSS">#REF!</definedName>
    <definedName name="jjujujty">#REF!</definedName>
    <definedName name="jjujujty_1">#REF!</definedName>
    <definedName name="jjyjy">#REF!</definedName>
    <definedName name="jjyjy_1">#REF!</definedName>
    <definedName name="jk">#REF!</definedName>
    <definedName name="jkjh">#REF!</definedName>
    <definedName name="jkk">#REF!</definedName>
    <definedName name="jkk_1">#REF!</definedName>
    <definedName name="jkl">#REF!</definedName>
    <definedName name="jkl_1">#REF!</definedName>
    <definedName name="jklj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">#REF!</definedName>
    <definedName name="JOSE">#REF!</definedName>
    <definedName name="JP">#REF!</definedName>
    <definedName name="JRYJ">#REF!</definedName>
    <definedName name="JRYJ_1">#REF!</definedName>
    <definedName name="jt">#REF!</definedName>
    <definedName name="JTD">#REF!</definedName>
    <definedName name="jtyj">#REF!</definedName>
    <definedName name="jtyj_1">#REF!</definedName>
    <definedName name="jtyry">#REF!</definedName>
    <definedName name="jtyry_1">#REF!</definedName>
    <definedName name="jui">#REF!</definedName>
    <definedName name="juj">#REF!</definedName>
    <definedName name="juj_1">#REF!</definedName>
    <definedName name="jujcx">#REF!</definedName>
    <definedName name="jujcx_1">#REF!</definedName>
    <definedName name="jujuj">#REF!</definedName>
    <definedName name="jujuj_1">#REF!</definedName>
    <definedName name="jujujuju">#REF!</definedName>
    <definedName name="jujujuju_1">#REF!</definedName>
    <definedName name="JULIO">#REF!</definedName>
    <definedName name="jun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>#REF!</definedName>
    <definedName name="juuuhb_1">#REF!</definedName>
    <definedName name="juy">#REF!</definedName>
    <definedName name="jyjt7">#REF!</definedName>
    <definedName name="jyjt7_1">#REF!</definedName>
    <definedName name="jyt">#REF!</definedName>
    <definedName name="jyt_1">#REF!</definedName>
    <definedName name="jytj">#REF!</definedName>
    <definedName name="jytj_1">#REF!</definedName>
    <definedName name="jyuju">#REF!</definedName>
    <definedName name="jyuju_1">#REF!</definedName>
    <definedName name="jyujyuj">#REF!</definedName>
    <definedName name="jyujyuj_1">#REF!</definedName>
    <definedName name="K">#REF!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gAcero">#REF!</definedName>
    <definedName name="KHGGH">#REF!</definedName>
    <definedName name="KHGGH_1">#REF!</definedName>
    <definedName name="khjk7">#REF!</definedName>
    <definedName name="khjk7_1">#REF!</definedName>
    <definedName name="kikik">#REF!</definedName>
    <definedName name="kikik_1">#REF!</definedName>
    <definedName name="kio">#REF!</definedName>
    <definedName name="kip">#REF!</definedName>
    <definedName name="KitCarretera">#REF!</definedName>
    <definedName name="KitCarreteraCostos">#REF!</definedName>
    <definedName name="KJH">#REF!</definedName>
    <definedName name="kjhkd">#REF!</definedName>
    <definedName name="kjhkd_1">#REF!</definedName>
    <definedName name="kjk">#REF!</definedName>
    <definedName name="kjk_1">#REF!</definedName>
    <definedName name="kjkjk">#REF!</definedName>
    <definedName name="kjljkl">#REF!</definedName>
    <definedName name="kjnuiiiiiiiii">#REF!</definedName>
    <definedName name="kjtrkjr">#REF!</definedName>
    <definedName name="kjtrkjr_1">#REF!</definedName>
    <definedName name="KK">#REF!</definedName>
    <definedName name="KKKKAKKA">#REF!</definedName>
    <definedName name="kkkki">#REF!</definedName>
    <definedName name="kkkki_1">#REF!</definedName>
    <definedName name="kkkkk">#REF!</definedName>
    <definedName name="kkkkkkeeer">#REF!</definedName>
    <definedName name="kkkkkki">#REF!</definedName>
    <definedName name="kkkkkki_1">#REF!</definedName>
    <definedName name="kkkkkkk">#REF!</definedName>
    <definedName name="kkkkkkkk">#REF!</definedName>
    <definedName name="kkkkkkkkkkk">#REF!</definedName>
    <definedName name="KKKKKTTTTTT">#REF!</definedName>
    <definedName name="kl">#REF!</definedName>
    <definedName name="kñy">#REF!</definedName>
    <definedName name="ko">#REF!</definedName>
    <definedName name="KP">#REF!</definedName>
    <definedName name="krtrk">#REF!</definedName>
    <definedName name="krtrk_1">#REF!</definedName>
    <definedName name="KTES_AL">#REF!</definedName>
    <definedName name="kuh">#REF!</definedName>
    <definedName name="kuy">#REF!</definedName>
    <definedName name="kyr">#REF!</definedName>
    <definedName name="kyr_1">#REF!</definedName>
    <definedName name="L">#REF!</definedName>
    <definedName name="L.CARCAMO">#REF!</definedName>
    <definedName name="L.CIL">#REF!</definedName>
    <definedName name="L.EXC">#REF!</definedName>
    <definedName name="L.TRAMO">#REF!</definedName>
    <definedName name="L_">#REF!</definedName>
    <definedName name="L_TUB">#REF!</definedName>
    <definedName name="La">#REF!</definedName>
    <definedName name="LADRILLO_COMUN_DE_0_08_X_20_X_30">'[7]LISTA MATERIALES'!$D$1661</definedName>
    <definedName name="ladrillo_tolete_común_ref._7x11x22">'[7]LISTA MATERIALES'!$D$1659</definedName>
    <definedName name="Lámina_Cal_26">'[7]LISTA MATERIALES'!$D$1671</definedName>
    <definedName name="lasd">#REF!</definedName>
    <definedName name="Lb">#REF!</definedName>
    <definedName name="Ld">#REF!</definedName>
    <definedName name="Le">#REF!</definedName>
    <definedName name="Left_Header">#REF!</definedName>
    <definedName name="Leo">#REF!</definedName>
    <definedName name="LF">#REF!</definedName>
    <definedName name="Lh">#REF!</definedName>
    <definedName name="Li">#REF!</definedName>
    <definedName name="lia">#REF!</definedName>
    <definedName name="LICITACION">#REF!</definedName>
    <definedName name="LIDA">'[4]Base Datos'!$B$130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count" hidden="1">1</definedName>
    <definedName name="LIMPIO">#REF!</definedName>
    <definedName name="LINA">#REF!</definedName>
    <definedName name="LINEA">#REF!</definedName>
    <definedName name="Liquor.SG">#REF!</definedName>
    <definedName name="LisaCodSAO">#REF!</definedName>
    <definedName name="LIST">#REF!</definedName>
    <definedName name="List_cuadrillas">#REF!</definedName>
    <definedName name="LISTA">#REF!</definedName>
    <definedName name="Lista_Mater">#REF!</definedName>
    <definedName name="Lista_MO">#REF!</definedName>
    <definedName name="Listacanti">#REF!</definedName>
    <definedName name="ListaCantidad">#REF!</definedName>
    <definedName name="ListadoProfesionales">#REF!</definedName>
    <definedName name="ListaItem">#REF!</definedName>
    <definedName name="LISTON_DE_2_X_2_EN_AMARGO">'[7]LISTA MATERIALES'!$D$1651</definedName>
    <definedName name="liuoo">#REF!</definedName>
    <definedName name="liuoo_1">#REF!</definedName>
    <definedName name="Lj">#REF!</definedName>
    <definedName name="Lk">#REF!</definedName>
    <definedName name="lkj">#REF!</definedName>
    <definedName name="lkj_1">#REF!</definedName>
    <definedName name="LKJLJK">#REF!</definedName>
    <definedName name="LKJLJK_1">#REF!</definedName>
    <definedName name="lkkl">#REF!</definedName>
    <definedName name="ll">#REF!</definedName>
    <definedName name="LLANTAS">#REF!</definedName>
    <definedName name="LLDODOD">#REF!</definedName>
    <definedName name="LLJJJJAGGGAGGA">#REF!</definedName>
    <definedName name="lll">#REF!</definedName>
    <definedName name="llll">#REF!</definedName>
    <definedName name="LLLLL">#REF!</definedName>
    <definedName name="lllllh">#REF!</definedName>
    <definedName name="lllllh_1">#REF!</definedName>
    <definedName name="lllllllllll">#REF!</definedName>
    <definedName name="lllllllo">#REF!</definedName>
    <definedName name="lllllllo_1">#REF!</definedName>
    <definedName name="LLLOOOAOAOAO">#REF!</definedName>
    <definedName name="LLUVIA">#REF!</definedName>
    <definedName name="LM">#REF!</definedName>
    <definedName name="lmf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[20]!absc</definedName>
    <definedName name="LOCALIZACION">#REF!</definedName>
    <definedName name="LOCALIZACIÓN_Y_REPLANTEO._ESTRUCTURAS">#REF!</definedName>
    <definedName name="location1">#REF!</definedName>
    <definedName name="logLiquida">#REF!</definedName>
    <definedName name="LOI">#REF!</definedName>
    <definedName name="LOLA">#REF!</definedName>
    <definedName name="lolol">#REF!</definedName>
    <definedName name="lolol_1">#REF!</definedName>
    <definedName name="LOMA">#REF!</definedName>
    <definedName name="LONA_VERDE_PARA_CERRAMIENTO">'[7]LISTA MATERIALES'!$D$1657</definedName>
    <definedName name="LONG">#REF!</definedName>
    <definedName name="Longitud">#REF!</definedName>
    <definedName name="Longitud1">#REF!</definedName>
    <definedName name="Longitud2">#REF!</definedName>
    <definedName name="LOPE">#REF!</definedName>
    <definedName name="Lp">#REF!</definedName>
    <definedName name="lplpl">#REF!</definedName>
    <definedName name="lplpl_1">#REF!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z">#REF!</definedName>
    <definedName name="Ma">#REF!</definedName>
    <definedName name="Macro1">#REF!</definedName>
    <definedName name="Macro5">#REF!</definedName>
    <definedName name="MACROMEDIDORES">#REF!</definedName>
    <definedName name="MACROS">#REF!</definedName>
    <definedName name="MADERA_DE_ABARCO">'[7]LISTA MATERIALES'!$D$1653</definedName>
    <definedName name="MADERA_DE_CATIVO">'[7]LISTA MATERIALES'!$D$1652</definedName>
    <definedName name="Maestro">'[7]MANO DE OBRA '!$G$10</definedName>
    <definedName name="mafdsf">#REF!</definedName>
    <definedName name="mafdsf_1">#REF!</definedName>
    <definedName name="MAL">#REF!</definedName>
    <definedName name="MALLAS_ELECTROSOLDADAS">'[7]LISTA MATERIALES'!$D$1658</definedName>
    <definedName name="MALO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posteria">#REF!</definedName>
    <definedName name="MANO_DE_OBRA">#REF!</definedName>
    <definedName name="manoobra">#REF!</definedName>
    <definedName name="mantenimiento">#REF!</definedName>
    <definedName name="MANTO">#REF!</definedName>
    <definedName name="Manto_impermeabilizante">'[7]LISTA MATERIALES'!$D$1673</definedName>
    <definedName name="manufactures_lead_time">#REF!</definedName>
    <definedName name="mao">#REF!</definedName>
    <definedName name="mao_1">#REF!</definedName>
    <definedName name="maow">#REF!</definedName>
    <definedName name="maow_1">#REF!</definedName>
    <definedName name="MAP">#REF!</definedName>
    <definedName name="MAQUINAR">[15]Insum!$A$68:$H$98</definedName>
    <definedName name="marc06">#REF!</definedName>
    <definedName name="margen">#REF!</definedName>
    <definedName name="MargenComercial">#REF!</definedName>
    <definedName name="MargenFinanciero">#REF!</definedName>
    <definedName name="MARIA">#REF!</definedName>
    <definedName name="marol">#REF!</definedName>
    <definedName name="marol1">#REF!</definedName>
    <definedName name="masor">#REF!</definedName>
    <definedName name="masor_1">#REF!</definedName>
    <definedName name="MAT">#REF!</definedName>
    <definedName name="MAT_CICLOPEA">#REF!</definedName>
    <definedName name="MATERIAL">#REF!</definedName>
    <definedName name="MATERIAL_DE_RELLENO">'[7]LISTA MATERIALES'!$D$10</definedName>
    <definedName name="Materiales">[17]MATERIALES!$A$14:$A$449</definedName>
    <definedName name="materiales2">#REF!</definedName>
    <definedName name="MaterialTub">#REF!</definedName>
    <definedName name="matriz">#REF!</definedName>
    <definedName name="Mb">#REF!</definedName>
    <definedName name="mdd">#REF!</definedName>
    <definedName name="mdd_1">#REF!</definedName>
    <definedName name="MDEO">#REF!</definedName>
    <definedName name="Med">#REF!</definedName>
    <definedName name="MEDIDA">#REF!</definedName>
    <definedName name="meg">#REF!</definedName>
    <definedName name="meg_1">#REF!</definedName>
    <definedName name="MEJORA">#REF!</definedName>
    <definedName name="merchandCostos">#REF!</definedName>
    <definedName name="Merchandisig">#REF!</definedName>
    <definedName name="MES">#REF!</definedName>
    <definedName name="meses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Z">[21]EQUIPO!$C$21</definedName>
    <definedName name="Mezcladora">'[7]MANO DE OBRA '!$D$24</definedName>
    <definedName name="mf">#REF!</definedName>
    <definedName name="mfgjrdt">#REF!</definedName>
    <definedName name="mfgjrdt_1">#REF!</definedName>
    <definedName name="mghm">#REF!</definedName>
    <definedName name="mghm_1">#REF!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e_Equip_Hrs_Remaining">#REF!</definedName>
    <definedName name="Mínimo">#REF!</definedName>
    <definedName name="Minutos">#REF!</definedName>
    <definedName name="mjmj">#REF!</definedName>
    <definedName name="mjmj_1">#REF!</definedName>
    <definedName name="mjmjmn">#REF!</definedName>
    <definedName name="mjmjmn_1">#REF!</definedName>
    <definedName name="mjnhgkio">#REF!</definedName>
    <definedName name="mjnhgkio_1">#REF!</definedName>
    <definedName name="mju">#REF!</definedName>
    <definedName name="mku">#REF!</definedName>
    <definedName name="mm">#REF!</definedName>
    <definedName name="MMHBS">#REF!</definedName>
    <definedName name="MMHJUN02">#REF!</definedName>
    <definedName name="mmhmarch2000">#REF!</definedName>
    <definedName name="mmjmjh">#REF!</definedName>
    <definedName name="mmjmjh_1">#REF!</definedName>
    <definedName name="MMJV">#REF!</definedName>
    <definedName name="mmm">#REF!</definedName>
    <definedName name="mmm_1">#REF!</definedName>
    <definedName name="mmmh">#REF!</definedName>
    <definedName name="mmmh_1">#REF!</definedName>
    <definedName name="mmmmmjyt">#REF!</definedName>
    <definedName name="mmmmmjyt_1">#REF!</definedName>
    <definedName name="mmmmmmg">#REF!</definedName>
    <definedName name="mmmmmmg_1">#REF!</definedName>
    <definedName name="Mmto">#REF!</definedName>
    <definedName name="MN">#REF!</definedName>
    <definedName name="MN_1">#REF!</definedName>
    <definedName name="MNO">#REF!</definedName>
    <definedName name="MO">[17]MATERIALES!$A$10:$A$12</definedName>
    <definedName name="mobil06">#REF!</definedName>
    <definedName name="Mobiliario">#REF!</definedName>
    <definedName name="MOMATECA">#REF!</definedName>
    <definedName name="MONETARY">#REF!</definedName>
    <definedName name="MONTAJE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RO">#REF!</definedName>
    <definedName name="MORTERO_1_4">'[7]CONCRETO y MORTEROS'!$G$172</definedName>
    <definedName name="Mortero_1_5">'[7]CONCRETO y MORTEROS'!$G$214</definedName>
    <definedName name="MORTERO_1_6">'[7]CONCRETO y MORTEROS'!$G$258</definedName>
    <definedName name="mortero14">#REF!</definedName>
    <definedName name="mortero15">#REF!</definedName>
    <definedName name="MOTO">#REF!</definedName>
    <definedName name="MOTOBOMBA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XSMAR">#REF!</definedName>
    <definedName name="N">#REF!</definedName>
    <definedName name="n_1">#REF!</definedName>
    <definedName name="Na">#REF!</definedName>
    <definedName name="nana">#REF!</definedName>
    <definedName name="nb">#REF!</definedName>
    <definedName name="nbnbv">#REF!</definedName>
    <definedName name="nbv">#REF!</definedName>
    <definedName name="nbvnv">#REF!</definedName>
    <definedName name="nbvnv_1">#REF!</definedName>
    <definedName name="Nc">#REF!</definedName>
    <definedName name="Nd">#REF!</definedName>
    <definedName name="NDHS">#REF!</definedName>
    <definedName name="NDHS_1">#REF!</definedName>
    <definedName name="Ne">#REF!</definedName>
    <definedName name="nece.cab">#REF!</definedName>
    <definedName name="Necesidad_entorchado_Zonas">#REF!</definedName>
    <definedName name="nf">#REF!</definedName>
    <definedName name="nf_1">#REF!</definedName>
    <definedName name="nfg">#REF!</definedName>
    <definedName name="nfg_1">#REF!</definedName>
    <definedName name="nfgn">#REF!</definedName>
    <definedName name="nfgn_1">#REF!</definedName>
    <definedName name="ngdn">#REF!</definedName>
    <definedName name="ngdn_1">#REF!</definedName>
    <definedName name="ngfh">#REF!</definedName>
    <definedName name="ngfh_1">#REF!</definedName>
    <definedName name="NHG">#REF!</definedName>
    <definedName name="NHHUUGGFSESESR">#REF!</definedName>
    <definedName name="nhn">#REF!</definedName>
    <definedName name="nhn_1">#REF!</definedName>
    <definedName name="nhncfgn">#REF!</definedName>
    <definedName name="nhncfgn_1">#REF!</definedName>
    <definedName name="nhndr">#REF!</definedName>
    <definedName name="nhndr_1">#REF!</definedName>
    <definedName name="nif">#REF!</definedName>
    <definedName name="NINI">#REF!</definedName>
    <definedName name="Niqui">#REF!</definedName>
    <definedName name="NIVEL">#REF!</definedName>
    <definedName name="NJH">#REF!</definedName>
    <definedName name="nm">#REF!</definedName>
    <definedName name="nmmmm">#REF!</definedName>
    <definedName name="nmmmm_1">#REF!</definedName>
    <definedName name="NN">#REF!</definedName>
    <definedName name="NN_1">#REF!</definedName>
    <definedName name="nndng">#REF!</definedName>
    <definedName name="nndng_1">#REF!</definedName>
    <definedName name="nnn" hidden="1">{"TAB1",#N/A,TRUE,"GENERAL";"TAB2",#N/A,TRUE,"GENERAL";"TAB3",#N/A,TRUE,"GENERAL";"TAB4",#N/A,TRUE,"GENERAL";"TAB5",#N/A,TRUE,"GENERAL"}</definedName>
    <definedName name="nnn_1">#REF!</definedName>
    <definedName name="nnnhd">#REF!</definedName>
    <definedName name="nnnhd_1">#REF!</definedName>
    <definedName name="nnnnn">#REF!</definedName>
    <definedName name="nnnnn_1">#REF!</definedName>
    <definedName name="nnnnnd">#REF!</definedName>
    <definedName name="nnnnnd_1">#REF!</definedName>
    <definedName name="nnnnnf">#REF!</definedName>
    <definedName name="nnnnnf_1">#REF!</definedName>
    <definedName name="nnnnnh">#REF!</definedName>
    <definedName name="nnnnnh_1">#REF!</definedName>
    <definedName name="NOA_4">#REF!</definedName>
    <definedName name="NOA_7">#REF!</definedName>
    <definedName name="NOMB5">#REF!</definedName>
    <definedName name="nombre">#REF!</definedName>
    <definedName name="NOMBREOBRA">#REF!</definedName>
    <definedName name="NOMINA">#REF!</definedName>
    <definedName name="Nomina06">#REF!</definedName>
    <definedName name="NoRepAtEnd">#REF!</definedName>
    <definedName name="Norte">#REF!</definedName>
    <definedName name="North_sales">#REF!</definedName>
    <definedName name="NOTARIA">#REF!</definedName>
    <definedName name="Notas">#REF!</definedName>
    <definedName name="nr">#REF!</definedName>
    <definedName name="NroCODIGO">[18]DATOS!$A$4:$A$53</definedName>
    <definedName name="nt">#REF!</definedName>
    <definedName name="Nudo_2725">#REF!</definedName>
    <definedName name="NUEVO">#REF!</definedName>
    <definedName name="Num">#REF!</definedName>
    <definedName name="Num_Pmt_Per_Year">#REF!</definedName>
    <definedName name="Numeral">#REF!</definedName>
    <definedName name="numero">#REF!</definedName>
    <definedName name="NUNI">#REF!</definedName>
    <definedName name="nxn">#REF!</definedName>
    <definedName name="nxn_1">#REF!</definedName>
    <definedName name="ñl">#REF!</definedName>
    <definedName name="ññ">#REF!</definedName>
    <definedName name="ÑÑÑ">#REF!</definedName>
    <definedName name="ÑÑÑÑ">#REF!</definedName>
    <definedName name="ÑÑÑOOOOOOOO">#REF!</definedName>
    <definedName name="ñok">#REF!</definedName>
    <definedName name="ñp">#REF!</definedName>
    <definedName name="ñpñpñ">#REF!</definedName>
    <definedName name="ñpñpñ_1">#REF!</definedName>
    <definedName name="ñpo">#REF!</definedName>
    <definedName name="O">#REF!</definedName>
    <definedName name="o9o9">#REF!</definedName>
    <definedName name="o9o9_1">#REF!</definedName>
    <definedName name="OBJETO">#REF!</definedName>
    <definedName name="Obra">#REF!</definedName>
    <definedName name="OBS_Data_Col">#REF!</definedName>
    <definedName name="OBSERV">#REF!</definedName>
    <definedName name="OCEquipData">#REF!</definedName>
    <definedName name="OF">#REF!</definedName>
    <definedName name="OFFICE_ENTITY">#REF!</definedName>
    <definedName name="Oficial">'[7]MANO DE OBRA '!$G$11</definedName>
    <definedName name="OHaulCostOutput">#REF!</definedName>
    <definedName name="oiret">#REF!</definedName>
    <definedName name="oiret_1">#REF!</definedName>
    <definedName name="oirgrth">#REF!</definedName>
    <definedName name="oirgrth_1">#REF!</definedName>
    <definedName name="OIUOIU">#REF!</definedName>
    <definedName name="OIUOIU_1">#REF!</definedName>
    <definedName name="OJO">#REF!</definedName>
    <definedName name="ojooo">#REF!</definedName>
    <definedName name="ojuojoijojoijdlf">#REF!</definedName>
    <definedName name="OK">#REF!</definedName>
    <definedName name="OLA">#REF!</definedName>
    <definedName name="OMAR">#REF!</definedName>
    <definedName name="oo">#REF!</definedName>
    <definedName name="ooo">#REF!</definedName>
    <definedName name="ooo_1">#REF!</definedName>
    <definedName name="oooiiiiiiiiiiiiiyyyyyyyyyyyyyy">#REF!</definedName>
    <definedName name="OOOOALLALLAIIIIA">#REF!</definedName>
    <definedName name="ooooiii">#REF!</definedName>
    <definedName name="ooooiii_1">#REF!</definedName>
    <definedName name="OOOOOAAALALAKKA">#REF!</definedName>
    <definedName name="OOOOOOAKAKKAKAKA">#REF!</definedName>
    <definedName name="oooooookkkkkkkkkkkkkuuuuuuuuuuuuuuuyyyyyyyyyyyyy">#REF!</definedName>
    <definedName name="ooooooooooooooo">#REF!</definedName>
    <definedName name="OOOOOOOOOOOOOOOOOOOOOOOOOOOOOOOOOOOOOOOOOOOOOOOOOOOOOOOOOOOOOOOOOOOOOOOOOOOOOO">#REF!</definedName>
    <definedName name="ooooooooooooouuuuuuuuuuuu">#REF!</definedName>
    <definedName name="oooos">#REF!</definedName>
    <definedName name="oooos_1">#REF!</definedName>
    <definedName name="ooouuuygfrdefrg658">#REF!</definedName>
    <definedName name="OP">#REF!</definedName>
    <definedName name="Openingpb">#REF!</definedName>
    <definedName name="OpEquip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O">#REF!</definedName>
    <definedName name="os">#REF!</definedName>
    <definedName name="OSCAR">#REF!</definedName>
    <definedName name="OTERO">#REF!</definedName>
    <definedName name="OtherCosts">#REF!</definedName>
    <definedName name="otros">[22]otros!$A$6:$A$1235</definedName>
    <definedName name="OtrosServicios">#REF!</definedName>
    <definedName name="OtrosServiciosCostos">#REF!</definedName>
    <definedName name="ØuRn1v">#REF!</definedName>
    <definedName name="ØuRn2v">#REF!</definedName>
    <definedName name="OWNER">#REF!</definedName>
    <definedName name="P">#REF!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martillo">#REF!</definedName>
    <definedName name="p.OpeningBS">#REF!</definedName>
    <definedName name="P.retiro">#REF!</definedName>
    <definedName name="p.TaxCalculation">#REF!</definedName>
    <definedName name="P_1">#REF!</definedName>
    <definedName name="P_2">#REF!</definedName>
    <definedName name="p0p0">#REF!</definedName>
    <definedName name="p0p0_1">#REF!</definedName>
    <definedName name="Pa">#REF!</definedName>
    <definedName name="PAG">#REF!</definedName>
    <definedName name="Page">#REF!</definedName>
    <definedName name="PagoFinanciero">#REF!</definedName>
    <definedName name="pagos">#REF!</definedName>
    <definedName name="PAJARITA">#REF!</definedName>
    <definedName name="PANEL">#REF!</definedName>
    <definedName name="Pañete">#REF!</definedName>
    <definedName name="PAPA">#REF!</definedName>
    <definedName name="PARAL">[21]EQUIPO!$C$24</definedName>
    <definedName name="PARAMETROS">#REF!</definedName>
    <definedName name="PART_PROD_USUARIO">#REF!</definedName>
    <definedName name="patch8">#REF!</definedName>
    <definedName name="Pay_Date">#REF!</definedName>
    <definedName name="Pay_Num">#REF!</definedName>
    <definedName name="Payment_Needed">"Pago necesario"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R_PAV">#REF!</definedName>
    <definedName name="PERA">#REF!</definedName>
    <definedName name="PERALTA">#REF!</definedName>
    <definedName name="perfil">#REF!</definedName>
    <definedName name="PERFIL_DEL_TRAMO">#REF!</definedName>
    <definedName name="PERS">#REF!</definedName>
    <definedName name="Personal">#REF!</definedName>
    <definedName name="Personal_Estudios">#REF!</definedName>
    <definedName name="Personal_Obra">#REF!</definedName>
    <definedName name="PERSONAS">#REF!</definedName>
    <definedName name="PESO">'[23]PESOS ACERO COMERCIAL'!$B$1:$F$35</definedName>
    <definedName name="PESO14.2">#REF!</definedName>
    <definedName name="PESO14.3">#REF!</definedName>
    <definedName name="PESO14.4">#REF!</definedName>
    <definedName name="Piedra">#REF!</definedName>
    <definedName name="PILOTE">#REF!</definedName>
    <definedName name="PINTURA">#REF!</definedName>
    <definedName name="Pintura_A_504_2_capas">'[7]LISTA MATERIALES'!$D$1668</definedName>
    <definedName name="pkgl">#REF!</definedName>
    <definedName name="PKHK">#REF!</definedName>
    <definedName name="PKHK_1">#REF!</definedName>
    <definedName name="pkj">#REF!</definedName>
    <definedName name="pkj_1">#REF!</definedName>
    <definedName name="PL">#REF!</definedName>
    <definedName name="PLAD">#REF!</definedName>
    <definedName name="PLAD_1">#REF!</definedName>
    <definedName name="plan">#REF!</definedName>
    <definedName name="PLAN_DE_INVERSION">#REF!</definedName>
    <definedName name="PLAN_DE_INVERSIONES">#REF!</definedName>
    <definedName name="PLANTASTRATAMIENTOTABLA5.2">#REF!</definedName>
    <definedName name="PlanVallejo">#REF!</definedName>
    <definedName name="Plazo">[11]BASES!$E$27</definedName>
    <definedName name="PlazoAIU">#REF!</definedName>
    <definedName name="PLPLUNN">#REF!</definedName>
    <definedName name="PLPLUNN_1">#REF!</definedName>
    <definedName name="PLUG">#REF!</definedName>
    <definedName name="PMT">#REF!</definedName>
    <definedName name="pñ">#REF!</definedName>
    <definedName name="po">#REF!</definedName>
    <definedName name="POBRE">#REF!</definedName>
    <definedName name="POCETA_PARA_LAVA_TAPRERO_EN_GRANNITO">'[7]LISTA MATERIALES'!$D$1662</definedName>
    <definedName name="poi">#REF!</definedName>
    <definedName name="POIUP">#REF!</definedName>
    <definedName name="POIUP_1">#REF!</definedName>
    <definedName name="Polinomial">#REF!</definedName>
    <definedName name="POLINOMIAL1">#REF!</definedName>
    <definedName name="Polinomial10">#REF!</definedName>
    <definedName name="Polinomial11">#REF!</definedName>
    <definedName name="Polinomial12">#REF!</definedName>
    <definedName name="Polinomial13">#REF!</definedName>
    <definedName name="Polinomial14">#REF!</definedName>
    <definedName name="Polinomial15">#REF!</definedName>
    <definedName name="Polinomial16">#REF!</definedName>
    <definedName name="Polinomial17">#REF!</definedName>
    <definedName name="Polinomial18">#REF!</definedName>
    <definedName name="Polinomial19">#REF!</definedName>
    <definedName name="Polinomial2">#REF!</definedName>
    <definedName name="Polinomial3">#REF!</definedName>
    <definedName name="Polinomial4">#REF!</definedName>
    <definedName name="Polinomial5">#REF!</definedName>
    <definedName name="Polinomial6">#REF!</definedName>
    <definedName name="Polinomial7">#REF!</definedName>
    <definedName name="Polinomial8">#REF!</definedName>
    <definedName name="Polinomial9">#REF!</definedName>
    <definedName name="Polizas">#REF!</definedName>
    <definedName name="Polynomial">#REF!</definedName>
    <definedName name="PoMede">#REF!</definedName>
    <definedName name="POO">#REF!</definedName>
    <definedName name="popop">#REF!</definedName>
    <definedName name="popop_1">#REF!</definedName>
    <definedName name="popp">#REF!</definedName>
    <definedName name="popp_1">#REF!</definedName>
    <definedName name="popvds">#REF!</definedName>
    <definedName name="popvds_1">#REF!</definedName>
    <definedName name="PorcAdicCostoLlantasCliente">#REF!</definedName>
    <definedName name="PorcAdicCostoMtto">#REF!</definedName>
    <definedName name="PorcCostosOcultos">#REF!</definedName>
    <definedName name="PORCE">[12]BASES!$E$26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uig">#REF!</definedName>
    <definedName name="pouig_1">#REF!</definedName>
    <definedName name="POZ">#REF!</definedName>
    <definedName name="POZO">#REF!</definedName>
    <definedName name="POZO1.2">#REF!</definedName>
    <definedName name="POZOS">#REF!</definedName>
    <definedName name="pp">#REF!</definedName>
    <definedName name="PPPP">#REF!</definedName>
    <definedName name="ppppp9">#REF!</definedName>
    <definedName name="ppppp9_1">#REF!</definedName>
    <definedName name="pppppd">#REF!</definedName>
    <definedName name="pppppd_1">#REF!</definedName>
    <definedName name="pppppppppppp">#REF!</definedName>
    <definedName name="PPPPPPPPPPPPEE">#REF!</definedName>
    <definedName name="Ppto">#REF!</definedName>
    <definedName name="PPtoNorte">#REF!</definedName>
    <definedName name="pqroj">#REF!</definedName>
    <definedName name="pqroj_1">#REF!</definedName>
    <definedName name="PRE">#REF!</definedName>
    <definedName name="PRECEQUI">#REF!</definedName>
    <definedName name="precio2">#REF!</definedName>
    <definedName name="precios">#REF!</definedName>
    <definedName name="PRELIMINARES">#REF!</definedName>
    <definedName name="PRES">#REF!</definedName>
    <definedName name="PRES.AGRI">#REF!</definedName>
    <definedName name="PRESIPISTO">#REF!</definedName>
    <definedName name="PRESS">#REF!</definedName>
    <definedName name="PREST">#REF!</definedName>
    <definedName name="Prestaciones_Sociales">'[24]Materiales y Equipos'!$I$6</definedName>
    <definedName name="Presu">#REF!</definedName>
    <definedName name="PRESUP">#REF!</definedName>
    <definedName name="Presupuest">#REF!</definedName>
    <definedName name="PRESUPUESTO">#REF!</definedName>
    <definedName name="pRETIRO">#REF!</definedName>
    <definedName name="PrevFleet">#REF!</definedName>
    <definedName name="PRICES_FIRM">#REF!</definedName>
    <definedName name="primer">#REF!</definedName>
    <definedName name="PRIMER_1">#REF!</definedName>
    <definedName name="PRIMERO">#REF!</definedName>
    <definedName name="PRIMET">#REF!</definedName>
    <definedName name="PRIMET_1">#REF!</definedName>
    <definedName name="Princ">#REF!</definedName>
    <definedName name="PRINT_AREA">#REF!</definedName>
    <definedName name="Print_Area_MI">#REF!</definedName>
    <definedName name="PRINT_TITLES">#REF!</definedName>
    <definedName name="PRINT_TITLES_MI">#REF!</definedName>
    <definedName name="Print_Titles2">#REF!</definedName>
    <definedName name="PRINT2">#REF!</definedName>
    <definedName name="PrintEnd">#REF!</definedName>
    <definedName name="PrintStart">#REF!</definedName>
    <definedName name="PrintTitle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ón">#REF!</definedName>
    <definedName name="PRODUCTCARB">#REF!</definedName>
    <definedName name="PRODUCTEST">#REF!</definedName>
    <definedName name="PROF">#REF!</definedName>
    <definedName name="profbatea">#REF!</definedName>
    <definedName name="PrOfic">[11]BASES!$B$31</definedName>
    <definedName name="profit_margin">#REF!</definedName>
    <definedName name="Profundidad">#REF!</definedName>
    <definedName name="PROG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v">#REF!</definedName>
    <definedName name="PROYECCION">#REF!</definedName>
    <definedName name="PROYECTO">#REF!</definedName>
    <definedName name="PROYECTO__OBRAS_VARIAS_EN_LA_ESCUELA_CONTRAINCENDIO">#REF!</definedName>
    <definedName name="PRUEBA">[25]!absc</definedName>
    <definedName name="prueba1">[25]!absc</definedName>
    <definedName name="PRUEBA2">#REF!</definedName>
    <definedName name="PRUEBAS">#REF!</definedName>
    <definedName name="PST">#REF!</definedName>
    <definedName name="ptope">#REF!</definedName>
    <definedName name="ptope_1">#REF!</definedName>
    <definedName name="ptopes">#REF!</definedName>
    <definedName name="ptopes_1">#REF!</definedName>
    <definedName name="PUNTILLA_C_C_1_PAQ_500_GRS_____Lib">'[7]LISTA MATERIALES'!$D$432</definedName>
    <definedName name="PUNTILLA_C_C_2_PAQ_500_GRS_____Lib">'[7]LISTA MATERIALES'!$D$434</definedName>
    <definedName name="Punto">#REF!</definedName>
    <definedName name="PuntosRentabilidad">#REF!</definedName>
    <definedName name="Purchase">#REF!</definedName>
    <definedName name="q">#REF!</definedName>
    <definedName name="q_1">#REF!</definedName>
    <definedName name="q1q1q">#REF!</definedName>
    <definedName name="q1q1q_1">#REF!</definedName>
    <definedName name="qaedtguj">#REF!</definedName>
    <definedName name="qaedtguj_1">#REF!</definedName>
    <definedName name="QAQSWS">#REF!</definedName>
    <definedName name="QAQSWS_1">#REF!</definedName>
    <definedName name="qaqwwxcr">#REF!</definedName>
    <definedName name="qaqwwxcr_1">#REF!</definedName>
    <definedName name="qdqwe">#REF!</definedName>
    <definedName name="QE">#REF!</definedName>
    <definedName name="QE_TE">#REF!</definedName>
    <definedName name="qedcd">#REF!</definedName>
    <definedName name="qedcd_1">#REF!</definedName>
    <definedName name="qeqewe">#REF!</definedName>
    <definedName name="qeqewe_1">#REF!</definedName>
    <definedName name="QEWEQ">#REF!</definedName>
    <definedName name="qewj">#REF!</definedName>
    <definedName name="qewj_1">#REF!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">#REF!</definedName>
    <definedName name="qqqqqqqqqqqqqqqq">#REF!</definedName>
    <definedName name="qqqqqw">#REF!</definedName>
    <definedName name="qqqqqw_1">#REF!</definedName>
    <definedName name="QRS">#REF!</definedName>
    <definedName name="qswqdecdwe">#REF!</definedName>
    <definedName name="Quality_PvT">#REF!</definedName>
    <definedName name="QualityF">#REF!</definedName>
    <definedName name="quantity">#REF!</definedName>
    <definedName name="qw">#REF!</definedName>
    <definedName name="qw_1">#REF!</definedName>
    <definedName name="qwdas2">#REF!</definedName>
    <definedName name="qwdas2_1">#REF!</definedName>
    <definedName name="QWEDSA">#REF!</definedName>
    <definedName name="qweqe">#REF!</definedName>
    <definedName name="qweqe_1">#REF!</definedName>
    <definedName name="qwqw">#REF!</definedName>
    <definedName name="qwqwas">#REF!</definedName>
    <definedName name="qwqwqwj">#REF!</definedName>
    <definedName name="qwqwqwj_1">#REF!</definedName>
    <definedName name="QWW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a">#REF!</definedName>
    <definedName name="RAN">#REF!</definedName>
    <definedName name="rango">#REF!</definedName>
    <definedName name="ratio">#REF!</definedName>
    <definedName name="Rb">#REF!</definedName>
    <definedName name="Rd">#REF!</definedName>
    <definedName name="RD_CP">#REF!</definedName>
    <definedName name="RD_CP_VL">#REF!</definedName>
    <definedName name="rds">#REF!</definedName>
    <definedName name="re">#REF!</definedName>
    <definedName name="rec">#REF!</definedName>
    <definedName name="REDESALCANTARILLADOTABLA1.5">#REF!</definedName>
    <definedName name="redondear">#REF!</definedName>
    <definedName name="Reembolsables">#REF!</definedName>
    <definedName name="REFMAR">#REF!</definedName>
    <definedName name="REGBT">#REF!</definedName>
    <definedName name="rege">#REF!</definedName>
    <definedName name="rege_1">#REF!</definedName>
    <definedName name="REGISTRO">#REF!</definedName>
    <definedName name="REGRESA">#REF!</definedName>
    <definedName name="regresd">#REF!</definedName>
    <definedName name="regresd_1">#REF!</definedName>
    <definedName name="regthio">#REF!</definedName>
    <definedName name="regthio_1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mbursement">"Reembolso"</definedName>
    <definedName name="REJHE">#REF!</definedName>
    <definedName name="REJHE_1">#REF!</definedName>
    <definedName name="RELACUION">#REF!</definedName>
    <definedName name="rell">#REF!</definedName>
    <definedName name="RELLG">#REF!</definedName>
    <definedName name="rendimiento">#REF!</definedName>
    <definedName name="rendimientos">#REF!</definedName>
    <definedName name="RENDIMIENTOS1">#REF!</definedName>
    <definedName name="RENDIMIENTOS2">#REF!</definedName>
    <definedName name="rendir">#REF!</definedName>
    <definedName name="rendirr">#REF!</definedName>
    <definedName name="REP.PAV">#REF!</definedName>
    <definedName name="REPROGRAMACION">#REF!</definedName>
    <definedName name="req">#REF!</definedName>
    <definedName name="Required_Delivery">#REF!</definedName>
    <definedName name="rer">#REF!</definedName>
    <definedName name="rer_1">#REF!</definedName>
    <definedName name="rererw">#REF!</definedName>
    <definedName name="rererw_1">#REF!</definedName>
    <definedName name="rerg">#REF!</definedName>
    <definedName name="rerg_1">#REF!</definedName>
    <definedName name="rerrrrw">#REF!</definedName>
    <definedName name="rerrrrw_1">#REF!</definedName>
    <definedName name="RES">#REF!</definedName>
    <definedName name="Reserva">#REF!</definedName>
    <definedName name="RESU">#REF!</definedName>
    <definedName name="resul">#REF!</definedName>
    <definedName name="RESUM">#REF!</definedName>
    <definedName name="resum2">#REF!</definedName>
    <definedName name="RESUMEN">#REF!</definedName>
    <definedName name="RESUMENALCANTARILLADO">#REF!</definedName>
    <definedName name="ResumenAPU">[26]ResumenMaterial!$A$12:$AB$169</definedName>
    <definedName name="RESUMENMODELODEMANDA">#REF!</definedName>
    <definedName name="RET">#REF!</definedName>
    <definedName name="reten">#REF!</definedName>
    <definedName name="Retenc">[11]BASES!$E$31</definedName>
    <definedName name="retr">#REF!</definedName>
    <definedName name="RETRASO">#REF!</definedName>
    <definedName name="RETRO">#REF!</definedName>
    <definedName name="RETTRE">#REF!</definedName>
    <definedName name="RETTRE_1">#REF!</definedName>
    <definedName name="rety">#REF!</definedName>
    <definedName name="rety_1">#REF!</definedName>
    <definedName name="rewfreg">#REF!</definedName>
    <definedName name="rewfreg_1">#REF!</definedName>
    <definedName name="REWQ">#REF!</definedName>
    <definedName name="rewr">#REF!</definedName>
    <definedName name="rewr_1">#REF!</definedName>
    <definedName name="REWWER">#REF!</definedName>
    <definedName name="REWWER_1">#REF!</definedName>
    <definedName name="rey">#REF!</definedName>
    <definedName name="reyepoi">#REF!</definedName>
    <definedName name="reyepoi_1">#REF!</definedName>
    <definedName name="reyety">#REF!</definedName>
    <definedName name="reyety_1">#REF!</definedName>
    <definedName name="reyty">#REF!</definedName>
    <definedName name="reyty_1">#REF!</definedName>
    <definedName name="reyyt">#REF!</definedName>
    <definedName name="reyyt_1">#REF!</definedName>
    <definedName name="Rf">#REF!</definedName>
    <definedName name="rfhnhjyu">#REF!</definedName>
    <definedName name="rfhnhjyu_1">#REF!</definedName>
    <definedName name="rfrf">#REF!</definedName>
    <definedName name="rfrf_1">#REF!</definedName>
    <definedName name="rfrfffsf">#REF!</definedName>
    <definedName name="Rg">#REF!</definedName>
    <definedName name="rge">#REF!</definedName>
    <definedName name="rge_1">#REF!</definedName>
    <definedName name="rgegg">#REF!</definedName>
    <definedName name="rgegg_1">#REF!</definedName>
    <definedName name="Rh">#REF!</definedName>
    <definedName name="rhh">#REF!</definedName>
    <definedName name="rhh_1">#REF!</definedName>
    <definedName name="rhrtd">#REF!</definedName>
    <definedName name="rhrtd_1">#REF!</definedName>
    <definedName name="rhtry">#REF!</definedName>
    <definedName name="rhtry_1">#REF!</definedName>
    <definedName name="Ri">#REF!</definedName>
    <definedName name="Ripio">#REF!</definedName>
    <definedName name="rj">#REF!</definedName>
    <definedName name="rj_1">#REF!</definedName>
    <definedName name="rjjth">#REF!</definedName>
    <definedName name="rjjth_1">#REF!</definedName>
    <definedName name="rjy">#REF!</definedName>
    <definedName name="rjy_1">#REF!</definedName>
    <definedName name="Rk">#REF!</definedName>
    <definedName name="rkjyk">#REF!</definedName>
    <definedName name="rkjyk_1">#REF!</definedName>
    <definedName name="rkru">#REF!</definedName>
    <definedName name="rkru_1">#REF!</definedName>
    <definedName name="rky">#REF!</definedName>
    <definedName name="rky_1">#REF!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#REF!</definedName>
    <definedName name="ROCIO">#REF!</definedName>
    <definedName name="RODILLO">#REF!</definedName>
    <definedName name="rolando">#REF!</definedName>
    <definedName name="Rows2Unhide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>#REF!</definedName>
    <definedName name="rrr">#REF!</definedName>
    <definedName name="rrr_1">#REF!</definedName>
    <definedName name="RRRR">#REF!</definedName>
    <definedName name="rrrrrb">#REF!</definedName>
    <definedName name="rrrrrb_1">#REF!</definedName>
    <definedName name="rrrrrrre">#REF!</definedName>
    <definedName name="rrrrrrre_1">#REF!</definedName>
    <definedName name="rrrrrrrr">#REF!</definedName>
    <definedName name="rrrrrrrrrr">#REF!</definedName>
    <definedName name="rrrrrrrrrrrrrr">#REF!</definedName>
    <definedName name="rrrrt">#REF!</definedName>
    <definedName name="rrrrt_1">#REF!</definedName>
    <definedName name="RRRTGTG">#REF!</definedName>
    <definedName name="Rs">#REF!</definedName>
    <definedName name="rsadf">#REF!</definedName>
    <definedName name="rsdgsd5">#REF!</definedName>
    <definedName name="rsdgsd5_1">#REF!</definedName>
    <definedName name="rt">#REF!</definedName>
    <definedName name="rt_1">#REF!</definedName>
    <definedName name="rte">#REF!</definedName>
    <definedName name="rte_1">#REF!</definedName>
    <definedName name="rteg">#REF!</definedName>
    <definedName name="rteg_1">#REF!</definedName>
    <definedName name="rtert">#REF!</definedName>
    <definedName name="rtert_1">#REF!</definedName>
    <definedName name="rtes">#REF!</definedName>
    <definedName name="rtes_1">#REF!</definedName>
    <definedName name="rtewth">#REF!</definedName>
    <definedName name="rtewth_1">#REF!</definedName>
    <definedName name="rthjtj">#REF!</definedName>
    <definedName name="rthjtj_1">#REF!</definedName>
    <definedName name="rthrthg">#REF!</definedName>
    <definedName name="rthrthg_1">#REF!</definedName>
    <definedName name="rthtrh">#REF!</definedName>
    <definedName name="rthtrh_1">#REF!</definedName>
    <definedName name="rtkk">#REF!</definedName>
    <definedName name="rtkk_1">#REF!</definedName>
    <definedName name="rttthy">#REF!</definedName>
    <definedName name="rttthy_1">#REF!</definedName>
    <definedName name="rtu">#REF!</definedName>
    <definedName name="rtu_1">#REF!</definedName>
    <definedName name="rtug">#REF!</definedName>
    <definedName name="rtug_1">#REF!</definedName>
    <definedName name="rtugsd">#REF!</definedName>
    <definedName name="rtugsd_1">#REF!</definedName>
    <definedName name="rturtu">#REF!</definedName>
    <definedName name="rturtu_1">#REF!</definedName>
    <definedName name="rturu">#REF!</definedName>
    <definedName name="rturu_1">#REF!</definedName>
    <definedName name="rtut">#REF!</definedName>
    <definedName name="rtut_1">#REF!</definedName>
    <definedName name="rtutru">#REF!</definedName>
    <definedName name="rtutru_1">#REF!</definedName>
    <definedName name="rtuy">#REF!</definedName>
    <definedName name="rtuy_1">#REF!</definedName>
    <definedName name="rty">#REF!</definedName>
    <definedName name="RTYHJHERTH">#REF!</definedName>
    <definedName name="rtyhr">#REF!</definedName>
    <definedName name="rtyhr_1">#REF!</definedName>
    <definedName name="rtym">#REF!</definedName>
    <definedName name="rtym_1">#REF!</definedName>
    <definedName name="rtyrey">#REF!</definedName>
    <definedName name="rtyrey_1">#REF!</definedName>
    <definedName name="rtyrh">#REF!</definedName>
    <definedName name="rtyrh_1">#REF!</definedName>
    <definedName name="RTYRTY">#REF!</definedName>
    <definedName name="RTYRTY_1">#REF!</definedName>
    <definedName name="rtyt">#REF!</definedName>
    <definedName name="rtyt_1">#REF!</definedName>
    <definedName name="rtytry">#REF!</definedName>
    <definedName name="rtytry_1">#REF!</definedName>
    <definedName name="ruru">#REF!</definedName>
    <definedName name="ruru_1">#REF!</definedName>
    <definedName name="rutu">#REF!</definedName>
    <definedName name="rutu_1">#REF!</definedName>
    <definedName name="Rv">#REF!</definedName>
    <definedName name="rwt">#REF!</definedName>
    <definedName name="rwt_1">#REF!</definedName>
    <definedName name="Rx">#REF!</definedName>
    <definedName name="ry">#REF!</definedName>
    <definedName name="ry_1">#REF!</definedName>
    <definedName name="ryeryb">#REF!</definedName>
    <definedName name="ryeryb_1">#REF!</definedName>
    <definedName name="rytrsdg">#REF!</definedName>
    <definedName name="rytrsdg_1">#REF!</definedName>
    <definedName name="RYUKEDKYSTJR">#REF!</definedName>
    <definedName name="RYUKIRETYKIRTYU">#REF!</definedName>
    <definedName name="Rz">#REF!</definedName>
    <definedName name="S">#REF!</definedName>
    <definedName name="Sa">#REF!</definedName>
    <definedName name="saa">#REF!</definedName>
    <definedName name="saa_1">#REF!</definedName>
    <definedName name="sabana">#REF!</definedName>
    <definedName name="sac">#REF!</definedName>
    <definedName name="sacuaro">#REF!</definedName>
    <definedName name="SAD">#REF!</definedName>
    <definedName name="SAD_1">#REF!</definedName>
    <definedName name="SADASDFSDF">#REF!</definedName>
    <definedName name="SADF">#REF!</definedName>
    <definedName name="SADF_1">#REF!</definedName>
    <definedName name="sadff">#REF!</definedName>
    <definedName name="sadff_1">#REF!</definedName>
    <definedName name="sadfo">#REF!</definedName>
    <definedName name="sadfo_1">#REF!</definedName>
    <definedName name="safdp">#REF!</definedName>
    <definedName name="safdp_1">#REF!</definedName>
    <definedName name="SalarioMinimoVigente">#REF!</definedName>
    <definedName name="Salarios">#REF!</definedName>
    <definedName name="Saldo_Capital">#REF!</definedName>
    <definedName name="SalMinimo">[11]BASES!$E$41</definedName>
    <definedName name="SALUD">#REF!</definedName>
    <definedName name="SAOG7">#REF!</definedName>
    <definedName name="SAOG7OCTUBRE">#REF!</definedName>
    <definedName name="sasa">#REF!</definedName>
    <definedName name="Sb">#REF!</definedName>
    <definedName name="sbe">#REF!</definedName>
    <definedName name="sbgfbgdr">#REF!</definedName>
    <definedName name="sbgfbgdr_1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d">#REF!</definedName>
    <definedName name="sd_1">#REF!</definedName>
    <definedName name="sdaf">#REF!</definedName>
    <definedName name="sdaf_1">#REF!</definedName>
    <definedName name="sdas">#REF!</definedName>
    <definedName name="sdas_1">#REF!</definedName>
    <definedName name="sdasdf">#REF!</definedName>
    <definedName name="sdasdf_1">#REF!</definedName>
    <definedName name="SDC">#REF!</definedName>
    <definedName name="SDCDSCT">#REF!</definedName>
    <definedName name="SDCDSCT_1">#REF!</definedName>
    <definedName name="SDCVEF">#REF!</definedName>
    <definedName name="SDE">#REF!</definedName>
    <definedName name="SDFCE">#REF!</definedName>
    <definedName name="SDFCE_1">#REF!</definedName>
    <definedName name="sdfd">#REF!</definedName>
    <definedName name="sdfd_1">#REF!</definedName>
    <definedName name="sdfds">#REF!</definedName>
    <definedName name="sdfds_1">#REF!</definedName>
    <definedName name="SDFDSO">#REF!</definedName>
    <definedName name="SDFDSO_1">#REF!</definedName>
    <definedName name="sdfdstp">#REF!</definedName>
    <definedName name="sdfdstp_1">#REF!</definedName>
    <definedName name="sdfdxf">#REF!</definedName>
    <definedName name="SDFEO">#REF!</definedName>
    <definedName name="SDFEO_1">#REF!</definedName>
    <definedName name="sdfg">#REF!</definedName>
    <definedName name="sdfg_1">#REF!</definedName>
    <definedName name="sdfgdsfk">#REF!</definedName>
    <definedName name="sdfgdsfk_1">#REF!</definedName>
    <definedName name="sdfgsg">#REF!</definedName>
    <definedName name="sdfgsg_1">#REF!</definedName>
    <definedName name="sdfhjfasdfjasj">#REF!</definedName>
    <definedName name="SDFLJK">#REF!</definedName>
    <definedName name="SDFLJK_1">#REF!</definedName>
    <definedName name="sdfsd">#REF!</definedName>
    <definedName name="sdfsd4">#REF!</definedName>
    <definedName name="sdfsd4_1">#REF!</definedName>
    <definedName name="SDFSDF">#REF!</definedName>
    <definedName name="SDFSDF_1">#REF!</definedName>
    <definedName name="sdfsdfb">#REF!</definedName>
    <definedName name="sdfsdfb_1">#REF!</definedName>
    <definedName name="sdfsdffs">#REF!</definedName>
    <definedName name="SDFSF">#REF!</definedName>
    <definedName name="SDFSF_1">#REF!</definedName>
    <definedName name="sdfsffr">#REF!</definedName>
    <definedName name="sdfsv">#REF!</definedName>
    <definedName name="sdfsv_1">#REF!</definedName>
    <definedName name="SDFWE">#REF!</definedName>
    <definedName name="sdgfd">#REF!</definedName>
    <definedName name="sdgfd_1">#REF!</definedName>
    <definedName name="sdgfgp">#REF!</definedName>
    <definedName name="sdgfgp_1">#REF!</definedName>
    <definedName name="sdgfiu">#REF!</definedName>
    <definedName name="sdgfiu_1">#REF!</definedName>
    <definedName name="sdgsd">#REF!</definedName>
    <definedName name="sdgsd_1">#REF!</definedName>
    <definedName name="sdgsg">#REF!</definedName>
    <definedName name="sdgsg_1">#REF!</definedName>
    <definedName name="SDIKOM">#REF!</definedName>
    <definedName name="SDIKOM_1">#REF!</definedName>
    <definedName name="sdqd">#REF!</definedName>
    <definedName name="sdsd">#REF!</definedName>
    <definedName name="sdsdfh">#REF!</definedName>
    <definedName name="sdsdfh_1">#REF!</definedName>
    <definedName name="sdsds">#REF!</definedName>
    <definedName name="sdsf">#REF!</definedName>
    <definedName name="SECTOR">#REF!</definedName>
    <definedName name="SECTOR2">#REF!</definedName>
    <definedName name="segundo">#REF!</definedName>
    <definedName name="Segundos">#REF!</definedName>
    <definedName name="Seguro">#REF!</definedName>
    <definedName name="SeguroCostos">#REF!</definedName>
    <definedName name="SEM_DEL_MES">#REF!</definedName>
    <definedName name="Semanas_mes">#REF!</definedName>
    <definedName name="sencount" hidden="1">1</definedName>
    <definedName name="Sepjv2">#REF!</definedName>
    <definedName name="septdetail">#REF!</definedName>
    <definedName name="septico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>#REF!</definedName>
    <definedName name="setrj_1">#REF!</definedName>
    <definedName name="sett">#REF!</definedName>
    <definedName name="sett_1">#REF!</definedName>
    <definedName name="SEVER">#REF!</definedName>
    <definedName name="Sf">#REF!</definedName>
    <definedName name="sfasf">#REF!</definedName>
    <definedName name="sfasf_1">#REF!</definedName>
    <definedName name="SFHSGFH">#REF!</definedName>
    <definedName name="SFHSGFH_1">#REF!</definedName>
    <definedName name="sfsd">#REF!</definedName>
    <definedName name="sfsd_1">#REF!</definedName>
    <definedName name="sfsdf">#REF!</definedName>
    <definedName name="sfsdf_1">#REF!</definedName>
    <definedName name="sfsdferg">#REF!</definedName>
    <definedName name="sfsdferg_1">#REF!</definedName>
    <definedName name="sfsdfs">#REF!</definedName>
    <definedName name="sfsdfs_1">#REF!</definedName>
    <definedName name="Sg">#REF!</definedName>
    <definedName name="SGET">#REF!</definedName>
    <definedName name="Sh">#REF!</definedName>
    <definedName name="Share">#REF!</definedName>
    <definedName name="SHARED_FORMULA_21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#REF!</definedName>
    <definedName name="Sim_Model_Input_1">#REF!</definedName>
    <definedName name="Sim_Model_Input_4">#REF!</definedName>
    <definedName name="Sim_Model_Output_1">#REF!</definedName>
    <definedName name="sk">#REF!</definedName>
    <definedName name="SL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CIAL">#REF!</definedName>
    <definedName name="SOHaul">#REF!</definedName>
    <definedName name="SOL">'[4]Base Datos'!$B$130</definedName>
    <definedName name="SOLADO">#REF!</definedName>
    <definedName name="Soldador">'[7]MANO DE OBRA '!$C$8</definedName>
    <definedName name="Soldadura_electrodo_1_8_E60_11">'[7]LISTA MATERIALES'!$D$1669</definedName>
    <definedName name="Solids.SG">#REF!</definedName>
    <definedName name="solo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>#REF!</definedName>
    <definedName name="srwrwr_1">#REF!</definedName>
    <definedName name="ss">#REF!</definedName>
    <definedName name="SSD">#REF!</definedName>
    <definedName name="SSDSD">#REF!</definedName>
    <definedName name="SSLink0">#REF!</definedName>
    <definedName name="sss">#REF!</definedName>
    <definedName name="ssss">#REF!</definedName>
    <definedName name="sssss">#REF!</definedName>
    <definedName name="sssss7">#REF!</definedName>
    <definedName name="sssss7_1">#REF!</definedName>
    <definedName name="sssssa">#REF!</definedName>
    <definedName name="sssssa_1">#REF!</definedName>
    <definedName name="ssssssssss">#REF!</definedName>
    <definedName name="sssssssssss">#REF!</definedName>
    <definedName name="ssssssssssssssssssss">#REF!</definedName>
    <definedName name="sssssy">#REF!</definedName>
    <definedName name="sssssy_1">#REF!</definedName>
    <definedName name="st">#REF!</definedName>
    <definedName name="Standby">#REF!</definedName>
    <definedName name="StandbyCostos">#REF!</definedName>
    <definedName name="START">#REF!</definedName>
    <definedName name="StartBid">#REF!</definedName>
    <definedName name="StartItems">#REF!</definedName>
    <definedName name="StartRates">#REF!</definedName>
    <definedName name="StartTags">#REF!</definedName>
    <definedName name="statusofexecution">#REF!</definedName>
    <definedName name="STOCK_CODE">#REF!</definedName>
    <definedName name="stock_oreganal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t">#REF!</definedName>
    <definedName name="stt_1">#REF!</definedName>
    <definedName name="Stub">#REF!</definedName>
    <definedName name="Stub_Header1">#REF!</definedName>
    <definedName name="Stub_Header2">#REF!</definedName>
    <definedName name="Stub_Header3">#REF!</definedName>
    <definedName name="STyre">#REF!</definedName>
    <definedName name="SUBBASE">#REF!</definedName>
    <definedName name="Subbase2">#REF!</definedName>
    <definedName name="SUBTIPOACC">#REF!</definedName>
    <definedName name="SubtipoAccesorio">#REF!</definedName>
    <definedName name="SUBTOTAL">#REF!</definedName>
    <definedName name="SUBTOTALMAT">#REF!</definedName>
    <definedName name="SUM">#REF!</definedName>
    <definedName name="suma">[27]Hoja1!$F$60</definedName>
    <definedName name="SUMINISTRO">#REF!</definedName>
    <definedName name="suministros">#REF!</definedName>
    <definedName name="Summary">#REF!</definedName>
    <definedName name="SUMMARY2">#REF!</definedName>
    <definedName name="SUMMARY3">#REF!</definedName>
    <definedName name="Supervía">#REF!</definedName>
    <definedName name="supervision">#REF!</definedName>
    <definedName name="SupportFleet">#REF!</definedName>
    <definedName name="SupportOpCost">#REF!</definedName>
    <definedName name="SupportRepl">#REF!</definedName>
    <definedName name="sw">#REF!</definedName>
    <definedName name="swssdecs">#REF!</definedName>
    <definedName name="swsw">#REF!</definedName>
    <definedName name="swsw_1">#REF!</definedName>
    <definedName name="swsw3">#REF!</definedName>
    <definedName name="swsw3_1">#REF!</definedName>
    <definedName name="SYP">#REF!</definedName>
    <definedName name="t">[28]!absc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POZ">#REF!</definedName>
    <definedName name="T2_RAS">#REF!</definedName>
    <definedName name="t5t5">#REF!</definedName>
    <definedName name="t5t5_1">#REF!</definedName>
    <definedName name="Ta">#REF!</definedName>
    <definedName name="TAB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DeDTFS">#REF!</definedName>
    <definedName name="TablaR">#REF!</definedName>
    <definedName name="TACO30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UE">#REF!</definedName>
    <definedName name="TANQUES">#REF!</definedName>
    <definedName name="TANQUES4.1">#REF!</definedName>
    <definedName name="TARIFA_CONSUMO_ALCANTARILLADO">#REF!</definedName>
    <definedName name="TARIFA_POR_CONSUMO">#REF!</definedName>
    <definedName name="TARIFAS_SUBSIDIOS">#REF!</definedName>
    <definedName name="TARIFAS1">#REF!</definedName>
    <definedName name="Tasa_Efectiva_Mensual_Fondeo">#REF!</definedName>
    <definedName name="Taxpb">#REF!</definedName>
    <definedName name="tb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>#REF!</definedName>
    <definedName name="tdy_1">#REF!</definedName>
    <definedName name="Te">#REF!</definedName>
    <definedName name="TechAccept">#REF!</definedName>
    <definedName name="Tecnico1">#REF!</definedName>
    <definedName name="Tecnico2">#REF!</definedName>
    <definedName name="tecpro06">#REF!</definedName>
    <definedName name="TEJA_ONDULADA_P7_N_8">'[7]LISTA MATERIALES'!$D$26</definedName>
    <definedName name="Teja_Termoacustica_techmet_50_mm_cal_28x28_mm">'[7]LISTA MATERIALES'!$D$1670</definedName>
    <definedName name="test">#REF!</definedName>
    <definedName name="tewst">#REF!</definedName>
    <definedName name="tewst_1">#REF!</definedName>
    <definedName name="teytrh">#REF!</definedName>
    <definedName name="teytrh_1">#REF!</definedName>
    <definedName name="Tf">#REF!</definedName>
    <definedName name="TFFFF">#REF!</definedName>
    <definedName name="Tg">#REF!</definedName>
    <definedName name="th">#REF!</definedName>
    <definedName name="thdh">#REF!</definedName>
    <definedName name="thdh_1">#REF!</definedName>
    <definedName name="This_Period">#REF!</definedName>
    <definedName name="thtj">#REF!</definedName>
    <definedName name="thtj_1">#REF!</definedName>
    <definedName name="Ti">#REF!</definedName>
    <definedName name="TIEMPO">[12]BASES!$E$27</definedName>
    <definedName name="TIPO">#REF!</definedName>
    <definedName name="Tipo_Ensayo">#REF!</definedName>
    <definedName name="Tipo_Equipo">#REF!</definedName>
    <definedName name="Tipo_Impuesto">#REF!</definedName>
    <definedName name="tipo_pintura">#REF!</definedName>
    <definedName name="tipov">#REF!</definedName>
    <definedName name="TIT">#REF!</definedName>
    <definedName name="Titlepb">#REF!</definedName>
    <definedName name="TITU">#REF!</definedName>
    <definedName name="TITULO">#REF!</definedName>
    <definedName name="TITULOS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JK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pografo">'[7]MANO DE OBRA '!$G$14</definedName>
    <definedName name="Tornillos_grado_5">'[7]LISTA MATERIALES'!$D$1667</definedName>
    <definedName name="tortas">#REF!</definedName>
    <definedName name="tortas_1">#REF!</definedName>
    <definedName name="tortas2">#REF!</definedName>
    <definedName name="tortas2_1">#REF!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Pay">#REF!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ost">#REF!</definedName>
    <definedName name="TotalCostosDirectos">#REF!</definedName>
    <definedName name="totales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Opti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>#REF!</definedName>
    <definedName name="tr_1">#REF!</definedName>
    <definedName name="TRAFO">#REF!</definedName>
    <definedName name="Tramites">#REF!</definedName>
    <definedName name="TramitesCostos">#REF!</definedName>
    <definedName name="TRAMO">#REF!</definedName>
    <definedName name="tramos">#REF!</definedName>
    <definedName name="Transporte">#REF!</definedName>
    <definedName name="TRAT">[29]desmonte!$E$48</definedName>
    <definedName name="trest">#REF!</definedName>
    <definedName name="trest_1">#REF!</definedName>
    <definedName name="tret">#REF!</definedName>
    <definedName name="tret_1">#REF!</definedName>
    <definedName name="trh">#REF!</definedName>
    <definedName name="trh_1">#REF!</definedName>
    <definedName name="trhfh">#REF!</definedName>
    <definedName name="trhfh_1">#REF!</definedName>
    <definedName name="TRIANG">#REF!</definedName>
    <definedName name="triplex">#REF!</definedName>
    <definedName name="TRITURADO">'[7]LISTA MATERIALES'!$D$9</definedName>
    <definedName name="trjfgjh">#REF!</definedName>
    <definedName name="trjfgjh_1">#REF!</definedName>
    <definedName name="TRM">#REF!</definedName>
    <definedName name="tru">#REF!</definedName>
    <definedName name="tru_1">#REF!</definedName>
    <definedName name="truds">#REF!</definedName>
    <definedName name="truds_1">#REF!</definedName>
    <definedName name="trutu">#REF!</definedName>
    <definedName name="trutu_1">#REF!</definedName>
    <definedName name="trydfg">#REF!</definedName>
    <definedName name="trydfg_1">#REF!</definedName>
    <definedName name="trydtrygf">#REF!</definedName>
    <definedName name="trydtrygf_1">#REF!</definedName>
    <definedName name="tryery">#REF!</definedName>
    <definedName name="tryery_1">#REF!</definedName>
    <definedName name="tryi6">#REF!</definedName>
    <definedName name="tryi6_1">#REF!</definedName>
    <definedName name="tryrth">#REF!</definedName>
    <definedName name="tryrth_1">#REF!</definedName>
    <definedName name="Ts">#REF!</definedName>
    <definedName name="tsert">#REF!</definedName>
    <definedName name="tsert_1">#REF!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CostOutput">#REF!</definedName>
    <definedName name="TTE">#REF!</definedName>
    <definedName name="TTL">#REF!</definedName>
    <definedName name="TTR">#REF!</definedName>
    <definedName name="TTR_1">#REF!</definedName>
    <definedName name="ttrff">#REF!</definedName>
    <definedName name="ttrff_1">#REF!</definedName>
    <definedName name="ttt">#REF!</definedName>
    <definedName name="ttt_1">#REF!</definedName>
    <definedName name="TTTT">#REF!</definedName>
    <definedName name="tttt7">#REF!</definedName>
    <definedName name="tttt7_1">#REF!</definedName>
    <definedName name="tttthy">#REF!</definedName>
    <definedName name="tttthy_1">#REF!</definedName>
    <definedName name="ttttr">#REF!</definedName>
    <definedName name="ttttr_1">#REF!</definedName>
    <definedName name="ttttt">#REF!</definedName>
    <definedName name="ttttt_1">#REF!</definedName>
    <definedName name="TTTTTT">#REF!</definedName>
    <definedName name="ttttttt">#REF!</definedName>
    <definedName name="TTTTTTTT">#REF!</definedName>
    <definedName name="Tu">#REF!</definedName>
    <definedName name="tu_1">#REF!</definedName>
    <definedName name="TUBERIAS">#REF!</definedName>
    <definedName name="TUKYRLTU.IR">#REF!</definedName>
    <definedName name="tur">#REF!</definedName>
    <definedName name="tur_1">#REF!</definedName>
    <definedName name="turu">#REF!</definedName>
    <definedName name="turu_1">#REF!</definedName>
    <definedName name="Tw">#REF!</definedName>
    <definedName name="twer">#REF!</definedName>
    <definedName name="twer_1">#REF!</definedName>
    <definedName name="twet">#REF!</definedName>
    <definedName name="twet_1">#REF!</definedName>
    <definedName name="Tx">#REF!</definedName>
    <definedName name="ty">#REF!</definedName>
    <definedName name="ty_1">#REF!</definedName>
    <definedName name="tyery">#REF!</definedName>
    <definedName name="tyery_1">#REF!</definedName>
    <definedName name="tyj">#REF!</definedName>
    <definedName name="tyj_1">#REF!</definedName>
    <definedName name="tyjtyj">#REF!</definedName>
    <definedName name="tyjtyj_1">#REF!</definedName>
    <definedName name="tyjytjuyjuy">#REF!</definedName>
    <definedName name="tyjytjuyjuy_1">#REF!</definedName>
    <definedName name="tyk">#REF!</definedName>
    <definedName name="tyk_1">#REF!</definedName>
    <definedName name="tym">#REF!</definedName>
    <definedName name="tym_1">#REF!</definedName>
    <definedName name="TYPE">#REF!</definedName>
    <definedName name="typeofcommittment">#REF!</definedName>
    <definedName name="tyr">#REF!</definedName>
    <definedName name="tyr_1">#REF!</definedName>
    <definedName name="tytfy">#REF!</definedName>
    <definedName name="tytgfhgfh">#REF!</definedName>
    <definedName name="tytgfhgfh_1">#REF!</definedName>
    <definedName name="tyty">#REF!</definedName>
    <definedName name="tyty_1">#REF!</definedName>
    <definedName name="tyu">#REF!</definedName>
    <definedName name="TYUIYI">#REF!</definedName>
    <definedName name="TYUIYI_1">#REF!</definedName>
    <definedName name="tyujh">#REF!</definedName>
    <definedName name="tyujh_1">#REF!</definedName>
    <definedName name="tyuty">#REF!</definedName>
    <definedName name="tyuty_1">#REF!</definedName>
    <definedName name="tyutyu">#REF!</definedName>
    <definedName name="tyutyu_1">#REF!</definedName>
    <definedName name="tyxg">#REF!</definedName>
    <definedName name="tyxg_1">#REF!</definedName>
    <definedName name="Tz">#REF!</definedName>
    <definedName name="U">#REF!</definedName>
    <definedName name="U_Z">#REF!</definedName>
    <definedName name="u3u">#REF!</definedName>
    <definedName name="u3u_1">#REF!</definedName>
    <definedName name="u7u7">#REF!</definedName>
    <definedName name="u7u7_1">#REF!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g">#REF!</definedName>
    <definedName name="UGEquipData">#REF!</definedName>
    <definedName name="Uh">#REF!</definedName>
    <definedName name="ui">#REF!</definedName>
    <definedName name="UI_1">#REF!</definedName>
    <definedName name="uijhj">#REF!</definedName>
    <definedName name="uijhj_1">#REF!</definedName>
    <definedName name="uio">#REF!</definedName>
    <definedName name="uio_1">#REF!</definedName>
    <definedName name="uiou">#REF!</definedName>
    <definedName name="uiou_1">#REF!</definedName>
    <definedName name="uir">#REF!</definedName>
    <definedName name="uir_1">#REF!</definedName>
    <definedName name="uituii">#REF!</definedName>
    <definedName name="uituii_1">#REF!</definedName>
    <definedName name="uityjj">#REF!</definedName>
    <definedName name="uityjj_1">#REF!</definedName>
    <definedName name="uiufgj">#REF!</definedName>
    <definedName name="uiufgj_1">#REF!</definedName>
    <definedName name="UIUYI">#REF!</definedName>
    <definedName name="UIUYI_1">#REF!</definedName>
    <definedName name="Uj">#REF!</definedName>
    <definedName name="ujyyu">#REF!</definedName>
    <definedName name="Uk">#REF!</definedName>
    <definedName name="Ull">#REF!</definedName>
    <definedName name="Um">#REF!</definedName>
    <definedName name="UN">#REF!</definedName>
    <definedName name="UNION_Z">#REF!</definedName>
    <definedName name="Unit">#REF!</definedName>
    <definedName name="UNITARIO">[30]Unitarios!$A$3:$D$13</definedName>
    <definedName name="Unitarios">#REF!</definedName>
    <definedName name="Uñ">#REF!</definedName>
    <definedName name="Uo">#REF!</definedName>
    <definedName name="UOUIV">#REF!</definedName>
    <definedName name="UOUIV_1">#REF!</definedName>
    <definedName name="Up">#REF!</definedName>
    <definedName name="Uq">#REF!</definedName>
    <definedName name="Ur">#REF!</definedName>
    <definedName name="uryur">#REF!</definedName>
    <definedName name="uryur_1">#REF!</definedName>
    <definedName name="Us">#REF!</definedName>
    <definedName name="Usd">#REF!</definedName>
    <definedName name="USr">#REF!</definedName>
    <definedName name="ut">#REF!</definedName>
    <definedName name="Ut_Un">#REF!</definedName>
    <definedName name="Uti">#REF!</definedName>
    <definedName name="UTIL">#REF!</definedName>
    <definedName name="UTILIDADES">#REF!</definedName>
    <definedName name="UtilidadMensual">#REF!</definedName>
    <definedName name="UTMAR">#REF!</definedName>
    <definedName name="uu">#REF!</definedName>
    <definedName name="uu_1">#REF!</definedName>
    <definedName name="uuarrrrarrarrararar">#REF!</definedName>
    <definedName name="uuu">#REF!</definedName>
    <definedName name="uuu_1">#REF!</definedName>
    <definedName name="UUUAJJAJAJAJAJ">#REF!</definedName>
    <definedName name="uuuu">#REF!</definedName>
    <definedName name="uuuuo">#REF!</definedName>
    <definedName name="uuuuo_1">#REF!</definedName>
    <definedName name="UUUUTTTTTTTAAA">#REF!</definedName>
    <definedName name="UUUUU">#REF!</definedName>
    <definedName name="UUUUUAUATATTATA">#REF!</definedName>
    <definedName name="uuuuuj">#REF!</definedName>
    <definedName name="uuuuuj_1">#REF!</definedName>
    <definedName name="uuuuutiyt">#REF!</definedName>
    <definedName name="uuuuuu">#REF!</definedName>
    <definedName name="UUUUUUUUUTTTTTTTTTTTTTDDDDDDDDDDDD">#REF!</definedName>
    <definedName name="uuuuuuuuuu">#REF!</definedName>
    <definedName name="uuuuuuuuuuuuuuuu">#REF!</definedName>
    <definedName name="Uv">#REF!</definedName>
    <definedName name="Uw">#REF!</definedName>
    <definedName name="uwkap">#REF!</definedName>
    <definedName name="uwkap_1">#REF!</definedName>
    <definedName name="uxd">#REF!</definedName>
    <definedName name="uy">#REF!</definedName>
    <definedName name="uyiyiy">#REF!</definedName>
    <definedName name="uyiyiy_1">#REF!</definedName>
    <definedName name="uytu">#REF!</definedName>
    <definedName name="uytu_1">#REF!</definedName>
    <definedName name="UYU">#REF!</definedName>
    <definedName name="uyur">#REF!</definedName>
    <definedName name="uyur_1">#REF!</definedName>
    <definedName name="Uz">#REF!</definedName>
    <definedName name="V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U.Total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">#REF!</definedName>
    <definedName name="V_U">#REF!</definedName>
    <definedName name="V_U_Actual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">#REF!</definedName>
    <definedName name="VALDES">#REF!</definedName>
    <definedName name="valhati">#REF!</definedName>
    <definedName name="Valor" localSheetId="1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ACION_ACTIVOS_ACUEDUCTO">#REF!</definedName>
    <definedName name="VALORACION_ACTIVOS_ALCANTAR.">#REF!</definedName>
    <definedName name="valorcal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Tot" localSheetId="1">#REF!</definedName>
    <definedName name="ValorTot">#REF!</definedName>
    <definedName name="ValorUnitActual">#REF!</definedName>
    <definedName name="value">#REF!</definedName>
    <definedName name="VarEquip">#REF!</definedName>
    <definedName name="Varilla_de_3_4_x_3_4_de_aluminio">'[7]LISTA MATERIALES'!$D$1663</definedName>
    <definedName name="Varios">#REF!</definedName>
    <definedName name="Varios2">#REF!</definedName>
    <definedName name="VarRange">#REF!</definedName>
    <definedName name="VAT">#REF!</definedName>
    <definedName name="vaton">#REF!</definedName>
    <definedName name="vb">#REF!</definedName>
    <definedName name="vbvbvbvb">#REF!</definedName>
    <definedName name="vbvbvbvb_1">#REF!</definedName>
    <definedName name="vc">#REF!</definedName>
    <definedName name="vck">#REF!</definedName>
    <definedName name="VD">#REF!</definedName>
    <definedName name="vdfvuio">#REF!</definedName>
    <definedName name="vdfvuio_1">#REF!</definedName>
    <definedName name="vdsvnj">#REF!</definedName>
    <definedName name="vdsvnj_1">#REF!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rifier">#REF!</definedName>
    <definedName name="Vf">#REF!</definedName>
    <definedName name="vfbgnhyt">#REF!</definedName>
    <definedName name="vfbgnhyt_1">#REF!</definedName>
    <definedName name="vfggchbh">#REF!</definedName>
    <definedName name="vfgtfgvfgv">#REF!</definedName>
    <definedName name="vfn">#REF!</definedName>
    <definedName name="vfvdv">#REF!</definedName>
    <definedName name="vfvdv_1">#REF!</definedName>
    <definedName name="vfvf">#REF!</definedName>
    <definedName name="vfvf_1">#REF!</definedName>
    <definedName name="vg">#REF!</definedName>
    <definedName name="Vh">#REF!</definedName>
    <definedName name="VIA">#REF!</definedName>
    <definedName name="VIBRA">#REF!</definedName>
    <definedName name="Vibrador_de_concreto">'[7]MANO DE OBRA '!$D$26</definedName>
    <definedName name="VIBRO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ga_cajón_220_x80_cal_14">'[7]LISTA MATERIALES'!$D$1666</definedName>
    <definedName name="villa">#REF!</definedName>
    <definedName name="viscosidad">#REF!</definedName>
    <definedName name="vk">#REF!</definedName>
    <definedName name="vk_1">#REF!</definedName>
    <definedName name="vm">#REF!</definedName>
    <definedName name="vnbvxb">#REF!</definedName>
    <definedName name="vnbvxb_1">#REF!</definedName>
    <definedName name="VNVBN">#REF!</definedName>
    <definedName name="VNVBN_1">#REF!</definedName>
    <definedName name="VOLQUETA">#REF!</definedName>
    <definedName name="VPDACUE">#REF!</definedName>
    <definedName name="VPNIngresos">#REF!</definedName>
    <definedName name="VPNSurenting">#REF!</definedName>
    <definedName name="vr_equipos">#REF!</definedName>
    <definedName name="VSCanonTotal">#REF!</definedName>
    <definedName name="vsdfj">#REF!</definedName>
    <definedName name="vsdfj_1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>#REF!</definedName>
    <definedName name="vt_1">#REF!</definedName>
    <definedName name="VTOTAL">#REF!</definedName>
    <definedName name="vv">#REF!</definedName>
    <definedName name="Vv.u.total">#REF!</definedName>
    <definedName name="vvcxv">#REF!</definedName>
    <definedName name="vvcxv_1">#REF!</definedName>
    <definedName name="VVV">#REF!</definedName>
    <definedName name="vvvvt">#REF!</definedName>
    <definedName name="vvvvt_1">#REF!</definedName>
    <definedName name="vvvvvvf">#REF!</definedName>
    <definedName name="vvvvvvf_1">#REF!</definedName>
    <definedName name="vy">#REF!</definedName>
    <definedName name="vy_1">#REF!</definedName>
    <definedName name="w2w2w">#REF!</definedName>
    <definedName name="w2w2w_1">#REF!</definedName>
    <definedName name="WAER4YTSDTGFYWUETYJ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DVVV">#REF!</definedName>
    <definedName name="we">#REF!</definedName>
    <definedName name="weight">#REF!</definedName>
    <definedName name="WEIGHT_UNIT">#REF!</definedName>
    <definedName name="weq">#REF!</definedName>
    <definedName name="werew">#REF!</definedName>
    <definedName name="werew_1">#REF!</definedName>
    <definedName name="WEREWR">#REF!</definedName>
    <definedName name="WEREWR_1">#REF!</definedName>
    <definedName name="werfdsf">#REF!</definedName>
    <definedName name="werfdsf_1">#REF!</definedName>
    <definedName name="werh">#REF!</definedName>
    <definedName name="werh_1">#REF!</definedName>
    <definedName name="wersfdfrguyo">#REF!</definedName>
    <definedName name="wersfdfrguyo_1">#REF!</definedName>
    <definedName name="werwr">#REF!</definedName>
    <definedName name="werwr_1">#REF!</definedName>
    <definedName name="WERWVN">#REF!</definedName>
    <definedName name="WERWVN_1">#REF!</definedName>
    <definedName name="wetrew">#REF!</definedName>
    <definedName name="wetrew_1">#REF!</definedName>
    <definedName name="wettt">#REF!</definedName>
    <definedName name="wettt_1">#REF!</definedName>
    <definedName name="wetwretd">#REF!</definedName>
    <definedName name="wetwretd_1">#REF!</definedName>
    <definedName name="wew">#REF!</definedName>
    <definedName name="wew_1">#REF!</definedName>
    <definedName name="wffag">#REF!</definedName>
    <definedName name="wffag_1">#REF!</definedName>
    <definedName name="WGET">#REF!</definedName>
    <definedName name="WILSON">#REF!</definedName>
    <definedName name="wj">#REF!</definedName>
    <definedName name="wl">#REF!</definedName>
    <definedName name="WLube">#REF!</definedName>
    <definedName name="WOHaul">#REF!</definedName>
    <definedName name="WorksheetSubTotal">#REF!</definedName>
    <definedName name="WorksheetTotal">#REF!</definedName>
    <definedName name="WQEEWQ">#REF!</definedName>
    <definedName name="WQEEWQ_1">#REF!</definedName>
    <definedName name="wqw">#REF!</definedName>
    <definedName name="WRandM">#REF!</definedName>
    <definedName name="wrn.Acueducto.">#REF!</definedName>
    <definedName name="wrn.ESTADO._.REHABILITACION.">#REF!</definedName>
    <definedName name="wrn.Financial._.Statements.">#REF!</definedName>
    <definedName name="wrn.FUll._.Model.">#REF!</definedName>
    <definedName name="wrn.GENERAL.">#REF!</definedName>
    <definedName name="wrn.GENERAL._1">#REF!</definedName>
    <definedName name="wrn.Presup.._.Tramo._.3._.Defin..">#REF!</definedName>
    <definedName name="wrn.Restructuring._.Summaries.">#REF!</definedName>
    <definedName name="wrn.Resumen._.cantidades.">#REF!</definedName>
    <definedName name="wrn.via.">#REF!</definedName>
    <definedName name="wrn.via._1">#REF!</definedName>
    <definedName name="WRTY">#REF!</definedName>
    <definedName name="ws">#REF!</definedName>
    <definedName name="WSDF">#REF!</definedName>
    <definedName name="wsnhed">#REF!</definedName>
    <definedName name="wsnhed_1">#REF!</definedName>
    <definedName name="wswswsqa">#REF!</definedName>
    <definedName name="wswswsqa_1">#REF!</definedName>
    <definedName name="wtt">#REF!</definedName>
    <definedName name="wtt_1">#REF!</definedName>
    <definedName name="WTyre">#REF!</definedName>
    <definedName name="ww">#REF!</definedName>
    <definedName name="wwded3">#REF!</definedName>
    <definedName name="wwded3_1">#REF!</definedName>
    <definedName name="WWW">#REF!</definedName>
    <definedName name="wwwwe">#REF!</definedName>
    <definedName name="wwwwe_1">#REF!</definedName>
    <definedName name="WWWWWW">#REF!</definedName>
    <definedName name="WWWWWWWWQQQQQAAAAAAAAA">#REF!</definedName>
    <definedName name="wwwwwwwwww">#REF!</definedName>
    <definedName name="wwwwwwwwwwww">#REF!</definedName>
    <definedName name="wwwwwwwwwwwwwwww">#REF!</definedName>
    <definedName name="wyty">#REF!</definedName>
    <definedName name="wyty_1">#REF!</definedName>
    <definedName name="x">#REF!</definedName>
    <definedName name="xb">#REF!</definedName>
    <definedName name="xcbvbs">#REF!</definedName>
    <definedName name="xcbvbs_1">#REF!</definedName>
    <definedName name="xfgf">#REF!</definedName>
    <definedName name="xo">#REF!</definedName>
    <definedName name="xsax">#REF!</definedName>
    <definedName name="xsxasxs">#REF!</definedName>
    <definedName name="xsxs">#REF!</definedName>
    <definedName name="xsxs_1">#REF!</definedName>
    <definedName name="xvrcsdrasxz">#REF!</definedName>
    <definedName name="XX" localSheetId="1">#REF!</definedName>
    <definedName name="xx">#REF!</definedName>
    <definedName name="XX_51">#REF!</definedName>
    <definedName name="xxfg">#REF!</definedName>
    <definedName name="xxfg_1">#REF!</definedName>
    <definedName name="XXX">#REF!</definedName>
    <definedName name="XXXX">#REF!</definedName>
    <definedName name="xxxxx">[31]!absc</definedName>
    <definedName name="xxxxxds">#REF!</definedName>
    <definedName name="xxxxxds_1">#REF!</definedName>
    <definedName name="XXXXXXXXXX">#REF!</definedName>
    <definedName name="xxxxxxxxxx29">#REF!</definedName>
    <definedName name="xxxxxxxxxx29_1">#REF!</definedName>
    <definedName name="XXXXXXXXXXXX">#REF!</definedName>
    <definedName name="xyz">#REF!</definedName>
    <definedName name="xzczxczxc">#REF!</definedName>
    <definedName name="XZXZV">#REF!</definedName>
    <definedName name="XZXZV_1">#REF!</definedName>
    <definedName name="y">#REF!</definedName>
    <definedName name="y6y6">#REF!</definedName>
    <definedName name="y6y6_1">#REF!</definedName>
    <definedName name="Year">#REF!</definedName>
    <definedName name="yery">#REF!</definedName>
    <definedName name="yery_1">#REF!</definedName>
    <definedName name="yhy">#REF!</definedName>
    <definedName name="yhy_1">#REF!</definedName>
    <definedName name="yjyj">#REF!</definedName>
    <definedName name="yjyj_1">#REF!</definedName>
    <definedName name="yn">#REF!</definedName>
    <definedName name="york">#REF!</definedName>
    <definedName name="yorlanys">#REF!</definedName>
    <definedName name="yrey">#REF!</definedName>
    <definedName name="yrey_1">#REF!</definedName>
    <definedName name="yry">#REF!</definedName>
    <definedName name="yry_1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>#REF!</definedName>
    <definedName name="ytj_1">#REF!</definedName>
    <definedName name="ytjt6">#REF!</definedName>
    <definedName name="ytjt6_1">#REF!</definedName>
    <definedName name="ytrwyr">#REF!</definedName>
    <definedName name="ytrwyr_1">#REF!</definedName>
    <definedName name="ytry">#REF!</definedName>
    <definedName name="ytry_1">#REF!</definedName>
    <definedName name="ytryrty">#REF!</definedName>
    <definedName name="ytryrty_1">#REF!</definedName>
    <definedName name="YTRYUYT">#REF!</definedName>
    <definedName name="YTRYUYT_1">#REF!</definedName>
    <definedName name="ytudfgd">#REF!</definedName>
    <definedName name="ytudfgd_1">#REF!</definedName>
    <definedName name="yturtu7">#REF!</definedName>
    <definedName name="yturtu7_1">#REF!</definedName>
    <definedName name="yturu">#REF!</definedName>
    <definedName name="yturu_1">#REF!</definedName>
    <definedName name="ytuytfgh">#REF!</definedName>
    <definedName name="ytuytfgh_1">#REF!</definedName>
    <definedName name="yty">#REF!</definedName>
    <definedName name="yty_1">#REF!</definedName>
    <definedName name="ytyyh">#REF!</definedName>
    <definedName name="ytyyh_1">#REF!</definedName>
    <definedName name="ytzacdfg">#REF!</definedName>
    <definedName name="ytzacdfg_1">#REF!</definedName>
    <definedName name="yu">#REF!</definedName>
    <definedName name="yu_1">#REF!</definedName>
    <definedName name="yudre54">#REF!</definedName>
    <definedName name="yudre54_1">#REF!</definedName>
    <definedName name="yuhgh">#REF!</definedName>
    <definedName name="yuhgh_1">#REF!</definedName>
    <definedName name="yui">#REF!</definedName>
    <definedName name="yutu">#REF!</definedName>
    <definedName name="yutu_1">#REF!</definedName>
    <definedName name="yuuiiy">#REF!</definedName>
    <definedName name="yuuiiy_1">#REF!</definedName>
    <definedName name="yuuuuuu">#REF!</definedName>
    <definedName name="yuuuuuu_1">#REF!</definedName>
    <definedName name="yy">#REF!</definedName>
    <definedName name="yy_1">#REF!</definedName>
    <definedName name="yyuyy">#REF!</definedName>
    <definedName name="YYY">#REF!</definedName>
    <definedName name="yyy_1">#REF!</definedName>
    <definedName name="yyyuh">#REF!</definedName>
    <definedName name="yyyuh_1">#REF!</definedName>
    <definedName name="yyyy">#REF!</definedName>
    <definedName name="yyyyhhh">#REF!</definedName>
    <definedName name="yyyyhhh_1">#REF!</definedName>
    <definedName name="yyyyyf">#REF!</definedName>
    <definedName name="yyyyyf_1">#REF!</definedName>
    <definedName name="yyyyyy">#REF!</definedName>
    <definedName name="yyyyyyyy">#REF!</definedName>
    <definedName name="YYYYYYYYEWAZXCCCCCCCCC">#REF!</definedName>
    <definedName name="YYYYYYYYYYY">#REF!</definedName>
    <definedName name="yyyyyyyyyyyyyrrrrrrrrrrrrrrrrrrrrr">#REF!</definedName>
    <definedName name="zc">#REF!</definedName>
    <definedName name="zd">#REF!</definedName>
    <definedName name="zdervr">#REF!</definedName>
    <definedName name="zdervr_1">#REF!</definedName>
    <definedName name="zdr">#REF!</definedName>
    <definedName name="Zdsdsdsd">#REF!</definedName>
    <definedName name="zx">#REF!</definedName>
    <definedName name="zxczds">#REF!</definedName>
    <definedName name="zxczds_1">#REF!</definedName>
    <definedName name="zxsdftyu">#REF!</definedName>
    <definedName name="zxsdftyu_1">#REF!</definedName>
    <definedName name="zxvxczv">#REF!</definedName>
    <definedName name="zxvxczv_1">#REF!</definedName>
    <definedName name="zz">#REF!</definedName>
    <definedName name="ZZZZZZZZZZZ">#REF!</definedName>
  </definedNames>
  <calcPr calcId="152511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2" i="3" l="1"/>
  <c r="G133" i="3"/>
  <c r="H124" i="3" l="1"/>
  <c r="D123" i="3"/>
  <c r="C123" i="3"/>
  <c r="C121" i="3"/>
  <c r="C120" i="3"/>
  <c r="G142" i="3"/>
  <c r="H144" i="3" s="1"/>
  <c r="H139" i="3"/>
  <c r="G131" i="3"/>
  <c r="H134" i="3" s="1"/>
  <c r="G127" i="3"/>
  <c r="AI87" i="12"/>
  <c r="AL87" i="12" s="1"/>
  <c r="AO87" i="12" s="1"/>
  <c r="AL88" i="12"/>
  <c r="AO88" i="12" s="1"/>
  <c r="L85" i="12"/>
  <c r="J85" i="12"/>
  <c r="AM98" i="12" s="1"/>
  <c r="J84" i="12"/>
  <c r="AO83" i="12"/>
  <c r="I81" i="12"/>
  <c r="AL56" i="12"/>
  <c r="AO56" i="12" s="1"/>
  <c r="AL21" i="12"/>
  <c r="AO21" i="12"/>
  <c r="E126" i="3" l="1"/>
  <c r="G126" i="3" s="1"/>
  <c r="H128" i="3" s="1"/>
  <c r="H146" i="3" s="1"/>
  <c r="F19" i="1" s="1"/>
  <c r="AO98" i="12"/>
  <c r="E19" i="1" s="1"/>
  <c r="G19" i="1" l="1"/>
  <c r="G20" i="1" s="1"/>
  <c r="AL54" i="12" l="1"/>
  <c r="AO54" i="12" s="1"/>
  <c r="AL55" i="12"/>
  <c r="AO55" i="12" s="1"/>
  <c r="AO19" i="12"/>
  <c r="AO20" i="12"/>
  <c r="AL19" i="12"/>
  <c r="AL20" i="12"/>
  <c r="C151" i="3" l="1"/>
  <c r="C150" i="3"/>
  <c r="C89" i="3"/>
  <c r="C88" i="3"/>
  <c r="D114" i="3" l="1"/>
  <c r="G101" i="3"/>
  <c r="G102" i="3"/>
  <c r="G103" i="3"/>
  <c r="G104" i="3"/>
  <c r="G100" i="3"/>
  <c r="D95" i="3"/>
  <c r="G95" i="3" s="1"/>
  <c r="D81" i="3"/>
  <c r="D66" i="3"/>
  <c r="D52" i="3"/>
  <c r="D51" i="3"/>
  <c r="G46" i="3"/>
  <c r="H48" i="3" s="1"/>
  <c r="D25" i="3"/>
  <c r="D24" i="3"/>
  <c r="H92" i="3" l="1"/>
  <c r="D91" i="3"/>
  <c r="C91" i="3"/>
  <c r="G114" i="3"/>
  <c r="H116" i="3" s="1"/>
  <c r="E94" i="3" s="1"/>
  <c r="G94" i="3" s="1"/>
  <c r="H96" i="3" s="1"/>
  <c r="H111" i="3"/>
  <c r="G99" i="3"/>
  <c r="H106" i="3" s="1"/>
  <c r="AO67" i="12"/>
  <c r="L69" i="12"/>
  <c r="J69" i="12"/>
  <c r="AM78" i="12" s="1"/>
  <c r="AL71" i="12"/>
  <c r="AO71" i="12" s="1"/>
  <c r="J68" i="12"/>
  <c r="I65" i="12"/>
  <c r="H118" i="3" l="1"/>
  <c r="F16" i="1" s="1"/>
  <c r="AO78" i="12"/>
  <c r="E16" i="1" s="1"/>
  <c r="C31" i="3"/>
  <c r="C4" i="3"/>
  <c r="J16" i="12"/>
  <c r="L16" i="12"/>
  <c r="AO14" i="12"/>
  <c r="J32" i="12"/>
  <c r="J33" i="12"/>
  <c r="L33" i="12"/>
  <c r="G16" i="1" l="1"/>
  <c r="H78" i="3"/>
  <c r="D171" i="3" l="1"/>
  <c r="H168" i="3"/>
  <c r="G157" i="3"/>
  <c r="G66" i="3" l="1"/>
  <c r="H154" i="3" l="1"/>
  <c r="D153" i="3"/>
  <c r="C153" i="3"/>
  <c r="D62" i="3"/>
  <c r="C62" i="3"/>
  <c r="G52" i="3" l="1"/>
  <c r="H34" i="3"/>
  <c r="D33" i="3"/>
  <c r="C33" i="3"/>
  <c r="G25" i="3"/>
  <c r="G24" i="3"/>
  <c r="G19" i="3"/>
  <c r="AO105" i="12"/>
  <c r="AO109" i="12"/>
  <c r="L107" i="12"/>
  <c r="J106" i="12"/>
  <c r="J107" i="12"/>
  <c r="AO35" i="12" l="1"/>
  <c r="AO31" i="12"/>
  <c r="B32" i="3" l="1"/>
  <c r="B5" i="3"/>
  <c r="AL53" i="12" l="1"/>
  <c r="AO49" i="12"/>
  <c r="L51" i="12"/>
  <c r="J51" i="12"/>
  <c r="AM60" i="12" s="1"/>
  <c r="AO53" i="12" l="1"/>
  <c r="J15" i="12"/>
  <c r="C59" i="3" l="1"/>
  <c r="C30" i="3"/>
  <c r="H43" i="3" l="1"/>
  <c r="AM25" i="12"/>
  <c r="AO18" i="12"/>
  <c r="AO25" i="12" s="1"/>
  <c r="AL18" i="12"/>
  <c r="I12" i="12"/>
  <c r="D6" i="3"/>
  <c r="C6" i="3"/>
  <c r="H26" i="3"/>
  <c r="H21" i="3"/>
  <c r="H16" i="3"/>
  <c r="G10" i="3"/>
  <c r="D9" i="3" l="1"/>
  <c r="G9" i="3" s="1"/>
  <c r="H11" i="3" s="1"/>
  <c r="H28" i="3" s="1"/>
  <c r="F11" i="1" s="1"/>
  <c r="E11" i="1"/>
  <c r="G51" i="3" l="1"/>
  <c r="H53" i="3" s="1"/>
  <c r="G11" i="1"/>
  <c r="G36" i="3" l="1"/>
  <c r="H38" i="3" s="1"/>
  <c r="G161" i="3"/>
  <c r="G171" i="3"/>
  <c r="H55" i="3" l="1"/>
  <c r="F12" i="1" s="1"/>
  <c r="H163" i="3"/>
  <c r="H173" i="3"/>
  <c r="E156" i="3" s="1"/>
  <c r="G156" i="3" s="1"/>
  <c r="H158" i="3" s="1"/>
  <c r="H175" i="3" l="1"/>
  <c r="F22" i="1" s="1"/>
  <c r="C60" i="3" l="1"/>
  <c r="I29" i="12" l="1"/>
  <c r="AM41" i="12"/>
  <c r="I47" i="12"/>
  <c r="J50" i="12"/>
  <c r="AO60" i="12"/>
  <c r="E15" i="1" s="1"/>
  <c r="AO41" i="12" l="1"/>
  <c r="E12" i="1" s="1"/>
  <c r="G12" i="1" s="1"/>
  <c r="G13" i="1" s="1"/>
  <c r="AR20" i="5" l="1"/>
  <c r="N13" i="5" l="1"/>
  <c r="J13" i="5"/>
  <c r="AM120" i="12"/>
  <c r="AO120" i="12"/>
  <c r="E22" i="1" s="1"/>
  <c r="I103" i="12"/>
  <c r="D27" i="5" l="1"/>
  <c r="AJ27" i="5" s="1"/>
  <c r="D26" i="5"/>
  <c r="BE26" i="5" s="1"/>
  <c r="BE60" i="5" s="1"/>
  <c r="D24" i="5"/>
  <c r="D25" i="5"/>
  <c r="AK23" i="5"/>
  <c r="AS32" i="5"/>
  <c r="AT32" i="5" s="1"/>
  <c r="AS33" i="5"/>
  <c r="AT33" i="5" s="1"/>
  <c r="AS34" i="5"/>
  <c r="AT34" i="5" s="1"/>
  <c r="AS36" i="5"/>
  <c r="AT36" i="5" s="1"/>
  <c r="AS37" i="5"/>
  <c r="AT37" i="5" s="1"/>
  <c r="AS38" i="5"/>
  <c r="AT38" i="5" s="1"/>
  <c r="O40" i="5"/>
  <c r="O41" i="5"/>
  <c r="O42" i="5"/>
  <c r="O43" i="5"/>
  <c r="O44" i="5"/>
  <c r="O45" i="5"/>
  <c r="O46" i="5"/>
  <c r="O47" i="5"/>
  <c r="O48" i="5"/>
  <c r="O49" i="5"/>
  <c r="O50" i="5"/>
  <c r="O51" i="5"/>
  <c r="P52" i="5"/>
  <c r="P53" i="5"/>
  <c r="P54" i="5"/>
  <c r="P55" i="5"/>
  <c r="T44" i="5"/>
  <c r="T43" i="5"/>
  <c r="M7" i="5"/>
  <c r="I7" i="5"/>
  <c r="I9" i="5"/>
  <c r="I11" i="5"/>
  <c r="I12" i="5"/>
  <c r="H7" i="5"/>
  <c r="H8" i="5"/>
  <c r="AX25" i="5"/>
  <c r="AX60" i="5" s="1"/>
  <c r="K13" i="5"/>
  <c r="BJ18" i="5" s="1"/>
  <c r="Q7" i="9"/>
  <c r="X40" i="5"/>
  <c r="N55" i="5"/>
  <c r="N58" i="5"/>
  <c r="N52" i="5"/>
  <c r="N18" i="5"/>
  <c r="N14" i="5"/>
  <c r="AB8" i="5"/>
  <c r="AB60" i="5" s="1"/>
  <c r="AB4" i="5"/>
  <c r="AB3" i="5"/>
  <c r="AA42" i="5"/>
  <c r="AA60" i="5" s="1"/>
  <c r="AA4" i="5"/>
  <c r="AA3" i="5"/>
  <c r="Z51" i="5"/>
  <c r="Z60" i="5" s="1"/>
  <c r="Y46" i="5"/>
  <c r="Y47" i="5"/>
  <c r="Y48" i="5"/>
  <c r="Y49" i="5"/>
  <c r="Y50" i="5"/>
  <c r="Y51" i="5"/>
  <c r="X45" i="5"/>
  <c r="X44" i="5"/>
  <c r="X43" i="5"/>
  <c r="X41" i="5"/>
  <c r="W58" i="5"/>
  <c r="W57" i="5"/>
  <c r="W56" i="5"/>
  <c r="W52" i="5"/>
  <c r="W60" i="5" s="1"/>
  <c r="W4" i="5"/>
  <c r="W3" i="5"/>
  <c r="V4" i="5"/>
  <c r="V3" i="5"/>
  <c r="U41" i="5"/>
  <c r="U43" i="5"/>
  <c r="U44" i="5"/>
  <c r="U45" i="5"/>
  <c r="U40" i="5"/>
  <c r="U4" i="5"/>
  <c r="U3" i="5"/>
  <c r="T45" i="5"/>
  <c r="T41" i="5"/>
  <c r="T40" i="5"/>
  <c r="T4" i="5"/>
  <c r="T3" i="5"/>
  <c r="S47" i="5"/>
  <c r="S48" i="5"/>
  <c r="S49" i="5"/>
  <c r="S50" i="5"/>
  <c r="S46" i="5"/>
  <c r="S51" i="5"/>
  <c r="S4" i="5"/>
  <c r="S3" i="5"/>
  <c r="R47" i="5"/>
  <c r="R48" i="5"/>
  <c r="R49" i="5"/>
  <c r="R50" i="5"/>
  <c r="R51" i="5"/>
  <c r="R46" i="5"/>
  <c r="R41" i="5"/>
  <c r="R42" i="5"/>
  <c r="R43" i="5"/>
  <c r="R44" i="5"/>
  <c r="R45" i="5"/>
  <c r="R40" i="5"/>
  <c r="R60" i="5" s="1"/>
  <c r="Q49" i="5"/>
  <c r="Q50" i="5"/>
  <c r="Q51" i="5"/>
  <c r="Q44" i="5"/>
  <c r="Q45" i="5"/>
  <c r="Q43" i="5"/>
  <c r="Q40" i="5"/>
  <c r="Q41" i="5"/>
  <c r="Q42" i="5"/>
  <c r="Q48" i="5"/>
  <c r="Q47" i="5"/>
  <c r="Q46" i="5"/>
  <c r="P4" i="5"/>
  <c r="P3" i="5"/>
  <c r="AS31" i="5"/>
  <c r="AT31" i="5" s="1"/>
  <c r="AS35" i="5"/>
  <c r="AT35" i="5" s="1"/>
  <c r="AS30" i="5"/>
  <c r="AT30" i="5" s="1"/>
  <c r="AE10" i="5"/>
  <c r="AE60" i="5" s="1"/>
  <c r="AR60" i="5"/>
  <c r="AR4" i="5"/>
  <c r="AR3" i="5"/>
  <c r="AQ20" i="5"/>
  <c r="AQ60" i="5" s="1"/>
  <c r="AQ4" i="5"/>
  <c r="AQ3" i="5"/>
  <c r="AO20" i="5"/>
  <c r="AO60" i="5" s="1"/>
  <c r="AO3" i="5"/>
  <c r="AM18" i="5"/>
  <c r="AM60" i="5" s="1"/>
  <c r="AL18" i="5"/>
  <c r="AL60" i="5" s="1"/>
  <c r="AM4" i="5"/>
  <c r="AM3" i="5"/>
  <c r="AD38" i="5"/>
  <c r="AD37" i="5"/>
  <c r="AD35" i="5"/>
  <c r="AD34" i="5"/>
  <c r="AD33" i="5"/>
  <c r="AD31" i="5"/>
  <c r="AD32" i="5"/>
  <c r="AD36" i="5"/>
  <c r="AD30" i="5"/>
  <c r="AC38" i="5"/>
  <c r="AC37" i="5"/>
  <c r="AC35" i="5"/>
  <c r="AC34" i="5"/>
  <c r="AC31" i="5"/>
  <c r="AC32" i="5"/>
  <c r="AC33" i="5"/>
  <c r="AC36" i="5"/>
  <c r="AC30" i="5"/>
  <c r="AC60" i="5" s="1"/>
  <c r="AE4" i="5"/>
  <c r="AE3" i="5"/>
  <c r="AD4" i="5"/>
  <c r="AD3" i="5"/>
  <c r="AC4" i="5"/>
  <c r="AC3" i="5"/>
  <c r="BJ3" i="5"/>
  <c r="BJ4" i="5"/>
  <c r="AS39" i="9"/>
  <c r="AR39" i="9"/>
  <c r="AQ20" i="9"/>
  <c r="AQ39" i="9" s="1"/>
  <c r="AP20" i="9"/>
  <c r="AP39" i="9" s="1"/>
  <c r="AO19" i="9"/>
  <c r="AO39" i="9" s="1"/>
  <c r="AS4" i="9"/>
  <c r="AS3" i="9"/>
  <c r="AR4" i="9"/>
  <c r="AR3" i="9"/>
  <c r="AQ4" i="9"/>
  <c r="AQ3" i="9"/>
  <c r="AP4" i="9"/>
  <c r="AP3" i="9"/>
  <c r="AO4" i="9"/>
  <c r="AO3" i="9"/>
  <c r="AN39" i="9"/>
  <c r="AL19" i="9"/>
  <c r="AL39" i="9"/>
  <c r="AK19" i="9"/>
  <c r="AK39" i="9" s="1"/>
  <c r="AJ39" i="9"/>
  <c r="AI19" i="9"/>
  <c r="AI39" i="9" s="1"/>
  <c r="AH19" i="9"/>
  <c r="AH39" i="9" s="1"/>
  <c r="AG19" i="9"/>
  <c r="AG39" i="9"/>
  <c r="AF19" i="9"/>
  <c r="AF39" i="9"/>
  <c r="AE19" i="9"/>
  <c r="AE39" i="9" s="1"/>
  <c r="AD19" i="9"/>
  <c r="AD39" i="9" s="1"/>
  <c r="AC19" i="9"/>
  <c r="AB18" i="9"/>
  <c r="AB39" i="9" s="1"/>
  <c r="AA18" i="9"/>
  <c r="AA39" i="9"/>
  <c r="Z17" i="9"/>
  <c r="Y17" i="9"/>
  <c r="Y39" i="9"/>
  <c r="X16" i="9"/>
  <c r="X39" i="9" s="1"/>
  <c r="AN4" i="9"/>
  <c r="AN3" i="9"/>
  <c r="AL4" i="9"/>
  <c r="AL3" i="9"/>
  <c r="AK4" i="9"/>
  <c r="AK3" i="9"/>
  <c r="AJ4" i="9"/>
  <c r="AJ3" i="9"/>
  <c r="AI4" i="9"/>
  <c r="AI3" i="9"/>
  <c r="AH4" i="9"/>
  <c r="AH3" i="9"/>
  <c r="AG4" i="9"/>
  <c r="AG3" i="9"/>
  <c r="AF4" i="9"/>
  <c r="AF3" i="9"/>
  <c r="AE4" i="9"/>
  <c r="AE3" i="9"/>
  <c r="AD4" i="9"/>
  <c r="AD3" i="9"/>
  <c r="AC4" i="9"/>
  <c r="AC3" i="9"/>
  <c r="AB4" i="9"/>
  <c r="AB3" i="9"/>
  <c r="AA4" i="9"/>
  <c r="AA3" i="9"/>
  <c r="Z4" i="9"/>
  <c r="Z3" i="9"/>
  <c r="Y4" i="9"/>
  <c r="Y3" i="9"/>
  <c r="X4" i="9"/>
  <c r="X3" i="9"/>
  <c r="W13" i="9"/>
  <c r="W39" i="9"/>
  <c r="W3" i="9"/>
  <c r="V11" i="9"/>
  <c r="V39" i="9"/>
  <c r="V4" i="9"/>
  <c r="V3" i="9"/>
  <c r="U10" i="9"/>
  <c r="U39" i="9" s="1"/>
  <c r="U3" i="9"/>
  <c r="T10" i="9"/>
  <c r="T39" i="9" s="1"/>
  <c r="T3" i="9"/>
  <c r="S9" i="9"/>
  <c r="S39" i="9" s="1"/>
  <c r="S4" i="9"/>
  <c r="S3" i="9"/>
  <c r="R4" i="9"/>
  <c r="R3" i="9"/>
  <c r="R8" i="9"/>
  <c r="R39" i="9"/>
  <c r="Q39" i="9"/>
  <c r="Q4" i="9"/>
  <c r="Q3" i="9"/>
  <c r="P39" i="9"/>
  <c r="N39" i="9"/>
  <c r="M39" i="9"/>
  <c r="L39" i="9"/>
  <c r="I39" i="9"/>
  <c r="H7" i="9"/>
  <c r="H39" i="9" s="1"/>
  <c r="O39" i="9"/>
  <c r="K39" i="9"/>
  <c r="P4" i="9"/>
  <c r="P3" i="9"/>
  <c r="O4" i="9"/>
  <c r="O3" i="9"/>
  <c r="N4" i="9"/>
  <c r="N3" i="9"/>
  <c r="M4" i="9"/>
  <c r="M3" i="9"/>
  <c r="L4" i="9"/>
  <c r="L3" i="9"/>
  <c r="K4" i="9"/>
  <c r="K3" i="9"/>
  <c r="J4" i="9"/>
  <c r="J3" i="9"/>
  <c r="I4" i="9"/>
  <c r="I3" i="9"/>
  <c r="H4" i="9"/>
  <c r="H3" i="9"/>
  <c r="F39" i="9"/>
  <c r="E39" i="9"/>
  <c r="D39" i="9"/>
  <c r="B39" i="9"/>
  <c r="A7" i="9"/>
  <c r="A1" i="9"/>
  <c r="BI27" i="5"/>
  <c r="BI60" i="5" s="1"/>
  <c r="BI4" i="5"/>
  <c r="BI3" i="5"/>
  <c r="BH29" i="5"/>
  <c r="BH60" i="5"/>
  <c r="BH4" i="5"/>
  <c r="BH3" i="5"/>
  <c r="BG28" i="5"/>
  <c r="BG60" i="5" s="1"/>
  <c r="BG4" i="5"/>
  <c r="BG3" i="5"/>
  <c r="BF27" i="5"/>
  <c r="BF60" i="5" s="1"/>
  <c r="BF4" i="5"/>
  <c r="BF3" i="5"/>
  <c r="BE4" i="5"/>
  <c r="BE3" i="5"/>
  <c r="BD24" i="5"/>
  <c r="BD60" i="5" s="1"/>
  <c r="BD4" i="5"/>
  <c r="BD3" i="5"/>
  <c r="BC24" i="5"/>
  <c r="BC60" i="5" s="1"/>
  <c r="BC4" i="5"/>
  <c r="BC3" i="5"/>
  <c r="BB24" i="5"/>
  <c r="BB60" i="5" s="1"/>
  <c r="BB4" i="5"/>
  <c r="BB3" i="5"/>
  <c r="BA25" i="5"/>
  <c r="BA60" i="5" s="1"/>
  <c r="BA4" i="5"/>
  <c r="BA3" i="5"/>
  <c r="AZ24" i="5"/>
  <c r="AZ60" i="5"/>
  <c r="AY24" i="5"/>
  <c r="AY60" i="5" s="1"/>
  <c r="AZ4" i="5"/>
  <c r="AZ3" i="5"/>
  <c r="AY4" i="5"/>
  <c r="AY3" i="5"/>
  <c r="AX4" i="5"/>
  <c r="AX3" i="5"/>
  <c r="AW24" i="5"/>
  <c r="AW60" i="5"/>
  <c r="AV23" i="5"/>
  <c r="AV60" i="5"/>
  <c r="AU23" i="5"/>
  <c r="AU60" i="5" s="1"/>
  <c r="AW4" i="5"/>
  <c r="AW3" i="5"/>
  <c r="AV4" i="5"/>
  <c r="AV3" i="5"/>
  <c r="AU4" i="5"/>
  <c r="AU3" i="5"/>
  <c r="AT4" i="5"/>
  <c r="AT3" i="5"/>
  <c r="AS4" i="5"/>
  <c r="AS3" i="5"/>
  <c r="AN4" i="5"/>
  <c r="AN3" i="5"/>
  <c r="AL4" i="5"/>
  <c r="AL3" i="5"/>
  <c r="AK60" i="5"/>
  <c r="AK4" i="5"/>
  <c r="AK3" i="5"/>
  <c r="AJ22" i="5"/>
  <c r="AJ21" i="5"/>
  <c r="AJ20" i="5"/>
  <c r="AJ19" i="5"/>
  <c r="AJ60" i="5" s="1"/>
  <c r="AJ4" i="5"/>
  <c r="AJ3" i="5"/>
  <c r="AI21" i="5"/>
  <c r="AI22" i="5"/>
  <c r="AI20" i="5"/>
  <c r="AI19" i="5"/>
  <c r="AI4" i="5"/>
  <c r="AI3" i="5"/>
  <c r="AH19" i="5"/>
  <c r="AH22" i="5"/>
  <c r="AH21" i="5"/>
  <c r="AH20" i="5"/>
  <c r="AH60" i="5" s="1"/>
  <c r="AH4" i="5"/>
  <c r="AH3" i="5"/>
  <c r="AC39" i="9"/>
  <c r="Z39" i="9"/>
  <c r="J39" i="9"/>
  <c r="AG16" i="5"/>
  <c r="AG17" i="5"/>
  <c r="AG15" i="5"/>
  <c r="AG14" i="5"/>
  <c r="AG18" i="5"/>
  <c r="AG4" i="5"/>
  <c r="AG3" i="5"/>
  <c r="A7" i="5"/>
  <c r="AF14" i="5"/>
  <c r="AF15" i="5"/>
  <c r="AF16" i="5"/>
  <c r="AF17" i="5"/>
  <c r="AF3" i="5"/>
  <c r="N4" i="5"/>
  <c r="N3" i="5"/>
  <c r="L7" i="5"/>
  <c r="L60" i="5" s="1"/>
  <c r="L4" i="5"/>
  <c r="L3" i="5"/>
  <c r="K3" i="5"/>
  <c r="M3" i="5"/>
  <c r="K4" i="5"/>
  <c r="J4" i="5"/>
  <c r="J3" i="5"/>
  <c r="A1" i="5"/>
  <c r="F60" i="5"/>
  <c r="E60" i="5"/>
  <c r="B60" i="5"/>
  <c r="AI27" i="5"/>
  <c r="AJ26" i="5"/>
  <c r="AI26" i="5"/>
  <c r="AJ25" i="5"/>
  <c r="AI25" i="5"/>
  <c r="K7" i="5"/>
  <c r="G81" i="3"/>
  <c r="H83" i="3" s="1"/>
  <c r="G71" i="3"/>
  <c r="G70" i="3"/>
  <c r="AF60" i="5" l="1"/>
  <c r="AD60" i="5"/>
  <c r="X60" i="5"/>
  <c r="O60" i="5"/>
  <c r="D60" i="5"/>
  <c r="H73" i="3"/>
  <c r="AG60" i="5"/>
  <c r="K60" i="5"/>
  <c r="AI60" i="5"/>
  <c r="Q60" i="5"/>
  <c r="N60" i="5"/>
  <c r="AT60" i="5"/>
  <c r="S60" i="5"/>
  <c r="T60" i="5"/>
  <c r="U60" i="5"/>
  <c r="I60" i="5"/>
  <c r="M8" i="5" s="1"/>
  <c r="Y60" i="5"/>
  <c r="H60" i="5"/>
  <c r="P60" i="5"/>
  <c r="E65" i="3"/>
  <c r="G65" i="3" s="1"/>
  <c r="H67" i="3" s="1"/>
  <c r="G22" i="1"/>
  <c r="G23" i="1" s="1"/>
  <c r="M9" i="5"/>
  <c r="V60" i="5"/>
  <c r="AS60" i="5"/>
  <c r="J60" i="5"/>
  <c r="H85" i="3" l="1"/>
  <c r="M60" i="5"/>
  <c r="F15" i="1" l="1"/>
  <c r="G15" i="1" s="1"/>
  <c r="G17" i="1" s="1"/>
  <c r="G25" i="1" s="1"/>
  <c r="G29" i="1" l="1"/>
  <c r="G27" i="1" l="1"/>
  <c r="G28" i="1"/>
  <c r="G31" i="1" l="1"/>
  <c r="G34" i="1" s="1"/>
</calcChain>
</file>

<file path=xl/sharedStrings.xml><?xml version="1.0" encoding="utf-8"?>
<sst xmlns="http://schemas.openxmlformats.org/spreadsheetml/2006/main" count="639" uniqueCount="165">
  <si>
    <t>" MEJORAMIENTO, ADECUACIÓN MENOR Y MANTENIMIENTO DE LA INFRAESTRUCTURA DE LAS INSTITUCIONES EDUCATIVAS URBANAS Y RURALES DEL MUNICIPIO DE SAN JOSÉ DE CÚCUTA"</t>
  </si>
  <si>
    <t>SECRETARIA DE EDUCACION MUNICIPAL</t>
  </si>
  <si>
    <t>SUBSECRETARIA DE PLANEACIÓN Y DESARROLLO EDUCATIVO</t>
  </si>
  <si>
    <t xml:space="preserve">PRESUPUESTO GENERAL DEL PROYECTO                                                                                                                 </t>
  </si>
  <si>
    <t>FECHA: JULIO 2023</t>
  </si>
  <si>
    <t xml:space="preserve">NOMBRE DE LA INSTUTUCION </t>
  </si>
  <si>
    <t>COL CARLOS PEREZ ESCALANTE SEDE ESC URB  MARCO FIDEL SUAREZ NO 9</t>
  </si>
  <si>
    <t xml:space="preserve">CODIGO DANE </t>
  </si>
  <si>
    <t>DIRECCION</t>
  </si>
  <si>
    <t>CLL 11 NO 2-27 BARRIO SAN LUIS</t>
  </si>
  <si>
    <t>ZONA</t>
  </si>
  <si>
    <t xml:space="preserve">URBANA </t>
  </si>
  <si>
    <t>ITEM</t>
  </si>
  <si>
    <t>ESP-TEC</t>
  </si>
  <si>
    <t xml:space="preserve">DESCRIPCION </t>
  </si>
  <si>
    <t xml:space="preserve">UNIDAD </t>
  </si>
  <si>
    <t>CANTIDAD</t>
  </si>
  <si>
    <t>VALOR UNITARIO</t>
  </si>
  <si>
    <t>VALOR TOTAL</t>
  </si>
  <si>
    <t xml:space="preserve">PRELIMINARES </t>
  </si>
  <si>
    <t>1.0 PRELIMINARES</t>
  </si>
  <si>
    <t xml:space="preserve">DESMONTE DE TEJAS ONDULADAS de asbesto cemento, españolas, plasticas, metalicas, etc., de distintos numeros. </t>
  </si>
  <si>
    <t>M2</t>
  </si>
  <si>
    <t xml:space="preserve">DESMONTE Y REINSTALACION DE LAMPARAS </t>
  </si>
  <si>
    <t>UN</t>
  </si>
  <si>
    <t>SUB - TOTAL ACTIVIDAD</t>
  </si>
  <si>
    <t>2.0    CUBIERTAS Y ESTRUCTURAS METALICAS</t>
  </si>
  <si>
    <t>INSTALACION de tejas onduladas de diferentes medidas (fibrocemento, transparentes, metálicas, etc.)</t>
  </si>
  <si>
    <t>Suministro e instalacion de cielo raso en PVC 10mm, incluye estructura en madera y/o metalica</t>
  </si>
  <si>
    <t>SUB TOTAL ACTIVIDAD</t>
  </si>
  <si>
    <t xml:space="preserve">3.0 PINTURA </t>
  </si>
  <si>
    <t>SUMINISTRO DE MATERIALES Y APLICACIÓN DE TRES (3) MANOS DE PINTURA VINILICA PARA MUROS TIPO 1(INCLUYE RESANES) COLOR A ESCOGER.</t>
  </si>
  <si>
    <t>4.0 ASEO GENERAL</t>
  </si>
  <si>
    <t>ASEO GENERAL Y LIMPIEZA EN AREAS INTERVENIDAS Y SUS ALREDEDORES (Incluye muros y pisos de aulas y pasillos)</t>
  </si>
  <si>
    <t xml:space="preserve">TOTAL COSTOS DIRECTOS </t>
  </si>
  <si>
    <t xml:space="preserve">ADMINISTRACIÓN </t>
  </si>
  <si>
    <t>IMPREVISTOS</t>
  </si>
  <si>
    <t>UTILIDAD</t>
  </si>
  <si>
    <t>TOTAL COSTOS INDIRECTOS</t>
  </si>
  <si>
    <t>TOTAL COSTO PROYECTO</t>
  </si>
  <si>
    <r>
      <rPr>
        <b/>
        <sz val="11"/>
        <color theme="1"/>
        <rFont val="Tahoma"/>
        <family val="2"/>
      </rPr>
      <t xml:space="preserve">VALOR EN LETRA: </t>
    </r>
    <r>
      <rPr>
        <sz val="11"/>
        <color theme="1"/>
        <rFont val="Tahoma"/>
        <family val="2"/>
      </rPr>
      <t xml:space="preserve">
</t>
    </r>
    <r>
      <rPr>
        <b/>
        <sz val="11"/>
        <color theme="1"/>
        <rFont val="Tahoma"/>
        <family val="2"/>
      </rPr>
      <t xml:space="preserve"> TREINTA Y DOS MILLONES OCHOCIENTOS CUARENTA Y UN MIL PESOS M/CTE</t>
    </r>
    <r>
      <rPr>
        <sz val="11"/>
        <color theme="1"/>
        <rFont val="Tahoma"/>
        <family val="2"/>
      </rPr>
      <t xml:space="preserve"> 
</t>
    </r>
  </si>
  <si>
    <t xml:space="preserve">MUNICIPIO DE CÚCUTA </t>
  </si>
  <si>
    <t>MEMORIAS DE CANTIDADES DE OBRA</t>
  </si>
  <si>
    <t>FECHA: JULIO DE 2023</t>
  </si>
  <si>
    <t xml:space="preserve">CÓDIGO: </t>
  </si>
  <si>
    <t xml:space="preserve">VERSIÓN: </t>
  </si>
  <si>
    <t xml:space="preserve">FECHA: </t>
  </si>
  <si>
    <t xml:space="preserve">PROYECTO: </t>
  </si>
  <si>
    <t>FECHA:</t>
  </si>
  <si>
    <t>DD</t>
  </si>
  <si>
    <t>MM</t>
  </si>
  <si>
    <t>AAAA</t>
  </si>
  <si>
    <t>TIPO DE CONTRATO:</t>
  </si>
  <si>
    <t xml:space="preserve">CORTE Nº: </t>
  </si>
  <si>
    <t>CONTRATISTA</t>
  </si>
  <si>
    <t>NIT O C.C.</t>
  </si>
  <si>
    <t>UNIDAD</t>
  </si>
  <si>
    <t>CAPITULO:</t>
  </si>
  <si>
    <t xml:space="preserve">Nº </t>
  </si>
  <si>
    <t>DIMENSIONES</t>
  </si>
  <si>
    <t>AREA</t>
  </si>
  <si>
    <t>CANT</t>
  </si>
  <si>
    <t xml:space="preserve">UBICACIÓN / DESCRIPCIÓN </t>
  </si>
  <si>
    <t>TOTAL</t>
  </si>
  <si>
    <t>ITEM:</t>
  </si>
  <si>
    <t>LARGO</t>
  </si>
  <si>
    <t>ANCHO</t>
  </si>
  <si>
    <t>ALTO</t>
  </si>
  <si>
    <t>SALA DE INFORMATICA</t>
  </si>
  <si>
    <t>AULA 303 Y 401</t>
  </si>
  <si>
    <t>AULA 402 Y 403</t>
  </si>
  <si>
    <t xml:space="preserve">PASILLO </t>
  </si>
  <si>
    <t xml:space="preserve">OBSERVACIONES:  </t>
  </si>
  <si>
    <t>PASILLO</t>
  </si>
  <si>
    <t xml:space="preserve">SALA DE INFORMATICA </t>
  </si>
  <si>
    <t xml:space="preserve">AULAS </t>
  </si>
  <si>
    <t>INSTALACIONES INTERVENIDAS</t>
  </si>
  <si>
    <t>CÁLCULO DE CANTIDADES DE OBRA CASA DEL ABUELO</t>
  </si>
  <si>
    <t>UBICACIÓN</t>
  </si>
  <si>
    <t>MEDIDAS DE</t>
  </si>
  <si>
    <t>DEMOLICIÓN DE PISO</t>
  </si>
  <si>
    <t>DEMOLICIÓN DE MURO SENCILLO</t>
  </si>
  <si>
    <t>RETIRO DE SOBRANTES</t>
  </si>
  <si>
    <t>EXCAVACIÓN MANUAL PARA CIMENTACIONES</t>
  </si>
  <si>
    <t>SOLADO EN CONCRETO 2500 PSI</t>
  </si>
  <si>
    <t>CONCRETO CICLOPEO (60% CONCRETO 3000 PSI Y 40% PIEDRA)</t>
  </si>
  <si>
    <t>COLUMNAS EN CONCRETO 3.000 PSI.</t>
  </si>
  <si>
    <t>VIGUETA DE CONFINAMIENTO EN CONCRETO DE 3000 PSI, SIN REFUERZO</t>
  </si>
  <si>
    <t>VIGA CINTA SOBRE MURO EN CONCRETO 3.000 PSI .15X.20</t>
  </si>
  <si>
    <t>CIELO RASO EN PVC</t>
  </si>
  <si>
    <t>PUERTAS EN VIDRIO DE CRISTAL INCOLORO TEMPALADO DE 10MM CON PERFIL ZOCALO INFERIOR</t>
  </si>
  <si>
    <t>AFECTACIÓN (ML)</t>
  </si>
  <si>
    <t>AREAS SEGÚN PLANOS</t>
  </si>
  <si>
    <t>ESPESOR ALTURA (H)</t>
  </si>
  <si>
    <t>#UNIDADES</t>
  </si>
  <si>
    <t>(M2)</t>
  </si>
  <si>
    <t>(M3)</t>
  </si>
  <si>
    <t>(ML)</t>
  </si>
  <si>
    <t>M3</t>
  </si>
  <si>
    <t>UND</t>
  </si>
  <si>
    <t>ML</t>
  </si>
  <si>
    <t>oficinas</t>
  </si>
  <si>
    <t>SUMATORIA TOTAL</t>
  </si>
  <si>
    <t>MARIA DEL ROSARIO BERMUDEZ GAMEZ</t>
  </si>
  <si>
    <t>JESÚS NABOR HINCAPIE VERA</t>
  </si>
  <si>
    <t>Ing. Civil-Especialista en Diseño y Evaluación de Proyectos</t>
  </si>
  <si>
    <t>Secretario de Infraestructura Municipal</t>
  </si>
  <si>
    <t>M.P. N° 20202-354230 CES.</t>
  </si>
  <si>
    <t>Fecha revision:  Abril de 2021</t>
  </si>
  <si>
    <t>ESCRITORIO GERENTE DE 1.80M*1.50M</t>
  </si>
  <si>
    <t>PUESTO DE TRABAJO 1.20X0.60 CON ARCHIVADOR SUPERFICIE 1 EN TABLEX DE 25MM EN LAMINADO DECORATIVO DE ALTA PRESION</t>
  </si>
  <si>
    <t>SILLA PRESIDENCIAL BASE CROMADA CON RESPALDO ALTO Y CABECERO REGULACION DE ALTURA</t>
  </si>
  <si>
    <t>ANALISIS DE PRECIOS UNITARIOS</t>
  </si>
  <si>
    <t>PROPONENTE</t>
  </si>
  <si>
    <t>ALCALDIA DE CÚCUTA</t>
  </si>
  <si>
    <t>OBRA</t>
  </si>
  <si>
    <t xml:space="preserve">ITEM:  </t>
  </si>
  <si>
    <t>1 - EQUIPO</t>
  </si>
  <si>
    <t>DESCRIPCION</t>
  </si>
  <si>
    <t>VALOR</t>
  </si>
  <si>
    <t>RENDIMIENTO</t>
  </si>
  <si>
    <t>%</t>
  </si>
  <si>
    <t>VALOR PARCIAL</t>
  </si>
  <si>
    <t>HERRAMIENTAS MENORES</t>
  </si>
  <si>
    <t>%MO</t>
  </si>
  <si>
    <t>ANDAMIO TUBULAR</t>
  </si>
  <si>
    <t>d</t>
  </si>
  <si>
    <t>SUB - TOTAL EQUIPOS</t>
  </si>
  <si>
    <t>2 - MATERIALES</t>
  </si>
  <si>
    <t>VR. UNITARIO</t>
  </si>
  <si>
    <t>SUB - TOTAL MATERIALES</t>
  </si>
  <si>
    <t>3 - TRANSPORTE</t>
  </si>
  <si>
    <t>VOL. PESO o CANT.</t>
  </si>
  <si>
    <t>DISTANCIA</t>
  </si>
  <si>
    <t>M3-KM</t>
  </si>
  <si>
    <t>CARGUE Y RETIRO Y ACOMODACION 5km</t>
  </si>
  <si>
    <t>SUB - TOTAL MANO DE OBRA</t>
  </si>
  <si>
    <t>4 - MANO DE OBRA</t>
  </si>
  <si>
    <t>Cuadrilla (1) oficial x (1) ayudante</t>
  </si>
  <si>
    <t>hc</t>
  </si>
  <si>
    <t xml:space="preserve"> </t>
  </si>
  <si>
    <t xml:space="preserve">(1) Ayudante de construcción </t>
  </si>
  <si>
    <t>VALOR COSTO DIRECTO</t>
  </si>
  <si>
    <t>2- MATERIALES</t>
  </si>
  <si>
    <t>FECHA:  JULIO  DE 2023</t>
  </si>
  <si>
    <t xml:space="preserve">ANDAMIOS </t>
  </si>
  <si>
    <t>TEJA DE FIBROCEMENTO PERFIL 7#5</t>
  </si>
  <si>
    <t>TORNILLO DE FIJACION</t>
  </si>
  <si>
    <t>Cuadrilla (1) oficial x (2) ayudante</t>
  </si>
  <si>
    <t>ANDAMIOS</t>
  </si>
  <si>
    <t>D</t>
  </si>
  <si>
    <t>ANGULO PERIMETRAL EN PVC</t>
  </si>
  <si>
    <t>UNION EN H PVC</t>
  </si>
  <si>
    <t>PERFIL</t>
  </si>
  <si>
    <t>CLAVOS 3/4 PARA CEMENTO</t>
  </si>
  <si>
    <t>GR</t>
  </si>
  <si>
    <t>TORINOLLO AUTOPERFORANTES 7X7/16 PUNTA FINA</t>
  </si>
  <si>
    <t>PLACA DE PVC 10MM</t>
  </si>
  <si>
    <t>VR.UNITARIO</t>
  </si>
  <si>
    <t>PINTURA TIPO 1 3 MANOS</t>
  </si>
  <si>
    <t>CUÑETE</t>
  </si>
  <si>
    <t>CEMENTO</t>
  </si>
  <si>
    <t>BULTO</t>
  </si>
  <si>
    <t>ARENA</t>
  </si>
  <si>
    <t xml:space="preserve">OTROS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</si>
</sst>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_-;\-&quot;$&quot;* #,##0_-;_-&quot;$&quot;* &quot;-&quot;_-;_-@_-"/>
    <numFmt numFmtId="166" formatCode="_(* #,##0.00_);_(* \(#,##0.00\);_(* &quot;-&quot;??_);_(@_)"/>
    <numFmt numFmtId="167" formatCode="_(&quot;$&quot;\ * #,##0.00_);_(&quot;$&quot;\ * \(#,##0.00\);_(&quot;$&quot;\ * &quot;-&quot;??_);_(@_)"/>
    <numFmt numFmtId="168" formatCode="_(* #,##0_);_(* \(#,##0\);_(* &quot;-&quot;??_);_(@_)"/>
    <numFmt numFmtId="169" formatCode="_-* #,##0_-;\-* #,##0_-;_-* &quot;-&quot;??_-;_-@_-"/>
    <numFmt numFmtId="170" formatCode="0.0"/>
    <numFmt numFmtId="171" formatCode="[$$-240A]\ #,##0.00"/>
    <numFmt numFmtId="172" formatCode="#,##0.000"/>
    <numFmt numFmtId="173" formatCode="#,##0.0000"/>
    <numFmt numFmtId="174" formatCode="_-&quot;$&quot;\ * #,##0.00_-;\-&quot;$&quot;\ * #,##0.00_-;_-&quot;$&quot;\ * &quot;-&quot;_-;_-@_-"/>
    <numFmt numFmtId="175" formatCode="_ * #,##0.00_ ;_ * \-#,##0.00_ ;_ * &quot;-&quot;??_ ;_ @_ "/>
    <numFmt numFmtId="176" formatCode="_-* #,##0.0_-;\-* #,##0.0_-;_-* &quot;-&quot;??_-;_-@_-"/>
    <numFmt numFmtId="177" formatCode="\K0\+000"/>
    <numFmt numFmtId="178" formatCode="_ &quot;$&quot;\ * #,##0.00_ ;_ &quot;$&quot;\ * \-#,##0.00_ ;_ &quot;$&quot;\ * &quot;-&quot;??_ ;_ @_ "/>
    <numFmt numFmtId="179" formatCode="[$-F800]dddd\,\ mmmm\ dd\,\ yyyy"/>
    <numFmt numFmtId="180" formatCode="0.00\ &quot;M&quot;"/>
    <numFmt numFmtId="181" formatCode="0.00\ &quot;M3&quot;"/>
    <numFmt numFmtId="182" formatCode="0.00\ &quot;M2&quot;"/>
    <numFmt numFmtId="183" formatCode="0.00\ &quot;ML&quot;"/>
    <numFmt numFmtId="184" formatCode="0.00\ &quot;UN&quot;"/>
    <numFmt numFmtId="185" formatCode="&quot;$&quot;\ #,##0"/>
    <numFmt numFmtId="186" formatCode="&quot;$&quot;\ #,##0.00"/>
  </numFmts>
  <fonts count="7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color rgb="FFFF0000"/>
      <name val="Tahoma"/>
      <family val="2"/>
    </font>
    <font>
      <sz val="10"/>
      <name val="Tahoma"/>
      <family val="2"/>
    </font>
    <font>
      <sz val="14"/>
      <color theme="1"/>
      <name val="Tahoma"/>
      <family val="2"/>
    </font>
    <font>
      <sz val="11"/>
      <color theme="1"/>
      <name val="Tahoma"/>
      <family val="2"/>
    </font>
    <font>
      <b/>
      <sz val="10"/>
      <color theme="1"/>
      <name val="Tahoma"/>
      <family val="2"/>
    </font>
    <font>
      <b/>
      <sz val="14"/>
      <color theme="1"/>
      <name val="Tahoma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b/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b/>
      <sz val="14"/>
      <name val="Arial"/>
      <family val="2"/>
    </font>
    <font>
      <sz val="12"/>
      <name val="Arial"/>
      <family val="2"/>
    </font>
    <font>
      <b/>
      <sz val="16"/>
      <name val="Tahoma"/>
      <family val="2"/>
    </font>
    <font>
      <b/>
      <sz val="14"/>
      <name val="Tahoma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0.5"/>
      <name val="Arial"/>
      <family val="2"/>
    </font>
    <font>
      <sz val="10"/>
      <color rgb="FFFF0000"/>
      <name val="Arial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color rgb="FF000000"/>
      <name val="Open Sans"/>
      <family val="2"/>
    </font>
    <font>
      <sz val="11"/>
      <color theme="1"/>
      <name val="Calibri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8"/>
      <name val="Calibri"/>
      <family val="2"/>
      <scheme val="minor"/>
    </font>
    <font>
      <b/>
      <sz val="16"/>
      <color rgb="FF000000"/>
      <name val="Tahoma"/>
      <family val="2"/>
    </font>
    <font>
      <sz val="10"/>
      <color indexed="8"/>
      <name val="MS Sans Serif"/>
    </font>
    <font>
      <sz val="7.9"/>
      <color indexed="8"/>
      <name val="Arial"/>
      <family val="2"/>
    </font>
    <font>
      <b/>
      <sz val="16"/>
      <color theme="1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2"/>
      <color rgb="FFFF0000"/>
      <name val="Arimo"/>
    </font>
    <font>
      <sz val="10"/>
      <color rgb="FFFF0000"/>
      <name val="Open Sans"/>
      <family val="2"/>
    </font>
    <font>
      <sz val="11"/>
      <color rgb="FFFF0000"/>
      <name val="Arial"/>
      <family val="2"/>
    </font>
    <font>
      <b/>
      <sz val="11"/>
      <color theme="1"/>
      <name val="Tahoma"/>
      <family val="2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b/>
      <sz val="16"/>
      <color theme="1"/>
      <name val="Arial"/>
      <family val="2"/>
    </font>
    <font>
      <b/>
      <sz val="10"/>
      <color rgb="FFFF0000"/>
      <name val="Arimo"/>
    </font>
    <font>
      <sz val="10"/>
      <color rgb="FFFF0000"/>
      <name val="Arimo"/>
    </font>
    <font>
      <b/>
      <sz val="14"/>
      <color rgb="FFFF0000"/>
      <name val="Arimo"/>
    </font>
    <font>
      <b/>
      <sz val="12"/>
      <color rgb="FFFF0000"/>
      <name val="Arimo"/>
    </font>
    <font>
      <sz val="10"/>
      <color theme="1"/>
      <name val="Open Sans"/>
      <family val="2"/>
    </font>
    <font>
      <b/>
      <sz val="10"/>
      <color theme="1"/>
      <name val="Arimo"/>
    </font>
    <font>
      <sz val="10"/>
      <color theme="1"/>
      <name val="Arimo"/>
    </font>
    <font>
      <b/>
      <sz val="14"/>
      <color theme="1"/>
      <name val="Arimo"/>
    </font>
    <font>
      <b/>
      <sz val="11"/>
      <color theme="1"/>
      <name val="Arimo"/>
    </font>
    <font>
      <b/>
      <sz val="12"/>
      <color theme="1"/>
      <name val="Arial"/>
      <family val="2"/>
    </font>
    <font>
      <sz val="16"/>
      <color theme="1"/>
      <name val="Arimo"/>
    </font>
    <font>
      <sz val="12"/>
      <color theme="1"/>
      <name val="Arimo"/>
    </font>
    <font>
      <b/>
      <sz val="12"/>
      <color theme="1"/>
      <name val="Arimo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mo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 "/>
    </font>
    <font>
      <sz val="8"/>
      <color theme="1"/>
      <name val="Tahoma"/>
      <family val="2"/>
    </font>
    <font>
      <b/>
      <sz val="9"/>
      <color theme="1"/>
      <name val="Tahoma"/>
      <family val="2"/>
    </font>
    <font>
      <b/>
      <sz val="8"/>
      <color theme="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969696"/>
        <bgColor rgb="FF969696"/>
      </patternFill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D8D8D8"/>
        <bgColor rgb="FFD8D8D8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</fills>
  <borders count="10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4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167" fontId="1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" fillId="0" borderId="0"/>
    <xf numFmtId="9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165" fontId="23" fillId="0" borderId="0" applyFont="0" applyFill="0" applyBorder="0" applyAlignment="0" applyProtection="0"/>
    <xf numFmtId="42" fontId="1" fillId="0" borderId="0" applyFont="0" applyFill="0" applyBorder="0" applyAlignment="0" applyProtection="0"/>
    <xf numFmtId="178" fontId="9" fillId="0" borderId="0" applyFont="0" applyFill="0" applyBorder="0" applyAlignment="0" applyProtection="0"/>
    <xf numFmtId="44" fontId="2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7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35" fillId="0" borderId="0"/>
    <xf numFmtId="175" fontId="36" fillId="0" borderId="0" applyFont="0" applyFill="0" applyBorder="0" applyAlignment="0" applyProtection="0"/>
  </cellStyleXfs>
  <cellXfs count="75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6" fontId="2" fillId="0" borderId="0" xfId="1" applyFont="1" applyBorder="1" applyAlignment="1">
      <alignment vertical="center"/>
    </xf>
    <xf numFmtId="166" fontId="2" fillId="0" borderId="0" xfId="1" applyFont="1" applyAlignment="1">
      <alignment vertical="center"/>
    </xf>
    <xf numFmtId="43" fontId="2" fillId="0" borderId="0" xfId="0" applyNumberFormat="1" applyFont="1" applyAlignment="1">
      <alignment vertical="center"/>
    </xf>
    <xf numFmtId="0" fontId="0" fillId="0" borderId="1" xfId="0" applyBorder="1"/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1" fillId="5" borderId="5" xfId="0" applyFont="1" applyFill="1" applyBorder="1" applyAlignment="1">
      <alignment horizontal="center" vertical="center" wrapText="1"/>
    </xf>
    <xf numFmtId="43" fontId="11" fillId="5" borderId="11" xfId="15" applyFont="1" applyFill="1" applyBorder="1" applyAlignment="1">
      <alignment horizontal="center" vertical="center" wrapText="1"/>
    </xf>
    <xf numFmtId="176" fontId="11" fillId="5" borderId="11" xfId="15" applyNumberFormat="1" applyFont="1" applyFill="1" applyBorder="1" applyAlignment="1">
      <alignment horizontal="center" vertical="center" wrapText="1"/>
    </xf>
    <xf numFmtId="176" fontId="11" fillId="5" borderId="1" xfId="15" applyNumberFormat="1" applyFont="1" applyFill="1" applyBorder="1" applyAlignment="1">
      <alignment vertical="center" wrapText="1"/>
    </xf>
    <xf numFmtId="176" fontId="11" fillId="5" borderId="1" xfId="15" applyNumberFormat="1" applyFont="1" applyFill="1" applyBorder="1" applyAlignment="1">
      <alignment horizontal="center" vertical="center" wrapText="1"/>
    </xf>
    <xf numFmtId="43" fontId="11" fillId="5" borderId="20" xfId="15" applyFont="1" applyFill="1" applyBorder="1" applyAlignment="1">
      <alignment horizontal="center" vertical="center" wrapText="1"/>
    </xf>
    <xf numFmtId="43" fontId="11" fillId="5" borderId="2" xfId="15" applyFont="1" applyFill="1" applyBorder="1" applyAlignment="1">
      <alignment horizontal="center" vertical="center" wrapText="1"/>
    </xf>
    <xf numFmtId="43" fontId="20" fillId="5" borderId="34" xfId="15" applyFont="1" applyFill="1" applyBorder="1" applyAlignment="1">
      <alignment horizontal="center" vertical="center" wrapText="1"/>
    </xf>
    <xf numFmtId="43" fontId="13" fillId="5" borderId="34" xfId="15" applyFont="1" applyFill="1" applyBorder="1" applyAlignment="1">
      <alignment horizontal="center" vertical="center" wrapText="1"/>
    </xf>
    <xf numFmtId="43" fontId="20" fillId="5" borderId="44" xfId="15" applyFont="1" applyFill="1" applyBorder="1" applyAlignment="1">
      <alignment horizontal="center" vertical="center" wrapText="1"/>
    </xf>
    <xf numFmtId="166" fontId="12" fillId="0" borderId="1" xfId="17" applyFont="1" applyFill="1" applyBorder="1" applyAlignment="1">
      <alignment vertical="center" wrapText="1"/>
    </xf>
    <xf numFmtId="166" fontId="12" fillId="2" borderId="1" xfId="17" applyFont="1" applyFill="1" applyBorder="1" applyAlignment="1">
      <alignment vertical="center" wrapText="1"/>
    </xf>
    <xf numFmtId="166" fontId="12" fillId="2" borderId="47" xfId="17" applyFont="1" applyFill="1" applyBorder="1" applyAlignment="1">
      <alignment vertical="center" wrapText="1"/>
    </xf>
    <xf numFmtId="166" fontId="12" fillId="2" borderId="47" xfId="17" applyFont="1" applyFill="1" applyBorder="1" applyAlignment="1">
      <alignment horizontal="center" vertical="center" wrapText="1"/>
    </xf>
    <xf numFmtId="166" fontId="12" fillId="2" borderId="1" xfId="17" applyFont="1" applyFill="1" applyBorder="1" applyAlignment="1">
      <alignment horizontal="center" vertical="center" wrapText="1"/>
    </xf>
    <xf numFmtId="166" fontId="12" fillId="2" borderId="44" xfId="17" applyFont="1" applyFill="1" applyBorder="1" applyAlignment="1">
      <alignment horizontal="center" vertical="center" wrapText="1"/>
    </xf>
    <xf numFmtId="166" fontId="12" fillId="2" borderId="45" xfId="17" applyFont="1" applyFill="1" applyBorder="1" applyAlignment="1">
      <alignment horizontal="center" vertical="center" wrapText="1"/>
    </xf>
    <xf numFmtId="166" fontId="12" fillId="2" borderId="63" xfId="17" applyFont="1" applyFill="1" applyBorder="1" applyAlignment="1">
      <alignment horizontal="center" vertical="center" wrapText="1"/>
    </xf>
    <xf numFmtId="166" fontId="12" fillId="2" borderId="44" xfId="17" applyFont="1" applyFill="1" applyBorder="1" applyAlignment="1">
      <alignment vertical="center" wrapText="1"/>
    </xf>
    <xf numFmtId="166" fontId="12" fillId="0" borderId="1" xfId="17" applyFont="1" applyFill="1" applyBorder="1" applyAlignment="1">
      <alignment horizontal="center" vertical="center" wrapText="1"/>
    </xf>
    <xf numFmtId="41" fontId="16" fillId="2" borderId="29" xfId="16" applyFont="1" applyFill="1" applyBorder="1" applyAlignment="1">
      <alignment horizontal="center" vertical="center" wrapText="1"/>
    </xf>
    <xf numFmtId="166" fontId="11" fillId="2" borderId="40" xfId="17" applyFont="1" applyFill="1" applyBorder="1" applyAlignment="1">
      <alignment vertical="center" wrapText="1"/>
    </xf>
    <xf numFmtId="166" fontId="11" fillId="2" borderId="38" xfId="17" applyFont="1" applyFill="1" applyBorder="1" applyAlignment="1">
      <alignment vertical="center" wrapText="1"/>
    </xf>
    <xf numFmtId="166" fontId="11" fillId="2" borderId="30" xfId="17" applyFont="1" applyFill="1" applyBorder="1" applyAlignment="1">
      <alignment vertical="center" wrapText="1"/>
    </xf>
    <xf numFmtId="166" fontId="11" fillId="2" borderId="31" xfId="17" applyFont="1" applyFill="1" applyBorder="1" applyAlignment="1">
      <alignment vertical="center" wrapText="1"/>
    </xf>
    <xf numFmtId="166" fontId="11" fillId="2" borderId="28" xfId="17" applyFont="1" applyFill="1" applyBorder="1" applyAlignment="1">
      <alignment vertical="center" wrapText="1"/>
    </xf>
    <xf numFmtId="166" fontId="11" fillId="2" borderId="48" xfId="17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43" fontId="22" fillId="2" borderId="0" xfId="15" applyFont="1" applyFill="1" applyAlignment="1">
      <alignment vertical="center" wrapText="1"/>
    </xf>
    <xf numFmtId="43" fontId="22" fillId="2" borderId="14" xfId="15" applyFont="1" applyFill="1" applyBorder="1" applyAlignment="1">
      <alignment vertical="center" wrapText="1"/>
    </xf>
    <xf numFmtId="43" fontId="9" fillId="2" borderId="0" xfId="15" applyFont="1" applyFill="1" applyAlignment="1">
      <alignment vertical="center" wrapText="1"/>
    </xf>
    <xf numFmtId="43" fontId="9" fillId="2" borderId="14" xfId="15" applyFont="1" applyFill="1" applyBorder="1" applyAlignment="1">
      <alignment vertical="center" wrapText="1"/>
    </xf>
    <xf numFmtId="43" fontId="9" fillId="2" borderId="0" xfId="15" applyFont="1" applyFill="1" applyBorder="1" applyAlignment="1">
      <alignment vertical="center" wrapText="1"/>
    </xf>
    <xf numFmtId="176" fontId="11" fillId="0" borderId="11" xfId="15" applyNumberFormat="1" applyFont="1" applyFill="1" applyBorder="1" applyAlignment="1">
      <alignment horizontal="center" vertical="center" wrapText="1"/>
    </xf>
    <xf numFmtId="166" fontId="12" fillId="0" borderId="44" xfId="17" applyFont="1" applyFill="1" applyBorder="1" applyAlignment="1">
      <alignment vertical="center" wrapText="1"/>
    </xf>
    <xf numFmtId="166" fontId="11" fillId="0" borderId="30" xfId="17" applyFont="1" applyFill="1" applyBorder="1" applyAlignment="1">
      <alignment vertical="center" wrapText="1"/>
    </xf>
    <xf numFmtId="43" fontId="22" fillId="0" borderId="0" xfId="15" applyFont="1" applyFill="1" applyAlignment="1">
      <alignment vertical="center" wrapText="1"/>
    </xf>
    <xf numFmtId="43" fontId="13" fillId="0" borderId="0" xfId="15" applyFont="1" applyFill="1" applyAlignment="1">
      <alignment horizontal="left" vertical="center" wrapText="1"/>
    </xf>
    <xf numFmtId="43" fontId="16" fillId="0" borderId="0" xfId="15" applyFont="1" applyFill="1" applyAlignment="1">
      <alignment horizontal="center" vertical="center" wrapText="1"/>
    </xf>
    <xf numFmtId="166" fontId="12" fillId="0" borderId="47" xfId="17" applyFont="1" applyFill="1" applyBorder="1" applyAlignment="1">
      <alignment vertical="center" wrapText="1"/>
    </xf>
    <xf numFmtId="43" fontId="20" fillId="5" borderId="63" xfId="15" applyFont="1" applyFill="1" applyBorder="1" applyAlignment="1">
      <alignment horizontal="center" vertical="center" wrapText="1"/>
    </xf>
    <xf numFmtId="166" fontId="12" fillId="2" borderId="11" xfId="17" applyFont="1" applyFill="1" applyBorder="1" applyAlignment="1">
      <alignment horizontal="center" vertical="center" wrapText="1"/>
    </xf>
    <xf numFmtId="166" fontId="12" fillId="2" borderId="60" xfId="17" applyFont="1" applyFill="1" applyBorder="1" applyAlignment="1">
      <alignment horizontal="center" vertical="center" wrapText="1"/>
    </xf>
    <xf numFmtId="166" fontId="12" fillId="2" borderId="7" xfId="17" applyFont="1" applyFill="1" applyBorder="1" applyAlignment="1">
      <alignment horizontal="center" vertical="center" wrapText="1"/>
    </xf>
    <xf numFmtId="43" fontId="11" fillId="5" borderId="1" xfId="15" applyFont="1" applyFill="1" applyBorder="1" applyAlignment="1">
      <alignment horizontal="center" vertical="center" wrapText="1"/>
    </xf>
    <xf numFmtId="43" fontId="21" fillId="5" borderId="1" xfId="15" applyFont="1" applyFill="1" applyBorder="1" applyAlignment="1">
      <alignment horizontal="center" vertical="center" wrapText="1"/>
    </xf>
    <xf numFmtId="166" fontId="11" fillId="2" borderId="64" xfId="17" applyFont="1" applyFill="1" applyBorder="1" applyAlignment="1">
      <alignment vertical="center" wrapText="1"/>
    </xf>
    <xf numFmtId="166" fontId="11" fillId="2" borderId="49" xfId="17" applyFont="1" applyFill="1" applyBorder="1" applyAlignment="1">
      <alignment vertical="center" wrapText="1"/>
    </xf>
    <xf numFmtId="166" fontId="11" fillId="2" borderId="32" xfId="17" applyFont="1" applyFill="1" applyBorder="1" applyAlignment="1">
      <alignment vertical="center" wrapText="1"/>
    </xf>
    <xf numFmtId="166" fontId="20" fillId="0" borderId="1" xfId="17" applyFont="1" applyFill="1" applyBorder="1" applyAlignment="1">
      <alignment vertical="center" wrapText="1"/>
    </xf>
    <xf numFmtId="166" fontId="12" fillId="2" borderId="19" xfId="17" applyFont="1" applyFill="1" applyBorder="1" applyAlignment="1">
      <alignment horizontal="center" vertical="center" wrapText="1"/>
    </xf>
    <xf numFmtId="166" fontId="11" fillId="2" borderId="41" xfId="17" applyFont="1" applyFill="1" applyBorder="1" applyAlignment="1">
      <alignment vertical="center" wrapText="1"/>
    </xf>
    <xf numFmtId="176" fontId="11" fillId="0" borderId="1" xfId="15" applyNumberFormat="1" applyFont="1" applyFill="1" applyBorder="1" applyAlignment="1">
      <alignment horizontal="center" vertical="center" wrapText="1"/>
    </xf>
    <xf numFmtId="43" fontId="20" fillId="0" borderId="34" xfId="15" applyFont="1" applyFill="1" applyBorder="1" applyAlignment="1">
      <alignment horizontal="center" vertical="center" wrapText="1"/>
    </xf>
    <xf numFmtId="166" fontId="12" fillId="0" borderId="44" xfId="17" applyFont="1" applyFill="1" applyBorder="1" applyAlignment="1">
      <alignment horizontal="center" vertical="center" wrapText="1"/>
    </xf>
    <xf numFmtId="166" fontId="11" fillId="0" borderId="32" xfId="17" applyFont="1" applyFill="1" applyBorder="1" applyAlignment="1">
      <alignment vertical="center" wrapText="1"/>
    </xf>
    <xf numFmtId="43" fontId="9" fillId="0" borderId="0" xfId="15" applyFont="1" applyFill="1" applyBorder="1" applyAlignment="1">
      <alignment vertical="center" wrapText="1"/>
    </xf>
    <xf numFmtId="43" fontId="9" fillId="0" borderId="0" xfId="15" applyFont="1" applyFill="1" applyAlignment="1">
      <alignment vertical="center" wrapText="1"/>
    </xf>
    <xf numFmtId="166" fontId="11" fillId="0" borderId="64" xfId="17" applyFont="1" applyFill="1" applyBorder="1" applyAlignment="1">
      <alignment vertical="center" wrapText="1"/>
    </xf>
    <xf numFmtId="43" fontId="20" fillId="0" borderId="44" xfId="15" applyFont="1" applyFill="1" applyBorder="1" applyAlignment="1">
      <alignment horizontal="center" vertical="center" wrapText="1"/>
    </xf>
    <xf numFmtId="0" fontId="28" fillId="2" borderId="0" xfId="26" applyFont="1" applyFill="1"/>
    <xf numFmtId="0" fontId="28" fillId="0" borderId="0" xfId="26" applyFont="1"/>
    <xf numFmtId="0" fontId="27" fillId="0" borderId="0" xfId="26"/>
    <xf numFmtId="0" fontId="30" fillId="6" borderId="67" xfId="26" applyFont="1" applyFill="1" applyBorder="1" applyAlignment="1">
      <alignment vertical="center"/>
    </xf>
    <xf numFmtId="0" fontId="30" fillId="6" borderId="70" xfId="26" applyFont="1" applyFill="1" applyBorder="1" applyAlignment="1">
      <alignment vertical="center"/>
    </xf>
    <xf numFmtId="0" fontId="31" fillId="2" borderId="52" xfId="26" applyFont="1" applyFill="1" applyBorder="1" applyAlignment="1">
      <alignment vertical="center"/>
    </xf>
    <xf numFmtId="0" fontId="27" fillId="2" borderId="0" xfId="26" applyFill="1"/>
    <xf numFmtId="0" fontId="4" fillId="3" borderId="1" xfId="0" applyFont="1" applyFill="1" applyBorder="1" applyAlignment="1">
      <alignment horizontal="center" vertical="center"/>
    </xf>
    <xf numFmtId="166" fontId="7" fillId="4" borderId="1" xfId="1" applyFont="1" applyFill="1" applyBorder="1" applyAlignment="1">
      <alignment horizontal="center" vertical="center"/>
    </xf>
    <xf numFmtId="0" fontId="28" fillId="2" borderId="14" xfId="26" applyFont="1" applyFill="1" applyBorder="1"/>
    <xf numFmtId="0" fontId="2" fillId="0" borderId="11" xfId="0" applyFont="1" applyBorder="1" applyAlignment="1">
      <alignment vertical="center"/>
    </xf>
    <xf numFmtId="0" fontId="39" fillId="3" borderId="34" xfId="0" applyFont="1" applyFill="1" applyBorder="1" applyAlignment="1">
      <alignment horizontal="left" vertical="center" wrapText="1"/>
    </xf>
    <xf numFmtId="0" fontId="42" fillId="0" borderId="0" xfId="26" applyFont="1"/>
    <xf numFmtId="0" fontId="43" fillId="0" borderId="0" xfId="26" applyFont="1"/>
    <xf numFmtId="0" fontId="2" fillId="0" borderId="1" xfId="0" applyFont="1" applyBorder="1" applyAlignment="1">
      <alignment horizontal="center" vertical="center"/>
    </xf>
    <xf numFmtId="9" fontId="5" fillId="0" borderId="1" xfId="2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2" fillId="2" borderId="0" xfId="26" applyFont="1" applyFill="1"/>
    <xf numFmtId="0" fontId="43" fillId="2" borderId="0" xfId="26" applyFont="1" applyFill="1"/>
    <xf numFmtId="0" fontId="51" fillId="0" borderId="0" xfId="26" applyFont="1" applyAlignment="1">
      <alignment horizontal="right" vertical="center"/>
    </xf>
    <xf numFmtId="182" fontId="50" fillId="0" borderId="0" xfId="26" applyNumberFormat="1" applyFont="1" applyAlignment="1">
      <alignment vertical="center"/>
    </xf>
    <xf numFmtId="0" fontId="49" fillId="0" borderId="0" xfId="26" applyFont="1" applyAlignment="1">
      <alignment horizontal="left" vertical="center" wrapText="1"/>
    </xf>
    <xf numFmtId="0" fontId="49" fillId="0" borderId="0" xfId="26" applyFont="1" applyAlignment="1">
      <alignment horizontal="center" vertical="center" wrapText="1"/>
    </xf>
    <xf numFmtId="0" fontId="51" fillId="0" borderId="0" xfId="26" applyFont="1" applyAlignment="1">
      <alignment horizontal="center" vertical="center" textRotation="90"/>
    </xf>
    <xf numFmtId="0" fontId="48" fillId="0" borderId="0" xfId="26" applyFont="1" applyAlignment="1">
      <alignment horizontal="center" vertical="center"/>
    </xf>
    <xf numFmtId="0" fontId="41" fillId="0" borderId="0" xfId="26" applyFont="1" applyAlignment="1">
      <alignment vertical="center"/>
    </xf>
    <xf numFmtId="4" fontId="41" fillId="0" borderId="0" xfId="26" applyNumberFormat="1" applyFont="1" applyAlignment="1">
      <alignment vertical="center"/>
    </xf>
    <xf numFmtId="3" fontId="41" fillId="0" borderId="0" xfId="26" applyNumberFormat="1" applyFont="1" applyAlignment="1">
      <alignment vertical="center"/>
    </xf>
    <xf numFmtId="0" fontId="52" fillId="2" borderId="0" xfId="26" applyFont="1" applyFill="1"/>
    <xf numFmtId="0" fontId="52" fillId="0" borderId="0" xfId="26" applyFont="1"/>
    <xf numFmtId="0" fontId="26" fillId="0" borderId="0" xfId="26" applyFont="1"/>
    <xf numFmtId="0" fontId="54" fillId="0" borderId="79" xfId="26" applyFont="1" applyBorder="1" applyAlignment="1">
      <alignment horizontal="center" vertical="center" wrapText="1"/>
    </xf>
    <xf numFmtId="179" fontId="55" fillId="0" borderId="79" xfId="26" applyNumberFormat="1" applyFont="1" applyBorder="1" applyAlignment="1">
      <alignment horizontal="center" vertical="center" wrapText="1"/>
    </xf>
    <xf numFmtId="0" fontId="61" fillId="9" borderId="79" xfId="26" applyFont="1" applyFill="1" applyBorder="1" applyAlignment="1">
      <alignment horizontal="center" vertical="center" wrapText="1"/>
    </xf>
    <xf numFmtId="0" fontId="54" fillId="0" borderId="75" xfId="26" applyFont="1" applyBorder="1" applyAlignment="1">
      <alignment vertical="center"/>
    </xf>
    <xf numFmtId="0" fontId="54" fillId="0" borderId="76" xfId="26" applyFont="1" applyBorder="1" applyAlignment="1">
      <alignment vertical="center"/>
    </xf>
    <xf numFmtId="2" fontId="54" fillId="0" borderId="76" xfId="26" applyNumberFormat="1" applyFont="1" applyBorder="1" applyAlignment="1">
      <alignment horizontal="center" vertical="center" textRotation="90"/>
    </xf>
    <xf numFmtId="0" fontId="53" fillId="0" borderId="76" xfId="26" applyFont="1" applyBorder="1" applyAlignment="1">
      <alignment horizontal="center" vertical="center" textRotation="90"/>
    </xf>
    <xf numFmtId="0" fontId="59" fillId="0" borderId="76" xfId="26" applyFont="1" applyBorder="1" applyAlignment="1">
      <alignment horizontal="center" vertical="center"/>
    </xf>
    <xf numFmtId="0" fontId="54" fillId="0" borderId="76" xfId="26" applyFont="1" applyBorder="1" applyAlignment="1">
      <alignment horizontal="center" vertical="center" textRotation="90"/>
    </xf>
    <xf numFmtId="0" fontId="54" fillId="0" borderId="76" xfId="26" applyFont="1" applyBorder="1" applyAlignment="1">
      <alignment horizontal="center" vertical="center"/>
    </xf>
    <xf numFmtId="2" fontId="63" fillId="0" borderId="76" xfId="26" applyNumberFormat="1" applyFont="1" applyBorder="1" applyAlignment="1">
      <alignment horizontal="left" vertical="center" textRotation="180"/>
    </xf>
    <xf numFmtId="2" fontId="54" fillId="0" borderId="76" xfId="26" applyNumberFormat="1" applyFont="1" applyBorder="1" applyAlignment="1">
      <alignment horizontal="center" vertical="center" textRotation="180"/>
    </xf>
    <xf numFmtId="0" fontId="55" fillId="0" borderId="77" xfId="26" applyFont="1" applyBorder="1" applyAlignment="1">
      <alignment vertical="center"/>
    </xf>
    <xf numFmtId="0" fontId="53" fillId="0" borderId="79" xfId="26" applyFont="1" applyBorder="1" applyAlignment="1">
      <alignment horizontal="center" vertical="center"/>
    </xf>
    <xf numFmtId="4" fontId="59" fillId="0" borderId="100" xfId="26" applyNumberFormat="1" applyFont="1" applyBorder="1" applyAlignment="1">
      <alignment horizontal="center" vertical="center"/>
    </xf>
    <xf numFmtId="4" fontId="59" fillId="0" borderId="79" xfId="26" applyNumberFormat="1" applyFont="1" applyBorder="1" applyAlignment="1">
      <alignment horizontal="center" vertical="center"/>
    </xf>
    <xf numFmtId="0" fontId="59" fillId="0" borderId="79" xfId="26" applyFont="1" applyBorder="1" applyAlignment="1">
      <alignment vertical="center"/>
    </xf>
    <xf numFmtId="175" fontId="59" fillId="0" borderId="70" xfId="26" applyNumberFormat="1" applyFont="1" applyBorder="1" applyAlignment="1">
      <alignment vertical="center"/>
    </xf>
    <xf numFmtId="0" fontId="54" fillId="0" borderId="15" xfId="26" applyFont="1" applyBorder="1" applyAlignment="1">
      <alignment vertical="center"/>
    </xf>
    <xf numFmtId="0" fontId="54" fillId="0" borderId="0" xfId="26" applyFont="1" applyAlignment="1">
      <alignment vertical="center"/>
    </xf>
    <xf numFmtId="2" fontId="54" fillId="0" borderId="0" xfId="26" applyNumberFormat="1" applyFont="1" applyAlignment="1">
      <alignment horizontal="center" vertical="center" textRotation="90"/>
    </xf>
    <xf numFmtId="0" fontId="53" fillId="0" borderId="0" xfId="26" applyFont="1" applyAlignment="1">
      <alignment horizontal="center" vertical="center" textRotation="90"/>
    </xf>
    <xf numFmtId="0" fontId="59" fillId="0" borderId="0" xfId="26" applyFont="1" applyAlignment="1">
      <alignment horizontal="center" vertical="center"/>
    </xf>
    <xf numFmtId="0" fontId="54" fillId="0" borderId="0" xfId="26" applyFont="1" applyAlignment="1">
      <alignment horizontal="center" vertical="center" textRotation="90"/>
    </xf>
    <xf numFmtId="0" fontId="54" fillId="0" borderId="0" xfId="26" applyFont="1" applyAlignment="1">
      <alignment horizontal="center" vertical="center"/>
    </xf>
    <xf numFmtId="2" fontId="63" fillId="0" borderId="0" xfId="26" applyNumberFormat="1" applyFont="1" applyAlignment="1">
      <alignment horizontal="left" vertical="center" textRotation="180"/>
    </xf>
    <xf numFmtId="2" fontId="54" fillId="0" borderId="0" xfId="26" applyNumberFormat="1" applyFont="1" applyAlignment="1">
      <alignment horizontal="center" vertical="center" textRotation="180"/>
    </xf>
    <xf numFmtId="0" fontId="55" fillId="0" borderId="68" xfId="26" applyFont="1" applyBorder="1" applyAlignment="1">
      <alignment vertical="center"/>
    </xf>
    <xf numFmtId="0" fontId="53" fillId="0" borderId="78" xfId="26" applyFont="1" applyBorder="1" applyAlignment="1">
      <alignment horizontal="center" vertical="center"/>
    </xf>
    <xf numFmtId="180" fontId="59" fillId="0" borderId="89" xfId="26" applyNumberFormat="1" applyFont="1" applyBorder="1" applyAlignment="1">
      <alignment horizontal="center" vertical="center"/>
    </xf>
    <xf numFmtId="4" fontId="59" fillId="0" borderId="87" xfId="26" applyNumberFormat="1" applyFont="1" applyBorder="1" applyAlignment="1">
      <alignment horizontal="center" vertical="center"/>
    </xf>
    <xf numFmtId="4" fontId="59" fillId="0" borderId="1" xfId="26" applyNumberFormat="1" applyFont="1" applyBorder="1" applyAlignment="1">
      <alignment vertical="center"/>
    </xf>
    <xf numFmtId="0" fontId="59" fillId="0" borderId="87" xfId="26" applyFont="1" applyBorder="1" applyAlignment="1">
      <alignment vertical="center"/>
    </xf>
    <xf numFmtId="182" fontId="59" fillId="0" borderId="85" xfId="26" applyNumberFormat="1" applyFont="1" applyBorder="1" applyAlignment="1">
      <alignment vertical="center"/>
    </xf>
    <xf numFmtId="0" fontId="53" fillId="0" borderId="0" xfId="26" applyFont="1" applyAlignment="1">
      <alignment vertical="center"/>
    </xf>
    <xf numFmtId="0" fontId="59" fillId="0" borderId="0" xfId="26" applyFont="1" applyAlignment="1">
      <alignment horizontal="center" vertical="center" textRotation="180"/>
    </xf>
    <xf numFmtId="0" fontId="53" fillId="0" borderId="68" xfId="26" applyFont="1" applyBorder="1" applyAlignment="1">
      <alignment vertical="center"/>
    </xf>
    <xf numFmtId="0" fontId="53" fillId="0" borderId="7" xfId="26" applyFont="1" applyBorder="1" applyAlignment="1">
      <alignment vertical="center"/>
    </xf>
    <xf numFmtId="180" fontId="59" fillId="0" borderId="79" xfId="26" applyNumberFormat="1" applyFont="1" applyBorder="1" applyAlignment="1">
      <alignment horizontal="center" vertical="center"/>
    </xf>
    <xf numFmtId="4" fontId="59" fillId="0" borderId="79" xfId="26" applyNumberFormat="1" applyFont="1" applyBorder="1" applyAlignment="1">
      <alignment vertical="center"/>
    </xf>
    <xf numFmtId="175" fontId="59" fillId="0" borderId="79" xfId="26" applyNumberFormat="1" applyFont="1" applyBorder="1" applyAlignment="1">
      <alignment horizontal="center" vertical="center"/>
    </xf>
    <xf numFmtId="175" fontId="59" fillId="0" borderId="79" xfId="26" applyNumberFormat="1" applyFont="1" applyBorder="1" applyAlignment="1">
      <alignment horizontal="right" vertical="center"/>
    </xf>
    <xf numFmtId="175" fontId="59" fillId="0" borderId="79" xfId="26" applyNumberFormat="1" applyFont="1" applyBorder="1" applyAlignment="1">
      <alignment vertical="center"/>
    </xf>
    <xf numFmtId="166" fontId="59" fillId="0" borderId="79" xfId="26" applyNumberFormat="1" applyFont="1" applyBorder="1" applyAlignment="1">
      <alignment vertical="center"/>
    </xf>
    <xf numFmtId="3" fontId="59" fillId="0" borderId="79" xfId="26" applyNumberFormat="1" applyFont="1" applyBorder="1" applyAlignment="1">
      <alignment vertical="center"/>
    </xf>
    <xf numFmtId="3" fontId="59" fillId="0" borderId="70" xfId="26" applyNumberFormat="1" applyFont="1" applyBorder="1" applyAlignment="1">
      <alignment vertical="center"/>
    </xf>
    <xf numFmtId="0" fontId="53" fillId="0" borderId="93" xfId="26" applyFont="1" applyBorder="1" applyAlignment="1">
      <alignment horizontal="center" vertical="center"/>
    </xf>
    <xf numFmtId="0" fontId="59" fillId="0" borderId="93" xfId="26" applyFont="1" applyBorder="1" applyAlignment="1">
      <alignment vertical="center"/>
    </xf>
    <xf numFmtId="4" fontId="59" fillId="0" borderId="93" xfId="26" applyNumberFormat="1" applyFont="1" applyBorder="1" applyAlignment="1">
      <alignment vertical="center"/>
    </xf>
    <xf numFmtId="3" fontId="59" fillId="0" borderId="93" xfId="26" applyNumberFormat="1" applyFont="1" applyBorder="1" applyAlignment="1">
      <alignment vertical="center"/>
    </xf>
    <xf numFmtId="0" fontId="60" fillId="3" borderId="93" xfId="26" applyFont="1" applyFill="1" applyBorder="1" applyAlignment="1">
      <alignment horizontal="right" vertical="center"/>
    </xf>
    <xf numFmtId="182" fontId="55" fillId="3" borderId="94" xfId="26" applyNumberFormat="1" applyFont="1" applyFill="1" applyBorder="1" applyAlignment="1">
      <alignment vertical="center"/>
    </xf>
    <xf numFmtId="4" fontId="59" fillId="0" borderId="1" xfId="26" applyNumberFormat="1" applyFont="1" applyBorder="1" applyAlignment="1">
      <alignment horizontal="center"/>
    </xf>
    <xf numFmtId="184" fontId="59" fillId="0" borderId="85" xfId="26" applyNumberFormat="1" applyFont="1" applyBorder="1" applyAlignment="1">
      <alignment vertical="center"/>
    </xf>
    <xf numFmtId="184" fontId="55" fillId="3" borderId="94" xfId="26" applyNumberFormat="1" applyFont="1" applyFill="1" applyBorder="1" applyAlignment="1">
      <alignment vertical="center"/>
    </xf>
    <xf numFmtId="0" fontId="53" fillId="0" borderId="87" xfId="26" applyFont="1" applyBorder="1" applyAlignment="1">
      <alignment horizontal="center" vertical="center"/>
    </xf>
    <xf numFmtId="0" fontId="53" fillId="0" borderId="1" xfId="26" applyFont="1" applyBorder="1" applyAlignment="1">
      <alignment vertical="center"/>
    </xf>
    <xf numFmtId="180" fontId="59" fillId="0" borderId="1" xfId="26" applyNumberFormat="1" applyFont="1" applyBorder="1" applyAlignment="1">
      <alignment horizontal="center" vertical="center"/>
    </xf>
    <xf numFmtId="182" fontId="59" fillId="0" borderId="70" xfId="26" applyNumberFormat="1" applyFont="1" applyBorder="1" applyAlignment="1">
      <alignment vertical="center"/>
    </xf>
    <xf numFmtId="0" fontId="54" fillId="0" borderId="95" xfId="26" applyFont="1" applyBorder="1" applyAlignment="1">
      <alignment horizontal="center" vertical="center" wrapText="1"/>
    </xf>
    <xf numFmtId="180" fontId="59" fillId="0" borderId="1" xfId="26" applyNumberFormat="1" applyFont="1" applyBorder="1" applyAlignment="1">
      <alignment vertical="center"/>
    </xf>
    <xf numFmtId="0" fontId="59" fillId="0" borderId="1" xfId="26" applyFont="1" applyBorder="1" applyAlignment="1">
      <alignment vertical="center"/>
    </xf>
    <xf numFmtId="0" fontId="59" fillId="0" borderId="1" xfId="26" applyFont="1" applyBorder="1" applyAlignment="1">
      <alignment vertical="center" wrapText="1"/>
    </xf>
    <xf numFmtId="0" fontId="53" fillId="0" borderId="89" xfId="26" applyFont="1" applyBorder="1" applyAlignment="1">
      <alignment horizontal="center" vertical="center"/>
    </xf>
    <xf numFmtId="0" fontId="59" fillId="0" borderId="89" xfId="26" applyFont="1" applyBorder="1" applyAlignment="1">
      <alignment vertical="center"/>
    </xf>
    <xf numFmtId="4" fontId="59" fillId="0" borderId="89" xfId="26" applyNumberFormat="1" applyFont="1" applyBorder="1" applyAlignment="1">
      <alignment horizontal="center" vertical="center"/>
    </xf>
    <xf numFmtId="183" fontId="59" fillId="0" borderId="86" xfId="26" applyNumberFormat="1" applyFont="1" applyBorder="1" applyAlignment="1">
      <alignment vertical="center"/>
    </xf>
    <xf numFmtId="0" fontId="26" fillId="2" borderId="0" xfId="26" applyFont="1" applyFill="1"/>
    <xf numFmtId="0" fontId="60" fillId="0" borderId="87" xfId="26" applyFont="1" applyBorder="1" applyAlignment="1">
      <alignment vertical="center"/>
    </xf>
    <xf numFmtId="181" fontId="59" fillId="0" borderId="70" xfId="26" applyNumberFormat="1" applyFont="1" applyBorder="1" applyAlignment="1">
      <alignment vertical="center"/>
    </xf>
    <xf numFmtId="0" fontId="2" fillId="0" borderId="0" xfId="7" applyFont="1" applyAlignment="1">
      <alignment vertical="center"/>
    </xf>
    <xf numFmtId="0" fontId="1" fillId="0" borderId="0" xfId="0" applyFont="1"/>
    <xf numFmtId="0" fontId="31" fillId="0" borderId="15" xfId="5" applyFont="1" applyBorder="1" applyAlignment="1">
      <alignment vertical="center"/>
    </xf>
    <xf numFmtId="0" fontId="25" fillId="0" borderId="0" xfId="5" applyFont="1" applyAlignment="1">
      <alignment vertical="center"/>
    </xf>
    <xf numFmtId="4" fontId="31" fillId="0" borderId="0" xfId="5" applyNumberFormat="1" applyFont="1" applyAlignment="1">
      <alignment horizontal="center" vertical="center"/>
    </xf>
    <xf numFmtId="4" fontId="31" fillId="0" borderId="0" xfId="5" applyNumberFormat="1" applyFont="1" applyAlignment="1">
      <alignment vertical="center"/>
    </xf>
    <xf numFmtId="4" fontId="64" fillId="0" borderId="0" xfId="5" applyNumberFormat="1" applyFont="1" applyAlignment="1">
      <alignment vertical="center"/>
    </xf>
    <xf numFmtId="10" fontId="64" fillId="0" borderId="0" xfId="5" applyNumberFormat="1" applyFont="1" applyAlignment="1">
      <alignment vertical="center"/>
    </xf>
    <xf numFmtId="171" fontId="31" fillId="0" borderId="0" xfId="5" applyNumberFormat="1" applyFont="1" applyAlignment="1">
      <alignment vertical="center"/>
    </xf>
    <xf numFmtId="3" fontId="57" fillId="0" borderId="0" xfId="5" applyNumberFormat="1" applyFont="1" applyAlignment="1">
      <alignment vertical="center"/>
    </xf>
    <xf numFmtId="166" fontId="2" fillId="0" borderId="0" xfId="1" applyFont="1" applyFill="1" applyBorder="1" applyAlignment="1">
      <alignment horizontal="center" vertical="center"/>
    </xf>
    <xf numFmtId="166" fontId="2" fillId="0" borderId="0" xfId="1" applyFont="1" applyFill="1" applyAlignment="1">
      <alignment horizontal="center" vertical="center"/>
    </xf>
    <xf numFmtId="0" fontId="51" fillId="9" borderId="0" xfId="26" applyFont="1" applyFill="1" applyAlignment="1">
      <alignment horizontal="center" vertical="center" textRotation="90"/>
    </xf>
    <xf numFmtId="0" fontId="2" fillId="0" borderId="1" xfId="0" applyFont="1" applyBorder="1" applyAlignment="1">
      <alignment vertical="center" wrapText="1"/>
    </xf>
    <xf numFmtId="2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59" fillId="0" borderId="87" xfId="26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4" borderId="0" xfId="0" applyFont="1" applyFill="1" applyAlignment="1">
      <alignment vertical="center"/>
    </xf>
    <xf numFmtId="0" fontId="58" fillId="0" borderId="85" xfId="26" applyFont="1" applyBorder="1" applyAlignment="1">
      <alignment horizontal="center" vertical="center"/>
    </xf>
    <xf numFmtId="4" fontId="59" fillId="0" borderId="1" xfId="26" applyNumberFormat="1" applyFont="1" applyBorder="1" applyAlignment="1">
      <alignment horizontal="center" vertical="center"/>
    </xf>
    <xf numFmtId="0" fontId="60" fillId="0" borderId="1" xfId="26" applyFont="1" applyBorder="1" applyAlignment="1">
      <alignment vertical="center" wrapText="1"/>
    </xf>
    <xf numFmtId="0" fontId="2" fillId="4" borderId="11" xfId="0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167" fontId="5" fillId="0" borderId="11" xfId="4" applyFont="1" applyBorder="1" applyAlignment="1">
      <alignment vertical="center"/>
    </xf>
    <xf numFmtId="0" fontId="17" fillId="0" borderId="14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37" fillId="12" borderId="36" xfId="0" applyFont="1" applyFill="1" applyBorder="1" applyAlignment="1">
      <alignment vertical="center" wrapText="1"/>
    </xf>
    <xf numFmtId="1" fontId="40" fillId="0" borderId="36" xfId="1" applyNumberFormat="1" applyFont="1" applyFill="1" applyBorder="1" applyAlignment="1">
      <alignment horizontal="left" vertical="center" wrapText="1"/>
    </xf>
    <xf numFmtId="0" fontId="40" fillId="0" borderId="36" xfId="0" applyFont="1" applyBorder="1" applyAlignment="1">
      <alignment horizontal="left" vertical="center" wrapText="1"/>
    </xf>
    <xf numFmtId="0" fontId="7" fillId="4" borderId="5" xfId="0" applyFont="1" applyFill="1" applyBorder="1" applyAlignment="1">
      <alignment horizontal="center" vertical="center"/>
    </xf>
    <xf numFmtId="166" fontId="7" fillId="4" borderId="6" xfId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8" fontId="2" fillId="0" borderId="6" xfId="1" applyNumberFormat="1" applyFont="1" applyFill="1" applyBorder="1" applyAlignment="1">
      <alignment horizontal="center" vertical="center"/>
    </xf>
    <xf numFmtId="166" fontId="44" fillId="0" borderId="6" xfId="1" applyFont="1" applyBorder="1" applyAlignment="1">
      <alignment horizontal="center" vertical="center"/>
    </xf>
    <xf numFmtId="166" fontId="2" fillId="0" borderId="6" xfId="1" applyFont="1" applyFill="1" applyBorder="1" applyAlignment="1">
      <alignment horizontal="center" vertical="center"/>
    </xf>
    <xf numFmtId="166" fontId="7" fillId="0" borderId="6" xfId="1" applyFont="1" applyFill="1" applyBorder="1" applyAlignment="1">
      <alignment horizontal="center" vertical="center"/>
    </xf>
    <xf numFmtId="168" fontId="45" fillId="0" borderId="6" xfId="1" applyNumberFormat="1" applyFont="1" applyBorder="1" applyAlignment="1">
      <alignment vertical="center"/>
    </xf>
    <xf numFmtId="169" fontId="45" fillId="0" borderId="6" xfId="1" applyNumberFormat="1" applyFont="1" applyBorder="1" applyAlignment="1">
      <alignment vertical="center"/>
    </xf>
    <xf numFmtId="168" fontId="45" fillId="0" borderId="10" xfId="1" applyNumberFormat="1" applyFont="1" applyBorder="1" applyAlignment="1">
      <alignment vertical="center"/>
    </xf>
    <xf numFmtId="0" fontId="31" fillId="2" borderId="0" xfId="26" applyFont="1" applyFill="1" applyAlignment="1">
      <alignment vertical="center"/>
    </xf>
    <xf numFmtId="0" fontId="26" fillId="0" borderId="15" xfId="26" applyFont="1" applyBorder="1"/>
    <xf numFmtId="0" fontId="52" fillId="0" borderId="0" xfId="26" applyFont="1" applyAlignment="1">
      <alignment vertical="center"/>
    </xf>
    <xf numFmtId="183" fontId="59" fillId="0" borderId="6" xfId="26" applyNumberFormat="1" applyFont="1" applyBorder="1" applyAlignment="1">
      <alignment vertical="center"/>
    </xf>
    <xf numFmtId="0" fontId="65" fillId="0" borderId="16" xfId="6" applyFont="1" applyBorder="1" applyAlignment="1">
      <alignment vertical="center"/>
    </xf>
    <xf numFmtId="0" fontId="65" fillId="0" borderId="5" xfId="6" applyFont="1" applyBorder="1" applyAlignment="1">
      <alignment vertical="center"/>
    </xf>
    <xf numFmtId="17" fontId="65" fillId="0" borderId="5" xfId="6" applyNumberFormat="1" applyFont="1" applyBorder="1" applyAlignment="1">
      <alignment horizontal="left" vertical="center"/>
    </xf>
    <xf numFmtId="0" fontId="65" fillId="0" borderId="8" xfId="5" applyFont="1" applyBorder="1" applyAlignment="1">
      <alignment horizontal="left" vertical="center"/>
    </xf>
    <xf numFmtId="170" fontId="30" fillId="0" borderId="9" xfId="5" applyNumberFormat="1" applyFont="1" applyBorder="1" applyAlignment="1">
      <alignment horizontal="center" vertical="center"/>
    </xf>
    <xf numFmtId="0" fontId="57" fillId="0" borderId="0" xfId="5" applyFont="1" applyAlignment="1">
      <alignment vertical="center"/>
    </xf>
    <xf numFmtId="0" fontId="31" fillId="0" borderId="0" xfId="5" applyFont="1" applyAlignment="1">
      <alignment horizontal="center" vertical="center"/>
    </xf>
    <xf numFmtId="0" fontId="31" fillId="0" borderId="0" xfId="5" applyFont="1" applyAlignment="1">
      <alignment vertical="center"/>
    </xf>
    <xf numFmtId="10" fontId="31" fillId="0" borderId="0" xfId="5" applyNumberFormat="1" applyFont="1" applyAlignment="1">
      <alignment vertical="center"/>
    </xf>
    <xf numFmtId="171" fontId="57" fillId="0" borderId="27" xfId="5" applyNumberFormat="1" applyFont="1" applyBorder="1" applyAlignment="1">
      <alignment horizontal="center" vertical="center"/>
    </xf>
    <xf numFmtId="0" fontId="32" fillId="0" borderId="28" xfId="5" applyFont="1" applyBorder="1" applyAlignment="1">
      <alignment horizontal="center" vertical="center"/>
    </xf>
    <xf numFmtId="0" fontId="66" fillId="0" borderId="29" xfId="5" applyFont="1" applyBorder="1" applyAlignment="1">
      <alignment horizontal="centerContinuous" vertical="center"/>
    </xf>
    <xf numFmtId="0" fontId="66" fillId="0" borderId="30" xfId="5" applyFont="1" applyBorder="1" applyAlignment="1">
      <alignment horizontal="center" vertical="center"/>
    </xf>
    <xf numFmtId="10" fontId="66" fillId="0" borderId="31" xfId="5" applyNumberFormat="1" applyFont="1" applyBorder="1" applyAlignment="1">
      <alignment horizontal="center" vertical="center"/>
    </xf>
    <xf numFmtId="171" fontId="66" fillId="0" borderId="32" xfId="5" applyNumberFormat="1" applyFont="1" applyBorder="1" applyAlignment="1">
      <alignment horizontal="center" vertical="center"/>
    </xf>
    <xf numFmtId="0" fontId="64" fillId="0" borderId="0" xfId="5" applyFont="1" applyAlignment="1">
      <alignment horizontal="center" vertical="center"/>
    </xf>
    <xf numFmtId="0" fontId="65" fillId="0" borderId="16" xfId="5" applyFont="1" applyBorder="1" applyAlignment="1">
      <alignment horizontal="left" vertical="center" wrapText="1"/>
    </xf>
    <xf numFmtId="4" fontId="65" fillId="0" borderId="35" xfId="5" applyNumberFormat="1" applyFont="1" applyBorder="1" applyAlignment="1">
      <alignment horizontal="center" vertical="center"/>
    </xf>
    <xf numFmtId="174" fontId="65" fillId="0" borderId="35" xfId="8" applyNumberFormat="1" applyFont="1" applyFill="1" applyBorder="1" applyAlignment="1">
      <alignment vertical="center"/>
    </xf>
    <xf numFmtId="171" fontId="65" fillId="0" borderId="39" xfId="8" applyNumberFormat="1" applyFont="1" applyFill="1" applyBorder="1" applyAlignment="1">
      <alignment vertical="center"/>
    </xf>
    <xf numFmtId="0" fontId="65" fillId="0" borderId="5" xfId="5" applyFont="1" applyBorder="1" applyAlignment="1">
      <alignment horizontal="left" vertical="center" wrapText="1"/>
    </xf>
    <xf numFmtId="4" fontId="65" fillId="0" borderId="11" xfId="5" applyNumberFormat="1" applyFont="1" applyBorder="1" applyAlignment="1">
      <alignment horizontal="center" vertical="center"/>
    </xf>
    <xf numFmtId="174" fontId="65" fillId="0" borderId="1" xfId="8" applyNumberFormat="1" applyFont="1" applyFill="1" applyBorder="1" applyAlignment="1">
      <alignment vertical="center"/>
    </xf>
    <xf numFmtId="10" fontId="65" fillId="0" borderId="1" xfId="5" applyNumberFormat="1" applyFont="1" applyBorder="1" applyAlignment="1">
      <alignment vertical="center"/>
    </xf>
    <xf numFmtId="171" fontId="65" fillId="0" borderId="4" xfId="8" applyNumberFormat="1" applyFont="1" applyFill="1" applyBorder="1" applyAlignment="1">
      <alignment vertical="center"/>
    </xf>
    <xf numFmtId="0" fontId="65" fillId="0" borderId="0" xfId="5" applyFont="1" applyAlignment="1">
      <alignment vertical="center"/>
    </xf>
    <xf numFmtId="4" fontId="65" fillId="0" borderId="0" xfId="5" applyNumberFormat="1" applyFont="1" applyAlignment="1">
      <alignment horizontal="center" vertical="center"/>
    </xf>
    <xf numFmtId="4" fontId="66" fillId="0" borderId="0" xfId="5" applyNumberFormat="1" applyFont="1" applyAlignment="1">
      <alignment vertical="center"/>
    </xf>
    <xf numFmtId="10" fontId="66" fillId="0" borderId="0" xfId="5" applyNumberFormat="1" applyFont="1" applyAlignment="1">
      <alignment vertical="center"/>
    </xf>
    <xf numFmtId="171" fontId="65" fillId="0" borderId="0" xfId="5" applyNumberFormat="1" applyFont="1" applyAlignment="1">
      <alignment vertical="center"/>
    </xf>
    <xf numFmtId="4" fontId="64" fillId="0" borderId="32" xfId="5" applyNumberFormat="1" applyFont="1" applyBorder="1" applyAlignment="1">
      <alignment vertical="center"/>
    </xf>
    <xf numFmtId="0" fontId="66" fillId="0" borderId="13" xfId="5" applyFont="1" applyBorder="1" applyAlignment="1">
      <alignment horizontal="centerContinuous" vertical="center"/>
    </xf>
    <xf numFmtId="4" fontId="66" fillId="0" borderId="40" xfId="5" applyNumberFormat="1" applyFont="1" applyBorder="1" applyAlignment="1">
      <alignment horizontal="center" vertical="center"/>
    </xf>
    <xf numFmtId="10" fontId="66" fillId="0" borderId="41" xfId="5" applyNumberFormat="1" applyFont="1" applyBorder="1" applyAlignment="1">
      <alignment horizontal="center" vertical="center"/>
    </xf>
    <xf numFmtId="171" fontId="66" fillId="0" borderId="42" xfId="5" applyNumberFormat="1" applyFont="1" applyBorder="1" applyAlignment="1">
      <alignment horizontal="center" vertical="center"/>
    </xf>
    <xf numFmtId="4" fontId="65" fillId="0" borderId="16" xfId="7" applyNumberFormat="1" applyFont="1" applyBorder="1" applyAlignment="1">
      <alignment horizontal="left" vertical="center" wrapText="1"/>
    </xf>
    <xf numFmtId="2" fontId="65" fillId="0" borderId="35" xfId="7" applyNumberFormat="1" applyFont="1" applyBorder="1" applyAlignment="1">
      <alignment horizontal="center" vertical="center"/>
    </xf>
    <xf numFmtId="4" fontId="65" fillId="0" borderId="35" xfId="7" applyNumberFormat="1" applyFont="1" applyBorder="1" applyAlignment="1">
      <alignment horizontal="center" vertical="center"/>
    </xf>
    <xf numFmtId="10" fontId="65" fillId="0" borderId="35" xfId="7" applyNumberFormat="1" applyFont="1" applyBorder="1" applyAlignment="1">
      <alignment horizontal="center" vertical="center"/>
    </xf>
    <xf numFmtId="171" fontId="65" fillId="0" borderId="39" xfId="7" applyNumberFormat="1" applyFont="1" applyBorder="1" applyAlignment="1">
      <alignment vertical="center"/>
    </xf>
    <xf numFmtId="0" fontId="65" fillId="0" borderId="8" xfId="5" applyFont="1" applyBorder="1" applyAlignment="1">
      <alignment horizontal="left" vertical="center" wrapText="1"/>
    </xf>
    <xf numFmtId="4" fontId="65" fillId="0" borderId="9" xfId="5" applyNumberFormat="1" applyFont="1" applyBorder="1" applyAlignment="1">
      <alignment horizontal="center" vertical="center"/>
    </xf>
    <xf numFmtId="2" fontId="65" fillId="0" borderId="9" xfId="5" applyNumberFormat="1" applyFont="1" applyBorder="1" applyAlignment="1">
      <alignment horizontal="center" vertical="center"/>
    </xf>
    <xf numFmtId="4" fontId="65" fillId="0" borderId="9" xfId="5" applyNumberFormat="1" applyFont="1" applyBorder="1" applyAlignment="1">
      <alignment vertical="center"/>
    </xf>
    <xf numFmtId="10" fontId="65" fillId="0" borderId="9" xfId="7" applyNumberFormat="1" applyFont="1" applyBorder="1" applyAlignment="1">
      <alignment horizontal="center" vertical="center"/>
    </xf>
    <xf numFmtId="171" fontId="1" fillId="0" borderId="10" xfId="0" applyNumberFormat="1" applyFont="1" applyBorder="1"/>
    <xf numFmtId="4" fontId="66" fillId="0" borderId="0" xfId="5" quotePrefix="1" applyNumberFormat="1" applyFont="1" applyAlignment="1">
      <alignment horizontal="left" vertical="center"/>
    </xf>
    <xf numFmtId="10" fontId="66" fillId="0" borderId="0" xfId="5" quotePrefix="1" applyNumberFormat="1" applyFont="1" applyAlignment="1">
      <alignment horizontal="left" vertical="center"/>
    </xf>
    <xf numFmtId="0" fontId="66" fillId="0" borderId="27" xfId="5" applyFont="1" applyBorder="1" applyAlignment="1">
      <alignment horizontal="center" vertical="center"/>
    </xf>
    <xf numFmtId="0" fontId="66" fillId="0" borderId="30" xfId="9" applyFont="1" applyBorder="1" applyAlignment="1">
      <alignment horizontal="center" vertical="center"/>
    </xf>
    <xf numFmtId="4" fontId="66" fillId="0" borderId="30" xfId="9" applyNumberFormat="1" applyFont="1" applyBorder="1" applyAlignment="1">
      <alignment horizontal="center" vertical="center"/>
    </xf>
    <xf numFmtId="4" fontId="66" fillId="0" borderId="30" xfId="9" quotePrefix="1" applyNumberFormat="1" applyFont="1" applyBorder="1" applyAlignment="1">
      <alignment horizontal="center" vertical="center"/>
    </xf>
    <xf numFmtId="10" fontId="66" fillId="0" borderId="31" xfId="9" applyNumberFormat="1" applyFont="1" applyBorder="1" applyAlignment="1">
      <alignment horizontal="center" vertical="center"/>
    </xf>
    <xf numFmtId="171" fontId="66" fillId="0" borderId="28" xfId="9" applyNumberFormat="1" applyFont="1" applyBorder="1" applyAlignment="1">
      <alignment horizontal="center" vertical="center"/>
    </xf>
    <xf numFmtId="0" fontId="65" fillId="0" borderId="16" xfId="5" applyFont="1" applyBorder="1" applyAlignment="1">
      <alignment horizontal="left" vertical="center"/>
    </xf>
    <xf numFmtId="4" fontId="65" fillId="0" borderId="35" xfId="5" applyNumberFormat="1" applyFont="1" applyBorder="1" applyAlignment="1">
      <alignment vertical="center"/>
    </xf>
    <xf numFmtId="171" fontId="65" fillId="0" borderId="39" xfId="5" applyNumberFormat="1" applyFont="1" applyBorder="1" applyAlignment="1">
      <alignment vertical="center"/>
    </xf>
    <xf numFmtId="0" fontId="31" fillId="0" borderId="8" xfId="5" applyFont="1" applyBorder="1" applyAlignment="1">
      <alignment horizontal="left" vertical="center"/>
    </xf>
    <xf numFmtId="4" fontId="31" fillId="0" borderId="9" xfId="5" applyNumberFormat="1" applyFont="1" applyBorder="1" applyAlignment="1">
      <alignment horizontal="center" vertical="center"/>
    </xf>
    <xf numFmtId="4" fontId="31" fillId="0" borderId="9" xfId="5" applyNumberFormat="1" applyFont="1" applyBorder="1" applyAlignment="1">
      <alignment horizontal="right" vertical="center"/>
    </xf>
    <xf numFmtId="173" fontId="31" fillId="0" borderId="9" xfId="5" applyNumberFormat="1" applyFont="1" applyBorder="1" applyAlignment="1">
      <alignment vertical="center"/>
    </xf>
    <xf numFmtId="10" fontId="31" fillId="0" borderId="24" xfId="5" applyNumberFormat="1" applyFont="1" applyBorder="1" applyAlignment="1">
      <alignment vertical="center"/>
    </xf>
    <xf numFmtId="171" fontId="31" fillId="0" borderId="10" xfId="5" applyNumberFormat="1" applyFont="1" applyBorder="1" applyAlignment="1">
      <alignment vertical="center"/>
    </xf>
    <xf numFmtId="4" fontId="66" fillId="0" borderId="30" xfId="5" applyNumberFormat="1" applyFont="1" applyBorder="1" applyAlignment="1">
      <alignment horizontal="center" vertical="center"/>
    </xf>
    <xf numFmtId="4" fontId="66" fillId="0" borderId="30" xfId="5" quotePrefix="1" applyNumberFormat="1" applyFont="1" applyBorder="1" applyAlignment="1">
      <alignment horizontal="center" vertical="center"/>
    </xf>
    <xf numFmtId="171" fontId="66" fillId="0" borderId="28" xfId="5" applyNumberFormat="1" applyFont="1" applyBorder="1" applyAlignment="1">
      <alignment horizontal="center" vertical="center"/>
    </xf>
    <xf numFmtId="0" fontId="67" fillId="0" borderId="16" xfId="5" applyFont="1" applyBorder="1" applyAlignment="1">
      <alignment horizontal="left" vertical="center"/>
    </xf>
    <xf numFmtId="4" fontId="67" fillId="0" borderId="35" xfId="5" applyNumberFormat="1" applyFont="1" applyBorder="1" applyAlignment="1">
      <alignment horizontal="center" vertical="center"/>
    </xf>
    <xf numFmtId="4" fontId="67" fillId="0" borderId="35" xfId="9" applyNumberFormat="1" applyFont="1" applyBorder="1" applyAlignment="1">
      <alignment vertical="center"/>
    </xf>
    <xf numFmtId="0" fontId="67" fillId="0" borderId="8" xfId="5" applyFont="1" applyBorder="1" applyAlignment="1">
      <alignment horizontal="left" vertical="center"/>
    </xf>
    <xf numFmtId="4" fontId="67" fillId="0" borderId="9" xfId="5" applyNumberFormat="1" applyFont="1" applyBorder="1" applyAlignment="1">
      <alignment horizontal="center" vertical="center"/>
    </xf>
    <xf numFmtId="173" fontId="67" fillId="0" borderId="9" xfId="5" applyNumberFormat="1" applyFont="1" applyBorder="1" applyAlignment="1">
      <alignment vertical="center"/>
    </xf>
    <xf numFmtId="3" fontId="57" fillId="0" borderId="32" xfId="5" applyNumberFormat="1" applyFont="1" applyBorder="1" applyAlignment="1">
      <alignment vertical="center"/>
    </xf>
    <xf numFmtId="0" fontId="2" fillId="0" borderId="15" xfId="13" applyFont="1" applyBorder="1" applyAlignment="1">
      <alignment vertical="center"/>
    </xf>
    <xf numFmtId="0" fontId="68" fillId="0" borderId="16" xfId="13" applyFont="1" applyBorder="1" applyAlignment="1">
      <alignment vertical="center"/>
    </xf>
    <xf numFmtId="0" fontId="68" fillId="0" borderId="5" xfId="13" applyFont="1" applyBorder="1" applyAlignment="1">
      <alignment vertical="center"/>
    </xf>
    <xf numFmtId="0" fontId="2" fillId="0" borderId="15" xfId="7" applyFont="1" applyBorder="1" applyAlignment="1">
      <alignment vertical="center"/>
    </xf>
    <xf numFmtId="0" fontId="68" fillId="0" borderId="8" xfId="7" applyFont="1" applyBorder="1" applyAlignment="1">
      <alignment horizontal="left" vertical="center"/>
    </xf>
    <xf numFmtId="0" fontId="69" fillId="0" borderId="24" xfId="7" applyFont="1" applyBorder="1" applyAlignment="1">
      <alignment horizontal="center" vertical="center" wrapText="1"/>
    </xf>
    <xf numFmtId="0" fontId="45" fillId="0" borderId="0" xfId="7" applyFont="1" applyAlignment="1">
      <alignment vertical="center"/>
    </xf>
    <xf numFmtId="0" fontId="2" fillId="0" borderId="0" xfId="7" applyFont="1" applyAlignment="1">
      <alignment horizontal="center" vertical="center"/>
    </xf>
    <xf numFmtId="0" fontId="45" fillId="0" borderId="27" xfId="7" applyFont="1" applyBorder="1" applyAlignment="1">
      <alignment horizontal="center" vertical="center"/>
    </xf>
    <xf numFmtId="0" fontId="45" fillId="0" borderId="28" xfId="7" applyFont="1" applyBorder="1" applyAlignment="1">
      <alignment horizontal="center" vertical="center"/>
    </xf>
    <xf numFmtId="0" fontId="70" fillId="0" borderId="29" xfId="7" applyFont="1" applyBorder="1" applyAlignment="1">
      <alignment horizontal="centerContinuous" vertical="center"/>
    </xf>
    <xf numFmtId="0" fontId="70" fillId="0" borderId="30" xfId="7" applyFont="1" applyBorder="1" applyAlignment="1">
      <alignment horizontal="center" vertical="center"/>
    </xf>
    <xf numFmtId="0" fontId="70" fillId="0" borderId="53" xfId="7" applyFont="1" applyBorder="1" applyAlignment="1">
      <alignment horizontal="center" vertical="center"/>
    </xf>
    <xf numFmtId="0" fontId="7" fillId="0" borderId="0" xfId="7" applyFont="1" applyAlignment="1">
      <alignment horizontal="center" vertical="center"/>
    </xf>
    <xf numFmtId="0" fontId="68" fillId="0" borderId="102" xfId="7" applyFont="1" applyBorder="1" applyAlignment="1">
      <alignment horizontal="left" vertical="center"/>
    </xf>
    <xf numFmtId="4" fontId="68" fillId="0" borderId="35" xfId="7" applyNumberFormat="1" applyFont="1" applyBorder="1" applyAlignment="1">
      <alignment horizontal="center" vertical="center"/>
    </xf>
    <xf numFmtId="4" fontId="68" fillId="0" borderId="35" xfId="7" applyNumberFormat="1" applyFont="1" applyBorder="1" applyAlignment="1">
      <alignment vertical="center"/>
    </xf>
    <xf numFmtId="4" fontId="68" fillId="0" borderId="39" xfId="7" applyNumberFormat="1" applyFont="1" applyBorder="1" applyAlignment="1">
      <alignment vertical="center"/>
    </xf>
    <xf numFmtId="4" fontId="7" fillId="0" borderId="0" xfId="7" applyNumberFormat="1" applyFont="1" applyAlignment="1">
      <alignment horizontal="center" vertical="center"/>
    </xf>
    <xf numFmtId="0" fontId="68" fillId="0" borderId="0" xfId="7" applyFont="1" applyAlignment="1">
      <alignment horizontal="left" vertical="center"/>
    </xf>
    <xf numFmtId="4" fontId="68" fillId="0" borderId="0" xfId="7" applyNumberFormat="1" applyFont="1" applyAlignment="1">
      <alignment horizontal="center" vertical="center"/>
    </xf>
    <xf numFmtId="4" fontId="68" fillId="0" borderId="0" xfId="7" applyNumberFormat="1" applyFont="1" applyAlignment="1">
      <alignment vertical="center"/>
    </xf>
    <xf numFmtId="4" fontId="70" fillId="0" borderId="0" xfId="7" applyNumberFormat="1" applyFont="1" applyAlignment="1">
      <alignment horizontal="center" vertical="center"/>
    </xf>
    <xf numFmtId="4" fontId="2" fillId="0" borderId="0" xfId="7" applyNumberFormat="1" applyFont="1" applyAlignment="1">
      <alignment vertical="center"/>
    </xf>
    <xf numFmtId="0" fontId="68" fillId="0" borderId="0" xfId="7" applyFont="1" applyAlignment="1">
      <alignment vertical="center"/>
    </xf>
    <xf numFmtId="4" fontId="70" fillId="0" borderId="0" xfId="7" applyNumberFormat="1" applyFont="1" applyAlignment="1">
      <alignment vertical="center"/>
    </xf>
    <xf numFmtId="4" fontId="7" fillId="0" borderId="32" xfId="7" applyNumberFormat="1" applyFont="1" applyBorder="1" applyAlignment="1">
      <alignment vertical="center"/>
    </xf>
    <xf numFmtId="4" fontId="2" fillId="0" borderId="0" xfId="7" applyNumberFormat="1" applyFont="1" applyAlignment="1">
      <alignment horizontal="center" vertical="center"/>
    </xf>
    <xf numFmtId="0" fontId="70" fillId="0" borderId="27" xfId="7" applyFont="1" applyBorder="1" applyAlignment="1">
      <alignment horizontal="centerContinuous" vertical="center"/>
    </xf>
    <xf numFmtId="4" fontId="70" fillId="0" borderId="32" xfId="7" applyNumberFormat="1" applyFont="1" applyBorder="1" applyAlignment="1">
      <alignment horizontal="center" vertical="center"/>
    </xf>
    <xf numFmtId="4" fontId="70" fillId="0" borderId="49" xfId="7" applyNumberFormat="1" applyFont="1" applyBorder="1" applyAlignment="1">
      <alignment horizontal="center" vertical="center"/>
    </xf>
    <xf numFmtId="0" fontId="70" fillId="0" borderId="32" xfId="7" applyFont="1" applyBorder="1" applyAlignment="1">
      <alignment horizontal="center" vertical="center"/>
    </xf>
    <xf numFmtId="0" fontId="2" fillId="0" borderId="51" xfId="7" applyFont="1" applyBorder="1" applyAlignment="1">
      <alignment vertical="center"/>
    </xf>
    <xf numFmtId="0" fontId="65" fillId="0" borderId="16" xfId="7" applyFont="1" applyBorder="1" applyAlignment="1">
      <alignment horizontal="left" vertical="center" wrapText="1"/>
    </xf>
    <xf numFmtId="172" fontId="65" fillId="0" borderId="35" xfId="7" applyNumberFormat="1" applyFont="1" applyBorder="1" applyAlignment="1">
      <alignment horizontal="center" vertical="center"/>
    </xf>
    <xf numFmtId="4" fontId="65" fillId="0" borderId="35" xfId="7" applyNumberFormat="1" applyFont="1" applyBorder="1" applyAlignment="1">
      <alignment vertical="center"/>
    </xf>
    <xf numFmtId="0" fontId="68" fillId="0" borderId="39" xfId="7" applyFont="1" applyBorder="1" applyAlignment="1">
      <alignment horizontal="right" vertical="center"/>
    </xf>
    <xf numFmtId="172" fontId="65" fillId="0" borderId="9" xfId="5" applyNumberFormat="1" applyFont="1" applyBorder="1" applyAlignment="1">
      <alignment horizontal="center" vertical="center"/>
    </xf>
    <xf numFmtId="4" fontId="68" fillId="0" borderId="55" xfId="7" applyNumberFormat="1" applyFont="1" applyBorder="1" applyAlignment="1">
      <alignment vertical="center"/>
    </xf>
    <xf numFmtId="4" fontId="68" fillId="0" borderId="53" xfId="7" applyNumberFormat="1" applyFont="1" applyBorder="1" applyAlignment="1">
      <alignment vertical="center"/>
    </xf>
    <xf numFmtId="4" fontId="70" fillId="0" borderId="0" xfId="7" quotePrefix="1" applyNumberFormat="1" applyFont="1" applyAlignment="1">
      <alignment horizontal="left" vertical="center"/>
    </xf>
    <xf numFmtId="0" fontId="70" fillId="0" borderId="27" xfId="7" applyFont="1" applyBorder="1" applyAlignment="1">
      <alignment horizontal="center" vertical="center"/>
    </xf>
    <xf numFmtId="0" fontId="39" fillId="0" borderId="30" xfId="9" applyFont="1" applyBorder="1" applyAlignment="1">
      <alignment horizontal="center" vertical="center"/>
    </xf>
    <xf numFmtId="4" fontId="39" fillId="0" borderId="30" xfId="9" applyNumberFormat="1" applyFont="1" applyBorder="1" applyAlignment="1">
      <alignment horizontal="center" vertical="center"/>
    </xf>
    <xf numFmtId="4" fontId="39" fillId="0" borderId="30" xfId="9" quotePrefix="1" applyNumberFormat="1" applyFont="1" applyBorder="1" applyAlignment="1">
      <alignment horizontal="center" vertical="center"/>
    </xf>
    <xf numFmtId="4" fontId="39" fillId="0" borderId="31" xfId="9" applyNumberFormat="1" applyFont="1" applyBorder="1" applyAlignment="1">
      <alignment horizontal="center" vertical="center"/>
    </xf>
    <xf numFmtId="0" fontId="39" fillId="0" borderId="28" xfId="9" applyFont="1" applyBorder="1" applyAlignment="1">
      <alignment horizontal="center" vertical="center"/>
    </xf>
    <xf numFmtId="0" fontId="2" fillId="0" borderId="16" xfId="7" applyFont="1" applyBorder="1" applyAlignment="1">
      <alignment horizontal="left" vertical="center"/>
    </xf>
    <xf numFmtId="4" fontId="2" fillId="0" borderId="35" xfId="7" applyNumberFormat="1" applyFont="1" applyBorder="1" applyAlignment="1">
      <alignment horizontal="center" vertical="center"/>
    </xf>
    <xf numFmtId="3" fontId="2" fillId="0" borderId="35" xfId="7" applyNumberFormat="1" applyFont="1" applyBorder="1" applyAlignment="1">
      <alignment vertical="center"/>
    </xf>
    <xf numFmtId="4" fontId="2" fillId="0" borderId="39" xfId="7" applyNumberFormat="1" applyFont="1" applyBorder="1" applyAlignment="1">
      <alignment vertical="center"/>
    </xf>
    <xf numFmtId="0" fontId="2" fillId="0" borderId="8" xfId="7" applyFont="1" applyBorder="1" applyAlignment="1">
      <alignment horizontal="left" vertical="center"/>
    </xf>
    <xf numFmtId="4" fontId="2" fillId="0" borderId="9" xfId="7" applyNumberFormat="1" applyFont="1" applyBorder="1" applyAlignment="1">
      <alignment horizontal="center" vertical="center"/>
    </xf>
    <xf numFmtId="4" fontId="2" fillId="0" borderId="9" xfId="7" applyNumberFormat="1" applyFont="1" applyBorder="1" applyAlignment="1">
      <alignment horizontal="right" vertical="center"/>
    </xf>
    <xf numFmtId="173" fontId="2" fillId="0" borderId="9" xfId="7" applyNumberFormat="1" applyFont="1" applyBorder="1" applyAlignment="1">
      <alignment vertical="center"/>
    </xf>
    <xf numFmtId="173" fontId="2" fillId="0" borderId="24" xfId="7" applyNumberFormat="1" applyFont="1" applyBorder="1" applyAlignment="1">
      <alignment vertical="center"/>
    </xf>
    <xf numFmtId="4" fontId="2" fillId="0" borderId="10" xfId="7" applyNumberFormat="1" applyFont="1" applyBorder="1" applyAlignment="1">
      <alignment vertical="center"/>
    </xf>
    <xf numFmtId="4" fontId="70" fillId="0" borderId="30" xfId="7" applyNumberFormat="1" applyFont="1" applyBorder="1" applyAlignment="1">
      <alignment horizontal="center" vertical="center"/>
    </xf>
    <xf numFmtId="4" fontId="70" fillId="0" borderId="30" xfId="7" quotePrefix="1" applyNumberFormat="1" applyFont="1" applyBorder="1" applyAlignment="1">
      <alignment horizontal="center" vertical="center"/>
    </xf>
    <xf numFmtId="4" fontId="70" fillId="0" borderId="31" xfId="7" applyNumberFormat="1" applyFont="1" applyBorder="1" applyAlignment="1">
      <alignment horizontal="center" vertical="center"/>
    </xf>
    <xf numFmtId="0" fontId="70" fillId="0" borderId="28" xfId="7" applyFont="1" applyBorder="1" applyAlignment="1">
      <alignment horizontal="center" vertical="center"/>
    </xf>
    <xf numFmtId="3" fontId="67" fillId="0" borderId="35" xfId="9" applyNumberFormat="1" applyFont="1" applyBorder="1" applyAlignment="1">
      <alignment vertical="center"/>
    </xf>
    <xf numFmtId="3" fontId="67" fillId="0" borderId="9" xfId="5" applyNumberFormat="1" applyFont="1" applyBorder="1" applyAlignment="1">
      <alignment vertical="center"/>
    </xf>
    <xf numFmtId="4" fontId="65" fillId="0" borderId="53" xfId="7" applyNumberFormat="1" applyFont="1" applyBorder="1" applyAlignment="1">
      <alignment vertical="center"/>
    </xf>
    <xf numFmtId="4" fontId="45" fillId="0" borderId="0" xfId="7" applyNumberFormat="1" applyFont="1" applyAlignment="1">
      <alignment vertical="center"/>
    </xf>
    <xf numFmtId="0" fontId="8" fillId="0" borderId="0" xfId="7" applyFont="1" applyAlignment="1">
      <alignment vertical="center"/>
    </xf>
    <xf numFmtId="4" fontId="7" fillId="0" borderId="0" xfId="7" applyNumberFormat="1" applyFont="1" applyAlignment="1">
      <alignment vertical="center"/>
    </xf>
    <xf numFmtId="3" fontId="45" fillId="0" borderId="32" xfId="7" applyNumberFormat="1" applyFont="1" applyBorder="1" applyAlignment="1">
      <alignment vertical="center"/>
    </xf>
    <xf numFmtId="3" fontId="45" fillId="0" borderId="0" xfId="7" applyNumberFormat="1" applyFont="1" applyAlignment="1">
      <alignment vertical="center"/>
    </xf>
    <xf numFmtId="166" fontId="65" fillId="0" borderId="35" xfId="1" applyFont="1" applyFill="1" applyBorder="1" applyAlignment="1">
      <alignment vertical="center"/>
    </xf>
    <xf numFmtId="166" fontId="65" fillId="0" borderId="1" xfId="1" applyFont="1" applyFill="1" applyBorder="1" applyAlignment="1">
      <alignment vertical="center"/>
    </xf>
    <xf numFmtId="4" fontId="65" fillId="0" borderId="5" xfId="7" applyNumberFormat="1" applyFont="1" applyBorder="1" applyAlignment="1">
      <alignment horizontal="left" vertical="center" wrapText="1"/>
    </xf>
    <xf numFmtId="2" fontId="65" fillId="0" borderId="1" xfId="7" applyNumberFormat="1" applyFont="1" applyBorder="1" applyAlignment="1">
      <alignment horizontal="center" vertical="center"/>
    </xf>
    <xf numFmtId="4" fontId="65" fillId="0" borderId="1" xfId="7" applyNumberFormat="1" applyFont="1" applyBorder="1" applyAlignment="1">
      <alignment horizontal="center" vertical="center"/>
    </xf>
    <xf numFmtId="10" fontId="65" fillId="0" borderId="1" xfId="7" applyNumberFormat="1" applyFont="1" applyBorder="1" applyAlignment="1">
      <alignment horizontal="center" vertical="center"/>
    </xf>
    <xf numFmtId="171" fontId="65" fillId="0" borderId="6" xfId="7" applyNumberFormat="1" applyFont="1" applyBorder="1" applyAlignment="1">
      <alignment vertical="center"/>
    </xf>
    <xf numFmtId="4" fontId="65" fillId="0" borderId="35" xfId="9" applyNumberFormat="1" applyFont="1" applyBorder="1" applyAlignment="1">
      <alignment vertical="center"/>
    </xf>
    <xf numFmtId="10" fontId="65" fillId="0" borderId="61" xfId="5" applyNumberFormat="1" applyFont="1" applyBorder="1" applyAlignment="1">
      <alignment vertical="center"/>
    </xf>
    <xf numFmtId="4" fontId="65" fillId="0" borderId="43" xfId="5" applyNumberFormat="1" applyFont="1" applyBorder="1" applyAlignment="1">
      <alignment horizontal="center" vertical="center"/>
    </xf>
    <xf numFmtId="166" fontId="65" fillId="0" borderId="9" xfId="1" applyFont="1" applyFill="1" applyBorder="1" applyAlignment="1">
      <alignment vertical="center"/>
    </xf>
    <xf numFmtId="10" fontId="65" fillId="0" borderId="9" xfId="5" applyNumberFormat="1" applyFont="1" applyBorder="1" applyAlignment="1">
      <alignment vertical="center"/>
    </xf>
    <xf numFmtId="171" fontId="65" fillId="0" borderId="26" xfId="8" applyNumberFormat="1" applyFont="1" applyFill="1" applyBorder="1" applyAlignment="1">
      <alignment vertical="center"/>
    </xf>
    <xf numFmtId="0" fontId="66" fillId="0" borderId="27" xfId="5" applyFont="1" applyBorder="1" applyAlignment="1">
      <alignment horizontal="centerContinuous" vertical="center"/>
    </xf>
    <xf numFmtId="4" fontId="65" fillId="0" borderId="33" xfId="7" applyNumberFormat="1" applyFont="1" applyBorder="1" applyAlignment="1">
      <alignment horizontal="left" vertical="center" wrapText="1"/>
    </xf>
    <xf numFmtId="2" fontId="65" fillId="0" borderId="34" xfId="7" applyNumberFormat="1" applyFont="1" applyBorder="1" applyAlignment="1">
      <alignment horizontal="center" vertical="center"/>
    </xf>
    <xf numFmtId="4" fontId="65" fillId="0" borderId="34" xfId="7" applyNumberFormat="1" applyFont="1" applyBorder="1" applyAlignment="1">
      <alignment horizontal="center" vertical="center"/>
    </xf>
    <xf numFmtId="10" fontId="65" fillId="0" borderId="34" xfId="7" applyNumberFormat="1" applyFont="1" applyBorder="1" applyAlignment="1">
      <alignment horizontal="center" vertical="center"/>
    </xf>
    <xf numFmtId="171" fontId="65" fillId="0" borderId="36" xfId="7" applyNumberFormat="1" applyFont="1" applyBorder="1" applyAlignment="1">
      <alignment vertical="center"/>
    </xf>
    <xf numFmtId="3" fontId="45" fillId="0" borderId="28" xfId="7" applyNumberFormat="1" applyFont="1" applyBorder="1" applyAlignment="1">
      <alignment horizontal="center" vertical="center"/>
    </xf>
    <xf numFmtId="0" fontId="66" fillId="0" borderId="29" xfId="11" applyFont="1" applyBorder="1" applyAlignment="1">
      <alignment horizontal="centerContinuous" vertical="center"/>
    </xf>
    <xf numFmtId="0" fontId="66" fillId="0" borderId="30" xfId="11" applyFont="1" applyBorder="1" applyAlignment="1">
      <alignment horizontal="center" vertical="center"/>
    </xf>
    <xf numFmtId="2" fontId="66" fillId="0" borderId="30" xfId="11" applyNumberFormat="1" applyFont="1" applyBorder="1" applyAlignment="1">
      <alignment horizontal="center" vertical="center"/>
    </xf>
    <xf numFmtId="186" fontId="66" fillId="0" borderId="30" xfId="11" applyNumberFormat="1" applyFont="1" applyBorder="1" applyAlignment="1">
      <alignment horizontal="center" vertical="center"/>
    </xf>
    <xf numFmtId="0" fontId="66" fillId="0" borderId="31" xfId="11" applyFont="1" applyBorder="1" applyAlignment="1">
      <alignment horizontal="center" vertical="center"/>
    </xf>
    <xf numFmtId="0" fontId="66" fillId="0" borderId="32" xfId="11" applyFont="1" applyBorder="1" applyAlignment="1">
      <alignment horizontal="center" vertical="center"/>
    </xf>
    <xf numFmtId="185" fontId="64" fillId="0" borderId="0" xfId="11" applyNumberFormat="1" applyFont="1" applyAlignment="1">
      <alignment horizontal="center" vertical="center"/>
    </xf>
    <xf numFmtId="0" fontId="65" fillId="0" borderId="45" xfId="11" applyFont="1" applyBorder="1" applyAlignment="1">
      <alignment horizontal="center" vertical="center"/>
    </xf>
    <xf numFmtId="186" fontId="65" fillId="0" borderId="52" xfId="11" applyNumberFormat="1" applyFont="1" applyBorder="1" applyAlignment="1">
      <alignment horizontal="center" vertical="center"/>
    </xf>
    <xf numFmtId="185" fontId="31" fillId="0" borderId="0" xfId="11" applyNumberFormat="1" applyFont="1" applyAlignment="1">
      <alignment horizontal="center" vertical="center"/>
    </xf>
    <xf numFmtId="4" fontId="65" fillId="0" borderId="7" xfId="7" applyNumberFormat="1" applyFont="1" applyBorder="1" applyAlignment="1">
      <alignment vertical="center"/>
    </xf>
    <xf numFmtId="186" fontId="65" fillId="0" borderId="6" xfId="4" applyNumberFormat="1" applyFont="1" applyFill="1" applyBorder="1" applyAlignment="1">
      <alignment horizontal="center" vertical="center"/>
    </xf>
    <xf numFmtId="185" fontId="31" fillId="0" borderId="0" xfId="11" applyNumberFormat="1" applyFont="1" applyAlignment="1">
      <alignment vertical="center"/>
    </xf>
    <xf numFmtId="0" fontId="65" fillId="0" borderId="0" xfId="11" applyFont="1" applyAlignment="1">
      <alignment vertical="center"/>
    </xf>
    <xf numFmtId="4" fontId="65" fillId="0" borderId="0" xfId="11" applyNumberFormat="1" applyFont="1" applyAlignment="1">
      <alignment horizontal="center" vertical="center"/>
    </xf>
    <xf numFmtId="2" fontId="66" fillId="0" borderId="0" xfId="11" applyNumberFormat="1" applyFont="1" applyAlignment="1">
      <alignment vertical="center"/>
    </xf>
    <xf numFmtId="186" fontId="66" fillId="0" borderId="0" xfId="11" applyNumberFormat="1" applyFont="1" applyAlignment="1">
      <alignment horizontal="center" vertical="center"/>
    </xf>
    <xf numFmtId="4" fontId="66" fillId="0" borderId="0" xfId="11" applyNumberFormat="1" applyFont="1" applyAlignment="1">
      <alignment vertical="center"/>
    </xf>
    <xf numFmtId="4" fontId="65" fillId="0" borderId="0" xfId="11" applyNumberFormat="1" applyFont="1" applyAlignment="1">
      <alignment vertical="center"/>
    </xf>
    <xf numFmtId="185" fontId="64" fillId="0" borderId="32" xfId="11" applyNumberFormat="1" applyFont="1" applyBorder="1" applyAlignment="1">
      <alignment vertical="center"/>
    </xf>
    <xf numFmtId="0" fontId="57" fillId="0" borderId="0" xfId="11" applyFont="1" applyAlignment="1">
      <alignment vertical="center"/>
    </xf>
    <xf numFmtId="4" fontId="31" fillId="0" borderId="0" xfId="11" applyNumberFormat="1" applyFont="1" applyAlignment="1">
      <alignment horizontal="center" vertical="center"/>
    </xf>
    <xf numFmtId="2" fontId="31" fillId="0" borderId="0" xfId="11" applyNumberFormat="1" applyFont="1" applyAlignment="1">
      <alignment vertical="center"/>
    </xf>
    <xf numFmtId="186" fontId="31" fillId="0" borderId="0" xfId="11" applyNumberFormat="1" applyFont="1" applyAlignment="1">
      <alignment horizontal="center" vertical="center"/>
    </xf>
    <xf numFmtId="4" fontId="31" fillId="0" borderId="0" xfId="11" applyNumberFormat="1" applyFont="1" applyAlignment="1">
      <alignment vertical="center"/>
    </xf>
    <xf numFmtId="0" fontId="66" fillId="0" borderId="27" xfId="11" applyFont="1" applyBorder="1" applyAlignment="1">
      <alignment horizontal="centerContinuous" vertical="center"/>
    </xf>
    <xf numFmtId="4" fontId="66" fillId="0" borderId="30" xfId="11" applyNumberFormat="1" applyFont="1" applyBorder="1" applyAlignment="1">
      <alignment horizontal="center" vertical="center"/>
    </xf>
    <xf numFmtId="186" fontId="66" fillId="0" borderId="31" xfId="11" applyNumberFormat="1" applyFont="1" applyBorder="1" applyAlignment="1">
      <alignment horizontal="center" vertical="center"/>
    </xf>
    <xf numFmtId="4" fontId="66" fillId="0" borderId="32" xfId="11" applyNumberFormat="1" applyFont="1" applyBorder="1" applyAlignment="1">
      <alignment horizontal="center" vertical="center"/>
    </xf>
    <xf numFmtId="0" fontId="66" fillId="0" borderId="50" xfId="11" applyFont="1" applyBorder="1" applyAlignment="1">
      <alignment horizontal="center" vertical="center"/>
    </xf>
    <xf numFmtId="0" fontId="65" fillId="0" borderId="33" xfId="7" applyFont="1" applyBorder="1" applyAlignment="1">
      <alignment horizontal="left" vertical="center" wrapText="1"/>
    </xf>
    <xf numFmtId="4" fontId="65" fillId="0" borderId="44" xfId="11" applyNumberFormat="1" applyFont="1" applyBorder="1" applyAlignment="1">
      <alignment horizontal="center" vertical="center"/>
    </xf>
    <xf numFmtId="186" fontId="65" fillId="0" borderId="34" xfId="7" applyNumberFormat="1" applyFont="1" applyBorder="1" applyAlignment="1">
      <alignment horizontal="center" vertical="center"/>
    </xf>
    <xf numFmtId="10" fontId="65" fillId="0" borderId="34" xfId="12" applyNumberFormat="1" applyFont="1" applyFill="1" applyBorder="1" applyAlignment="1">
      <alignment horizontal="center" vertical="center"/>
    </xf>
    <xf numFmtId="4" fontId="65" fillId="0" borderId="36" xfId="7" applyNumberFormat="1" applyFont="1" applyBorder="1" applyAlignment="1">
      <alignment vertical="center"/>
    </xf>
    <xf numFmtId="0" fontId="65" fillId="0" borderId="15" xfId="7" applyFont="1" applyBorder="1" applyAlignment="1">
      <alignment horizontal="left" vertical="center" wrapText="1"/>
    </xf>
    <xf numFmtId="2" fontId="65" fillId="0" borderId="44" xfId="7" applyNumberFormat="1" applyFont="1" applyBorder="1" applyAlignment="1">
      <alignment horizontal="center" vertical="center"/>
    </xf>
    <xf numFmtId="186" fontId="65" fillId="0" borderId="44" xfId="7" applyNumberFormat="1" applyFont="1" applyBorder="1" applyAlignment="1">
      <alignment horizontal="center" vertical="center"/>
    </xf>
    <xf numFmtId="10" fontId="65" fillId="0" borderId="45" xfId="12" applyNumberFormat="1" applyFont="1" applyFill="1" applyBorder="1" applyAlignment="1">
      <alignment horizontal="center" vertical="center"/>
    </xf>
    <xf numFmtId="0" fontId="65" fillId="0" borderId="56" xfId="11" applyFont="1" applyBorder="1" applyAlignment="1">
      <alignment horizontal="left" vertical="center"/>
    </xf>
    <xf numFmtId="4" fontId="65" fillId="0" borderId="38" xfId="11" applyNumberFormat="1" applyFont="1" applyBorder="1" applyAlignment="1">
      <alignment horizontal="center" vertical="center"/>
    </xf>
    <xf numFmtId="2" fontId="65" fillId="0" borderId="38" xfId="11" applyNumberFormat="1" applyFont="1" applyBorder="1" applyAlignment="1">
      <alignment horizontal="center" vertical="center"/>
    </xf>
    <xf numFmtId="186" fontId="65" fillId="0" borderId="38" xfId="11" applyNumberFormat="1" applyFont="1" applyBorder="1" applyAlignment="1">
      <alignment horizontal="center" vertical="center"/>
    </xf>
    <xf numFmtId="4" fontId="65" fillId="0" borderId="55" xfId="11" applyNumberFormat="1" applyFont="1" applyBorder="1" applyAlignment="1">
      <alignment vertical="center"/>
    </xf>
    <xf numFmtId="186" fontId="66" fillId="0" borderId="0" xfId="11" quotePrefix="1" applyNumberFormat="1" applyFont="1" applyAlignment="1">
      <alignment horizontal="center" vertical="center"/>
    </xf>
    <xf numFmtId="4" fontId="66" fillId="0" borderId="0" xfId="11" quotePrefix="1" applyNumberFormat="1" applyFont="1" applyAlignment="1">
      <alignment horizontal="left" vertical="center"/>
    </xf>
    <xf numFmtId="0" fontId="66" fillId="0" borderId="27" xfId="11" applyFont="1" applyBorder="1" applyAlignment="1">
      <alignment horizontal="center" vertical="center"/>
    </xf>
    <xf numFmtId="2" fontId="66" fillId="0" borderId="30" xfId="9" applyNumberFormat="1" applyFont="1" applyBorder="1" applyAlignment="1">
      <alignment horizontal="center" vertical="center"/>
    </xf>
    <xf numFmtId="186" fontId="66" fillId="0" borderId="30" xfId="9" quotePrefix="1" applyNumberFormat="1" applyFont="1" applyBorder="1" applyAlignment="1">
      <alignment horizontal="center" vertical="center"/>
    </xf>
    <xf numFmtId="4" fontId="66" fillId="0" borderId="31" xfId="9" applyNumberFormat="1" applyFont="1" applyBorder="1" applyAlignment="1">
      <alignment horizontal="center" vertical="center"/>
    </xf>
    <xf numFmtId="0" fontId="66" fillId="0" borderId="28" xfId="9" applyFont="1" applyBorder="1" applyAlignment="1">
      <alignment horizontal="center" vertical="center"/>
    </xf>
    <xf numFmtId="0" fontId="65" fillId="0" borderId="16" xfId="11" applyFont="1" applyBorder="1" applyAlignment="1">
      <alignment horizontal="left" vertical="center" wrapText="1"/>
    </xf>
    <xf numFmtId="4" fontId="65" fillId="0" borderId="35" xfId="11" applyNumberFormat="1" applyFont="1" applyBorder="1" applyAlignment="1">
      <alignment horizontal="center" vertical="center"/>
    </xf>
    <xf numFmtId="2" fontId="65" fillId="0" borderId="35" xfId="11" applyNumberFormat="1" applyFont="1" applyBorder="1" applyAlignment="1">
      <alignment horizontal="center" vertical="center"/>
    </xf>
    <xf numFmtId="186" fontId="65" fillId="0" borderId="35" xfId="11" applyNumberFormat="1" applyFont="1" applyBorder="1" applyAlignment="1">
      <alignment horizontal="center" vertical="center"/>
    </xf>
    <xf numFmtId="4" fontId="65" fillId="0" borderId="39" xfId="11" applyNumberFormat="1" applyFont="1" applyBorder="1" applyAlignment="1">
      <alignment vertical="center"/>
    </xf>
    <xf numFmtId="0" fontId="65" fillId="0" borderId="8" xfId="11" applyFont="1" applyBorder="1" applyAlignment="1">
      <alignment horizontal="left" vertical="center" wrapText="1"/>
    </xf>
    <xf numFmtId="4" fontId="31" fillId="0" borderId="9" xfId="11" applyNumberFormat="1" applyFont="1" applyBorder="1" applyAlignment="1">
      <alignment horizontal="center" vertical="center"/>
    </xf>
    <xf numFmtId="2" fontId="31" fillId="0" borderId="38" xfId="11" applyNumberFormat="1" applyFont="1" applyBorder="1" applyAlignment="1">
      <alignment horizontal="right" vertical="center"/>
    </xf>
    <xf numFmtId="9" fontId="65" fillId="0" borderId="55" xfId="2" applyFont="1" applyFill="1" applyBorder="1" applyAlignment="1">
      <alignment vertical="center"/>
    </xf>
    <xf numFmtId="4" fontId="65" fillId="0" borderId="53" xfId="11" applyNumberFormat="1" applyFont="1" applyBorder="1" applyAlignment="1">
      <alignment vertical="center"/>
    </xf>
    <xf numFmtId="186" fontId="66" fillId="0" borderId="30" xfId="11" quotePrefix="1" applyNumberFormat="1" applyFont="1" applyBorder="1" applyAlignment="1">
      <alignment horizontal="center" vertical="center"/>
    </xf>
    <xf numFmtId="4" fontId="66" fillId="0" borderId="31" xfId="11" applyNumberFormat="1" applyFont="1" applyBorder="1" applyAlignment="1">
      <alignment horizontal="center" vertical="center"/>
    </xf>
    <xf numFmtId="0" fontId="66" fillId="0" borderId="28" xfId="11" applyFont="1" applyBorder="1" applyAlignment="1">
      <alignment horizontal="center" vertical="center"/>
    </xf>
    <xf numFmtId="0" fontId="65" fillId="0" borderId="16" xfId="11" applyFont="1" applyBorder="1" applyAlignment="1">
      <alignment horizontal="left" vertical="center"/>
    </xf>
    <xf numFmtId="186" fontId="65" fillId="0" borderId="35" xfId="9" applyNumberFormat="1" applyFont="1" applyBorder="1" applyAlignment="1">
      <alignment horizontal="center" vertical="center"/>
    </xf>
    <xf numFmtId="0" fontId="31" fillId="0" borderId="8" xfId="11" applyFont="1" applyBorder="1" applyAlignment="1">
      <alignment horizontal="left" vertical="center"/>
    </xf>
    <xf numFmtId="2" fontId="31" fillId="0" borderId="9" xfId="11" applyNumberFormat="1" applyFont="1" applyBorder="1" applyAlignment="1">
      <alignment horizontal="right" vertical="center"/>
    </xf>
    <xf numFmtId="186" fontId="31" fillId="0" borderId="9" xfId="11" applyNumberFormat="1" applyFont="1" applyBorder="1" applyAlignment="1">
      <alignment horizontal="center" vertical="center"/>
    </xf>
    <xf numFmtId="173" fontId="31" fillId="0" borderId="24" xfId="11" applyNumberFormat="1" applyFont="1" applyBorder="1" applyAlignment="1">
      <alignment vertical="center"/>
    </xf>
    <xf numFmtId="4" fontId="31" fillId="0" borderId="10" xfId="11" applyNumberFormat="1" applyFont="1" applyBorder="1" applyAlignment="1">
      <alignment vertical="center"/>
    </xf>
    <xf numFmtId="185" fontId="57" fillId="0" borderId="0" xfId="11" applyNumberFormat="1" applyFont="1" applyAlignment="1">
      <alignment vertical="center"/>
    </xf>
    <xf numFmtId="0" fontId="25" fillId="0" borderId="0" xfId="11" applyFont="1" applyAlignment="1">
      <alignment vertical="center"/>
    </xf>
    <xf numFmtId="186" fontId="64" fillId="0" borderId="0" xfId="11" applyNumberFormat="1" applyFont="1" applyAlignment="1">
      <alignment horizontal="center" vertical="center"/>
    </xf>
    <xf numFmtId="4" fontId="64" fillId="0" borderId="0" xfId="11" applyNumberFormat="1" applyFont="1" applyAlignment="1">
      <alignment vertical="center"/>
    </xf>
    <xf numFmtId="185" fontId="57" fillId="0" borderId="32" xfId="11" applyNumberFormat="1" applyFont="1" applyBorder="1" applyAlignment="1">
      <alignment vertical="center"/>
    </xf>
    <xf numFmtId="10" fontId="1" fillId="0" borderId="0" xfId="0" applyNumberFormat="1" applyFont="1"/>
    <xf numFmtId="171" fontId="1" fillId="0" borderId="0" xfId="0" applyNumberFormat="1" applyFont="1"/>
    <xf numFmtId="0" fontId="45" fillId="0" borderId="57" xfId="7" applyFont="1" applyBorder="1" applyAlignment="1">
      <alignment vertical="center"/>
    </xf>
    <xf numFmtId="4" fontId="2" fillId="0" borderId="57" xfId="7" applyNumberFormat="1" applyFont="1" applyBorder="1" applyAlignment="1">
      <alignment horizontal="center" vertical="center"/>
    </xf>
    <xf numFmtId="4" fontId="2" fillId="0" borderId="57" xfId="7" applyNumberFormat="1" applyFont="1" applyBorder="1" applyAlignment="1">
      <alignment vertical="center"/>
    </xf>
    <xf numFmtId="3" fontId="2" fillId="0" borderId="57" xfId="7" applyNumberFormat="1" applyFont="1" applyBorder="1" applyAlignment="1">
      <alignment vertical="center"/>
    </xf>
    <xf numFmtId="0" fontId="65" fillId="0" borderId="15" xfId="11" applyFont="1" applyBorder="1" applyAlignment="1">
      <alignment horizontal="left" vertical="center"/>
    </xf>
    <xf numFmtId="0" fontId="65" fillId="0" borderId="44" xfId="11" applyFont="1" applyBorder="1" applyAlignment="1">
      <alignment horizontal="center" vertical="center"/>
    </xf>
    <xf numFmtId="2" fontId="65" fillId="0" borderId="44" xfId="11" applyNumberFormat="1" applyFont="1" applyBorder="1" applyAlignment="1">
      <alignment horizontal="center" vertical="center"/>
    </xf>
    <xf numFmtId="186" fontId="65" fillId="0" borderId="44" xfId="11" applyNumberFormat="1" applyFont="1" applyBorder="1" applyAlignment="1">
      <alignment horizontal="center" vertical="center"/>
    </xf>
    <xf numFmtId="0" fontId="65" fillId="0" borderId="3" xfId="7" applyFont="1" applyBorder="1" applyAlignment="1">
      <alignment horizontal="left" vertical="center"/>
    </xf>
    <xf numFmtId="186" fontId="65" fillId="0" borderId="1" xfId="7" applyNumberFormat="1" applyFont="1" applyBorder="1" applyAlignment="1">
      <alignment horizontal="center" vertical="center"/>
    </xf>
    <xf numFmtId="4" fontId="65" fillId="0" borderId="10" xfId="7" applyNumberFormat="1" applyFont="1" applyBorder="1" applyAlignment="1">
      <alignment vertical="center"/>
    </xf>
    <xf numFmtId="2" fontId="65" fillId="0" borderId="61" xfId="2" applyNumberFormat="1" applyFont="1" applyFill="1" applyBorder="1" applyAlignment="1">
      <alignment vertical="center"/>
    </xf>
    <xf numFmtId="4" fontId="68" fillId="0" borderId="61" xfId="7" applyNumberFormat="1" applyFont="1" applyBorder="1" applyAlignment="1">
      <alignment vertical="center"/>
    </xf>
    <xf numFmtId="4" fontId="2" fillId="0" borderId="61" xfId="7" applyNumberFormat="1" applyFont="1" applyBorder="1" applyAlignment="1">
      <alignment vertical="center"/>
    </xf>
    <xf numFmtId="10" fontId="65" fillId="0" borderId="61" xfId="2" applyNumberFormat="1" applyFont="1" applyFill="1" applyBorder="1" applyAlignment="1">
      <alignment vertical="center"/>
    </xf>
    <xf numFmtId="9" fontId="65" fillId="0" borderId="61" xfId="2" applyFont="1" applyFill="1" applyBorder="1" applyAlignment="1">
      <alignment vertical="center"/>
    </xf>
    <xf numFmtId="4" fontId="65" fillId="0" borderId="61" xfId="11" applyNumberFormat="1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6" fillId="3" borderId="5" xfId="0" applyFont="1" applyFill="1" applyBorder="1" applyAlignment="1">
      <alignment horizontal="center" vertical="center"/>
    </xf>
    <xf numFmtId="0" fontId="46" fillId="3" borderId="11" xfId="0" applyFont="1" applyFill="1" applyBorder="1" applyAlignment="1">
      <alignment horizontal="center" vertical="center"/>
    </xf>
    <xf numFmtId="0" fontId="46" fillId="3" borderId="1" xfId="0" applyFont="1" applyFill="1" applyBorder="1" applyAlignment="1">
      <alignment horizontal="center" vertical="center"/>
    </xf>
    <xf numFmtId="0" fontId="46" fillId="3" borderId="6" xfId="0" applyFont="1" applyFill="1" applyBorder="1" applyAlignment="1">
      <alignment horizontal="center" vertical="center"/>
    </xf>
    <xf numFmtId="0" fontId="46" fillId="0" borderId="5" xfId="0" applyFont="1" applyBorder="1" applyAlignment="1">
      <alignment horizontal="right" vertical="center"/>
    </xf>
    <xf numFmtId="0" fontId="46" fillId="0" borderId="1" xfId="0" applyFont="1" applyBorder="1" applyAlignment="1">
      <alignment horizontal="right" vertical="center"/>
    </xf>
    <xf numFmtId="0" fontId="45" fillId="0" borderId="5" xfId="0" applyFont="1" applyBorder="1" applyAlignment="1">
      <alignment horizontal="center" vertical="center"/>
    </xf>
    <xf numFmtId="0" fontId="45" fillId="0" borderId="1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39" fillId="0" borderId="3" xfId="0" applyFont="1" applyBorder="1" applyAlignment="1">
      <alignment horizontal="left" vertical="center" wrapText="1"/>
    </xf>
    <xf numFmtId="0" fontId="39" fillId="0" borderId="1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5" fillId="0" borderId="8" xfId="0" applyFont="1" applyBorder="1" applyAlignment="1">
      <alignment horizontal="center" vertical="center"/>
    </xf>
    <xf numFmtId="0" fontId="45" fillId="0" borderId="43" xfId="0" applyFont="1" applyBorder="1" applyAlignment="1">
      <alignment horizontal="center" vertical="center"/>
    </xf>
    <xf numFmtId="0" fontId="45" fillId="0" borderId="9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104" xfId="0" applyFont="1" applyBorder="1" applyAlignment="1">
      <alignment horizontal="center" vertical="center"/>
    </xf>
    <xf numFmtId="0" fontId="32" fillId="3" borderId="3" xfId="0" applyFont="1" applyFill="1" applyBorder="1" applyAlignment="1">
      <alignment horizontal="center" vertical="center"/>
    </xf>
    <xf numFmtId="0" fontId="32" fillId="3" borderId="62" xfId="0" applyFont="1" applyFill="1" applyBorder="1" applyAlignment="1">
      <alignment horizontal="center" vertical="center"/>
    </xf>
    <xf numFmtId="0" fontId="32" fillId="3" borderId="4" xfId="0" applyFont="1" applyFill="1" applyBorder="1" applyAlignment="1">
      <alignment horizontal="center" vertical="center"/>
    </xf>
    <xf numFmtId="0" fontId="45" fillId="3" borderId="5" xfId="0" applyFont="1" applyFill="1" applyBorder="1" applyAlignment="1">
      <alignment horizontal="center" vertical="center"/>
    </xf>
    <xf numFmtId="0" fontId="45" fillId="3" borderId="1" xfId="0" applyFont="1" applyFill="1" applyBorder="1" applyAlignment="1">
      <alignment horizontal="center" vertical="center"/>
    </xf>
    <xf numFmtId="0" fontId="45" fillId="3" borderId="6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46" xfId="0" applyFont="1" applyBorder="1" applyAlignment="1">
      <alignment horizontal="center" vertical="top"/>
    </xf>
    <xf numFmtId="0" fontId="6" fillId="0" borderId="47" xfId="0" applyFont="1" applyBorder="1" applyAlignment="1">
      <alignment horizontal="center" vertical="top"/>
    </xf>
    <xf numFmtId="0" fontId="6" fillId="0" borderId="103" xfId="0" applyFont="1" applyBorder="1" applyAlignment="1">
      <alignment horizontal="center" vertical="top"/>
    </xf>
    <xf numFmtId="0" fontId="46" fillId="3" borderId="54" xfId="0" applyFont="1" applyFill="1" applyBorder="1" applyAlignment="1">
      <alignment horizontal="center" vertical="center"/>
    </xf>
    <xf numFmtId="0" fontId="46" fillId="3" borderId="2" xfId="0" applyFont="1" applyFill="1" applyBorder="1" applyAlignment="1">
      <alignment horizontal="center" vertical="center"/>
    </xf>
    <xf numFmtId="0" fontId="46" fillId="3" borderId="23" xfId="0" applyFont="1" applyFill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01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left" vertical="center" wrapText="1"/>
    </xf>
    <xf numFmtId="0" fontId="38" fillId="0" borderId="62" xfId="0" applyFont="1" applyBorder="1" applyAlignment="1">
      <alignment horizontal="left" vertical="center" wrapText="1"/>
    </xf>
    <xf numFmtId="0" fontId="38" fillId="0" borderId="4" xfId="0" applyFont="1" applyBorder="1" applyAlignment="1">
      <alignment horizontal="left" vertical="center" wrapText="1"/>
    </xf>
    <xf numFmtId="0" fontId="8" fillId="11" borderId="54" xfId="0" applyFont="1" applyFill="1" applyBorder="1" applyAlignment="1">
      <alignment horizontal="center" vertical="center" wrapText="1"/>
    </xf>
    <xf numFmtId="0" fontId="8" fillId="11" borderId="2" xfId="0" applyFont="1" applyFill="1" applyBorder="1" applyAlignment="1">
      <alignment horizontal="center" vertical="center" wrapText="1"/>
    </xf>
    <xf numFmtId="0" fontId="8" fillId="11" borderId="23" xfId="0" applyFont="1" applyFill="1" applyBorder="1" applyAlignment="1">
      <alignment horizontal="center" vertical="center" wrapText="1"/>
    </xf>
    <xf numFmtId="0" fontId="18" fillId="11" borderId="58" xfId="0" applyFont="1" applyFill="1" applyBorder="1" applyAlignment="1">
      <alignment horizontal="center" vertical="center" wrapText="1"/>
    </xf>
    <xf numFmtId="0" fontId="18" fillId="11" borderId="20" xfId="0" applyFont="1" applyFill="1" applyBorder="1" applyAlignment="1">
      <alignment horizontal="center" vertical="center" wrapText="1"/>
    </xf>
    <xf numFmtId="0" fontId="18" fillId="11" borderId="21" xfId="0" applyFont="1" applyFill="1" applyBorder="1" applyAlignment="1">
      <alignment horizontal="center" vertical="center" wrapText="1"/>
    </xf>
    <xf numFmtId="0" fontId="37" fillId="12" borderId="3" xfId="0" applyFont="1" applyFill="1" applyBorder="1" applyAlignment="1">
      <alignment horizontal="left" vertical="center" wrapText="1"/>
    </xf>
    <xf numFmtId="0" fontId="37" fillId="12" borderId="62" xfId="0" applyFont="1" applyFill="1" applyBorder="1" applyAlignment="1">
      <alignment horizontal="left" vertical="center" wrapText="1"/>
    </xf>
    <xf numFmtId="0" fontId="37" fillId="12" borderId="11" xfId="0" applyFont="1" applyFill="1" applyBorder="1" applyAlignment="1">
      <alignment horizontal="left" vertical="center" wrapText="1"/>
    </xf>
    <xf numFmtId="0" fontId="40" fillId="0" borderId="7" xfId="0" applyFont="1" applyBorder="1" applyAlignment="1">
      <alignment horizontal="left" vertical="center" wrapText="1"/>
    </xf>
    <xf numFmtId="0" fontId="40" fillId="0" borderId="62" xfId="0" applyFont="1" applyBorder="1" applyAlignment="1">
      <alignment horizontal="left" vertical="center" wrapText="1"/>
    </xf>
    <xf numFmtId="0" fontId="40" fillId="0" borderId="11" xfId="0" applyFont="1" applyBorder="1" applyAlignment="1">
      <alignment horizontal="left" vertical="center" wrapText="1"/>
    </xf>
    <xf numFmtId="0" fontId="54" fillId="0" borderId="80" xfId="26" applyFont="1" applyBorder="1" applyAlignment="1">
      <alignment horizontal="center" vertical="center" wrapText="1"/>
    </xf>
    <xf numFmtId="0" fontId="54" fillId="0" borderId="81" xfId="26" applyFont="1" applyBorder="1" applyAlignment="1">
      <alignment horizontal="center" vertical="center" wrapText="1"/>
    </xf>
    <xf numFmtId="0" fontId="53" fillId="0" borderId="80" xfId="26" applyFont="1" applyBorder="1" applyAlignment="1">
      <alignment horizontal="left" vertical="center"/>
    </xf>
    <xf numFmtId="0" fontId="53" fillId="0" borderId="82" xfId="26" applyFont="1" applyBorder="1" applyAlignment="1">
      <alignment horizontal="left" vertical="center"/>
    </xf>
    <xf numFmtId="0" fontId="53" fillId="0" borderId="83" xfId="26" applyFont="1" applyBorder="1" applyAlignment="1">
      <alignment horizontal="left" vertical="center"/>
    </xf>
    <xf numFmtId="0" fontId="55" fillId="0" borderId="80" xfId="26" applyFont="1" applyBorder="1" applyAlignment="1">
      <alignment horizontal="center" vertical="center" wrapText="1"/>
    </xf>
    <xf numFmtId="0" fontId="55" fillId="0" borderId="81" xfId="26" applyFont="1" applyBorder="1" applyAlignment="1">
      <alignment horizontal="center" vertical="center" wrapText="1"/>
    </xf>
    <xf numFmtId="0" fontId="56" fillId="8" borderId="80" xfId="26" applyFont="1" applyFill="1" applyBorder="1" applyAlignment="1">
      <alignment horizontal="left" vertical="center"/>
    </xf>
    <xf numFmtId="0" fontId="56" fillId="8" borderId="82" xfId="26" applyFont="1" applyFill="1" applyBorder="1" applyAlignment="1">
      <alignment horizontal="left" vertical="center"/>
    </xf>
    <xf numFmtId="0" fontId="56" fillId="8" borderId="83" xfId="26" applyFont="1" applyFill="1" applyBorder="1" applyAlignment="1">
      <alignment horizontal="left" vertical="center"/>
    </xf>
    <xf numFmtId="0" fontId="58" fillId="0" borderId="80" xfId="26" applyFont="1" applyBorder="1" applyAlignment="1">
      <alignment horizontal="center" vertical="center"/>
    </xf>
    <xf numFmtId="0" fontId="58" fillId="0" borderId="82" xfId="26" applyFont="1" applyBorder="1" applyAlignment="1">
      <alignment horizontal="center" vertical="center"/>
    </xf>
    <xf numFmtId="0" fontId="58" fillId="0" borderId="81" xfId="26" applyFont="1" applyBorder="1" applyAlignment="1">
      <alignment horizontal="center" vertical="center"/>
    </xf>
    <xf numFmtId="0" fontId="57" fillId="9" borderId="80" xfId="26" applyFont="1" applyFill="1" applyBorder="1" applyAlignment="1">
      <alignment horizontal="center" vertical="center"/>
    </xf>
    <xf numFmtId="0" fontId="57" fillId="9" borderId="82" xfId="26" applyFont="1" applyFill="1" applyBorder="1" applyAlignment="1">
      <alignment horizontal="center" vertical="center"/>
    </xf>
    <xf numFmtId="0" fontId="57" fillId="9" borderId="81" xfId="26" applyFont="1" applyFill="1" applyBorder="1" applyAlignment="1">
      <alignment horizontal="center" vertical="center"/>
    </xf>
    <xf numFmtId="0" fontId="57" fillId="9" borderId="84" xfId="26" applyFont="1" applyFill="1" applyBorder="1" applyAlignment="1">
      <alignment horizontal="center" vertical="center"/>
    </xf>
    <xf numFmtId="0" fontId="53" fillId="0" borderId="13" xfId="26" applyFont="1" applyBorder="1" applyAlignment="1">
      <alignment horizontal="center" vertical="center" wrapText="1"/>
    </xf>
    <xf numFmtId="0" fontId="53" fillId="0" borderId="14" xfId="26" applyFont="1" applyBorder="1" applyAlignment="1">
      <alignment horizontal="center" vertical="center" wrapText="1"/>
    </xf>
    <xf numFmtId="0" fontId="53" fillId="0" borderId="65" xfId="26" applyFont="1" applyBorder="1" applyAlignment="1">
      <alignment horizontal="center" vertical="center" wrapText="1"/>
    </xf>
    <xf numFmtId="0" fontId="53" fillId="0" borderId="71" xfId="26" applyFont="1" applyBorder="1" applyAlignment="1">
      <alignment horizontal="center" vertical="center" wrapText="1"/>
    </xf>
    <xf numFmtId="0" fontId="53" fillId="0" borderId="72" xfId="26" applyFont="1" applyBorder="1" applyAlignment="1">
      <alignment horizontal="center" vertical="center" wrapText="1"/>
    </xf>
    <xf numFmtId="0" fontId="53" fillId="0" borderId="73" xfId="26" applyFont="1" applyBorder="1" applyAlignment="1">
      <alignment horizontal="center" vertical="center" wrapText="1"/>
    </xf>
    <xf numFmtId="0" fontId="53" fillId="0" borderId="66" xfId="26" applyFont="1" applyBorder="1" applyAlignment="1">
      <alignment horizontal="center" vertical="center" wrapText="1"/>
    </xf>
    <xf numFmtId="0" fontId="26" fillId="0" borderId="14" xfId="26" applyFont="1" applyBorder="1" applyAlignment="1">
      <alignment vertical="center"/>
    </xf>
    <xf numFmtId="0" fontId="26" fillId="0" borderId="65" xfId="26" applyFont="1" applyBorder="1" applyAlignment="1">
      <alignment vertical="center"/>
    </xf>
    <xf numFmtId="0" fontId="26" fillId="0" borderId="74" xfId="26" applyFont="1" applyBorder="1" applyAlignment="1">
      <alignment vertical="center"/>
    </xf>
    <xf numFmtId="0" fontId="26" fillId="0" borderId="72" xfId="26" applyFont="1" applyBorder="1" applyAlignment="1">
      <alignment vertical="center"/>
    </xf>
    <xf numFmtId="0" fontId="26" fillId="0" borderId="73" xfId="26" applyFont="1" applyBorder="1" applyAlignment="1">
      <alignment vertical="center"/>
    </xf>
    <xf numFmtId="0" fontId="32" fillId="7" borderId="66" xfId="26" applyFont="1" applyFill="1" applyBorder="1" applyAlignment="1">
      <alignment horizontal="center" vertical="center" wrapText="1"/>
    </xf>
    <xf numFmtId="0" fontId="32" fillId="7" borderId="14" xfId="26" applyFont="1" applyFill="1" applyBorder="1" applyAlignment="1">
      <alignment horizontal="center" vertical="center" wrapText="1"/>
    </xf>
    <xf numFmtId="0" fontId="32" fillId="7" borderId="65" xfId="26" applyFont="1" applyFill="1" applyBorder="1" applyAlignment="1">
      <alignment horizontal="center" vertical="center" wrapText="1"/>
    </xf>
    <xf numFmtId="0" fontId="32" fillId="7" borderId="74" xfId="26" applyFont="1" applyFill="1" applyBorder="1" applyAlignment="1">
      <alignment horizontal="center" vertical="center" wrapText="1"/>
    </xf>
    <xf numFmtId="0" fontId="32" fillId="7" borderId="72" xfId="26" applyFont="1" applyFill="1" applyBorder="1" applyAlignment="1">
      <alignment horizontal="center" vertical="center" wrapText="1"/>
    </xf>
    <xf numFmtId="0" fontId="32" fillId="7" borderId="73" xfId="26" applyFont="1" applyFill="1" applyBorder="1" applyAlignment="1">
      <alignment horizontal="center" vertical="center" wrapText="1"/>
    </xf>
    <xf numFmtId="0" fontId="54" fillId="0" borderId="96" xfId="26" applyFont="1" applyBorder="1" applyAlignment="1">
      <alignment horizontal="center" vertical="center" wrapText="1"/>
    </xf>
    <xf numFmtId="0" fontId="54" fillId="0" borderId="97" xfId="26" applyFont="1" applyBorder="1" applyAlignment="1">
      <alignment horizontal="center" vertical="center" wrapText="1"/>
    </xf>
    <xf numFmtId="0" fontId="53" fillId="0" borderId="96" xfId="26" applyFont="1" applyBorder="1" applyAlignment="1">
      <alignment horizontal="left" vertical="center"/>
    </xf>
    <xf numFmtId="0" fontId="53" fillId="0" borderId="98" xfId="26" applyFont="1" applyBorder="1" applyAlignment="1">
      <alignment horizontal="left" vertical="center"/>
    </xf>
    <xf numFmtId="0" fontId="53" fillId="0" borderId="99" xfId="26" applyFont="1" applyBorder="1" applyAlignment="1">
      <alignment horizontal="left" vertical="center"/>
    </xf>
    <xf numFmtId="0" fontId="60" fillId="10" borderId="84" xfId="26" applyFont="1" applyFill="1" applyBorder="1" applyAlignment="1">
      <alignment horizontal="left" vertical="center" wrapText="1"/>
    </xf>
    <xf numFmtId="0" fontId="60" fillId="10" borderId="82" xfId="26" applyFont="1" applyFill="1" applyBorder="1" applyAlignment="1">
      <alignment horizontal="left" vertical="center" wrapText="1"/>
    </xf>
    <xf numFmtId="0" fontId="60" fillId="10" borderId="81" xfId="26" applyFont="1" applyFill="1" applyBorder="1" applyAlignment="1">
      <alignment horizontal="left" vertical="center" wrapText="1"/>
    </xf>
    <xf numFmtId="170" fontId="54" fillId="0" borderId="80" xfId="26" applyNumberFormat="1" applyFont="1" applyBorder="1" applyAlignment="1">
      <alignment horizontal="center" vertical="center" wrapText="1"/>
    </xf>
    <xf numFmtId="170" fontId="54" fillId="0" borderId="81" xfId="26" applyNumberFormat="1" applyFont="1" applyBorder="1" applyAlignment="1">
      <alignment horizontal="center" vertical="center" wrapText="1"/>
    </xf>
    <xf numFmtId="0" fontId="54" fillId="0" borderId="80" xfId="26" applyFont="1" applyBorder="1" applyAlignment="1">
      <alignment horizontal="left" vertical="center" wrapText="1"/>
    </xf>
    <xf numFmtId="0" fontId="54" fillId="0" borderId="82" xfId="26" applyFont="1" applyBorder="1" applyAlignment="1">
      <alignment horizontal="left" vertical="center" wrapText="1"/>
    </xf>
    <xf numFmtId="0" fontId="54" fillId="0" borderId="81" xfId="26" applyFont="1" applyBorder="1" applyAlignment="1">
      <alignment horizontal="left" vertical="center" wrapText="1"/>
    </xf>
    <xf numFmtId="0" fontId="59" fillId="0" borderId="58" xfId="26" applyFont="1" applyBorder="1" applyAlignment="1">
      <alignment horizontal="left" vertical="top" wrapText="1"/>
    </xf>
    <xf numFmtId="0" fontId="59" fillId="0" borderId="20" xfId="26" applyFont="1" applyBorder="1" applyAlignment="1">
      <alignment horizontal="left" vertical="top" wrapText="1"/>
    </xf>
    <xf numFmtId="0" fontId="59" fillId="0" borderId="90" xfId="26" applyFont="1" applyBorder="1" applyAlignment="1">
      <alignment horizontal="left" vertical="top" wrapText="1"/>
    </xf>
    <xf numFmtId="0" fontId="59" fillId="0" borderId="56" xfId="26" applyFont="1" applyBorder="1" applyAlignment="1">
      <alignment horizontal="left" vertical="top" wrapText="1"/>
    </xf>
    <xf numFmtId="0" fontId="59" fillId="0" borderId="57" xfId="26" applyFont="1" applyBorder="1" applyAlignment="1">
      <alignment horizontal="left" vertical="top" wrapText="1"/>
    </xf>
    <xf numFmtId="0" fontId="59" fillId="0" borderId="91" xfId="26" applyFont="1" applyBorder="1" applyAlignment="1">
      <alignment horizontal="left" vertical="top" wrapText="1"/>
    </xf>
    <xf numFmtId="170" fontId="53" fillId="0" borderId="80" xfId="26" applyNumberFormat="1" applyFont="1" applyBorder="1" applyAlignment="1">
      <alignment horizontal="center" vertical="center"/>
    </xf>
    <xf numFmtId="170" fontId="53" fillId="0" borderId="82" xfId="26" applyNumberFormat="1" applyFont="1" applyBorder="1" applyAlignment="1">
      <alignment horizontal="center" vertical="center"/>
    </xf>
    <xf numFmtId="170" fontId="53" fillId="0" borderId="81" xfId="26" applyNumberFormat="1" applyFont="1" applyBorder="1" applyAlignment="1">
      <alignment horizontal="center" vertical="center"/>
    </xf>
    <xf numFmtId="0" fontId="60" fillId="9" borderId="87" xfId="26" applyFont="1" applyFill="1" applyBorder="1" applyAlignment="1">
      <alignment horizontal="center" vertical="center" textRotation="90"/>
    </xf>
    <xf numFmtId="0" fontId="60" fillId="9" borderId="88" xfId="26" applyFont="1" applyFill="1" applyBorder="1" applyAlignment="1">
      <alignment horizontal="center" vertical="center" textRotation="90"/>
    </xf>
    <xf numFmtId="0" fontId="60" fillId="9" borderId="69" xfId="26" applyFont="1" applyFill="1" applyBorder="1" applyAlignment="1">
      <alignment horizontal="center" vertical="center" textRotation="90"/>
    </xf>
    <xf numFmtId="0" fontId="60" fillId="9" borderId="92" xfId="26" applyFont="1" applyFill="1" applyBorder="1" applyAlignment="1">
      <alignment horizontal="center" vertical="center" textRotation="90"/>
    </xf>
    <xf numFmtId="0" fontId="61" fillId="9" borderId="87" xfId="26" applyFont="1" applyFill="1" applyBorder="1" applyAlignment="1">
      <alignment horizontal="center" vertical="center"/>
    </xf>
    <xf numFmtId="0" fontId="61" fillId="9" borderId="89" xfId="26" applyFont="1" applyFill="1" applyBorder="1" applyAlignment="1">
      <alignment horizontal="center" vertical="center"/>
    </xf>
    <xf numFmtId="0" fontId="61" fillId="9" borderId="80" xfId="26" applyFont="1" applyFill="1" applyBorder="1" applyAlignment="1">
      <alignment horizontal="center" vertical="center"/>
    </xf>
    <xf numFmtId="0" fontId="61" fillId="9" borderId="82" xfId="26" applyFont="1" applyFill="1" applyBorder="1" applyAlignment="1">
      <alignment horizontal="center" vertical="center"/>
    </xf>
    <xf numFmtId="0" fontId="61" fillId="9" borderId="81" xfId="26" applyFont="1" applyFill="1" applyBorder="1" applyAlignment="1">
      <alignment horizontal="center" vertical="center"/>
    </xf>
    <xf numFmtId="0" fontId="34" fillId="2" borderId="13" xfId="26" applyFont="1" applyFill="1" applyBorder="1" applyAlignment="1">
      <alignment horizontal="center" vertical="center" wrapText="1"/>
    </xf>
    <xf numFmtId="0" fontId="34" fillId="2" borderId="14" xfId="26" applyFont="1" applyFill="1" applyBorder="1" applyAlignment="1">
      <alignment horizontal="center" vertical="center" wrapText="1"/>
    </xf>
    <xf numFmtId="0" fontId="34" fillId="2" borderId="101" xfId="26" applyFont="1" applyFill="1" applyBorder="1" applyAlignment="1">
      <alignment horizontal="center" vertical="center" wrapText="1"/>
    </xf>
    <xf numFmtId="0" fontId="34" fillId="2" borderId="15" xfId="26" applyFont="1" applyFill="1" applyBorder="1" applyAlignment="1">
      <alignment horizontal="center" vertical="center" wrapText="1"/>
    </xf>
    <xf numFmtId="0" fontId="34" fillId="2" borderId="0" xfId="26" applyFont="1" applyFill="1" applyAlignment="1">
      <alignment horizontal="center" vertical="center" wrapText="1"/>
    </xf>
    <xf numFmtId="0" fontId="34" fillId="2" borderId="63" xfId="26" applyFont="1" applyFill="1" applyBorder="1" applyAlignment="1">
      <alignment horizontal="center" vertical="center" wrapText="1"/>
    </xf>
    <xf numFmtId="0" fontId="34" fillId="2" borderId="54" xfId="26" applyFont="1" applyFill="1" applyBorder="1" applyAlignment="1">
      <alignment horizontal="center" vertical="center" wrapText="1"/>
    </xf>
    <xf numFmtId="0" fontId="34" fillId="2" borderId="2" xfId="26" applyFont="1" applyFill="1" applyBorder="1" applyAlignment="1">
      <alignment horizontal="center" vertical="center" wrapText="1"/>
    </xf>
    <xf numFmtId="0" fontId="34" fillId="2" borderId="12" xfId="26" applyFont="1" applyFill="1" applyBorder="1" applyAlignment="1">
      <alignment horizontal="center" vertical="center" wrapText="1"/>
    </xf>
    <xf numFmtId="0" fontId="53" fillId="0" borderId="75" xfId="26" applyFont="1" applyBorder="1" applyAlignment="1">
      <alignment horizontal="center" vertical="center" wrapText="1"/>
    </xf>
    <xf numFmtId="0" fontId="53" fillId="0" borderId="76" xfId="26" applyFont="1" applyBorder="1" applyAlignment="1">
      <alignment horizontal="center" vertical="center" wrapText="1"/>
    </xf>
    <xf numFmtId="0" fontId="53" fillId="0" borderId="77" xfId="26" applyFont="1" applyBorder="1" applyAlignment="1">
      <alignment horizontal="center" vertical="center" wrapText="1"/>
    </xf>
    <xf numFmtId="0" fontId="53" fillId="0" borderId="78" xfId="26" applyFont="1" applyBorder="1" applyAlignment="1">
      <alignment horizontal="center" vertical="center" wrapText="1"/>
    </xf>
    <xf numFmtId="0" fontId="26" fillId="0" borderId="76" xfId="26" applyFont="1" applyBorder="1" applyAlignment="1">
      <alignment vertical="center"/>
    </xf>
    <xf numFmtId="0" fontId="26" fillId="0" borderId="77" xfId="26" applyFont="1" applyBorder="1" applyAlignment="1">
      <alignment vertical="center"/>
    </xf>
    <xf numFmtId="0" fontId="32" fillId="7" borderId="78" xfId="26" applyFont="1" applyFill="1" applyBorder="1" applyAlignment="1">
      <alignment horizontal="center" vertical="center" wrapText="1"/>
    </xf>
    <xf numFmtId="0" fontId="32" fillId="7" borderId="76" xfId="26" applyFont="1" applyFill="1" applyBorder="1" applyAlignment="1">
      <alignment horizontal="center" vertical="center" wrapText="1"/>
    </xf>
    <xf numFmtId="0" fontId="32" fillId="7" borderId="77" xfId="26" applyFont="1" applyFill="1" applyBorder="1" applyAlignment="1">
      <alignment horizontal="center" vertical="center" wrapText="1"/>
    </xf>
    <xf numFmtId="0" fontId="60" fillId="10" borderId="84" xfId="26" applyFont="1" applyFill="1" applyBorder="1" applyAlignment="1">
      <alignment horizontal="left" vertical="center"/>
    </xf>
    <xf numFmtId="0" fontId="60" fillId="10" borderId="82" xfId="26" applyFont="1" applyFill="1" applyBorder="1" applyAlignment="1">
      <alignment horizontal="left" vertical="center"/>
    </xf>
    <xf numFmtId="0" fontId="60" fillId="10" borderId="81" xfId="26" applyFont="1" applyFill="1" applyBorder="1" applyAlignment="1">
      <alignment horizontal="left" vertical="center"/>
    </xf>
    <xf numFmtId="0" fontId="59" fillId="0" borderId="80" xfId="26" applyFont="1" applyBorder="1" applyAlignment="1">
      <alignment horizontal="center" vertical="center"/>
    </xf>
    <xf numFmtId="0" fontId="59" fillId="0" borderId="82" xfId="26" applyFont="1" applyBorder="1" applyAlignment="1">
      <alignment horizontal="center" vertical="center"/>
    </xf>
    <xf numFmtId="0" fontId="59" fillId="0" borderId="81" xfId="26" applyFont="1" applyBorder="1" applyAlignment="1">
      <alignment horizontal="center" vertical="center"/>
    </xf>
    <xf numFmtId="0" fontId="61" fillId="9" borderId="87" xfId="26" applyFont="1" applyFill="1" applyBorder="1" applyAlignment="1">
      <alignment horizontal="center" vertical="center" wrapText="1"/>
    </xf>
    <xf numFmtId="0" fontId="61" fillId="9" borderId="89" xfId="26" applyFont="1" applyFill="1" applyBorder="1" applyAlignment="1">
      <alignment horizontal="center" vertical="center" wrapText="1"/>
    </xf>
    <xf numFmtId="4" fontId="61" fillId="9" borderId="85" xfId="26" applyNumberFormat="1" applyFont="1" applyFill="1" applyBorder="1" applyAlignment="1">
      <alignment horizontal="center" vertical="center" wrapText="1"/>
    </xf>
    <xf numFmtId="4" fontId="61" fillId="9" borderId="86" xfId="26" applyNumberFormat="1" applyFont="1" applyFill="1" applyBorder="1" applyAlignment="1">
      <alignment horizontal="center" vertical="center" wrapText="1"/>
    </xf>
    <xf numFmtId="0" fontId="62" fillId="9" borderId="87" xfId="26" applyFont="1" applyFill="1" applyBorder="1" applyAlignment="1">
      <alignment horizontal="center" vertical="center" wrapText="1"/>
    </xf>
    <xf numFmtId="0" fontId="62" fillId="9" borderId="89" xfId="26" applyFont="1" applyFill="1" applyBorder="1" applyAlignment="1">
      <alignment horizontal="center" vertical="center" wrapText="1"/>
    </xf>
    <xf numFmtId="2" fontId="54" fillId="0" borderId="80" xfId="26" applyNumberFormat="1" applyFont="1" applyBorder="1" applyAlignment="1">
      <alignment horizontal="center" vertical="center" wrapText="1"/>
    </xf>
    <xf numFmtId="2" fontId="54" fillId="0" borderId="81" xfId="26" applyNumberFormat="1" applyFont="1" applyBorder="1" applyAlignment="1">
      <alignment horizontal="center" vertical="center" wrapText="1"/>
    </xf>
    <xf numFmtId="0" fontId="60" fillId="9" borderId="78" xfId="26" applyFont="1" applyFill="1" applyBorder="1" applyAlignment="1">
      <alignment horizontal="center" vertical="center"/>
    </xf>
    <xf numFmtId="0" fontId="60" fillId="9" borderId="77" xfId="26" applyFont="1" applyFill="1" applyBorder="1" applyAlignment="1">
      <alignment horizontal="center" vertical="center"/>
    </xf>
    <xf numFmtId="0" fontId="28" fillId="2" borderId="14" xfId="26" applyFont="1" applyFill="1" applyBorder="1" applyAlignment="1">
      <alignment horizontal="center"/>
    </xf>
    <xf numFmtId="0" fontId="28" fillId="2" borderId="48" xfId="26" applyFont="1" applyFill="1" applyBorder="1" applyAlignment="1">
      <alignment horizontal="center"/>
    </xf>
    <xf numFmtId="0" fontId="28" fillId="2" borderId="0" xfId="26" applyFont="1" applyFill="1" applyAlignment="1">
      <alignment horizontal="center"/>
    </xf>
    <xf numFmtId="0" fontId="28" fillId="2" borderId="52" xfId="26" applyFont="1" applyFill="1" applyBorder="1" applyAlignment="1">
      <alignment horizontal="center"/>
    </xf>
    <xf numFmtId="0" fontId="34" fillId="2" borderId="37" xfId="26" applyFont="1" applyFill="1" applyBorder="1" applyAlignment="1">
      <alignment horizontal="center" vertical="center" wrapText="1"/>
    </xf>
    <xf numFmtId="0" fontId="34" fillId="2" borderId="25" xfId="26" applyFont="1" applyFill="1" applyBorder="1" applyAlignment="1">
      <alignment horizontal="center" vertical="center" wrapText="1"/>
    </xf>
    <xf numFmtId="0" fontId="34" fillId="2" borderId="43" xfId="26" applyFont="1" applyFill="1" applyBorder="1" applyAlignment="1">
      <alignment horizontal="center" vertical="center" wrapText="1"/>
    </xf>
    <xf numFmtId="0" fontId="34" fillId="2" borderId="24" xfId="26" applyFont="1" applyFill="1" applyBorder="1" applyAlignment="1">
      <alignment horizontal="center" vertical="center" wrapText="1"/>
    </xf>
    <xf numFmtId="0" fontId="34" fillId="2" borderId="26" xfId="26" applyFont="1" applyFill="1" applyBorder="1" applyAlignment="1">
      <alignment horizontal="center" vertical="center" wrapText="1"/>
    </xf>
    <xf numFmtId="0" fontId="29" fillId="0" borderId="13" xfId="26" applyFont="1" applyBorder="1" applyAlignment="1">
      <alignment horizontal="center" vertical="center" wrapText="1"/>
    </xf>
    <xf numFmtId="0" fontId="29" fillId="0" borderId="14" xfId="26" applyFont="1" applyBorder="1" applyAlignment="1">
      <alignment horizontal="center" vertical="center" wrapText="1"/>
    </xf>
    <xf numFmtId="0" fontId="29" fillId="0" borderId="65" xfId="26" applyFont="1" applyBorder="1" applyAlignment="1">
      <alignment horizontal="center" vertical="center" wrapText="1"/>
    </xf>
    <xf numFmtId="0" fontId="29" fillId="0" borderId="15" xfId="26" applyFont="1" applyBorder="1" applyAlignment="1">
      <alignment horizontal="center" vertical="center" wrapText="1"/>
    </xf>
    <xf numFmtId="0" fontId="29" fillId="0" borderId="0" xfId="26" applyFont="1" applyAlignment="1">
      <alignment horizontal="center" vertical="center" wrapText="1"/>
    </xf>
    <xf numFmtId="0" fontId="29" fillId="0" borderId="68" xfId="26" applyFont="1" applyBorder="1" applyAlignment="1">
      <alignment horizontal="center" vertical="center" wrapText="1"/>
    </xf>
    <xf numFmtId="0" fontId="29" fillId="0" borderId="71" xfId="26" applyFont="1" applyBorder="1" applyAlignment="1">
      <alignment horizontal="center" vertical="center" wrapText="1"/>
    </xf>
    <xf numFmtId="0" fontId="29" fillId="0" borderId="72" xfId="26" applyFont="1" applyBorder="1" applyAlignment="1">
      <alignment horizontal="center" vertical="center" wrapText="1"/>
    </xf>
    <xf numFmtId="0" fontId="29" fillId="0" borderId="73" xfId="26" applyFont="1" applyBorder="1" applyAlignment="1">
      <alignment horizontal="center" vertical="center" wrapText="1"/>
    </xf>
    <xf numFmtId="49" fontId="25" fillId="6" borderId="66" xfId="26" applyNumberFormat="1" applyFont="1" applyFill="1" applyBorder="1" applyAlignment="1">
      <alignment horizontal="center" vertical="center"/>
    </xf>
    <xf numFmtId="49" fontId="25" fillId="6" borderId="14" xfId="26" applyNumberFormat="1" applyFont="1" applyFill="1" applyBorder="1" applyAlignment="1">
      <alignment horizontal="center" vertical="center"/>
    </xf>
    <xf numFmtId="49" fontId="25" fillId="6" borderId="65" xfId="26" applyNumberFormat="1" applyFont="1" applyFill="1" applyBorder="1" applyAlignment="1">
      <alignment horizontal="center" vertical="center"/>
    </xf>
    <xf numFmtId="49" fontId="25" fillId="6" borderId="69" xfId="26" applyNumberFormat="1" applyFont="1" applyFill="1" applyBorder="1" applyAlignment="1">
      <alignment horizontal="center" vertical="center"/>
    </xf>
    <xf numFmtId="49" fontId="25" fillId="6" borderId="0" xfId="26" applyNumberFormat="1" applyFont="1" applyFill="1" applyAlignment="1">
      <alignment horizontal="center" vertical="center"/>
    </xf>
    <xf numFmtId="49" fontId="25" fillId="6" borderId="68" xfId="26" applyNumberFormat="1" applyFont="1" applyFill="1" applyBorder="1" applyAlignment="1">
      <alignment horizontal="center" vertical="center"/>
    </xf>
    <xf numFmtId="49" fontId="25" fillId="6" borderId="74" xfId="26" applyNumberFormat="1" applyFont="1" applyFill="1" applyBorder="1" applyAlignment="1">
      <alignment horizontal="center" vertical="center"/>
    </xf>
    <xf numFmtId="49" fontId="25" fillId="6" borderId="72" xfId="26" applyNumberFormat="1" applyFont="1" applyFill="1" applyBorder="1" applyAlignment="1">
      <alignment horizontal="center" vertical="center"/>
    </xf>
    <xf numFmtId="49" fontId="25" fillId="6" borderId="73" xfId="26" applyNumberFormat="1" applyFont="1" applyFill="1" applyBorder="1" applyAlignment="1">
      <alignment horizontal="center" vertical="center"/>
    </xf>
    <xf numFmtId="0" fontId="31" fillId="2" borderId="84" xfId="26" applyFont="1" applyFill="1" applyBorder="1" applyAlignment="1">
      <alignment horizontal="center" vertical="center"/>
    </xf>
    <xf numFmtId="0" fontId="31" fillId="2" borderId="82" xfId="26" applyFont="1" applyFill="1" applyBorder="1" applyAlignment="1">
      <alignment horizontal="center" vertical="center"/>
    </xf>
    <xf numFmtId="43" fontId="20" fillId="5" borderId="47" xfId="15" applyFont="1" applyFill="1" applyBorder="1" applyAlignment="1">
      <alignment horizontal="center" vertical="center" wrapText="1"/>
    </xf>
    <xf numFmtId="43" fontId="20" fillId="5" borderId="34" xfId="15" applyFont="1" applyFill="1" applyBorder="1" applyAlignment="1">
      <alignment horizontal="center" vertical="center" wrapText="1"/>
    </xf>
    <xf numFmtId="43" fontId="19" fillId="5" borderId="47" xfId="15" applyFont="1" applyFill="1" applyBorder="1" applyAlignment="1">
      <alignment horizontal="center" vertical="center" wrapText="1"/>
    </xf>
    <xf numFmtId="43" fontId="19" fillId="5" borderId="34" xfId="15" applyFont="1" applyFill="1" applyBorder="1" applyAlignment="1">
      <alignment horizontal="center" vertical="center" wrapText="1"/>
    </xf>
    <xf numFmtId="166" fontId="12" fillId="2" borderId="24" xfId="17" applyFont="1" applyFill="1" applyBorder="1" applyAlignment="1">
      <alignment horizontal="center" vertical="center" wrapText="1"/>
    </xf>
    <xf numFmtId="166" fontId="12" fillId="2" borderId="43" xfId="17" applyFont="1" applyFill="1" applyBorder="1" applyAlignment="1">
      <alignment horizontal="center" vertical="center" wrapText="1"/>
    </xf>
    <xf numFmtId="166" fontId="12" fillId="2" borderId="7" xfId="17" applyFont="1" applyFill="1" applyBorder="1" applyAlignment="1">
      <alignment horizontal="center" vertical="center" wrapText="1"/>
    </xf>
    <xf numFmtId="166" fontId="12" fillId="2" borderId="11" xfId="17" applyFont="1" applyFill="1" applyBorder="1" applyAlignment="1">
      <alignment horizontal="center" vertical="center" wrapText="1"/>
    </xf>
    <xf numFmtId="43" fontId="13" fillId="0" borderId="47" xfId="15" applyFont="1" applyFill="1" applyBorder="1" applyAlignment="1">
      <alignment horizontal="center" vertical="center" wrapText="1"/>
    </xf>
    <xf numFmtId="43" fontId="13" fillId="0" borderId="34" xfId="15" applyFont="1" applyFill="1" applyBorder="1" applyAlignment="1">
      <alignment horizontal="center" vertical="center" wrapText="1"/>
    </xf>
    <xf numFmtId="43" fontId="13" fillId="5" borderId="47" xfId="15" applyFont="1" applyFill="1" applyBorder="1" applyAlignment="1">
      <alignment horizontal="center" vertical="center" wrapText="1"/>
    </xf>
    <xf numFmtId="43" fontId="13" fillId="5" borderId="34" xfId="15" applyFont="1" applyFill="1" applyBorder="1" applyAlignment="1">
      <alignment horizontal="center" vertical="center" wrapText="1"/>
    </xf>
    <xf numFmtId="43" fontId="20" fillId="5" borderId="7" xfId="15" applyFont="1" applyFill="1" applyBorder="1" applyAlignment="1">
      <alignment horizontal="center" vertical="center" wrapText="1"/>
    </xf>
    <xf numFmtId="43" fontId="20" fillId="5" borderId="11" xfId="15" applyFont="1" applyFill="1" applyBorder="1" applyAlignment="1">
      <alignment horizontal="center" vertical="center" wrapText="1"/>
    </xf>
    <xf numFmtId="166" fontId="11" fillId="2" borderId="31" xfId="17" applyFont="1" applyFill="1" applyBorder="1" applyAlignment="1">
      <alignment horizontal="center" vertical="center" wrapText="1"/>
    </xf>
    <xf numFmtId="166" fontId="11" fillId="2" borderId="64" xfId="17" applyFont="1" applyFill="1" applyBorder="1" applyAlignment="1">
      <alignment horizontal="center" vertical="center" wrapText="1"/>
    </xf>
    <xf numFmtId="177" fontId="12" fillId="0" borderId="7" xfId="18" applyNumberFormat="1" applyFont="1" applyBorder="1" applyAlignment="1">
      <alignment horizontal="center" vertical="center" wrapText="1"/>
    </xf>
    <xf numFmtId="177" fontId="12" fillId="0" borderId="11" xfId="18" applyNumberFormat="1" applyFont="1" applyBorder="1" applyAlignment="1">
      <alignment horizontal="center" vertical="center" wrapText="1"/>
    </xf>
    <xf numFmtId="166" fontId="12" fillId="2" borderId="1" xfId="17" applyFont="1" applyFill="1" applyBorder="1" applyAlignment="1">
      <alignment horizontal="center" vertical="center" wrapText="1"/>
    </xf>
    <xf numFmtId="43" fontId="19" fillId="5" borderId="19" xfId="15" applyFont="1" applyFill="1" applyBorder="1" applyAlignment="1">
      <alignment horizontal="center" vertical="center" wrapText="1"/>
    </xf>
    <xf numFmtId="43" fontId="19" fillId="5" borderId="60" xfId="15" applyFont="1" applyFill="1" applyBorder="1" applyAlignment="1">
      <alignment horizontal="center" vertical="center" wrapText="1"/>
    </xf>
    <xf numFmtId="43" fontId="19" fillId="5" borderId="22" xfId="15" applyFont="1" applyFill="1" applyBorder="1" applyAlignment="1">
      <alignment horizontal="center" vertical="center" wrapText="1"/>
    </xf>
    <xf numFmtId="43" fontId="19" fillId="5" borderId="12" xfId="15" applyFont="1" applyFill="1" applyBorder="1" applyAlignment="1">
      <alignment horizontal="center" vertical="center" wrapText="1"/>
    </xf>
    <xf numFmtId="43" fontId="16" fillId="2" borderId="0" xfId="15" applyFont="1" applyFill="1" applyAlignment="1">
      <alignment horizontal="center" vertical="center" wrapText="1"/>
    </xf>
    <xf numFmtId="43" fontId="9" fillId="2" borderId="0" xfId="15" applyFont="1" applyFill="1" applyAlignment="1">
      <alignment horizontal="left" vertical="center" wrapText="1"/>
    </xf>
    <xf numFmtId="43" fontId="13" fillId="2" borderId="0" xfId="15" applyFont="1" applyFill="1" applyAlignment="1">
      <alignment horizontal="left" vertical="center" wrapText="1"/>
    </xf>
    <xf numFmtId="41" fontId="12" fillId="0" borderId="46" xfId="16" applyFont="1" applyFill="1" applyBorder="1" applyAlignment="1">
      <alignment horizontal="center" vertical="center" wrapText="1"/>
    </xf>
    <xf numFmtId="41" fontId="12" fillId="0" borderId="59" xfId="16" applyFont="1" applyFill="1" applyBorder="1" applyAlignment="1">
      <alignment horizontal="center" vertical="center" wrapText="1"/>
    </xf>
    <xf numFmtId="43" fontId="20" fillId="5" borderId="22" xfId="15" applyFont="1" applyFill="1" applyBorder="1" applyAlignment="1">
      <alignment horizontal="center" vertical="center" wrapText="1"/>
    </xf>
    <xf numFmtId="43" fontId="20" fillId="5" borderId="2" xfId="15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43" fontId="11" fillId="5" borderId="7" xfId="15" applyFont="1" applyFill="1" applyBorder="1" applyAlignment="1">
      <alignment horizontal="center" vertical="center" wrapText="1"/>
    </xf>
    <xf numFmtId="43" fontId="11" fillId="5" borderId="62" xfId="15" applyFont="1" applyFill="1" applyBorder="1" applyAlignment="1">
      <alignment horizontal="center" vertical="center" wrapText="1"/>
    </xf>
    <xf numFmtId="43" fontId="11" fillId="5" borderId="11" xfId="15" applyFont="1" applyFill="1" applyBorder="1" applyAlignment="1">
      <alignment horizontal="center" vertical="center" wrapText="1"/>
    </xf>
    <xf numFmtId="0" fontId="11" fillId="5" borderId="46" xfId="0" applyFont="1" applyFill="1" applyBorder="1" applyAlignment="1">
      <alignment horizontal="center" vertical="center" wrapText="1"/>
    </xf>
    <xf numFmtId="0" fontId="11" fillId="5" borderId="59" xfId="0" applyFont="1" applyFill="1" applyBorder="1" applyAlignment="1">
      <alignment horizontal="center" vertical="center" wrapText="1"/>
    </xf>
    <xf numFmtId="0" fontId="11" fillId="5" borderId="33" xfId="0" applyFont="1" applyFill="1" applyBorder="1" applyAlignment="1">
      <alignment horizontal="center" vertical="center" wrapText="1"/>
    </xf>
    <xf numFmtId="43" fontId="20" fillId="5" borderId="19" xfId="15" applyFont="1" applyFill="1" applyBorder="1" applyAlignment="1">
      <alignment horizontal="center" vertical="center" wrapText="1"/>
    </xf>
    <xf numFmtId="43" fontId="20" fillId="5" borderId="20" xfId="15" applyFont="1" applyFill="1" applyBorder="1" applyAlignment="1">
      <alignment horizontal="center" vertical="center" wrapText="1"/>
    </xf>
    <xf numFmtId="43" fontId="21" fillId="5" borderId="1" xfId="15" applyFont="1" applyFill="1" applyBorder="1" applyAlignment="1">
      <alignment horizontal="center" vertical="center" wrapText="1"/>
    </xf>
    <xf numFmtId="176" fontId="11" fillId="5" borderId="7" xfId="15" applyNumberFormat="1" applyFont="1" applyFill="1" applyBorder="1" applyAlignment="1">
      <alignment horizontal="center" vertical="center" wrapText="1"/>
    </xf>
    <xf numFmtId="176" fontId="11" fillId="5" borderId="11" xfId="15" applyNumberFormat="1" applyFont="1" applyFill="1" applyBorder="1" applyAlignment="1">
      <alignment horizontal="center" vertical="center" wrapText="1"/>
    </xf>
    <xf numFmtId="177" fontId="12" fillId="0" borderId="1" xfId="18" applyNumberFormat="1" applyFont="1" applyBorder="1" applyAlignment="1">
      <alignment horizontal="center" vertical="center" wrapText="1"/>
    </xf>
    <xf numFmtId="0" fontId="68" fillId="0" borderId="19" xfId="13" applyFont="1" applyBorder="1" applyAlignment="1">
      <alignment horizontal="center" vertical="center" wrapText="1"/>
    </xf>
    <xf numFmtId="0" fontId="68" fillId="0" borderId="20" xfId="13" applyFont="1" applyBorder="1" applyAlignment="1">
      <alignment horizontal="center" vertical="center" wrapText="1"/>
    </xf>
    <xf numFmtId="0" fontId="68" fillId="0" borderId="21" xfId="13" applyFont="1" applyBorder="1" applyAlignment="1">
      <alignment horizontal="center" vertical="center" wrapText="1"/>
    </xf>
    <xf numFmtId="0" fontId="68" fillId="0" borderId="22" xfId="13" applyFont="1" applyBorder="1" applyAlignment="1">
      <alignment horizontal="center" vertical="center" wrapText="1"/>
    </xf>
    <xf numFmtId="0" fontId="68" fillId="0" borderId="2" xfId="13" applyFont="1" applyBorder="1" applyAlignment="1">
      <alignment horizontal="center" vertical="center" wrapText="1"/>
    </xf>
    <xf numFmtId="0" fontId="68" fillId="0" borderId="23" xfId="13" applyFont="1" applyBorder="1" applyAlignment="1">
      <alignment horizontal="center" vertical="center" wrapText="1"/>
    </xf>
    <xf numFmtId="0" fontId="69" fillId="0" borderId="24" xfId="7" applyFont="1" applyBorder="1" applyAlignment="1">
      <alignment horizontal="center" vertical="center" wrapText="1"/>
    </xf>
    <xf numFmtId="0" fontId="69" fillId="0" borderId="25" xfId="7" applyFont="1" applyBorder="1" applyAlignment="1">
      <alignment horizontal="center" vertical="center" wrapText="1"/>
    </xf>
    <xf numFmtId="0" fontId="69" fillId="0" borderId="26" xfId="7" applyFont="1" applyBorder="1" applyAlignment="1">
      <alignment horizontal="center" vertical="center" wrapText="1"/>
    </xf>
    <xf numFmtId="0" fontId="45" fillId="0" borderId="61" xfId="13" applyFont="1" applyBorder="1" applyAlignment="1">
      <alignment horizontal="center" vertical="center"/>
    </xf>
    <xf numFmtId="0" fontId="45" fillId="0" borderId="17" xfId="13" applyFont="1" applyBorder="1" applyAlignment="1">
      <alignment horizontal="center" vertical="center"/>
    </xf>
    <xf numFmtId="0" fontId="45" fillId="0" borderId="18" xfId="13" applyFont="1" applyBorder="1" applyAlignment="1">
      <alignment horizontal="center" vertical="center"/>
    </xf>
    <xf numFmtId="0" fontId="66" fillId="0" borderId="19" xfId="6" applyFont="1" applyBorder="1" applyAlignment="1">
      <alignment horizontal="center" vertical="center" wrapText="1"/>
    </xf>
    <xf numFmtId="0" fontId="66" fillId="0" borderId="20" xfId="6" applyFont="1" applyBorder="1" applyAlignment="1">
      <alignment horizontal="center" vertical="center" wrapText="1"/>
    </xf>
    <xf numFmtId="0" fontId="66" fillId="0" borderId="21" xfId="6" applyFont="1" applyBorder="1" applyAlignment="1">
      <alignment horizontal="center" vertical="center" wrapText="1"/>
    </xf>
    <xf numFmtId="0" fontId="66" fillId="0" borderId="22" xfId="6" applyFont="1" applyBorder="1" applyAlignment="1">
      <alignment horizontal="center" vertical="center" wrapText="1"/>
    </xf>
    <xf numFmtId="0" fontId="66" fillId="0" borderId="2" xfId="6" applyFont="1" applyBorder="1" applyAlignment="1">
      <alignment horizontal="center" vertical="center" wrapText="1"/>
    </xf>
    <xf numFmtId="0" fontId="66" fillId="0" borderId="23" xfId="6" applyFont="1" applyBorder="1" applyAlignment="1">
      <alignment horizontal="center" vertical="center" wrapText="1"/>
    </xf>
    <xf numFmtId="4" fontId="30" fillId="0" borderId="24" xfId="6" applyNumberFormat="1" applyFont="1" applyBorder="1" applyAlignment="1">
      <alignment horizontal="center" vertical="center" wrapText="1"/>
    </xf>
    <xf numFmtId="0" fontId="26" fillId="0" borderId="25" xfId="6" applyFont="1" applyBorder="1" applyAlignment="1">
      <alignment horizontal="center"/>
    </xf>
    <xf numFmtId="0" fontId="26" fillId="0" borderId="26" xfId="6" applyFont="1" applyBorder="1" applyAlignment="1">
      <alignment horizontal="center"/>
    </xf>
    <xf numFmtId="0" fontId="57" fillId="0" borderId="61" xfId="6" applyFont="1" applyBorder="1" applyAlignment="1">
      <alignment horizontal="center" vertical="center"/>
    </xf>
    <xf numFmtId="0" fontId="57" fillId="0" borderId="17" xfId="6" applyFont="1" applyBorder="1" applyAlignment="1">
      <alignment horizontal="center" vertical="center"/>
    </xf>
    <xf numFmtId="0" fontId="57" fillId="0" borderId="18" xfId="6" applyFont="1" applyBorder="1" applyAlignment="1">
      <alignment horizontal="center" vertical="center"/>
    </xf>
    <xf numFmtId="0" fontId="47" fillId="0" borderId="27" xfId="5" applyFont="1" applyBorder="1" applyAlignment="1">
      <alignment horizontal="center" vertical="center"/>
    </xf>
    <xf numFmtId="0" fontId="47" fillId="0" borderId="49" xfId="5" applyFont="1" applyBorder="1" applyAlignment="1">
      <alignment horizontal="center" vertical="center"/>
    </xf>
    <xf numFmtId="0" fontId="47" fillId="0" borderId="50" xfId="5" applyFont="1" applyBorder="1" applyAlignment="1">
      <alignment horizontal="center" vertical="center"/>
    </xf>
    <xf numFmtId="0" fontId="47" fillId="0" borderId="13" xfId="5" applyFont="1" applyBorder="1" applyAlignment="1">
      <alignment horizontal="center" vertical="center"/>
    </xf>
    <xf numFmtId="0" fontId="47" fillId="0" borderId="14" xfId="5" applyFont="1" applyBorder="1" applyAlignment="1">
      <alignment horizontal="center" vertical="center"/>
    </xf>
    <xf numFmtId="4" fontId="59" fillId="0" borderId="87" xfId="26" applyNumberFormat="1" applyFont="1" applyBorder="1" applyAlignment="1">
      <alignment horizontal="left" vertical="center"/>
    </xf>
  </cellXfs>
  <cellStyles count="34">
    <cellStyle name="Millares" xfId="1" builtinId="3"/>
    <cellStyle name="Millares [0] 4" xfId="16"/>
    <cellStyle name="Millares 3" xfId="33"/>
    <cellStyle name="Millares 4" xfId="15"/>
    <cellStyle name="Millares 6" xfId="17"/>
    <cellStyle name="Moneda" xfId="4" builtinId="4"/>
    <cellStyle name="Moneda [0] 2" xfId="8"/>
    <cellStyle name="Moneda [0] 2 3" xfId="25"/>
    <cellStyle name="Moneda [0] 3" xfId="28"/>
    <cellStyle name="Moneda [0] 4" xfId="21"/>
    <cellStyle name="Moneda [0] 5" xfId="22"/>
    <cellStyle name="Moneda 3" xfId="24"/>
    <cellStyle name="Moneda 3 5" xfId="31"/>
    <cellStyle name="Moneda 6" xfId="23"/>
    <cellStyle name="Normal" xfId="0" builtinId="0"/>
    <cellStyle name="Normal 10 2" xfId="7"/>
    <cellStyle name="Normal 18" xfId="3"/>
    <cellStyle name="Normal 2" xfId="26"/>
    <cellStyle name="Normal 2 2" xfId="32"/>
    <cellStyle name="Normal 2 2 2 2 2" xfId="20"/>
    <cellStyle name="Normal 2 2 3" xfId="6"/>
    <cellStyle name="Normal 2 3" xfId="13"/>
    <cellStyle name="Normal 20" xfId="19"/>
    <cellStyle name="Normal 3" xfId="11"/>
    <cellStyle name="Normal 3 2" xfId="30"/>
    <cellStyle name="Normal 3 2 2" xfId="5"/>
    <cellStyle name="Normal 4" xfId="27"/>
    <cellStyle name="Normal_FORMATOS AGUAS" xfId="18"/>
    <cellStyle name="Normal_Modelo APU para proyectos Chiriguana_Ppto Urbanismo y APUs_Ok" xfId="9"/>
    <cellStyle name="Porcentaje" xfId="2" builtinId="5"/>
    <cellStyle name="Porcentaje 2" xfId="12"/>
    <cellStyle name="Porcentaje 2 2 2" xfId="10"/>
    <cellStyle name="Porcentaje 3" xfId="14"/>
    <cellStyle name="Porcentaje 4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883228</xdr:colOff>
      <xdr:row>0</xdr:row>
      <xdr:rowOff>69274</xdr:rowOff>
    </xdr:from>
    <xdr:to>
      <xdr:col>6</xdr:col>
      <xdr:colOff>1636570</xdr:colOff>
      <xdr:row>1</xdr:row>
      <xdr:rowOff>129519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A46AFE51-2718-47E3-9B94-F0222DED2BB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535"/>
        <a:stretch/>
      </xdr:blipFill>
      <xdr:spPr>
        <a:xfrm>
          <a:off x="7966364" y="69274"/>
          <a:ext cx="2043547" cy="1826700"/>
        </a:xfrm>
        <a:prstGeom prst="rect">
          <a:avLst/>
        </a:prstGeom>
      </xdr:spPr>
    </xdr:pic>
    <xdr:clientData/>
  </xdr:twoCellAnchor>
  <xdr:twoCellAnchor editAs="oneCell">
    <xdr:from>
      <xdr:col>3</xdr:col>
      <xdr:colOff>8656</xdr:colOff>
      <xdr:row>0</xdr:row>
      <xdr:rowOff>34636</xdr:rowOff>
    </xdr:from>
    <xdr:to>
      <xdr:col>5</xdr:col>
      <xdr:colOff>813953</xdr:colOff>
      <xdr:row>0</xdr:row>
      <xdr:rowOff>1740477</xdr:rowOff>
    </xdr:to>
    <xdr:pic>
      <xdr:nvPicPr>
        <xdr:cNvPr id="6" name="Imagen 5">
          <a:extLst>
            <a:ext uri="{FF2B5EF4-FFF2-40B4-BE49-F238E27FC236}">
              <a16:creationId xmlns="" xmlns:a16="http://schemas.microsoft.com/office/drawing/2014/main" id="{4E8F8E20-CF75-448B-84DB-A0ED1755FE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35" t="11916" r="11756" b="12694"/>
        <a:stretch/>
      </xdr:blipFill>
      <xdr:spPr>
        <a:xfrm>
          <a:off x="5316679" y="34636"/>
          <a:ext cx="2580410" cy="17058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380998</xdr:colOff>
      <xdr:row>1</xdr:row>
      <xdr:rowOff>1</xdr:rowOff>
    </xdr:from>
    <xdr:to>
      <xdr:col>39</xdr:col>
      <xdr:colOff>797872</xdr:colOff>
      <xdr:row>4</xdr:row>
      <xdr:rowOff>394607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F5B5E68F-B362-4640-9027-87EDC4523F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35" t="11916" r="11756" b="12913"/>
        <a:stretch/>
      </xdr:blipFill>
      <xdr:spPr>
        <a:xfrm>
          <a:off x="10572748" y="299358"/>
          <a:ext cx="2580410" cy="1700892"/>
        </a:xfrm>
        <a:prstGeom prst="rect">
          <a:avLst/>
        </a:prstGeom>
      </xdr:spPr>
    </xdr:pic>
    <xdr:clientData/>
  </xdr:twoCellAnchor>
  <xdr:twoCellAnchor editAs="oneCell">
    <xdr:from>
      <xdr:col>39</xdr:col>
      <xdr:colOff>1170214</xdr:colOff>
      <xdr:row>1</xdr:row>
      <xdr:rowOff>27214</xdr:rowOff>
    </xdr:from>
    <xdr:to>
      <xdr:col>40</xdr:col>
      <xdr:colOff>846118</xdr:colOff>
      <xdr:row>5</xdr:row>
      <xdr:rowOff>112200</xdr:rowOff>
    </xdr:to>
    <xdr:pic>
      <xdr:nvPicPr>
        <xdr:cNvPr id="5" name="Imagen 4">
          <a:extLst>
            <a:ext uri="{FF2B5EF4-FFF2-40B4-BE49-F238E27FC236}">
              <a16:creationId xmlns="" xmlns:a16="http://schemas.microsoft.com/office/drawing/2014/main" id="{C7C8885D-562B-44F2-B48D-89A89DFC1D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535"/>
        <a:stretch/>
      </xdr:blipFill>
      <xdr:spPr>
        <a:xfrm>
          <a:off x="13525500" y="326571"/>
          <a:ext cx="2043547" cy="18267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24341</xdr:colOff>
      <xdr:row>61</xdr:row>
      <xdr:rowOff>142876</xdr:rowOff>
    </xdr:from>
    <xdr:to>
      <xdr:col>6</xdr:col>
      <xdr:colOff>688975</xdr:colOff>
      <xdr:row>65</xdr:row>
      <xdr:rowOff>163365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53591" y="14687551"/>
          <a:ext cx="2188634" cy="780584"/>
        </a:xfrm>
        <a:prstGeom prst="rect">
          <a:avLst/>
        </a:prstGeom>
      </xdr:spPr>
    </xdr:pic>
    <xdr:clientData/>
  </xdr:twoCellAnchor>
  <xdr:twoCellAnchor editAs="oneCell">
    <xdr:from>
      <xdr:col>14</xdr:col>
      <xdr:colOff>79374</xdr:colOff>
      <xdr:row>61</xdr:row>
      <xdr:rowOff>184232</xdr:rowOff>
    </xdr:from>
    <xdr:to>
      <xdr:col>15</xdr:col>
      <xdr:colOff>441959</xdr:colOff>
      <xdr:row>65</xdr:row>
      <xdr:rowOff>16281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99924" y="14728907"/>
          <a:ext cx="1641475" cy="59785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24341</xdr:colOff>
      <xdr:row>40</xdr:row>
      <xdr:rowOff>142876</xdr:rowOff>
    </xdr:from>
    <xdr:to>
      <xdr:col>6</xdr:col>
      <xdr:colOff>688975</xdr:colOff>
      <xdr:row>44</xdr:row>
      <xdr:rowOff>161460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00991" y="10820401"/>
          <a:ext cx="2188634" cy="780584"/>
        </a:xfrm>
        <a:prstGeom prst="rect">
          <a:avLst/>
        </a:prstGeom>
      </xdr:spPr>
    </xdr:pic>
    <xdr:clientData/>
  </xdr:twoCellAnchor>
  <xdr:twoCellAnchor editAs="oneCell">
    <xdr:from>
      <xdr:col>11</xdr:col>
      <xdr:colOff>79374</xdr:colOff>
      <xdr:row>40</xdr:row>
      <xdr:rowOff>184232</xdr:rowOff>
    </xdr:from>
    <xdr:to>
      <xdr:col>13</xdr:col>
      <xdr:colOff>196849</xdr:colOff>
      <xdr:row>44</xdr:row>
      <xdr:rowOff>20091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62650" y="10861757"/>
          <a:ext cx="1641475" cy="59785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Palacio-CIV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ELECTRIC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Palac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ALACIO-ALCALDIA\PROYECTOS\ESTRUCTURAS\SALONES%20COMUNALES\LA%20PESQUERA\CANCHA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UIS\AppData\Roaming\Microsoft\Excel\Rev%20octu%2008-13%20PRESUPUESTO%20PLAZA%20MERCADO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ZXPREPLIEGOS%20PUENTE%20ARMADA\PRESUP\ZPREPLIEGOS%20PUENTE%20ARMADA\OBRAS%20PUENTE%20ARMADA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AppData\Local\Temp\a%20%20aaInformaci&#243;n%20GRUPO%204\A%20MInformes%20Mensuales\Informe%20de%20estado%20vial%20ene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LEX%20CORZO\PROYECTOS\2009\CHIRIGUANA\130002009\Documents%20and%20Settings\Juan%20Carlos%20Garc&#237;a\Mis%20documentos\PRESUPUESTOS\PRESUPUESTO%20PARA%20ROCH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ING.%20CRISTIAN%20VIANA\1.%20PROYECTOS\1.%20PROYECTO%20DIANA%20-%20JIMMY\1.%20PROYECTO%20VIAL%20AL%20PUERTO\1.%20PRESUPUESTO%20OFICIAL\BORRADORES\PRESUPUESTO_VIA_AL_PUERTO_V7_14JUL2021-2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ALCALDIA\OTROS%20PROYECTOS\domiciliariasURBANA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9\d\Documents%20and%20Settings\Juan%20Carlos%20Garc&#237;a\Mis%20documentos\PRESUPUESTOS\PRESUPUESTO%20PARA%20ROCH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D6B8797\H.E.%20OBRA%20PAST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Documents%20and%20Settings\amolano\Escritorio\TUNJA%20-%20PAEZ%20PTO%20OFICIAL-V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Startup" Target="Cotizaciones/LIC030-98%20UNITARIOS%20TALLERES%20LARAND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Users\JorgeF\Documents\amv%20grupo%203%20boyaca%202009\PRECIOS%20UNITARIOS\corregidos\2011\LICITACIONES%20AGOSTO%202011\apus%20boyaca%20VIA%20chiquinquira%20-%20TUNJA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L%20TORO\VILLA%20DEPORTIVA\08%20ESTRUCTURAL\INFORMES\CANTIDES%20CANCHA%20LA%20LOM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ingjairo79\Desktop\PRESUPUESTO%20IGLESIA%20NUESTRA%20SE&#209;ORA%20DE%20LA%20PAZ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PEDRO%20GARCIA%20REALPE\Mis%20documentos\AMV_G1_2006_TUMACO\Actas%20AMV_G1_Tumaco\a%20%20aaInformaci&#243;n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P\usuario\Dise&#241;os%20y%20Construcciones\An&#225;lisis%20de%20precios%20unitarios%20de%20Bajo%20Grande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PAVICOL\MSOFFICE\LICITAR\analisis%20del%20AIU\AIU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Jaime%20Rojas\Mis%20documentos\Contrato\Interv\JunBarba\a%20%20aaInformaci&#243;n%20GRUPO%204\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PRES"/>
      <sheetName val="_x0000_㈀㰰⌀_x0000_㈀㰮⌀_x0000_䰀଒v_x0000__x0000__x0000_頀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ATERIALES"/>
      <sheetName val="FACTOR_PREST."/>
      <sheetName val="MANO DE OBRA "/>
      <sheetName val="CONCRETO y MORTEROS"/>
      <sheetName val="PRESUPUESTOS"/>
      <sheetName val="HIDROSANITARIOS"/>
      <sheetName val="11.3"/>
      <sheetName val="11.2"/>
      <sheetName val="11.1"/>
      <sheetName val="10.1"/>
      <sheetName val="9.7"/>
      <sheetName val="9.6"/>
      <sheetName val="9.5"/>
      <sheetName val="9.4"/>
      <sheetName val="9.3"/>
      <sheetName val="9.2"/>
      <sheetName val="9.1"/>
      <sheetName val="8.5"/>
      <sheetName val="8.4"/>
      <sheetName val="8.3"/>
      <sheetName val="8.2"/>
      <sheetName val="8.1"/>
      <sheetName val="7.3"/>
      <sheetName val="7.2"/>
      <sheetName val="7.1"/>
      <sheetName val="6.4"/>
      <sheetName val="6.3"/>
      <sheetName val="6.2"/>
      <sheetName val="6.1"/>
      <sheetName val="5.10"/>
      <sheetName val="5.9"/>
      <sheetName val="5.8"/>
      <sheetName val="5.7"/>
      <sheetName val="5.6"/>
      <sheetName val="5.5"/>
      <sheetName val="5.4"/>
      <sheetName val="5.3"/>
      <sheetName val="5.2"/>
      <sheetName val="5.1"/>
      <sheetName val="4.2"/>
      <sheetName val="4.1"/>
      <sheetName val="3.4"/>
      <sheetName val="3.3"/>
      <sheetName val="3.2"/>
      <sheetName val="3.1"/>
      <sheetName val="2.2"/>
      <sheetName val="2.1"/>
      <sheetName val="1.11"/>
      <sheetName val="1.10"/>
      <sheetName val="1.9"/>
      <sheetName val="1.1"/>
      <sheetName val="1.2"/>
      <sheetName val="1.3"/>
      <sheetName val="1.4"/>
      <sheetName val="1.5"/>
      <sheetName val="1.6"/>
      <sheetName val="1.7"/>
      <sheetName val="1.8"/>
      <sheetName val="APU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formacion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BASES"/>
      <sheetName val="CDItem"/>
      <sheetName val="\MANTENIMIENTO RUTA 1001_MARZO "/>
      <sheetName val="ANEXO IX"/>
      <sheetName val="Presupuesto"/>
      <sheetName val="Materiales"/>
      <sheetName val="Cuadrillas"/>
      <sheetName val="Concretos y morteros"/>
      <sheetName val="Equipo"/>
      <sheetName val="Datos iniciales "/>
      <sheetName val="Transporte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Formulario N° 4"/>
      <sheetName val="CONT_ADI"/>
      <sheetName val="Datos"/>
      <sheetName val="Jornal"/>
      <sheetName val="\Users\USUARIO\Downloads\MANTEN"/>
      <sheetName val="Fornato 6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Paramtrias"/>
      <sheetName val="M.O.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__cceficien_4"/>
      <sheetName val="[a  aaInformación]__cceficien_3"/>
      <sheetName val="[a  aaInformación]//cceficiente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n_9"/>
      <sheetName val="[a  aaInformación]__cceficie_10"/>
      <sheetName val="[a  aaInformación]__cceficie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</sheetNames>
    <sheetDataSet>
      <sheetData sheetId="0"/>
      <sheetData sheetId="1"/>
      <sheetData sheetId="2" refreshError="1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 MEJ. VIA y sum"/>
      <sheetName val="CANT PARQUE LINEAL"/>
      <sheetName val="CANT PARQUE BIOSALUDABLE Y MUEL"/>
      <sheetName val="APU MEJORAMIENTO VIA"/>
      <sheetName val="APU PARQUE LINEAL"/>
      <sheetName val="APU PARQUE BIOSALUDABLE Y MUELL"/>
      <sheetName val="APU ELECT"/>
      <sheetName val="FLUJOGRAMA"/>
      <sheetName val="BOX 2X2"/>
      <sheetName val="BASICOS"/>
      <sheetName val="Maqui. y Equipos"/>
      <sheetName val="INSUMOS ELEC"/>
      <sheetName val="Insumos"/>
      <sheetName val="Mano de Obra"/>
      <sheetName val="AIU"/>
      <sheetName val="PGIO"/>
      <sheetName val="ANALISIS F.M."/>
      <sheetName val="INTERVENTO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Formatos"/>
      <sheetName val="COSTOS OFICIN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  <sheetName val="Mater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  <sheetName val="Equipo"/>
      <sheetName val="otros"/>
      <sheetName val="FLUJOS"/>
      <sheetName val="PPTO 1 VIP"/>
      <sheetName val="PPTO (2etp) 202 VIP"/>
      <sheetName val="PPTO (2etp) 152 VIP (2)"/>
      <sheetName val="PPTO (2etp) 354 VIP (sin lote)"/>
      <sheetName val="Insumos"/>
      <sheetName val="MDO"/>
      <sheetName val="Salario"/>
      <sheetName val="Concre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3.4"/>
      <sheetName val="4.3"/>
      <sheetName val="4.4"/>
      <sheetName val=".5.2"/>
      <sheetName val=".5.3"/>
      <sheetName val="5.4"/>
      <sheetName val=".5.4"/>
      <sheetName val="5.6"/>
      <sheetName val="6.2"/>
      <sheetName val="11"/>
      <sheetName val="12"/>
      <sheetName val="BASES"/>
      <sheetName val="Hoja1"/>
      <sheetName val="PRECIOS"/>
      <sheetName val="puente verdum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TIEMPO-TRAB"/>
      <sheetName val="COLILLAS"/>
      <sheetName val="CONSO-PERSONA"/>
    </sheetNames>
    <sheetDataSet>
      <sheetData sheetId="0"/>
      <sheetData sheetId="1"/>
      <sheetData sheetId="2"/>
      <sheetData sheetId="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ILIARES"/>
      <sheetName val="ANALISIS"/>
      <sheetName val="RESUMEN"/>
      <sheetName val="MATERIALES "/>
      <sheetName val="EQUIPO"/>
      <sheetName val="CUADRILLAS"/>
      <sheetName val="RELACION DE EQUIPO"/>
      <sheetName val="ANEXO 5"/>
      <sheetName val="ANEXO 7"/>
      <sheetName val="ANEXO 9"/>
      <sheetName val="ANEXO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Análisis Unit"/>
      <sheetName val="ResumenMateri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CHA DE FUTBOL"/>
      <sheetName val="CANCHA MULTIFUNCIONAL"/>
      <sheetName val="PESOS ACERO COMERCIAL"/>
      <sheetName val="CANTIDES CANCHA LA LOMA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 y Equipos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PESOS ACERO COMERCI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</sheetNames>
    <sheetDataSet>
      <sheetData sheetId="0"/>
      <sheetData sheetId="1" refreshError="1"/>
      <sheetData sheetId="2"/>
      <sheetData sheetId="3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Par_Di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[aCCIDENTES DE 1995 - 1996.xls]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Users\avargase\AppData\Local\M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  <sheetName val="aCCIDENTES_DE_1995_-_1996_xls6"/>
      <sheetName val="aCCIDENTES_DE_1995_-_1996_xls7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Mini HP Enero 2015\Proyectos i"/>
      <sheetName val="\C\Users\avargase\AppData\Local"/>
      <sheetName val="\Volumes\USB PIOLIN\Escritorio\"/>
      <sheetName val="\\Sistemas_serv1\xx\Documents a"/>
      <sheetName val="\Users\HP\AppData\Local\Micros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ESTADO VÍA-CRIT.TECNICO"/>
      <sheetName val="EQUIPOS"/>
      <sheetName val="MANO DE OBRA"/>
      <sheetName val="TRANSPORTE"/>
      <sheetName val="#REF"/>
      <sheetName val="Hoja2"/>
      <sheetName val="LISTADO "/>
      <sheetName val="M.O."/>
      <sheetName val="HISTORICOS FUEL OIL EXP"/>
      <sheetName val="_aCCIDENTES_DE_1995___1996_xl_2"/>
      <sheetName val="//ccefici"/>
      <sheetName val="ACTA No.1 "/>
      <sheetName val="CANT OBRA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E\a  aaInformación GRUPO 4\A M"/>
      <sheetName val="MATERIAL"/>
      <sheetName val=" ACTA FINAL + MODIFICATORIA "/>
      <sheetName val="//d.docs.live.net/a  aaInformac"/>
      <sheetName val="AC2-AG96"/>
      <sheetName val="COSTOS UNITARIOS"/>
      <sheetName val="CA-2909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actividad"/>
      <sheetName val="_aCCIDENTES_DE_1995___1996_xl_9"/>
      <sheetName val="_aCCIDENTES_DE_1995___1996_x_10"/>
      <sheetName val="\Users\ANDRES FELIPE MUÑOZ\Down"/>
      <sheetName val="INDICE"/>
      <sheetName val="_aCCIDENTES_DE_1995___1996_x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TRANSPORTE"/>
      <sheetName val="Insum"/>
      <sheetName val="Excavación Mat. Común Estacione"/>
      <sheetName val="Demolición Pavimento"/>
      <sheetName val="SUB APU"/>
      <sheetName val="5. ELECTRICO"/>
      <sheetName val="A.P.U"/>
      <sheetName val="Presup_Cancha"/>
      <sheetName val="Equipo"/>
      <sheetName val="Listas"/>
      <sheetName val="A. P. U."/>
      <sheetName val="PUNITARIOS%20PARA%20241201%202S"/>
      <sheetName val="RELACION MES"/>
      <sheetName val="CLASIFICACION"/>
      <sheetName val="LISTA DE PRECIOS"/>
      <sheetName val="062"/>
      <sheetName val="Listado"/>
      <sheetName val="FINANC"/>
      <sheetName val="TODAS"/>
      <sheetName val="GCB2000"/>
      <sheetName val="CRA.MODI"/>
      <sheetName val="FORMULA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 Liquidacion de Obra por Tramos"/>
      <sheetName val="SALARIOS"/>
      <sheetName val="Lp"/>
      <sheetName val="Cuadr."/>
      <sheetName val="PREACTA_6"/>
      <sheetName val="TABLA_2008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REC-COD,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ateriales"/>
      <sheetName val="otros"/>
      <sheetName val="OCTUBRE"/>
      <sheetName val="Bajadas"/>
      <sheetName val="NARIÑO"/>
      <sheetName val="2,2,6,1 Pilotes 0,30"/>
      <sheetName val="Hoja2"/>
      <sheetName val="PUNITARIOS PARA 241201 2S.xls"/>
      <sheetName val="OBRAS SE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t"/>
      <sheetName val="PREACTA_61"/>
      <sheetName val="A_P_U1"/>
      <sheetName val="A_P_U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devdics"/>
      <sheetName val="ModeloPresupues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M51"/>
  <sheetViews>
    <sheetView showGridLines="0" tabSelected="1" view="pageBreakPreview" topLeftCell="A17" zoomScale="110" zoomScaleNormal="110" zoomScaleSheetLayoutView="110" workbookViewId="0">
      <selection activeCell="H38" sqref="H38"/>
    </sheetView>
  </sheetViews>
  <sheetFormatPr baseColWidth="10" defaultColWidth="11.42578125" defaultRowHeight="12.75"/>
  <cols>
    <col min="1" max="1" width="7.85546875" style="88" customWidth="1"/>
    <col min="2" max="2" width="9.28515625" style="88" customWidth="1"/>
    <col min="3" max="3" width="62.28515625" style="1" customWidth="1"/>
    <col min="4" max="4" width="12.85546875" style="1" customWidth="1"/>
    <col min="5" max="5" width="13.7109375" style="184" customWidth="1"/>
    <col min="6" max="6" width="19.28515625" style="5" customWidth="1"/>
    <col min="7" max="7" width="29.28515625" style="5" customWidth="1"/>
    <col min="8" max="8" width="26.28515625" style="1" customWidth="1"/>
    <col min="9" max="9" width="15.42578125" style="1" bestFit="1" customWidth="1"/>
    <col min="10" max="10" width="13.28515625" style="1" bestFit="1" customWidth="1"/>
    <col min="11" max="12" width="11.42578125" style="1"/>
    <col min="13" max="13" width="14.140625" style="1" customWidth="1"/>
    <col min="14" max="14" width="12" style="1" bestFit="1" customWidth="1"/>
    <col min="15" max="16384" width="11.42578125" style="1"/>
  </cols>
  <sheetData>
    <row r="1" spans="1:13" ht="138.75" customHeight="1">
      <c r="A1" s="529" t="s">
        <v>0</v>
      </c>
      <c r="B1" s="530"/>
      <c r="C1" s="531"/>
      <c r="D1" s="203"/>
      <c r="E1" s="203"/>
      <c r="F1" s="203"/>
      <c r="G1" s="204"/>
      <c r="H1" s="81"/>
      <c r="I1" s="9"/>
      <c r="J1" s="9"/>
      <c r="K1" s="9"/>
      <c r="L1" s="9"/>
      <c r="M1" s="9"/>
    </row>
    <row r="2" spans="1:13" ht="25.5" customHeight="1">
      <c r="A2" s="543" t="s">
        <v>1</v>
      </c>
      <c r="B2" s="544"/>
      <c r="C2" s="544"/>
      <c r="D2" s="544"/>
      <c r="E2" s="544"/>
      <c r="F2" s="544"/>
      <c r="G2" s="545"/>
      <c r="H2" s="81"/>
      <c r="I2" s="9"/>
      <c r="J2" s="9"/>
      <c r="K2" s="9"/>
      <c r="L2" s="9"/>
      <c r="M2" s="9"/>
    </row>
    <row r="3" spans="1:13" ht="16.5" customHeight="1">
      <c r="A3" s="540" t="s">
        <v>2</v>
      </c>
      <c r="B3" s="541"/>
      <c r="C3" s="541"/>
      <c r="D3" s="541"/>
      <c r="E3" s="541"/>
      <c r="F3" s="541"/>
      <c r="G3" s="542"/>
      <c r="H3" s="81"/>
      <c r="I3" s="9"/>
      <c r="J3" s="9"/>
      <c r="K3" s="9"/>
      <c r="L3" s="9"/>
      <c r="M3" s="9"/>
    </row>
    <row r="4" spans="1:13" ht="16.5" customHeight="1">
      <c r="A4" s="546" t="s">
        <v>3</v>
      </c>
      <c r="B4" s="547"/>
      <c r="C4" s="547"/>
      <c r="D4" s="547"/>
      <c r="E4" s="547"/>
      <c r="F4" s="548"/>
      <c r="G4" s="205" t="s">
        <v>4</v>
      </c>
      <c r="H4" s="81"/>
      <c r="I4" s="9"/>
      <c r="J4" s="9"/>
      <c r="K4" s="9"/>
      <c r="L4" s="9"/>
      <c r="M4" s="9"/>
    </row>
    <row r="5" spans="1:13" ht="25.5" customHeight="1">
      <c r="A5" s="497" t="s">
        <v>5</v>
      </c>
      <c r="B5" s="498"/>
      <c r="C5" s="549" t="s">
        <v>6</v>
      </c>
      <c r="D5" s="550"/>
      <c r="E5" s="551"/>
      <c r="F5" s="82" t="s">
        <v>7</v>
      </c>
      <c r="G5" s="206">
        <v>154001003612</v>
      </c>
      <c r="H5" s="81"/>
      <c r="I5" s="9"/>
      <c r="J5" s="9"/>
      <c r="K5" s="9"/>
      <c r="L5" s="9"/>
      <c r="M5" s="9"/>
    </row>
    <row r="6" spans="1:13" ht="16.5" customHeight="1">
      <c r="A6" s="497" t="s">
        <v>8</v>
      </c>
      <c r="B6" s="498"/>
      <c r="C6" s="549" t="s">
        <v>9</v>
      </c>
      <c r="D6" s="550"/>
      <c r="E6" s="551"/>
      <c r="F6" s="82" t="s">
        <v>10</v>
      </c>
      <c r="G6" s="207" t="s">
        <v>11</v>
      </c>
      <c r="H6" s="81"/>
      <c r="I6" s="9"/>
      <c r="J6" s="9"/>
      <c r="K6" s="9"/>
      <c r="L6" s="9"/>
      <c r="M6" s="9"/>
    </row>
    <row r="7" spans="1:13" ht="12" customHeight="1">
      <c r="A7" s="537"/>
      <c r="B7" s="538"/>
      <c r="C7" s="538"/>
      <c r="D7" s="538"/>
      <c r="E7" s="538"/>
      <c r="F7" s="538"/>
      <c r="G7" s="539"/>
      <c r="H7" s="81"/>
      <c r="I7" s="9"/>
      <c r="J7" s="9"/>
      <c r="K7" s="9"/>
      <c r="L7" s="9"/>
      <c r="M7" s="9"/>
    </row>
    <row r="8" spans="1:13" s="193" customFormat="1" ht="33.75" customHeight="1">
      <c r="A8" s="208" t="s">
        <v>12</v>
      </c>
      <c r="B8" s="191" t="s">
        <v>13</v>
      </c>
      <c r="C8" s="191" t="s">
        <v>14</v>
      </c>
      <c r="D8" s="191" t="s">
        <v>15</v>
      </c>
      <c r="E8" s="79" t="s">
        <v>16</v>
      </c>
      <c r="F8" s="79" t="s">
        <v>17</v>
      </c>
      <c r="G8" s="209" t="s">
        <v>18</v>
      </c>
      <c r="H8" s="197"/>
      <c r="I8" s="192"/>
      <c r="J8" s="192"/>
      <c r="K8" s="192"/>
      <c r="L8" s="192"/>
      <c r="M8" s="192"/>
    </row>
    <row r="9" spans="1:13" s="2" customFormat="1" ht="17.649999999999999" customHeight="1">
      <c r="A9" s="479" t="s">
        <v>19</v>
      </c>
      <c r="B9" s="480"/>
      <c r="C9" s="480"/>
      <c r="D9" s="480"/>
      <c r="E9" s="480"/>
      <c r="F9" s="480"/>
      <c r="G9" s="487"/>
      <c r="H9" s="198"/>
      <c r="I9" s="10"/>
      <c r="J9" s="10"/>
      <c r="K9" s="10"/>
      <c r="L9" s="10"/>
      <c r="M9" s="10"/>
    </row>
    <row r="10" spans="1:13" s="2" customFormat="1" ht="21" customHeight="1">
      <c r="A10" s="479" t="s">
        <v>20</v>
      </c>
      <c r="B10" s="480"/>
      <c r="C10" s="480"/>
      <c r="D10" s="480"/>
      <c r="E10" s="480"/>
      <c r="F10" s="480"/>
      <c r="G10" s="487"/>
      <c r="H10" s="198"/>
      <c r="I10" s="10"/>
      <c r="J10" s="10"/>
      <c r="K10" s="10"/>
      <c r="L10" s="10"/>
      <c r="M10" s="10"/>
    </row>
    <row r="11" spans="1:13" ht="27.75" customHeight="1">
      <c r="A11" s="210">
        <v>1.1000000000000001</v>
      </c>
      <c r="B11" s="85"/>
      <c r="C11" s="186" t="s">
        <v>21</v>
      </c>
      <c r="D11" s="85" t="s">
        <v>22</v>
      </c>
      <c r="E11" s="187">
        <f>+'MEM CANTIDADES'!AO25</f>
        <v>185.5</v>
      </c>
      <c r="F11" s="188">
        <f>+'APUS '!H28</f>
        <v>19250.584269662919</v>
      </c>
      <c r="G11" s="211">
        <f t="shared" ref="G11" si="0">F11*E11</f>
        <v>3570983.3820224716</v>
      </c>
      <c r="H11" s="81"/>
      <c r="I11" s="9"/>
      <c r="J11" s="9"/>
      <c r="K11" s="9"/>
      <c r="L11" s="9"/>
      <c r="M11" s="9"/>
    </row>
    <row r="12" spans="1:13" ht="27.75" customHeight="1">
      <c r="A12" s="210">
        <v>1.2</v>
      </c>
      <c r="B12" s="85"/>
      <c r="C12" s="186" t="s">
        <v>23</v>
      </c>
      <c r="D12" s="85" t="s">
        <v>24</v>
      </c>
      <c r="E12" s="187">
        <f>'MEM CANTIDADES'!AO41</f>
        <v>4</v>
      </c>
      <c r="F12" s="188">
        <f>'APUS '!H55</f>
        <v>17411.087499999998</v>
      </c>
      <c r="G12" s="211">
        <f>E12*F12</f>
        <v>69644.349999999991</v>
      </c>
      <c r="H12" s="81"/>
      <c r="I12" s="9"/>
      <c r="J12" s="9"/>
      <c r="K12" s="9"/>
      <c r="L12" s="9"/>
      <c r="M12" s="9"/>
    </row>
    <row r="13" spans="1:13" ht="22.5" customHeight="1">
      <c r="A13" s="479" t="s">
        <v>25</v>
      </c>
      <c r="B13" s="480"/>
      <c r="C13" s="480"/>
      <c r="D13" s="480"/>
      <c r="E13" s="480"/>
      <c r="F13" s="480"/>
      <c r="G13" s="212">
        <f>SUM(G11:G12)</f>
        <v>3640627.7320224717</v>
      </c>
      <c r="H13" s="81"/>
      <c r="I13" s="9"/>
      <c r="J13" s="9"/>
      <c r="K13" s="9"/>
      <c r="L13" s="9"/>
      <c r="M13" s="9"/>
    </row>
    <row r="14" spans="1:13" s="2" customFormat="1" ht="22.5" customHeight="1">
      <c r="A14" s="479" t="s">
        <v>26</v>
      </c>
      <c r="B14" s="480"/>
      <c r="C14" s="480"/>
      <c r="D14" s="480"/>
      <c r="E14" s="480"/>
      <c r="F14" s="480"/>
      <c r="G14" s="487"/>
      <c r="H14" s="198"/>
      <c r="I14" s="10"/>
      <c r="J14" s="10"/>
      <c r="K14" s="10"/>
      <c r="L14" s="10"/>
      <c r="M14" s="10"/>
    </row>
    <row r="15" spans="1:13" ht="71.25" customHeight="1">
      <c r="A15" s="210">
        <v>2.1</v>
      </c>
      <c r="B15" s="85"/>
      <c r="C15" s="186" t="s">
        <v>27</v>
      </c>
      <c r="D15" s="85" t="s">
        <v>22</v>
      </c>
      <c r="E15" s="187">
        <f>+'MEM CANTIDADES'!AO60</f>
        <v>185.5</v>
      </c>
      <c r="F15" s="188">
        <f>+'APUS '!H85</f>
        <v>54159</v>
      </c>
      <c r="G15" s="213">
        <f t="shared" ref="G15" si="1">E15*F15</f>
        <v>10046494.5</v>
      </c>
      <c r="H15" s="81"/>
      <c r="I15" s="9"/>
      <c r="J15" s="9"/>
      <c r="K15" s="9"/>
      <c r="L15" s="9"/>
      <c r="M15" s="9"/>
    </row>
    <row r="16" spans="1:13" ht="71.25" customHeight="1">
      <c r="A16" s="210">
        <v>2.2000000000000002</v>
      </c>
      <c r="B16" s="85"/>
      <c r="C16" s="186" t="s">
        <v>28</v>
      </c>
      <c r="D16" s="85" t="s">
        <v>22</v>
      </c>
      <c r="E16" s="187">
        <f>'MEM CANTIDADES'!AO78</f>
        <v>29.25</v>
      </c>
      <c r="F16" s="188">
        <f>'APUS '!H118</f>
        <v>104339.32342222221</v>
      </c>
      <c r="G16" s="213">
        <f>E16*F16</f>
        <v>3051925.2100999998</v>
      </c>
      <c r="H16" s="81"/>
      <c r="I16" s="9"/>
      <c r="J16" s="9"/>
      <c r="K16" s="9"/>
      <c r="L16" s="9"/>
      <c r="M16" s="9"/>
    </row>
    <row r="17" spans="1:13" ht="22.5" customHeight="1">
      <c r="A17" s="479" t="s">
        <v>29</v>
      </c>
      <c r="B17" s="480"/>
      <c r="C17" s="480"/>
      <c r="D17" s="480"/>
      <c r="E17" s="480"/>
      <c r="F17" s="480"/>
      <c r="G17" s="212">
        <f>SUM(G15:G16)</f>
        <v>13098419.710099999</v>
      </c>
      <c r="H17" s="81"/>
      <c r="I17" s="9"/>
      <c r="J17" s="9"/>
      <c r="K17" s="9"/>
      <c r="L17" s="9"/>
      <c r="M17" s="9"/>
    </row>
    <row r="18" spans="1:13" ht="22.5" customHeight="1">
      <c r="A18" s="479" t="s">
        <v>30</v>
      </c>
      <c r="B18" s="480"/>
      <c r="C18" s="480"/>
      <c r="D18" s="480"/>
      <c r="E18" s="480"/>
      <c r="F18" s="480"/>
      <c r="G18" s="487"/>
      <c r="H18" s="81"/>
      <c r="I18" s="9"/>
      <c r="J18" s="9"/>
      <c r="K18" s="9"/>
      <c r="L18" s="9"/>
      <c r="M18" s="9"/>
    </row>
    <row r="19" spans="1:13" s="3" customFormat="1" ht="51" customHeight="1">
      <c r="A19" s="210">
        <v>3.1</v>
      </c>
      <c r="B19" s="85"/>
      <c r="C19" s="190" t="s">
        <v>31</v>
      </c>
      <c r="D19" s="85" t="s">
        <v>22</v>
      </c>
      <c r="E19" s="85">
        <f>'MEM CANTIDADES'!AO98</f>
        <v>288.60000000000002</v>
      </c>
      <c r="F19" s="188">
        <f>'APUS '!H146</f>
        <v>15915.392099999999</v>
      </c>
      <c r="G19" s="213">
        <f>+F19*E19</f>
        <v>4593182.1600599997</v>
      </c>
      <c r="H19" s="199"/>
      <c r="I19" s="8"/>
      <c r="J19" s="8"/>
      <c r="K19" s="8"/>
      <c r="L19" s="8"/>
      <c r="M19" s="8"/>
    </row>
    <row r="20" spans="1:13" s="3" customFormat="1" ht="18.75" customHeight="1">
      <c r="A20" s="479" t="s">
        <v>25</v>
      </c>
      <c r="B20" s="480"/>
      <c r="C20" s="480"/>
      <c r="D20" s="480"/>
      <c r="E20" s="480"/>
      <c r="F20" s="480"/>
      <c r="G20" s="214">
        <f>SUM(G19:G19)</f>
        <v>4593182.1600599997</v>
      </c>
      <c r="H20" s="200"/>
      <c r="I20" s="85"/>
      <c r="J20" s="85"/>
      <c r="K20" s="85"/>
      <c r="L20" s="85"/>
      <c r="M20" s="85"/>
    </row>
    <row r="21" spans="1:13" ht="22.5" customHeight="1">
      <c r="A21" s="479" t="s">
        <v>32</v>
      </c>
      <c r="B21" s="480"/>
      <c r="C21" s="480"/>
      <c r="D21" s="480"/>
      <c r="E21" s="480"/>
      <c r="F21" s="480"/>
      <c r="G21" s="487"/>
      <c r="H21" s="81"/>
      <c r="I21" s="9"/>
      <c r="J21" s="9"/>
      <c r="K21" s="9"/>
      <c r="L21" s="9"/>
      <c r="M21" s="9"/>
    </row>
    <row r="22" spans="1:13" s="3" customFormat="1" ht="32.25" customHeight="1">
      <c r="A22" s="210">
        <v>4.0999999999999996</v>
      </c>
      <c r="B22" s="85"/>
      <c r="C22" s="190" t="s">
        <v>33</v>
      </c>
      <c r="D22" s="85" t="s">
        <v>22</v>
      </c>
      <c r="E22" s="85">
        <f>'MEM CANTIDADES'!AO120</f>
        <v>280</v>
      </c>
      <c r="F22" s="188">
        <f>'APUS '!H175</f>
        <v>14034.801976470586</v>
      </c>
      <c r="G22" s="213">
        <f>+F22*E22</f>
        <v>3929744.5534117641</v>
      </c>
      <c r="H22" s="199"/>
      <c r="I22" s="8"/>
      <c r="J22" s="8"/>
      <c r="K22" s="8"/>
      <c r="L22" s="8"/>
      <c r="M22" s="8"/>
    </row>
    <row r="23" spans="1:13" s="3" customFormat="1" ht="18.75" customHeight="1">
      <c r="A23" s="479" t="s">
        <v>25</v>
      </c>
      <c r="B23" s="480"/>
      <c r="C23" s="480"/>
      <c r="D23" s="480"/>
      <c r="E23" s="480"/>
      <c r="F23" s="480"/>
      <c r="G23" s="214">
        <f>SUM(G22:G22)</f>
        <v>3929744.5534117641</v>
      </c>
      <c r="H23" s="200"/>
      <c r="I23" s="85"/>
      <c r="J23" s="85"/>
      <c r="K23" s="85"/>
      <c r="L23" s="85"/>
      <c r="M23" s="85"/>
    </row>
    <row r="24" spans="1:13" s="3" customFormat="1" ht="6" customHeight="1">
      <c r="A24" s="534"/>
      <c r="B24" s="535"/>
      <c r="C24" s="535"/>
      <c r="D24" s="535"/>
      <c r="E24" s="535"/>
      <c r="F24" s="535"/>
      <c r="G24" s="536"/>
      <c r="H24" s="201"/>
      <c r="I24" s="78"/>
      <c r="J24" s="78"/>
      <c r="K24" s="78"/>
      <c r="L24" s="78"/>
      <c r="M24" s="78"/>
    </row>
    <row r="25" spans="1:13" s="3" customFormat="1" ht="19.5" customHeight="1">
      <c r="A25" s="494" t="s">
        <v>34</v>
      </c>
      <c r="B25" s="496"/>
      <c r="C25" s="496"/>
      <c r="D25" s="496"/>
      <c r="E25" s="496"/>
      <c r="F25" s="496"/>
      <c r="G25" s="215">
        <f>ROUND(G13+G17+G23+G20,-3)</f>
        <v>25262000</v>
      </c>
      <c r="H25" s="199"/>
      <c r="I25" s="8"/>
      <c r="J25" s="8"/>
      <c r="K25" s="8"/>
      <c r="L25" s="8"/>
      <c r="M25" s="8"/>
    </row>
    <row r="26" spans="1:13" s="3" customFormat="1" ht="4.5" customHeight="1">
      <c r="A26" s="532"/>
      <c r="B26" s="482"/>
      <c r="C26" s="482"/>
      <c r="D26" s="482"/>
      <c r="E26" s="482"/>
      <c r="F26" s="482"/>
      <c r="G26" s="533"/>
      <c r="H26" s="481"/>
      <c r="I26" s="482"/>
      <c r="J26" s="482"/>
      <c r="K26" s="482"/>
      <c r="L26" s="482"/>
      <c r="M26" s="482"/>
    </row>
    <row r="27" spans="1:13" s="3" customFormat="1" ht="18">
      <c r="A27" s="492" t="s">
        <v>35</v>
      </c>
      <c r="B27" s="493"/>
      <c r="C27" s="493"/>
      <c r="D27" s="493"/>
      <c r="E27" s="493"/>
      <c r="F27" s="86">
        <v>0.24</v>
      </c>
      <c r="G27" s="216">
        <f>+G25*F27</f>
        <v>6062880</v>
      </c>
      <c r="H27" s="199"/>
      <c r="I27" s="8"/>
      <c r="J27" s="8"/>
      <c r="K27" s="8"/>
      <c r="L27" s="8"/>
      <c r="M27" s="8"/>
    </row>
    <row r="28" spans="1:13" s="3" customFormat="1" ht="18">
      <c r="A28" s="492" t="s">
        <v>36</v>
      </c>
      <c r="B28" s="493"/>
      <c r="C28" s="493"/>
      <c r="D28" s="493"/>
      <c r="E28" s="493"/>
      <c r="F28" s="86">
        <v>0.01</v>
      </c>
      <c r="G28" s="216">
        <f>+G25*F28</f>
        <v>252620</v>
      </c>
      <c r="H28" s="202"/>
      <c r="I28" s="8"/>
      <c r="J28" s="8"/>
      <c r="K28" s="8"/>
      <c r="L28" s="8"/>
      <c r="M28" s="8"/>
    </row>
    <row r="29" spans="1:13" ht="13.15" customHeight="1">
      <c r="A29" s="492" t="s">
        <v>37</v>
      </c>
      <c r="B29" s="493"/>
      <c r="C29" s="493"/>
      <c r="D29" s="493"/>
      <c r="E29" s="493"/>
      <c r="F29" s="86">
        <v>0.05</v>
      </c>
      <c r="G29" s="216">
        <f>+G25*F29</f>
        <v>1263100</v>
      </c>
      <c r="H29" s="81"/>
      <c r="I29" s="9"/>
      <c r="J29" s="9"/>
      <c r="K29" s="9"/>
      <c r="L29" s="9"/>
      <c r="M29" s="9"/>
    </row>
    <row r="30" spans="1:13" ht="7.5" customHeight="1">
      <c r="A30" s="484"/>
      <c r="B30" s="485"/>
      <c r="C30" s="485"/>
      <c r="D30" s="485"/>
      <c r="E30" s="485"/>
      <c r="F30" s="485"/>
      <c r="G30" s="486"/>
      <c r="H30" s="87"/>
      <c r="I30" s="87"/>
      <c r="J30" s="87"/>
      <c r="K30" s="87"/>
      <c r="L30" s="87"/>
      <c r="M30" s="87"/>
    </row>
    <row r="31" spans="1:13" ht="18.75" customHeight="1">
      <c r="A31" s="494" t="s">
        <v>38</v>
      </c>
      <c r="B31" s="495"/>
      <c r="C31" s="496"/>
      <c r="D31" s="496"/>
      <c r="E31" s="496"/>
      <c r="F31" s="496"/>
      <c r="G31" s="215">
        <f>SUM(G27:G29)</f>
        <v>7578600</v>
      </c>
    </row>
    <row r="32" spans="1:13" ht="6" customHeight="1">
      <c r="A32" s="488"/>
      <c r="B32" s="489"/>
      <c r="C32" s="490"/>
      <c r="D32" s="490"/>
      <c r="E32" s="490"/>
      <c r="F32" s="490"/>
      <c r="G32" s="491"/>
      <c r="H32" s="481"/>
      <c r="I32" s="482"/>
      <c r="J32" s="482"/>
      <c r="K32" s="482"/>
      <c r="L32" s="482"/>
      <c r="M32" s="483"/>
    </row>
    <row r="33" spans="1:13" ht="4.5" customHeight="1">
      <c r="A33" s="526"/>
      <c r="B33" s="527"/>
      <c r="C33" s="527"/>
      <c r="D33" s="527"/>
      <c r="E33" s="527"/>
      <c r="F33" s="527"/>
      <c r="G33" s="528"/>
      <c r="H33" s="88"/>
      <c r="I33" s="88"/>
      <c r="J33" s="88"/>
      <c r="K33" s="88"/>
      <c r="L33" s="88"/>
      <c r="M33" s="88"/>
    </row>
    <row r="34" spans="1:13" ht="19.5" customHeight="1" thickBot="1">
      <c r="A34" s="502" t="s">
        <v>39</v>
      </c>
      <c r="B34" s="503"/>
      <c r="C34" s="504"/>
      <c r="D34" s="504"/>
      <c r="E34" s="504"/>
      <c r="F34" s="504"/>
      <c r="G34" s="217">
        <f>ROUND(G25+G31,-3)</f>
        <v>32841000</v>
      </c>
    </row>
    <row r="35" spans="1:13" ht="5.25" customHeight="1">
      <c r="A35" s="513"/>
      <c r="B35" s="514"/>
      <c r="C35" s="514"/>
      <c r="D35" s="514"/>
      <c r="E35" s="514"/>
      <c r="F35" s="514"/>
      <c r="G35" s="515"/>
    </row>
    <row r="36" spans="1:13" ht="6.75" customHeight="1">
      <c r="A36" s="516"/>
      <c r="B36" s="517"/>
      <c r="C36" s="517"/>
      <c r="D36" s="517"/>
      <c r="E36" s="517"/>
      <c r="F36" s="517"/>
      <c r="G36" s="518"/>
    </row>
    <row r="37" spans="1:13" ht="26.25" customHeight="1">
      <c r="A37" s="519" t="s">
        <v>40</v>
      </c>
      <c r="B37" s="520"/>
      <c r="C37" s="521"/>
      <c r="D37" s="521"/>
      <c r="E37" s="521"/>
      <c r="F37" s="521"/>
      <c r="G37" s="522"/>
      <c r="H37" s="6"/>
    </row>
    <row r="38" spans="1:13" ht="61.5" customHeight="1">
      <c r="A38" s="523"/>
      <c r="B38" s="524"/>
      <c r="C38" s="524"/>
      <c r="D38" s="524"/>
      <c r="E38" s="524"/>
      <c r="F38" s="524"/>
      <c r="G38" s="525"/>
    </row>
    <row r="39" spans="1:13">
      <c r="A39" s="505" t="s">
        <v>1</v>
      </c>
      <c r="B39" s="506"/>
      <c r="C39" s="506"/>
      <c r="D39" s="506"/>
      <c r="E39" s="506"/>
      <c r="F39" s="506"/>
      <c r="G39" s="507"/>
    </row>
    <row r="40" spans="1:13">
      <c r="A40" s="508" t="s">
        <v>2</v>
      </c>
      <c r="B40" s="501"/>
      <c r="C40" s="501"/>
      <c r="D40" s="501"/>
      <c r="E40" s="501"/>
      <c r="F40" s="501"/>
      <c r="G40" s="509"/>
    </row>
    <row r="41" spans="1:13" ht="13.5" thickBot="1">
      <c r="A41" s="510" t="s">
        <v>41</v>
      </c>
      <c r="B41" s="511"/>
      <c r="C41" s="511"/>
      <c r="D41" s="511"/>
      <c r="E41" s="511"/>
      <c r="F41" s="511"/>
      <c r="G41" s="512"/>
    </row>
    <row r="42" spans="1:13">
      <c r="A42" s="501"/>
      <c r="B42" s="501"/>
      <c r="C42" s="501"/>
      <c r="D42" s="501"/>
      <c r="E42" s="501"/>
      <c r="F42" s="501"/>
      <c r="G42" s="501"/>
    </row>
    <row r="43" spans="1:13">
      <c r="A43" s="501"/>
      <c r="B43" s="501"/>
      <c r="C43" s="501"/>
      <c r="D43" s="501"/>
      <c r="E43" s="501"/>
      <c r="F43" s="501"/>
      <c r="G43" s="501"/>
    </row>
    <row r="44" spans="1:13">
      <c r="E44" s="183"/>
      <c r="F44" s="4"/>
      <c r="G44" s="4"/>
    </row>
    <row r="45" spans="1:13" ht="28.5" customHeight="1">
      <c r="E45" s="183"/>
      <c r="F45" s="4"/>
      <c r="G45" s="4"/>
    </row>
    <row r="46" spans="1:13" ht="18">
      <c r="A46" s="500"/>
      <c r="B46" s="500"/>
      <c r="C46" s="500"/>
      <c r="E46" s="183"/>
      <c r="F46" s="4"/>
      <c r="G46" s="4"/>
    </row>
    <row r="47" spans="1:13">
      <c r="A47" s="499"/>
      <c r="B47" s="499"/>
      <c r="C47" s="499"/>
      <c r="E47" s="183"/>
      <c r="F47" s="4"/>
      <c r="G47" s="4"/>
    </row>
    <row r="48" spans="1:13">
      <c r="A48" s="499"/>
      <c r="B48" s="499"/>
      <c r="C48" s="499"/>
      <c r="E48" s="183"/>
      <c r="F48" s="4"/>
      <c r="G48" s="4"/>
    </row>
    <row r="49" spans="1:7" ht="14.25">
      <c r="A49" s="499"/>
      <c r="B49" s="499"/>
      <c r="C49" s="499"/>
      <c r="E49" s="183"/>
      <c r="F49" s="4"/>
      <c r="G49" s="4"/>
    </row>
    <row r="50" spans="1:7">
      <c r="E50" s="183"/>
      <c r="F50" s="4"/>
      <c r="G50" s="4"/>
    </row>
    <row r="51" spans="1:7">
      <c r="E51" s="183"/>
      <c r="F51" s="4"/>
      <c r="G51" s="4"/>
    </row>
  </sheetData>
  <mergeCells count="42">
    <mergeCell ref="A17:F17"/>
    <mergeCell ref="A14:G14"/>
    <mergeCell ref="A1:C1"/>
    <mergeCell ref="A26:G26"/>
    <mergeCell ref="A25:F25"/>
    <mergeCell ref="A24:G24"/>
    <mergeCell ref="A23:F23"/>
    <mergeCell ref="A7:G7"/>
    <mergeCell ref="A10:G10"/>
    <mergeCell ref="A13:F13"/>
    <mergeCell ref="A9:G9"/>
    <mergeCell ref="A3:G3"/>
    <mergeCell ref="A2:G2"/>
    <mergeCell ref="A4:F4"/>
    <mergeCell ref="C5:E5"/>
    <mergeCell ref="C6:E6"/>
    <mergeCell ref="A5:B5"/>
    <mergeCell ref="A6:B6"/>
    <mergeCell ref="A49:C49"/>
    <mergeCell ref="A46:C46"/>
    <mergeCell ref="A47:C48"/>
    <mergeCell ref="A43:G43"/>
    <mergeCell ref="A34:F34"/>
    <mergeCell ref="A39:G39"/>
    <mergeCell ref="A40:G40"/>
    <mergeCell ref="A41:G41"/>
    <mergeCell ref="A42:G42"/>
    <mergeCell ref="A35:G35"/>
    <mergeCell ref="A36:G36"/>
    <mergeCell ref="A37:G38"/>
    <mergeCell ref="A33:G33"/>
    <mergeCell ref="A18:G18"/>
    <mergeCell ref="A20:F20"/>
    <mergeCell ref="H32:M32"/>
    <mergeCell ref="A30:G30"/>
    <mergeCell ref="H26:M26"/>
    <mergeCell ref="A21:G21"/>
    <mergeCell ref="A32:G32"/>
    <mergeCell ref="A27:E27"/>
    <mergeCell ref="A29:E29"/>
    <mergeCell ref="A31:F31"/>
    <mergeCell ref="A28:E28"/>
  </mergeCells>
  <pageMargins left="0.7" right="0.7" top="0.75" bottom="0.75" header="0.3" footer="0.3"/>
  <pageSetup scale="5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rgb="FFFEF2CB"/>
  </sheetPr>
  <dimension ref="A1:AQ122"/>
  <sheetViews>
    <sheetView topLeftCell="A25" zoomScale="70" zoomScaleNormal="70" workbookViewId="0">
      <selection activeCell="AN53" sqref="AN53"/>
    </sheetView>
  </sheetViews>
  <sheetFormatPr baseColWidth="10" defaultColWidth="14" defaultRowHeight="15" customHeight="1"/>
  <cols>
    <col min="1" max="1" width="6.28515625" style="77" customWidth="1"/>
    <col min="2" max="31" width="3.7109375" style="73" customWidth="1"/>
    <col min="32" max="32" width="5.140625" style="73" customWidth="1"/>
    <col min="33" max="33" width="3.85546875" style="73" customWidth="1"/>
    <col min="34" max="34" width="5.7109375" style="73" customWidth="1"/>
    <col min="35" max="39" width="10.7109375" style="73" customWidth="1"/>
    <col min="40" max="40" width="35.42578125" style="73" customWidth="1"/>
    <col min="41" max="41" width="17.85546875" style="73" customWidth="1"/>
    <col min="42" max="42" width="6.28515625" style="77" customWidth="1"/>
    <col min="43" max="43" width="9.140625" style="73" customWidth="1"/>
    <col min="44" max="16384" width="14" style="73"/>
  </cols>
  <sheetData>
    <row r="1" spans="1:43" ht="24" customHeight="1" thickBo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71"/>
      <c r="AP1" s="71"/>
      <c r="AQ1" s="72"/>
    </row>
    <row r="2" spans="1:43" ht="34.9" customHeight="1">
      <c r="A2" s="71"/>
      <c r="B2" s="618" t="s">
        <v>0</v>
      </c>
      <c r="C2" s="619"/>
      <c r="D2" s="619"/>
      <c r="E2" s="619"/>
      <c r="F2" s="619"/>
      <c r="G2" s="619"/>
      <c r="H2" s="619"/>
      <c r="I2" s="619"/>
      <c r="J2" s="619"/>
      <c r="K2" s="619"/>
      <c r="L2" s="619"/>
      <c r="M2" s="619"/>
      <c r="N2" s="619"/>
      <c r="O2" s="619"/>
      <c r="P2" s="619"/>
      <c r="Q2" s="619"/>
      <c r="R2" s="619"/>
      <c r="S2" s="619"/>
      <c r="T2" s="619"/>
      <c r="U2" s="619"/>
      <c r="V2" s="619"/>
      <c r="W2" s="619"/>
      <c r="X2" s="619"/>
      <c r="Y2" s="619"/>
      <c r="Z2" s="619"/>
      <c r="AA2" s="619"/>
      <c r="AB2" s="619"/>
      <c r="AC2" s="619"/>
      <c r="AD2" s="619"/>
      <c r="AE2" s="619"/>
      <c r="AF2" s="619"/>
      <c r="AG2" s="619"/>
      <c r="AH2" s="619"/>
      <c r="AI2" s="619"/>
      <c r="AJ2" s="620"/>
      <c r="AK2" s="80"/>
      <c r="AL2" s="80"/>
      <c r="AM2" s="80"/>
      <c r="AN2" s="652"/>
      <c r="AO2" s="653"/>
      <c r="AP2" s="71"/>
      <c r="AQ2" s="72"/>
    </row>
    <row r="3" spans="1:43" ht="34.9" customHeight="1">
      <c r="A3" s="71"/>
      <c r="B3" s="621"/>
      <c r="C3" s="622"/>
      <c r="D3" s="622"/>
      <c r="E3" s="622"/>
      <c r="F3" s="622"/>
      <c r="G3" s="622"/>
      <c r="H3" s="622"/>
      <c r="I3" s="622"/>
      <c r="J3" s="622"/>
      <c r="K3" s="622"/>
      <c r="L3" s="622"/>
      <c r="M3" s="622"/>
      <c r="N3" s="622"/>
      <c r="O3" s="622"/>
      <c r="P3" s="622"/>
      <c r="Q3" s="622"/>
      <c r="R3" s="622"/>
      <c r="S3" s="622"/>
      <c r="T3" s="622"/>
      <c r="U3" s="622"/>
      <c r="V3" s="622"/>
      <c r="W3" s="622"/>
      <c r="X3" s="622"/>
      <c r="Y3" s="622"/>
      <c r="Z3" s="622"/>
      <c r="AA3" s="622"/>
      <c r="AB3" s="622"/>
      <c r="AC3" s="622"/>
      <c r="AD3" s="622"/>
      <c r="AE3" s="622"/>
      <c r="AF3" s="622"/>
      <c r="AG3" s="622"/>
      <c r="AH3" s="622"/>
      <c r="AI3" s="622"/>
      <c r="AJ3" s="623"/>
      <c r="AK3" s="71"/>
      <c r="AL3" s="71"/>
      <c r="AM3" s="71"/>
      <c r="AN3" s="654"/>
      <c r="AO3" s="655"/>
      <c r="AP3" s="71"/>
      <c r="AQ3" s="72"/>
    </row>
    <row r="4" spans="1:43" ht="34.9" customHeight="1">
      <c r="A4" s="71"/>
      <c r="B4" s="621"/>
      <c r="C4" s="622"/>
      <c r="D4" s="622"/>
      <c r="E4" s="622"/>
      <c r="F4" s="622"/>
      <c r="G4" s="622"/>
      <c r="H4" s="622"/>
      <c r="I4" s="622"/>
      <c r="J4" s="622"/>
      <c r="K4" s="622"/>
      <c r="L4" s="622"/>
      <c r="M4" s="622"/>
      <c r="N4" s="622"/>
      <c r="O4" s="622"/>
      <c r="P4" s="622"/>
      <c r="Q4" s="622"/>
      <c r="R4" s="622"/>
      <c r="S4" s="622"/>
      <c r="T4" s="622"/>
      <c r="U4" s="622"/>
      <c r="V4" s="622"/>
      <c r="W4" s="622"/>
      <c r="X4" s="622"/>
      <c r="Y4" s="622"/>
      <c r="Z4" s="622"/>
      <c r="AA4" s="622"/>
      <c r="AB4" s="622"/>
      <c r="AC4" s="622"/>
      <c r="AD4" s="622"/>
      <c r="AE4" s="622"/>
      <c r="AF4" s="622"/>
      <c r="AG4" s="622"/>
      <c r="AH4" s="622"/>
      <c r="AI4" s="622"/>
      <c r="AJ4" s="623"/>
      <c r="AK4" s="71"/>
      <c r="AL4" s="71"/>
      <c r="AM4" s="71"/>
      <c r="AN4" s="654"/>
      <c r="AO4" s="655"/>
      <c r="AP4" s="71"/>
      <c r="AQ4" s="72"/>
    </row>
    <row r="5" spans="1:43" ht="34.9" customHeight="1">
      <c r="A5" s="71"/>
      <c r="B5" s="624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625"/>
      <c r="O5" s="625"/>
      <c r="P5" s="625"/>
      <c r="Q5" s="625"/>
      <c r="R5" s="625"/>
      <c r="S5" s="625"/>
      <c r="T5" s="625"/>
      <c r="U5" s="625"/>
      <c r="V5" s="625"/>
      <c r="W5" s="625"/>
      <c r="X5" s="625"/>
      <c r="Y5" s="625"/>
      <c r="Z5" s="625"/>
      <c r="AA5" s="625"/>
      <c r="AB5" s="625"/>
      <c r="AC5" s="625"/>
      <c r="AD5" s="625"/>
      <c r="AE5" s="625"/>
      <c r="AF5" s="625"/>
      <c r="AG5" s="625"/>
      <c r="AH5" s="625"/>
      <c r="AI5" s="625"/>
      <c r="AJ5" s="626"/>
      <c r="AK5" s="71"/>
      <c r="AL5" s="71"/>
      <c r="AM5" s="71"/>
      <c r="AN5" s="654"/>
      <c r="AO5" s="655"/>
      <c r="AP5" s="71"/>
      <c r="AQ5" s="72"/>
    </row>
    <row r="6" spans="1:43" ht="38.450000000000003" customHeight="1" thickBot="1">
      <c r="A6" s="71"/>
      <c r="B6" s="656" t="s">
        <v>42</v>
      </c>
      <c r="C6" s="657"/>
      <c r="D6" s="657"/>
      <c r="E6" s="657"/>
      <c r="F6" s="657"/>
      <c r="G6" s="657"/>
      <c r="H6" s="657"/>
      <c r="I6" s="657"/>
      <c r="J6" s="657"/>
      <c r="K6" s="657"/>
      <c r="L6" s="657"/>
      <c r="M6" s="657"/>
      <c r="N6" s="657"/>
      <c r="O6" s="657"/>
      <c r="P6" s="657"/>
      <c r="Q6" s="657"/>
      <c r="R6" s="657"/>
      <c r="S6" s="657"/>
      <c r="T6" s="657"/>
      <c r="U6" s="657"/>
      <c r="V6" s="657"/>
      <c r="W6" s="657"/>
      <c r="X6" s="657"/>
      <c r="Y6" s="657"/>
      <c r="Z6" s="657"/>
      <c r="AA6" s="657"/>
      <c r="AB6" s="657"/>
      <c r="AC6" s="657"/>
      <c r="AD6" s="657"/>
      <c r="AE6" s="657"/>
      <c r="AF6" s="657"/>
      <c r="AG6" s="657"/>
      <c r="AH6" s="657"/>
      <c r="AI6" s="657"/>
      <c r="AJ6" s="657"/>
      <c r="AK6" s="657"/>
      <c r="AL6" s="657"/>
      <c r="AM6" s="658"/>
      <c r="AN6" s="659" t="s">
        <v>43</v>
      </c>
      <c r="AO6" s="660"/>
      <c r="AP6" s="71"/>
      <c r="AQ6" s="72"/>
    </row>
    <row r="7" spans="1:43" ht="24" customHeight="1" thickBot="1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2"/>
    </row>
    <row r="8" spans="1:43" ht="24" customHeight="1">
      <c r="A8" s="71"/>
      <c r="B8" s="661"/>
      <c r="C8" s="662"/>
      <c r="D8" s="662"/>
      <c r="E8" s="662"/>
      <c r="F8" s="662"/>
      <c r="G8" s="662"/>
      <c r="H8" s="662"/>
      <c r="I8" s="663"/>
      <c r="J8" s="670" t="s">
        <v>42</v>
      </c>
      <c r="K8" s="671"/>
      <c r="L8" s="671"/>
      <c r="M8" s="671"/>
      <c r="N8" s="671"/>
      <c r="O8" s="671"/>
      <c r="P8" s="671"/>
      <c r="Q8" s="671"/>
      <c r="R8" s="671"/>
      <c r="S8" s="671"/>
      <c r="T8" s="671"/>
      <c r="U8" s="671"/>
      <c r="V8" s="671"/>
      <c r="W8" s="671"/>
      <c r="X8" s="671"/>
      <c r="Y8" s="671"/>
      <c r="Z8" s="671"/>
      <c r="AA8" s="671"/>
      <c r="AB8" s="671"/>
      <c r="AC8" s="671"/>
      <c r="AD8" s="671"/>
      <c r="AE8" s="671"/>
      <c r="AF8" s="671"/>
      <c r="AG8" s="671"/>
      <c r="AH8" s="671"/>
      <c r="AI8" s="671"/>
      <c r="AJ8" s="671"/>
      <c r="AK8" s="671"/>
      <c r="AL8" s="671"/>
      <c r="AM8" s="671"/>
      <c r="AN8" s="672"/>
      <c r="AO8" s="74" t="s">
        <v>44</v>
      </c>
      <c r="AP8" s="71"/>
      <c r="AQ8" s="72"/>
    </row>
    <row r="9" spans="1:43" ht="24" customHeight="1">
      <c r="A9" s="71"/>
      <c r="B9" s="664"/>
      <c r="C9" s="665"/>
      <c r="D9" s="665"/>
      <c r="E9" s="665"/>
      <c r="F9" s="665"/>
      <c r="G9" s="665"/>
      <c r="H9" s="665"/>
      <c r="I9" s="666"/>
      <c r="J9" s="673"/>
      <c r="K9" s="674"/>
      <c r="L9" s="674"/>
      <c r="M9" s="674"/>
      <c r="N9" s="674"/>
      <c r="O9" s="674"/>
      <c r="P9" s="674"/>
      <c r="Q9" s="674"/>
      <c r="R9" s="674"/>
      <c r="S9" s="674"/>
      <c r="T9" s="674"/>
      <c r="U9" s="674"/>
      <c r="V9" s="674"/>
      <c r="W9" s="674"/>
      <c r="X9" s="674"/>
      <c r="Y9" s="674"/>
      <c r="Z9" s="674"/>
      <c r="AA9" s="674"/>
      <c r="AB9" s="674"/>
      <c r="AC9" s="674"/>
      <c r="AD9" s="674"/>
      <c r="AE9" s="674"/>
      <c r="AF9" s="674"/>
      <c r="AG9" s="674"/>
      <c r="AH9" s="674"/>
      <c r="AI9" s="674"/>
      <c r="AJ9" s="674"/>
      <c r="AK9" s="674"/>
      <c r="AL9" s="674"/>
      <c r="AM9" s="674"/>
      <c r="AN9" s="675"/>
      <c r="AO9" s="75" t="s">
        <v>45</v>
      </c>
      <c r="AP9" s="71"/>
      <c r="AQ9" s="72"/>
    </row>
    <row r="10" spans="1:43" s="102" customFormat="1" ht="24" customHeight="1">
      <c r="A10" s="100"/>
      <c r="B10" s="667"/>
      <c r="C10" s="668"/>
      <c r="D10" s="668"/>
      <c r="E10" s="668"/>
      <c r="F10" s="668"/>
      <c r="G10" s="668"/>
      <c r="H10" s="668"/>
      <c r="I10" s="669"/>
      <c r="J10" s="676"/>
      <c r="K10" s="677"/>
      <c r="L10" s="677"/>
      <c r="M10" s="677"/>
      <c r="N10" s="677"/>
      <c r="O10" s="677"/>
      <c r="P10" s="677"/>
      <c r="Q10" s="677"/>
      <c r="R10" s="677"/>
      <c r="S10" s="677"/>
      <c r="T10" s="677"/>
      <c r="U10" s="677"/>
      <c r="V10" s="677"/>
      <c r="W10" s="677"/>
      <c r="X10" s="677"/>
      <c r="Y10" s="677"/>
      <c r="Z10" s="677"/>
      <c r="AA10" s="677"/>
      <c r="AB10" s="677"/>
      <c r="AC10" s="677"/>
      <c r="AD10" s="677"/>
      <c r="AE10" s="677"/>
      <c r="AF10" s="677"/>
      <c r="AG10" s="677"/>
      <c r="AH10" s="677"/>
      <c r="AI10" s="677"/>
      <c r="AJ10" s="677"/>
      <c r="AK10" s="677"/>
      <c r="AL10" s="677"/>
      <c r="AM10" s="677"/>
      <c r="AN10" s="678"/>
      <c r="AO10" s="75" t="s">
        <v>46</v>
      </c>
      <c r="AP10" s="100"/>
      <c r="AQ10" s="101"/>
    </row>
    <row r="11" spans="1:43" s="102" customFormat="1" ht="24" customHeight="1">
      <c r="A11" s="100"/>
      <c r="B11" s="679"/>
      <c r="C11" s="680"/>
      <c r="D11" s="680"/>
      <c r="E11" s="680"/>
      <c r="F11" s="680"/>
      <c r="G11" s="680"/>
      <c r="H11" s="218"/>
      <c r="I11" s="218"/>
      <c r="J11" s="218"/>
      <c r="K11" s="218"/>
      <c r="L11" s="218"/>
      <c r="M11" s="218"/>
      <c r="N11" s="218"/>
      <c r="O11" s="218"/>
      <c r="P11" s="218"/>
      <c r="Q11" s="218"/>
      <c r="R11" s="218"/>
      <c r="S11" s="218"/>
      <c r="T11" s="218"/>
      <c r="U11" s="218"/>
      <c r="V11" s="218"/>
      <c r="W11" s="218"/>
      <c r="X11" s="218"/>
      <c r="Y11" s="218"/>
      <c r="Z11" s="218"/>
      <c r="AA11" s="218"/>
      <c r="AB11" s="218"/>
      <c r="AC11" s="218"/>
      <c r="AD11" s="218"/>
      <c r="AE11" s="218"/>
      <c r="AF11" s="218"/>
      <c r="AG11" s="218"/>
      <c r="AH11" s="218"/>
      <c r="AI11" s="218"/>
      <c r="AJ11" s="218"/>
      <c r="AK11" s="218"/>
      <c r="AL11" s="218"/>
      <c r="AM11" s="218"/>
      <c r="AN11" s="218"/>
      <c r="AO11" s="76"/>
      <c r="AP11" s="100"/>
      <c r="AQ11" s="101"/>
    </row>
    <row r="12" spans="1:43" s="102" customFormat="1" ht="24" customHeight="1">
      <c r="A12" s="100"/>
      <c r="B12" s="627" t="s">
        <v>47</v>
      </c>
      <c r="C12" s="628"/>
      <c r="D12" s="628"/>
      <c r="E12" s="628"/>
      <c r="F12" s="628"/>
      <c r="G12" s="628"/>
      <c r="H12" s="629"/>
      <c r="I12" s="630" t="str">
        <f>+PRESUPUESTO!$A$1</f>
        <v>" MEJORAMIENTO, ADECUACIÓN MENOR Y MANTENIMIENTO DE LA INFRAESTRUCTURA DE LAS INSTITUCIONES EDUCATIVAS URBANAS Y RURALES DEL MUNICIPIO DE SAN JOSÉ DE CÚCUTA"</v>
      </c>
      <c r="J12" s="631"/>
      <c r="K12" s="631"/>
      <c r="L12" s="631"/>
      <c r="M12" s="631"/>
      <c r="N12" s="631"/>
      <c r="O12" s="631"/>
      <c r="P12" s="631"/>
      <c r="Q12" s="631"/>
      <c r="R12" s="631"/>
      <c r="S12" s="631"/>
      <c r="T12" s="631"/>
      <c r="U12" s="631"/>
      <c r="V12" s="631"/>
      <c r="W12" s="631"/>
      <c r="X12" s="631"/>
      <c r="Y12" s="631"/>
      <c r="Z12" s="631"/>
      <c r="AA12" s="631"/>
      <c r="AB12" s="632"/>
      <c r="AC12" s="633" t="s">
        <v>48</v>
      </c>
      <c r="AD12" s="634"/>
      <c r="AE12" s="634"/>
      <c r="AF12" s="634"/>
      <c r="AG12" s="634"/>
      <c r="AH12" s="635"/>
      <c r="AI12" s="103" t="s">
        <v>49</v>
      </c>
      <c r="AJ12" s="103" t="s">
        <v>50</v>
      </c>
      <c r="AK12" s="552" t="s">
        <v>51</v>
      </c>
      <c r="AL12" s="553"/>
      <c r="AM12" s="554" t="s">
        <v>52</v>
      </c>
      <c r="AN12" s="555"/>
      <c r="AO12" s="556"/>
      <c r="AP12" s="100"/>
      <c r="AQ12" s="101"/>
    </row>
    <row r="13" spans="1:43" s="102" customFormat="1" ht="24" customHeight="1">
      <c r="A13" s="100"/>
      <c r="B13" s="572"/>
      <c r="C13" s="573"/>
      <c r="D13" s="573"/>
      <c r="E13" s="573"/>
      <c r="F13" s="573"/>
      <c r="G13" s="573"/>
      <c r="H13" s="574"/>
      <c r="I13" s="578"/>
      <c r="J13" s="579"/>
      <c r="K13" s="579"/>
      <c r="L13" s="579"/>
      <c r="M13" s="579"/>
      <c r="N13" s="579"/>
      <c r="O13" s="579"/>
      <c r="P13" s="579"/>
      <c r="Q13" s="579"/>
      <c r="R13" s="579"/>
      <c r="S13" s="579"/>
      <c r="T13" s="579"/>
      <c r="U13" s="579"/>
      <c r="V13" s="579"/>
      <c r="W13" s="579"/>
      <c r="X13" s="579"/>
      <c r="Y13" s="579"/>
      <c r="Z13" s="579"/>
      <c r="AA13" s="579"/>
      <c r="AB13" s="580"/>
      <c r="AC13" s="584"/>
      <c r="AD13" s="585"/>
      <c r="AE13" s="585"/>
      <c r="AF13" s="585"/>
      <c r="AG13" s="585"/>
      <c r="AH13" s="586"/>
      <c r="AI13" s="104"/>
      <c r="AJ13" s="104"/>
      <c r="AK13" s="557"/>
      <c r="AL13" s="558"/>
      <c r="AM13" s="559" t="s">
        <v>53</v>
      </c>
      <c r="AN13" s="560"/>
      <c r="AO13" s="561"/>
      <c r="AP13" s="100"/>
      <c r="AQ13" s="101"/>
    </row>
    <row r="14" spans="1:43" s="102" customFormat="1" ht="24" customHeight="1">
      <c r="A14" s="100"/>
      <c r="B14" s="568" t="s">
        <v>54</v>
      </c>
      <c r="C14" s="566"/>
      <c r="D14" s="566"/>
      <c r="E14" s="566"/>
      <c r="F14" s="566"/>
      <c r="G14" s="566"/>
      <c r="H14" s="566"/>
      <c r="I14" s="567"/>
      <c r="J14" s="562"/>
      <c r="K14" s="563"/>
      <c r="L14" s="563"/>
      <c r="M14" s="563"/>
      <c r="N14" s="563"/>
      <c r="O14" s="563"/>
      <c r="P14" s="563"/>
      <c r="Q14" s="563"/>
      <c r="R14" s="563"/>
      <c r="S14" s="563"/>
      <c r="T14" s="563"/>
      <c r="U14" s="563"/>
      <c r="V14" s="563"/>
      <c r="W14" s="563"/>
      <c r="X14" s="563"/>
      <c r="Y14" s="563"/>
      <c r="Z14" s="563"/>
      <c r="AA14" s="563"/>
      <c r="AB14" s="564"/>
      <c r="AC14" s="565" t="s">
        <v>55</v>
      </c>
      <c r="AD14" s="566"/>
      <c r="AE14" s="566"/>
      <c r="AF14" s="566"/>
      <c r="AG14" s="566"/>
      <c r="AH14" s="567"/>
      <c r="AI14" s="639"/>
      <c r="AJ14" s="640"/>
      <c r="AK14" s="640"/>
      <c r="AL14" s="641"/>
      <c r="AM14" s="650" t="s">
        <v>56</v>
      </c>
      <c r="AN14" s="651"/>
      <c r="AO14" s="194" t="str">
        <f>PRESUPUESTO!D11</f>
        <v>M2</v>
      </c>
      <c r="AP14" s="100"/>
      <c r="AQ14" s="101"/>
    </row>
    <row r="15" spans="1:43" s="102" customFormat="1" ht="24" customHeight="1">
      <c r="A15" s="100"/>
      <c r="B15" s="636" t="s">
        <v>57</v>
      </c>
      <c r="C15" s="637"/>
      <c r="D15" s="637"/>
      <c r="E15" s="637"/>
      <c r="F15" s="637"/>
      <c r="G15" s="637"/>
      <c r="H15" s="637"/>
      <c r="I15" s="638"/>
      <c r="J15" s="606" t="str">
        <f>PRESUPUESTO!$A$10</f>
        <v>1.0 PRELIMINARES</v>
      </c>
      <c r="K15" s="607"/>
      <c r="L15" s="607"/>
      <c r="M15" s="607"/>
      <c r="N15" s="607"/>
      <c r="O15" s="607"/>
      <c r="P15" s="607"/>
      <c r="Q15" s="607"/>
      <c r="R15" s="607"/>
      <c r="S15" s="607"/>
      <c r="T15" s="607"/>
      <c r="U15" s="607"/>
      <c r="V15" s="607"/>
      <c r="W15" s="607"/>
      <c r="X15" s="607"/>
      <c r="Y15" s="607"/>
      <c r="Z15" s="607"/>
      <c r="AA15" s="607"/>
      <c r="AB15" s="607"/>
      <c r="AC15" s="607"/>
      <c r="AD15" s="607"/>
      <c r="AE15" s="607"/>
      <c r="AF15" s="608"/>
      <c r="AG15" s="609"/>
      <c r="AH15" s="613" t="s">
        <v>58</v>
      </c>
      <c r="AI15" s="615" t="s">
        <v>59</v>
      </c>
      <c r="AJ15" s="616"/>
      <c r="AK15" s="617"/>
      <c r="AL15" s="642" t="s">
        <v>60</v>
      </c>
      <c r="AM15" s="642" t="s">
        <v>61</v>
      </c>
      <c r="AN15" s="646" t="s">
        <v>62</v>
      </c>
      <c r="AO15" s="644" t="s">
        <v>63</v>
      </c>
      <c r="AP15" s="100"/>
      <c r="AQ15" s="101"/>
    </row>
    <row r="16" spans="1:43" s="102" customFormat="1" ht="33.75" customHeight="1">
      <c r="A16" s="100"/>
      <c r="B16" s="592" t="s">
        <v>64</v>
      </c>
      <c r="C16" s="593"/>
      <c r="D16" s="593"/>
      <c r="E16" s="593"/>
      <c r="F16" s="593"/>
      <c r="G16" s="593"/>
      <c r="H16" s="593"/>
      <c r="I16" s="594"/>
      <c r="J16" s="595">
        <f>+PRESUPUESTO!A11</f>
        <v>1.1000000000000001</v>
      </c>
      <c r="K16" s="596"/>
      <c r="L16" s="597" t="str">
        <f>+PRESUPUESTO!C11</f>
        <v xml:space="preserve">DESMONTE DE TEJAS ONDULADAS de asbesto cemento, españolas, plasticas, metalicas, etc., de distintos numeros. </v>
      </c>
      <c r="M16" s="598"/>
      <c r="N16" s="598"/>
      <c r="O16" s="598"/>
      <c r="P16" s="598"/>
      <c r="Q16" s="598"/>
      <c r="R16" s="598"/>
      <c r="S16" s="598"/>
      <c r="T16" s="598"/>
      <c r="U16" s="598"/>
      <c r="V16" s="598"/>
      <c r="W16" s="598"/>
      <c r="X16" s="598"/>
      <c r="Y16" s="598"/>
      <c r="Z16" s="598"/>
      <c r="AA16" s="598"/>
      <c r="AB16" s="598"/>
      <c r="AC16" s="598"/>
      <c r="AD16" s="598"/>
      <c r="AE16" s="598"/>
      <c r="AF16" s="599"/>
      <c r="AG16" s="610"/>
      <c r="AH16" s="614"/>
      <c r="AI16" s="105" t="s">
        <v>65</v>
      </c>
      <c r="AJ16" s="105" t="s">
        <v>66</v>
      </c>
      <c r="AK16" s="105" t="s">
        <v>67</v>
      </c>
      <c r="AL16" s="643"/>
      <c r="AM16" s="643"/>
      <c r="AN16" s="647"/>
      <c r="AO16" s="645"/>
      <c r="AP16" s="100"/>
      <c r="AQ16" s="101"/>
    </row>
    <row r="17" spans="1:43" s="102" customFormat="1" ht="24" customHeight="1">
      <c r="A17" s="100"/>
      <c r="B17" s="106"/>
      <c r="C17" s="107"/>
      <c r="D17" s="107"/>
      <c r="E17" s="108"/>
      <c r="F17" s="109"/>
      <c r="G17" s="110"/>
      <c r="H17" s="110"/>
      <c r="I17" s="109"/>
      <c r="J17" s="111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0"/>
      <c r="X17" s="110"/>
      <c r="Y17" s="110"/>
      <c r="Z17" s="113"/>
      <c r="AA17" s="110"/>
      <c r="AB17" s="112"/>
      <c r="AC17" s="112"/>
      <c r="AD17" s="112"/>
      <c r="AE17" s="114"/>
      <c r="AF17" s="115"/>
      <c r="AG17" s="610"/>
      <c r="AH17" s="116"/>
      <c r="AI17" s="117"/>
      <c r="AJ17" s="117"/>
      <c r="AK17" s="118"/>
      <c r="AL17" s="118"/>
      <c r="AM17" s="118"/>
      <c r="AN17" s="119"/>
      <c r="AO17" s="120"/>
      <c r="AP17" s="100"/>
      <c r="AQ17" s="101"/>
    </row>
    <row r="18" spans="1:43" s="102" customFormat="1" ht="24" customHeight="1">
      <c r="A18" s="100"/>
      <c r="B18" s="121"/>
      <c r="C18" s="122"/>
      <c r="D18" s="122"/>
      <c r="E18" s="123"/>
      <c r="F18" s="124"/>
      <c r="G18" s="125"/>
      <c r="H18" s="125"/>
      <c r="I18" s="124"/>
      <c r="J18" s="126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5"/>
      <c r="X18" s="125"/>
      <c r="Y18" s="125"/>
      <c r="Z18" s="128"/>
      <c r="AA18" s="125"/>
      <c r="AB18" s="127"/>
      <c r="AC18" s="127"/>
      <c r="AD18" s="127"/>
      <c r="AE18" s="129"/>
      <c r="AF18" s="130"/>
      <c r="AG18" s="610"/>
      <c r="AH18" s="131"/>
      <c r="AI18" s="132">
        <v>7.5</v>
      </c>
      <c r="AJ18" s="132">
        <v>5</v>
      </c>
      <c r="AK18" s="133"/>
      <c r="AL18" s="134">
        <f>+AI18*AJ18</f>
        <v>37.5</v>
      </c>
      <c r="AM18" s="134">
        <v>1</v>
      </c>
      <c r="AN18" s="135" t="s">
        <v>68</v>
      </c>
      <c r="AO18" s="136">
        <f>+AI18*AJ18*AM18</f>
        <v>37.5</v>
      </c>
      <c r="AP18" s="100"/>
      <c r="AQ18" s="101"/>
    </row>
    <row r="19" spans="1:43" s="102" customFormat="1" ht="24" customHeight="1">
      <c r="A19" s="100"/>
      <c r="B19" s="121"/>
      <c r="C19" s="122"/>
      <c r="D19" s="122"/>
      <c r="E19" s="122"/>
      <c r="F19" s="122"/>
      <c r="G19" s="122"/>
      <c r="H19" s="122"/>
      <c r="I19" s="122"/>
      <c r="J19" s="122"/>
      <c r="K19" s="122"/>
      <c r="L19" s="122"/>
      <c r="M19" s="122"/>
      <c r="N19" s="122"/>
      <c r="O19" s="137"/>
      <c r="P19" s="122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  <c r="AC19" s="122"/>
      <c r="AD19" s="138"/>
      <c r="AE19" s="122"/>
      <c r="AF19" s="139"/>
      <c r="AG19" s="611"/>
      <c r="AH19" s="140"/>
      <c r="AI19" s="141">
        <v>10</v>
      </c>
      <c r="AJ19" s="141">
        <v>5.8</v>
      </c>
      <c r="AK19" s="141"/>
      <c r="AL19" s="134">
        <f t="shared" ref="AL19:AL20" si="0">+AI19*AJ19</f>
        <v>58</v>
      </c>
      <c r="AM19" s="134">
        <v>1</v>
      </c>
      <c r="AN19" s="135" t="s">
        <v>69</v>
      </c>
      <c r="AO19" s="136">
        <f t="shared" ref="AO19:AO21" si="1">+AI19*AJ19*AM19</f>
        <v>58</v>
      </c>
      <c r="AP19" s="100"/>
      <c r="AQ19" s="101"/>
    </row>
    <row r="20" spans="1:43" s="102" customFormat="1" ht="24" customHeight="1">
      <c r="A20" s="100"/>
      <c r="B20" s="121"/>
      <c r="C20" s="122"/>
      <c r="D20" s="122"/>
      <c r="E20" s="122"/>
      <c r="F20" s="122"/>
      <c r="G20" s="122"/>
      <c r="H20" s="122"/>
      <c r="I20" s="122"/>
      <c r="J20" s="122"/>
      <c r="K20" s="122"/>
      <c r="L20" s="122"/>
      <c r="M20" s="122"/>
      <c r="N20" s="122"/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38"/>
      <c r="AE20" s="122"/>
      <c r="AF20" s="139"/>
      <c r="AG20" s="610"/>
      <c r="AH20" s="116"/>
      <c r="AI20" s="141">
        <v>10</v>
      </c>
      <c r="AJ20" s="141">
        <v>5.8</v>
      </c>
      <c r="AK20" s="142"/>
      <c r="AL20" s="134">
        <f t="shared" si="0"/>
        <v>58</v>
      </c>
      <c r="AM20" s="134">
        <v>1</v>
      </c>
      <c r="AN20" s="119" t="s">
        <v>70</v>
      </c>
      <c r="AO20" s="136">
        <f t="shared" si="1"/>
        <v>58</v>
      </c>
      <c r="AP20" s="100"/>
      <c r="AQ20" s="101"/>
    </row>
    <row r="21" spans="1:43" s="102" customFormat="1" ht="24" customHeight="1">
      <c r="A21" s="100"/>
      <c r="B21" s="121"/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  <c r="AD21" s="138"/>
      <c r="AE21" s="122"/>
      <c r="AF21" s="139"/>
      <c r="AG21" s="610"/>
      <c r="AH21" s="116"/>
      <c r="AI21" s="141">
        <v>16</v>
      </c>
      <c r="AJ21" s="141">
        <v>2</v>
      </c>
      <c r="AK21" s="142"/>
      <c r="AL21" s="134">
        <f t="shared" ref="AL21" si="2">+AI21*AJ21</f>
        <v>32</v>
      </c>
      <c r="AM21" s="134">
        <v>1</v>
      </c>
      <c r="AN21" s="119" t="s">
        <v>71</v>
      </c>
      <c r="AO21" s="136">
        <f t="shared" si="1"/>
        <v>32</v>
      </c>
      <c r="AP21" s="100"/>
      <c r="AQ21" s="101"/>
    </row>
    <row r="22" spans="1:43" s="102" customFormat="1" ht="24" customHeight="1">
      <c r="A22" s="100"/>
      <c r="B22" s="219"/>
      <c r="AG22" s="610"/>
      <c r="AH22" s="116"/>
      <c r="AI22" s="143"/>
      <c r="AJ22" s="142"/>
      <c r="AK22" s="142"/>
      <c r="AL22" s="119"/>
      <c r="AM22" s="146"/>
      <c r="AN22" s="119"/>
      <c r="AO22" s="120"/>
      <c r="AP22" s="100"/>
      <c r="AQ22" s="101"/>
    </row>
    <row r="23" spans="1:43" s="102" customFormat="1" ht="24" customHeight="1">
      <c r="A23" s="100"/>
      <c r="B23" s="219"/>
      <c r="AG23" s="610"/>
      <c r="AH23" s="116"/>
      <c r="AI23" s="143"/>
      <c r="AJ23" s="142"/>
      <c r="AK23" s="142"/>
      <c r="AL23" s="119"/>
      <c r="AM23" s="147"/>
      <c r="AN23" s="119"/>
      <c r="AO23" s="120"/>
      <c r="AP23" s="100"/>
      <c r="AQ23" s="101"/>
    </row>
    <row r="24" spans="1:43" s="102" customFormat="1" ht="24" customHeight="1">
      <c r="A24" s="100"/>
      <c r="B24" s="600" t="s">
        <v>72</v>
      </c>
      <c r="C24" s="601"/>
      <c r="D24" s="601"/>
      <c r="E24" s="601"/>
      <c r="F24" s="601"/>
      <c r="G24" s="601"/>
      <c r="H24" s="601"/>
      <c r="I24" s="601"/>
      <c r="J24" s="601"/>
      <c r="K24" s="601"/>
      <c r="L24" s="601"/>
      <c r="M24" s="601"/>
      <c r="N24" s="601"/>
      <c r="O24" s="601"/>
      <c r="P24" s="601"/>
      <c r="Q24" s="601"/>
      <c r="R24" s="601"/>
      <c r="S24" s="601"/>
      <c r="T24" s="601"/>
      <c r="U24" s="601"/>
      <c r="V24" s="601"/>
      <c r="W24" s="601"/>
      <c r="X24" s="601"/>
      <c r="Y24" s="601"/>
      <c r="Z24" s="601"/>
      <c r="AA24" s="601"/>
      <c r="AB24" s="601"/>
      <c r="AC24" s="601"/>
      <c r="AD24" s="601"/>
      <c r="AE24" s="601"/>
      <c r="AF24" s="602"/>
      <c r="AG24" s="610"/>
      <c r="AH24" s="116"/>
      <c r="AI24" s="119"/>
      <c r="AJ24" s="142"/>
      <c r="AK24" s="142"/>
      <c r="AL24" s="119"/>
      <c r="AM24" s="147"/>
      <c r="AN24" s="119"/>
      <c r="AO24" s="148"/>
      <c r="AP24" s="100"/>
      <c r="AQ24" s="101"/>
    </row>
    <row r="25" spans="1:43" s="102" customFormat="1" ht="24" customHeight="1" thickBot="1">
      <c r="A25" s="100"/>
      <c r="B25" s="603"/>
      <c r="C25" s="604"/>
      <c r="D25" s="604"/>
      <c r="E25" s="604"/>
      <c r="F25" s="604"/>
      <c r="G25" s="604"/>
      <c r="H25" s="604"/>
      <c r="I25" s="604"/>
      <c r="J25" s="604"/>
      <c r="K25" s="604"/>
      <c r="L25" s="604"/>
      <c r="M25" s="604"/>
      <c r="N25" s="604"/>
      <c r="O25" s="604"/>
      <c r="P25" s="604"/>
      <c r="Q25" s="604"/>
      <c r="R25" s="604"/>
      <c r="S25" s="604"/>
      <c r="T25" s="604"/>
      <c r="U25" s="604"/>
      <c r="V25" s="604"/>
      <c r="W25" s="604"/>
      <c r="X25" s="604"/>
      <c r="Y25" s="604"/>
      <c r="Z25" s="604"/>
      <c r="AA25" s="604"/>
      <c r="AB25" s="604"/>
      <c r="AC25" s="604"/>
      <c r="AD25" s="604"/>
      <c r="AE25" s="604"/>
      <c r="AF25" s="605"/>
      <c r="AG25" s="612"/>
      <c r="AH25" s="149"/>
      <c r="AI25" s="150"/>
      <c r="AJ25" s="151"/>
      <c r="AK25" s="151"/>
      <c r="AL25" s="150"/>
      <c r="AM25" s="152">
        <f>+J16</f>
        <v>1.1000000000000001</v>
      </c>
      <c r="AN25" s="153" t="s">
        <v>63</v>
      </c>
      <c r="AO25" s="154">
        <f>SUM(AO17:AO24)</f>
        <v>185.5</v>
      </c>
      <c r="AP25" s="100"/>
      <c r="AQ25" s="101"/>
    </row>
    <row r="26" spans="1:43" s="84" customFormat="1" ht="24" customHeight="1">
      <c r="A26" s="83"/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5"/>
      <c r="AH26" s="96"/>
      <c r="AI26" s="97"/>
      <c r="AJ26" s="98"/>
      <c r="AK26" s="98"/>
      <c r="AL26" s="97"/>
      <c r="AM26" s="99"/>
      <c r="AN26" s="91"/>
      <c r="AO26" s="92"/>
      <c r="AP26" s="83"/>
      <c r="AQ26" s="83"/>
    </row>
    <row r="27" spans="1:43" s="84" customFormat="1" ht="9.75" customHeight="1">
      <c r="A27" s="83"/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5"/>
      <c r="AH27" s="96"/>
      <c r="AI27" s="97"/>
      <c r="AJ27" s="98"/>
      <c r="AK27" s="98"/>
      <c r="AL27" s="97"/>
      <c r="AM27" s="99"/>
      <c r="AN27" s="91"/>
      <c r="AO27" s="92"/>
      <c r="AP27" s="83"/>
      <c r="AQ27" s="83"/>
    </row>
    <row r="28" spans="1:43" s="84" customFormat="1" ht="12" customHeight="1">
      <c r="A28" s="83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</row>
    <row r="29" spans="1:43" s="102" customFormat="1" ht="19.899999999999999" customHeight="1">
      <c r="A29" s="100"/>
      <c r="B29" s="627" t="s">
        <v>47</v>
      </c>
      <c r="C29" s="628"/>
      <c r="D29" s="628"/>
      <c r="E29" s="628"/>
      <c r="F29" s="628"/>
      <c r="G29" s="628"/>
      <c r="H29" s="629"/>
      <c r="I29" s="630" t="str">
        <f>+PRESUPUESTO!$A$1</f>
        <v>" MEJORAMIENTO, ADECUACIÓN MENOR Y MANTENIMIENTO DE LA INFRAESTRUCTURA DE LAS INSTITUCIONES EDUCATIVAS URBANAS Y RURALES DEL MUNICIPIO DE SAN JOSÉ DE CÚCUTA"</v>
      </c>
      <c r="J29" s="631"/>
      <c r="K29" s="631"/>
      <c r="L29" s="631"/>
      <c r="M29" s="631"/>
      <c r="N29" s="631"/>
      <c r="O29" s="631"/>
      <c r="P29" s="631"/>
      <c r="Q29" s="631"/>
      <c r="R29" s="631"/>
      <c r="S29" s="631"/>
      <c r="T29" s="631"/>
      <c r="U29" s="631"/>
      <c r="V29" s="631"/>
      <c r="W29" s="631"/>
      <c r="X29" s="631"/>
      <c r="Y29" s="631"/>
      <c r="Z29" s="631"/>
      <c r="AA29" s="631"/>
      <c r="AB29" s="632"/>
      <c r="AC29" s="633" t="s">
        <v>48</v>
      </c>
      <c r="AD29" s="634"/>
      <c r="AE29" s="634"/>
      <c r="AF29" s="634"/>
      <c r="AG29" s="634"/>
      <c r="AH29" s="635"/>
      <c r="AI29" s="103" t="s">
        <v>49</v>
      </c>
      <c r="AJ29" s="103" t="s">
        <v>50</v>
      </c>
      <c r="AK29" s="552" t="s">
        <v>51</v>
      </c>
      <c r="AL29" s="553"/>
      <c r="AM29" s="554" t="s">
        <v>52</v>
      </c>
      <c r="AN29" s="555"/>
      <c r="AO29" s="556"/>
      <c r="AP29" s="100"/>
      <c r="AQ29" s="101"/>
    </row>
    <row r="30" spans="1:43" s="102" customFormat="1" ht="24.75" customHeight="1">
      <c r="A30" s="100"/>
      <c r="B30" s="572"/>
      <c r="C30" s="573"/>
      <c r="D30" s="573"/>
      <c r="E30" s="573"/>
      <c r="F30" s="573"/>
      <c r="G30" s="573"/>
      <c r="H30" s="574"/>
      <c r="I30" s="578"/>
      <c r="J30" s="579"/>
      <c r="K30" s="579"/>
      <c r="L30" s="579"/>
      <c r="M30" s="579"/>
      <c r="N30" s="579"/>
      <c r="O30" s="579"/>
      <c r="P30" s="579"/>
      <c r="Q30" s="579"/>
      <c r="R30" s="579"/>
      <c r="S30" s="579"/>
      <c r="T30" s="579"/>
      <c r="U30" s="579"/>
      <c r="V30" s="579"/>
      <c r="W30" s="579"/>
      <c r="X30" s="579"/>
      <c r="Y30" s="579"/>
      <c r="Z30" s="579"/>
      <c r="AA30" s="579"/>
      <c r="AB30" s="580"/>
      <c r="AC30" s="584"/>
      <c r="AD30" s="585"/>
      <c r="AE30" s="585"/>
      <c r="AF30" s="585"/>
      <c r="AG30" s="585"/>
      <c r="AH30" s="586"/>
      <c r="AI30" s="104"/>
      <c r="AJ30" s="104"/>
      <c r="AK30" s="557"/>
      <c r="AL30" s="558"/>
      <c r="AM30" s="559" t="s">
        <v>53</v>
      </c>
      <c r="AN30" s="560"/>
      <c r="AO30" s="561"/>
      <c r="AP30" s="100"/>
      <c r="AQ30" s="101"/>
    </row>
    <row r="31" spans="1:43" s="102" customFormat="1" ht="19.899999999999999" customHeight="1">
      <c r="A31" s="100"/>
      <c r="B31" s="568" t="s">
        <v>54</v>
      </c>
      <c r="C31" s="566"/>
      <c r="D31" s="566"/>
      <c r="E31" s="566"/>
      <c r="F31" s="566"/>
      <c r="G31" s="566"/>
      <c r="H31" s="566"/>
      <c r="I31" s="567"/>
      <c r="J31" s="562"/>
      <c r="K31" s="563"/>
      <c r="L31" s="563"/>
      <c r="M31" s="563"/>
      <c r="N31" s="563"/>
      <c r="O31" s="563"/>
      <c r="P31" s="563"/>
      <c r="Q31" s="563"/>
      <c r="R31" s="563"/>
      <c r="S31" s="563"/>
      <c r="T31" s="563"/>
      <c r="U31" s="563"/>
      <c r="V31" s="563"/>
      <c r="W31" s="563"/>
      <c r="X31" s="563"/>
      <c r="Y31" s="563"/>
      <c r="Z31" s="563"/>
      <c r="AA31" s="563"/>
      <c r="AB31" s="564"/>
      <c r="AC31" s="565" t="s">
        <v>55</v>
      </c>
      <c r="AD31" s="566"/>
      <c r="AE31" s="566"/>
      <c r="AF31" s="566"/>
      <c r="AG31" s="566"/>
      <c r="AH31" s="567"/>
      <c r="AI31" s="639"/>
      <c r="AJ31" s="640"/>
      <c r="AK31" s="640"/>
      <c r="AL31" s="641"/>
      <c r="AM31" s="650" t="s">
        <v>56</v>
      </c>
      <c r="AN31" s="651"/>
      <c r="AO31" s="194" t="str">
        <f>PRESUPUESTO!D12</f>
        <v>UN</v>
      </c>
      <c r="AP31" s="100"/>
      <c r="AQ31" s="101"/>
    </row>
    <row r="32" spans="1:43" s="102" customFormat="1" ht="19.899999999999999" customHeight="1">
      <c r="A32" s="100"/>
      <c r="B32" s="636" t="s">
        <v>57</v>
      </c>
      <c r="C32" s="637"/>
      <c r="D32" s="637"/>
      <c r="E32" s="637"/>
      <c r="F32" s="637"/>
      <c r="G32" s="637"/>
      <c r="H32" s="637"/>
      <c r="I32" s="638"/>
      <c r="J32" s="606" t="str">
        <f>PRESUPUESTO!$A$10</f>
        <v>1.0 PRELIMINARES</v>
      </c>
      <c r="K32" s="607"/>
      <c r="L32" s="607"/>
      <c r="M32" s="607"/>
      <c r="N32" s="607"/>
      <c r="O32" s="607"/>
      <c r="P32" s="607"/>
      <c r="Q32" s="607"/>
      <c r="R32" s="607"/>
      <c r="S32" s="607"/>
      <c r="T32" s="607"/>
      <c r="U32" s="607"/>
      <c r="V32" s="607"/>
      <c r="W32" s="607"/>
      <c r="X32" s="607"/>
      <c r="Y32" s="607"/>
      <c r="Z32" s="607"/>
      <c r="AA32" s="607"/>
      <c r="AB32" s="607"/>
      <c r="AC32" s="607"/>
      <c r="AD32" s="607"/>
      <c r="AE32" s="607"/>
      <c r="AF32" s="608"/>
      <c r="AG32" s="609"/>
      <c r="AH32" s="613" t="s">
        <v>58</v>
      </c>
      <c r="AI32" s="615" t="s">
        <v>59</v>
      </c>
      <c r="AJ32" s="616"/>
      <c r="AK32" s="617"/>
      <c r="AL32" s="642" t="s">
        <v>60</v>
      </c>
      <c r="AM32" s="642" t="s">
        <v>61</v>
      </c>
      <c r="AN32" s="646" t="s">
        <v>62</v>
      </c>
      <c r="AO32" s="644" t="s">
        <v>63</v>
      </c>
      <c r="AP32" s="100"/>
      <c r="AQ32" s="101"/>
    </row>
    <row r="33" spans="1:43" s="102" customFormat="1" ht="26.45" customHeight="1">
      <c r="A33" s="100"/>
      <c r="B33" s="592" t="s">
        <v>64</v>
      </c>
      <c r="C33" s="593"/>
      <c r="D33" s="593"/>
      <c r="E33" s="593"/>
      <c r="F33" s="593"/>
      <c r="G33" s="593"/>
      <c r="H33" s="593"/>
      <c r="I33" s="594"/>
      <c r="J33" s="595">
        <f>+PRESUPUESTO!A12</f>
        <v>1.2</v>
      </c>
      <c r="K33" s="596"/>
      <c r="L33" s="597" t="str">
        <f>+PRESUPUESTO!C12</f>
        <v xml:space="preserve">DESMONTE Y REINSTALACION DE LAMPARAS </v>
      </c>
      <c r="M33" s="598"/>
      <c r="N33" s="598"/>
      <c r="O33" s="598"/>
      <c r="P33" s="598"/>
      <c r="Q33" s="598"/>
      <c r="R33" s="598"/>
      <c r="S33" s="598"/>
      <c r="T33" s="598"/>
      <c r="U33" s="598"/>
      <c r="V33" s="598"/>
      <c r="W33" s="598"/>
      <c r="X33" s="598"/>
      <c r="Y33" s="598"/>
      <c r="Z33" s="598"/>
      <c r="AA33" s="598"/>
      <c r="AB33" s="598"/>
      <c r="AC33" s="598"/>
      <c r="AD33" s="598"/>
      <c r="AE33" s="598"/>
      <c r="AF33" s="599"/>
      <c r="AG33" s="610"/>
      <c r="AH33" s="614"/>
      <c r="AI33" s="105" t="s">
        <v>65</v>
      </c>
      <c r="AJ33" s="105" t="s">
        <v>66</v>
      </c>
      <c r="AK33" s="105" t="s">
        <v>67</v>
      </c>
      <c r="AL33" s="643"/>
      <c r="AM33" s="643"/>
      <c r="AN33" s="647"/>
      <c r="AO33" s="645"/>
      <c r="AP33" s="100"/>
      <c r="AQ33" s="101"/>
    </row>
    <row r="34" spans="1:43" s="102" customFormat="1" ht="19.899999999999999" customHeight="1">
      <c r="A34" s="100"/>
      <c r="B34" s="106"/>
      <c r="C34" s="107"/>
      <c r="D34" s="107"/>
      <c r="E34" s="108"/>
      <c r="F34" s="109"/>
      <c r="G34" s="110"/>
      <c r="H34" s="110"/>
      <c r="I34" s="109"/>
      <c r="J34" s="111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0"/>
      <c r="X34" s="110"/>
      <c r="Y34" s="110"/>
      <c r="Z34" s="113"/>
      <c r="AA34" s="110"/>
      <c r="AB34" s="112"/>
      <c r="AC34" s="112"/>
      <c r="AD34" s="112"/>
      <c r="AE34" s="114"/>
      <c r="AF34" s="115"/>
      <c r="AG34" s="610"/>
      <c r="AH34" s="116"/>
      <c r="AI34" s="117"/>
      <c r="AJ34" s="117"/>
      <c r="AK34" s="118"/>
      <c r="AL34" s="118"/>
      <c r="AM34" s="118"/>
      <c r="AN34" s="119"/>
      <c r="AO34" s="120"/>
      <c r="AP34" s="100"/>
      <c r="AQ34" s="101"/>
    </row>
    <row r="35" spans="1:43" s="102" customFormat="1" ht="19.899999999999999" customHeight="1">
      <c r="A35" s="100"/>
      <c r="B35" s="121"/>
      <c r="C35" s="122"/>
      <c r="D35" s="122"/>
      <c r="E35" s="123"/>
      <c r="F35" s="124"/>
      <c r="G35" s="125"/>
      <c r="H35" s="125"/>
      <c r="I35" s="124"/>
      <c r="J35" s="126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5"/>
      <c r="X35" s="125"/>
      <c r="Y35" s="125"/>
      <c r="Z35" s="128"/>
      <c r="AA35" s="125"/>
      <c r="AB35" s="127"/>
      <c r="AC35" s="127"/>
      <c r="AD35" s="127"/>
      <c r="AE35" s="129"/>
      <c r="AF35" s="130"/>
      <c r="AG35" s="610"/>
      <c r="AH35" s="131"/>
      <c r="AI35" s="132"/>
      <c r="AJ35" s="132"/>
      <c r="AK35" s="133"/>
      <c r="AL35" s="134"/>
      <c r="AM35" s="155">
        <v>4</v>
      </c>
      <c r="AN35" s="135" t="s">
        <v>68</v>
      </c>
      <c r="AO35" s="156">
        <f>AM35</f>
        <v>4</v>
      </c>
      <c r="AP35" s="100"/>
      <c r="AQ35" s="101"/>
    </row>
    <row r="36" spans="1:43" s="102" customFormat="1" ht="19.899999999999999" customHeight="1">
      <c r="A36" s="100"/>
      <c r="B36" s="121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37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38"/>
      <c r="AE36" s="122"/>
      <c r="AF36" s="139"/>
      <c r="AG36" s="611"/>
      <c r="AH36" s="140"/>
      <c r="AI36" s="141"/>
      <c r="AJ36" s="141"/>
      <c r="AK36" s="141"/>
      <c r="AL36" s="134"/>
      <c r="AM36" s="155"/>
      <c r="AN36" s="135"/>
      <c r="AO36" s="156"/>
      <c r="AP36" s="100"/>
      <c r="AQ36" s="101"/>
    </row>
    <row r="37" spans="1:43" s="102" customFormat="1" ht="19.899999999999999" customHeight="1">
      <c r="A37" s="100"/>
      <c r="B37" s="121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38"/>
      <c r="AE37" s="122"/>
      <c r="AF37" s="139"/>
      <c r="AG37" s="610"/>
      <c r="AH37" s="116"/>
      <c r="AI37" s="141"/>
      <c r="AJ37" s="141"/>
      <c r="AK37" s="141"/>
      <c r="AL37" s="134"/>
      <c r="AM37" s="155"/>
      <c r="AN37" s="135"/>
      <c r="AO37" s="156"/>
      <c r="AP37" s="100"/>
      <c r="AQ37" s="101"/>
    </row>
    <row r="38" spans="1:43" s="102" customFormat="1" ht="19.899999999999999" customHeight="1">
      <c r="A38" s="100"/>
      <c r="B38" s="121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  <c r="AC38" s="122"/>
      <c r="AD38" s="138"/>
      <c r="AE38" s="122"/>
      <c r="AF38" s="139"/>
      <c r="AG38" s="610"/>
      <c r="AH38" s="116"/>
      <c r="AI38" s="143"/>
      <c r="AJ38" s="142"/>
      <c r="AK38" s="142"/>
      <c r="AL38" s="144"/>
      <c r="AM38" s="145"/>
      <c r="AN38" s="119"/>
      <c r="AO38" s="120"/>
      <c r="AP38" s="100"/>
      <c r="AQ38" s="101"/>
    </row>
    <row r="39" spans="1:43" s="102" customFormat="1" ht="19.899999999999999" customHeight="1">
      <c r="A39" s="100"/>
      <c r="B39" s="121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38"/>
      <c r="AE39" s="122"/>
      <c r="AF39" s="139"/>
      <c r="AG39" s="610"/>
      <c r="AH39" s="116"/>
      <c r="AI39" s="143"/>
      <c r="AJ39" s="142"/>
      <c r="AK39" s="142"/>
      <c r="AL39" s="144"/>
      <c r="AM39" s="145"/>
      <c r="AN39" s="119"/>
      <c r="AO39" s="120"/>
      <c r="AP39" s="100"/>
      <c r="AQ39" s="101"/>
    </row>
    <row r="40" spans="1:43" s="102" customFormat="1" ht="19.899999999999999" customHeight="1">
      <c r="A40" s="100"/>
      <c r="B40" s="600" t="s">
        <v>72</v>
      </c>
      <c r="C40" s="601"/>
      <c r="D40" s="601"/>
      <c r="E40" s="601"/>
      <c r="F40" s="601"/>
      <c r="G40" s="601"/>
      <c r="H40" s="601"/>
      <c r="I40" s="601"/>
      <c r="J40" s="601"/>
      <c r="K40" s="601"/>
      <c r="L40" s="601"/>
      <c r="M40" s="601"/>
      <c r="N40" s="601"/>
      <c r="O40" s="601"/>
      <c r="P40" s="601"/>
      <c r="Q40" s="601"/>
      <c r="R40" s="601"/>
      <c r="S40" s="601"/>
      <c r="T40" s="601"/>
      <c r="U40" s="601"/>
      <c r="V40" s="601"/>
      <c r="W40" s="601"/>
      <c r="X40" s="601"/>
      <c r="Y40" s="601"/>
      <c r="Z40" s="601"/>
      <c r="AA40" s="601"/>
      <c r="AB40" s="601"/>
      <c r="AC40" s="601"/>
      <c r="AD40" s="601"/>
      <c r="AE40" s="601"/>
      <c r="AF40" s="602"/>
      <c r="AG40" s="610"/>
      <c r="AH40" s="116"/>
      <c r="AI40" s="143"/>
      <c r="AJ40" s="142"/>
      <c r="AK40" s="142"/>
      <c r="AL40" s="119"/>
      <c r="AM40" s="146"/>
      <c r="AN40" s="119"/>
      <c r="AO40" s="120"/>
      <c r="AP40" s="100"/>
      <c r="AQ40" s="101"/>
    </row>
    <row r="41" spans="1:43" s="102" customFormat="1" ht="19.899999999999999" customHeight="1" thickBot="1">
      <c r="A41" s="100"/>
      <c r="B41" s="603"/>
      <c r="C41" s="604"/>
      <c r="D41" s="604"/>
      <c r="E41" s="604"/>
      <c r="F41" s="604"/>
      <c r="G41" s="604"/>
      <c r="H41" s="604"/>
      <c r="I41" s="604"/>
      <c r="J41" s="604"/>
      <c r="K41" s="604"/>
      <c r="L41" s="604"/>
      <c r="M41" s="604"/>
      <c r="N41" s="604"/>
      <c r="O41" s="604"/>
      <c r="P41" s="604"/>
      <c r="Q41" s="604"/>
      <c r="R41" s="604"/>
      <c r="S41" s="604"/>
      <c r="T41" s="604"/>
      <c r="U41" s="604"/>
      <c r="V41" s="604"/>
      <c r="W41" s="604"/>
      <c r="X41" s="604"/>
      <c r="Y41" s="604"/>
      <c r="Z41" s="604"/>
      <c r="AA41" s="604"/>
      <c r="AB41" s="604"/>
      <c r="AC41" s="604"/>
      <c r="AD41" s="604"/>
      <c r="AE41" s="604"/>
      <c r="AF41" s="605"/>
      <c r="AG41" s="612"/>
      <c r="AH41" s="149"/>
      <c r="AI41" s="150"/>
      <c r="AJ41" s="151"/>
      <c r="AK41" s="151"/>
      <c r="AL41" s="150"/>
      <c r="AM41" s="152">
        <f>+J33</f>
        <v>1.2</v>
      </c>
      <c r="AN41" s="153" t="s">
        <v>63</v>
      </c>
      <c r="AO41" s="157">
        <f>SUM(AO34:AO40)</f>
        <v>4</v>
      </c>
      <c r="AP41" s="100"/>
      <c r="AQ41" s="101"/>
    </row>
    <row r="42" spans="1:43" s="84" customFormat="1" ht="12" customHeight="1">
      <c r="A42" s="89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9"/>
      <c r="AQ42" s="83"/>
    </row>
    <row r="43" spans="1:43" s="84" customFormat="1" ht="12" customHeight="1">
      <c r="A43" s="89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9"/>
      <c r="AQ43" s="83"/>
    </row>
    <row r="44" spans="1:43" s="84" customFormat="1" ht="12" customHeight="1">
      <c r="A44" s="89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9"/>
      <c r="AQ44" s="83"/>
    </row>
    <row r="45" spans="1:43" s="84" customFormat="1" ht="12" customHeight="1">
      <c r="A45" s="89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9"/>
      <c r="AQ45" s="83"/>
    </row>
    <row r="46" spans="1:43" s="84" customFormat="1" ht="12" customHeight="1" thickBot="1">
      <c r="A46" s="89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9"/>
      <c r="AQ46" s="83"/>
    </row>
    <row r="47" spans="1:43" s="102" customFormat="1" ht="19.899999999999999" customHeight="1">
      <c r="A47" s="100"/>
      <c r="B47" s="569" t="s">
        <v>47</v>
      </c>
      <c r="C47" s="570"/>
      <c r="D47" s="570"/>
      <c r="E47" s="570"/>
      <c r="F47" s="570"/>
      <c r="G47" s="570"/>
      <c r="H47" s="571"/>
      <c r="I47" s="575" t="str">
        <f>+PRESUPUESTO!$A$1</f>
        <v>" MEJORAMIENTO, ADECUACIÓN MENOR Y MANTENIMIENTO DE LA INFRAESTRUCTURA DE LAS INSTITUCIONES EDUCATIVAS URBANAS Y RURALES DEL MUNICIPIO DE SAN JOSÉ DE CÚCUTA"</v>
      </c>
      <c r="J47" s="576"/>
      <c r="K47" s="576"/>
      <c r="L47" s="576"/>
      <c r="M47" s="576"/>
      <c r="N47" s="576"/>
      <c r="O47" s="576"/>
      <c r="P47" s="576"/>
      <c r="Q47" s="576"/>
      <c r="R47" s="576"/>
      <c r="S47" s="576"/>
      <c r="T47" s="576"/>
      <c r="U47" s="576"/>
      <c r="V47" s="576"/>
      <c r="W47" s="576"/>
      <c r="X47" s="576"/>
      <c r="Y47" s="576"/>
      <c r="Z47" s="576"/>
      <c r="AA47" s="576"/>
      <c r="AB47" s="577"/>
      <c r="AC47" s="581" t="s">
        <v>48</v>
      </c>
      <c r="AD47" s="582"/>
      <c r="AE47" s="582"/>
      <c r="AF47" s="582"/>
      <c r="AG47" s="582"/>
      <c r="AH47" s="583"/>
      <c r="AI47" s="162" t="s">
        <v>49</v>
      </c>
      <c r="AJ47" s="162" t="s">
        <v>50</v>
      </c>
      <c r="AK47" s="587" t="s">
        <v>51</v>
      </c>
      <c r="AL47" s="588"/>
      <c r="AM47" s="589" t="s">
        <v>52</v>
      </c>
      <c r="AN47" s="590"/>
      <c r="AO47" s="591"/>
      <c r="AP47" s="100"/>
      <c r="AQ47" s="101"/>
    </row>
    <row r="48" spans="1:43" s="102" customFormat="1" ht="19.899999999999999" customHeight="1">
      <c r="A48" s="100"/>
      <c r="B48" s="572"/>
      <c r="C48" s="573"/>
      <c r="D48" s="573"/>
      <c r="E48" s="573"/>
      <c r="F48" s="573"/>
      <c r="G48" s="573"/>
      <c r="H48" s="574"/>
      <c r="I48" s="578"/>
      <c r="J48" s="579"/>
      <c r="K48" s="579"/>
      <c r="L48" s="579"/>
      <c r="M48" s="579"/>
      <c r="N48" s="579"/>
      <c r="O48" s="579"/>
      <c r="P48" s="579"/>
      <c r="Q48" s="579"/>
      <c r="R48" s="579"/>
      <c r="S48" s="579"/>
      <c r="T48" s="579"/>
      <c r="U48" s="579"/>
      <c r="V48" s="579"/>
      <c r="W48" s="579"/>
      <c r="X48" s="579"/>
      <c r="Y48" s="579"/>
      <c r="Z48" s="579"/>
      <c r="AA48" s="579"/>
      <c r="AB48" s="580"/>
      <c r="AC48" s="584"/>
      <c r="AD48" s="585"/>
      <c r="AE48" s="585"/>
      <c r="AF48" s="585"/>
      <c r="AG48" s="585"/>
      <c r="AH48" s="586"/>
      <c r="AI48" s="104"/>
      <c r="AJ48" s="104"/>
      <c r="AK48" s="557"/>
      <c r="AL48" s="558"/>
      <c r="AM48" s="559" t="s">
        <v>53</v>
      </c>
      <c r="AN48" s="560"/>
      <c r="AO48" s="561"/>
      <c r="AP48" s="100"/>
      <c r="AQ48" s="101"/>
    </row>
    <row r="49" spans="1:43" s="102" customFormat="1" ht="19.899999999999999" customHeight="1">
      <c r="A49" s="100"/>
      <c r="B49" s="568" t="s">
        <v>54</v>
      </c>
      <c r="C49" s="566"/>
      <c r="D49" s="566"/>
      <c r="E49" s="566"/>
      <c r="F49" s="566"/>
      <c r="G49" s="566"/>
      <c r="H49" s="566"/>
      <c r="I49" s="567"/>
      <c r="J49" s="562"/>
      <c r="K49" s="563"/>
      <c r="L49" s="563"/>
      <c r="M49" s="563"/>
      <c r="N49" s="563"/>
      <c r="O49" s="563"/>
      <c r="P49" s="563"/>
      <c r="Q49" s="563"/>
      <c r="R49" s="563"/>
      <c r="S49" s="563"/>
      <c r="T49" s="563"/>
      <c r="U49" s="563"/>
      <c r="V49" s="563"/>
      <c r="W49" s="563"/>
      <c r="X49" s="563"/>
      <c r="Y49" s="563"/>
      <c r="Z49" s="563"/>
      <c r="AA49" s="563"/>
      <c r="AB49" s="564"/>
      <c r="AC49" s="565" t="s">
        <v>55</v>
      </c>
      <c r="AD49" s="566"/>
      <c r="AE49" s="566"/>
      <c r="AF49" s="566"/>
      <c r="AG49" s="566"/>
      <c r="AH49" s="567"/>
      <c r="AI49" s="639"/>
      <c r="AJ49" s="640"/>
      <c r="AK49" s="640"/>
      <c r="AL49" s="641"/>
      <c r="AM49" s="650" t="s">
        <v>56</v>
      </c>
      <c r="AN49" s="651"/>
      <c r="AO49" s="194" t="str">
        <f>PRESUPUESTO!D15</f>
        <v>M2</v>
      </c>
      <c r="AP49" s="100"/>
      <c r="AQ49" s="101"/>
    </row>
    <row r="50" spans="1:43" s="102" customFormat="1" ht="19.899999999999999" customHeight="1">
      <c r="A50" s="100"/>
      <c r="B50" s="636" t="s">
        <v>57</v>
      </c>
      <c r="C50" s="637"/>
      <c r="D50" s="637"/>
      <c r="E50" s="637"/>
      <c r="F50" s="637"/>
      <c r="G50" s="637"/>
      <c r="H50" s="637"/>
      <c r="I50" s="638"/>
      <c r="J50" s="606" t="str">
        <f>+PRESUPUESTO!$A$14</f>
        <v>2.0    CUBIERTAS Y ESTRUCTURAS METALICAS</v>
      </c>
      <c r="K50" s="607"/>
      <c r="L50" s="607"/>
      <c r="M50" s="607"/>
      <c r="N50" s="607"/>
      <c r="O50" s="607"/>
      <c r="P50" s="607"/>
      <c r="Q50" s="607"/>
      <c r="R50" s="607"/>
      <c r="S50" s="607"/>
      <c r="T50" s="607"/>
      <c r="U50" s="607"/>
      <c r="V50" s="607"/>
      <c r="W50" s="607"/>
      <c r="X50" s="607"/>
      <c r="Y50" s="607"/>
      <c r="Z50" s="607"/>
      <c r="AA50" s="607"/>
      <c r="AB50" s="607"/>
      <c r="AC50" s="607"/>
      <c r="AD50" s="607"/>
      <c r="AE50" s="607"/>
      <c r="AF50" s="608"/>
      <c r="AG50" s="609"/>
      <c r="AH50" s="613" t="s">
        <v>58</v>
      </c>
      <c r="AI50" s="615" t="s">
        <v>59</v>
      </c>
      <c r="AJ50" s="616"/>
      <c r="AK50" s="617"/>
      <c r="AL50" s="642" t="s">
        <v>60</v>
      </c>
      <c r="AM50" s="642" t="s">
        <v>61</v>
      </c>
      <c r="AN50" s="646" t="s">
        <v>62</v>
      </c>
      <c r="AO50" s="644" t="s">
        <v>63</v>
      </c>
      <c r="AP50" s="100"/>
      <c r="AQ50" s="101"/>
    </row>
    <row r="51" spans="1:43" s="102" customFormat="1" ht="77.25" customHeight="1">
      <c r="A51" s="100"/>
      <c r="B51" s="592" t="s">
        <v>64</v>
      </c>
      <c r="C51" s="593"/>
      <c r="D51" s="593"/>
      <c r="E51" s="593"/>
      <c r="F51" s="593"/>
      <c r="G51" s="593"/>
      <c r="H51" s="593"/>
      <c r="I51" s="594"/>
      <c r="J51" s="595">
        <f>+PRESUPUESTO!A15</f>
        <v>2.1</v>
      </c>
      <c r="K51" s="596"/>
      <c r="L51" s="597" t="str">
        <f>+PRESUPUESTO!C15</f>
        <v>INSTALACION de tejas onduladas de diferentes medidas (fibrocemento, transparentes, metálicas, etc.)</v>
      </c>
      <c r="M51" s="598"/>
      <c r="N51" s="598"/>
      <c r="O51" s="598"/>
      <c r="P51" s="598"/>
      <c r="Q51" s="598"/>
      <c r="R51" s="598"/>
      <c r="S51" s="598"/>
      <c r="T51" s="598"/>
      <c r="U51" s="598"/>
      <c r="V51" s="598"/>
      <c r="W51" s="598"/>
      <c r="X51" s="598"/>
      <c r="Y51" s="598"/>
      <c r="Z51" s="598"/>
      <c r="AA51" s="598"/>
      <c r="AB51" s="598"/>
      <c r="AC51" s="598"/>
      <c r="AD51" s="598"/>
      <c r="AE51" s="598"/>
      <c r="AF51" s="599"/>
      <c r="AG51" s="610"/>
      <c r="AH51" s="614"/>
      <c r="AI51" s="105" t="s">
        <v>65</v>
      </c>
      <c r="AJ51" s="105" t="s">
        <v>66</v>
      </c>
      <c r="AK51" s="105" t="s">
        <v>67</v>
      </c>
      <c r="AL51" s="643"/>
      <c r="AM51" s="643"/>
      <c r="AN51" s="647"/>
      <c r="AO51" s="645"/>
      <c r="AP51" s="100"/>
      <c r="AQ51" s="101"/>
    </row>
    <row r="52" spans="1:43" s="102" customFormat="1" ht="19.899999999999999" customHeight="1">
      <c r="A52" s="100"/>
      <c r="B52" s="106"/>
      <c r="C52" s="107"/>
      <c r="D52" s="107"/>
      <c r="E52" s="108"/>
      <c r="F52" s="109"/>
      <c r="G52" s="110"/>
      <c r="H52" s="110"/>
      <c r="I52" s="109"/>
      <c r="J52" s="111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0"/>
      <c r="X52" s="110"/>
      <c r="Y52" s="110"/>
      <c r="Z52" s="113"/>
      <c r="AA52" s="110"/>
      <c r="AB52" s="112"/>
      <c r="AC52" s="112"/>
      <c r="AD52" s="112"/>
      <c r="AE52" s="114"/>
      <c r="AF52" s="115"/>
      <c r="AG52" s="610"/>
      <c r="AH52" s="116"/>
      <c r="AI52" s="118"/>
      <c r="AJ52" s="118"/>
      <c r="AK52" s="118"/>
      <c r="AL52" s="118"/>
      <c r="AM52" s="118"/>
      <c r="AN52" s="119"/>
      <c r="AO52" s="120"/>
      <c r="AP52" s="100"/>
      <c r="AQ52" s="101"/>
    </row>
    <row r="53" spans="1:43" s="102" customFormat="1" ht="19.899999999999999" customHeight="1">
      <c r="A53" s="100"/>
      <c r="B53" s="121"/>
      <c r="C53" s="122"/>
      <c r="D53" s="122"/>
      <c r="E53" s="123"/>
      <c r="F53" s="124"/>
      <c r="G53" s="125"/>
      <c r="H53" s="125"/>
      <c r="I53" s="124"/>
      <c r="J53" s="126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5"/>
      <c r="X53" s="125"/>
      <c r="Y53" s="125"/>
      <c r="Z53" s="128"/>
      <c r="AA53" s="125"/>
      <c r="AB53" s="127"/>
      <c r="AC53" s="127"/>
      <c r="AD53" s="127"/>
      <c r="AE53" s="129"/>
      <c r="AF53" s="130"/>
      <c r="AG53" s="610"/>
      <c r="AH53" s="158"/>
      <c r="AI53" s="132">
        <v>7.5</v>
      </c>
      <c r="AJ53" s="132">
        <v>5</v>
      </c>
      <c r="AK53" s="133"/>
      <c r="AL53" s="133">
        <f>AI53*AJ53</f>
        <v>37.5</v>
      </c>
      <c r="AM53" s="133">
        <v>1</v>
      </c>
      <c r="AN53" s="753" t="s">
        <v>68</v>
      </c>
      <c r="AO53" s="136">
        <f>AL53*AM53</f>
        <v>37.5</v>
      </c>
      <c r="AP53" s="100"/>
      <c r="AQ53" s="101"/>
    </row>
    <row r="54" spans="1:43" s="102" customFormat="1" ht="19.899999999999999" customHeight="1">
      <c r="A54" s="100"/>
      <c r="B54" s="121"/>
      <c r="C54" s="122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37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/>
      <c r="AD54" s="138"/>
      <c r="AE54" s="122"/>
      <c r="AF54" s="139"/>
      <c r="AG54" s="611"/>
      <c r="AH54" s="159"/>
      <c r="AI54" s="141">
        <v>10</v>
      </c>
      <c r="AJ54" s="141">
        <v>5.8</v>
      </c>
      <c r="AK54" s="160"/>
      <c r="AL54" s="133">
        <f t="shared" ref="AL54:AL55" si="3">AI54*AJ54</f>
        <v>58</v>
      </c>
      <c r="AM54" s="133">
        <v>1</v>
      </c>
      <c r="AN54" s="135" t="s">
        <v>69</v>
      </c>
      <c r="AO54" s="136">
        <f t="shared" ref="AO54:AO56" si="4">AL54*AM54</f>
        <v>58</v>
      </c>
      <c r="AP54" s="100"/>
      <c r="AQ54" s="101"/>
    </row>
    <row r="55" spans="1:43" s="102" customFormat="1" ht="19.899999999999999" customHeight="1">
      <c r="A55" s="100"/>
      <c r="B55" s="121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37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/>
      <c r="AD55" s="138"/>
      <c r="AE55" s="122"/>
      <c r="AF55" s="139"/>
      <c r="AG55" s="611"/>
      <c r="AH55" s="159"/>
      <c r="AI55" s="141">
        <v>10</v>
      </c>
      <c r="AJ55" s="141">
        <v>5.8</v>
      </c>
      <c r="AK55" s="160"/>
      <c r="AL55" s="133">
        <f t="shared" si="3"/>
        <v>58</v>
      </c>
      <c r="AM55" s="133">
        <v>1</v>
      </c>
      <c r="AN55" s="119" t="s">
        <v>70</v>
      </c>
      <c r="AO55" s="136">
        <f t="shared" si="4"/>
        <v>58</v>
      </c>
      <c r="AP55" s="100"/>
      <c r="AQ55" s="101"/>
    </row>
    <row r="56" spans="1:43" s="102" customFormat="1" ht="19.899999999999999" customHeight="1">
      <c r="A56" s="100"/>
      <c r="B56" s="121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38"/>
      <c r="AE56" s="122"/>
      <c r="AF56" s="139"/>
      <c r="AG56" s="610"/>
      <c r="AH56" s="116"/>
      <c r="AI56" s="141">
        <v>16</v>
      </c>
      <c r="AJ56" s="141">
        <v>2</v>
      </c>
      <c r="AK56" s="142"/>
      <c r="AL56" s="133">
        <f t="shared" ref="AL56" si="5">AI56*AJ56</f>
        <v>32</v>
      </c>
      <c r="AM56" s="133">
        <v>1</v>
      </c>
      <c r="AN56" s="119" t="s">
        <v>73</v>
      </c>
      <c r="AO56" s="136">
        <f t="shared" si="4"/>
        <v>32</v>
      </c>
      <c r="AP56" s="100"/>
      <c r="AQ56" s="101"/>
    </row>
    <row r="57" spans="1:43" s="102" customFormat="1" ht="19.899999999999999" customHeight="1">
      <c r="A57" s="100"/>
      <c r="B57" s="219"/>
      <c r="AG57" s="610"/>
      <c r="AH57" s="116"/>
      <c r="AI57" s="143"/>
      <c r="AJ57" s="142"/>
      <c r="AK57" s="142"/>
      <c r="AL57" s="119"/>
      <c r="AM57" s="146"/>
      <c r="AN57" s="119"/>
      <c r="AO57" s="161"/>
      <c r="AP57" s="100"/>
      <c r="AQ57" s="101"/>
    </row>
    <row r="58" spans="1:43" s="102" customFormat="1" ht="19.899999999999999" customHeight="1">
      <c r="A58" s="100"/>
      <c r="B58" s="219"/>
      <c r="AG58" s="610"/>
      <c r="AH58" s="116"/>
      <c r="AI58" s="143"/>
      <c r="AJ58" s="142"/>
      <c r="AK58" s="142"/>
      <c r="AL58" s="119"/>
      <c r="AM58" s="147"/>
      <c r="AN58" s="119"/>
      <c r="AO58" s="161"/>
      <c r="AP58" s="100"/>
      <c r="AQ58" s="101"/>
    </row>
    <row r="59" spans="1:43" s="102" customFormat="1" ht="19.899999999999999" customHeight="1">
      <c r="A59" s="100"/>
      <c r="B59" s="600" t="s">
        <v>72</v>
      </c>
      <c r="C59" s="601"/>
      <c r="D59" s="601"/>
      <c r="E59" s="601"/>
      <c r="F59" s="601"/>
      <c r="G59" s="601"/>
      <c r="H59" s="601"/>
      <c r="I59" s="601"/>
      <c r="J59" s="601"/>
      <c r="K59" s="601"/>
      <c r="L59" s="601"/>
      <c r="M59" s="601"/>
      <c r="N59" s="601"/>
      <c r="O59" s="601"/>
      <c r="P59" s="601"/>
      <c r="Q59" s="601"/>
      <c r="R59" s="601"/>
      <c r="S59" s="601"/>
      <c r="T59" s="601"/>
      <c r="U59" s="601"/>
      <c r="V59" s="601"/>
      <c r="W59" s="601"/>
      <c r="X59" s="601"/>
      <c r="Y59" s="601"/>
      <c r="Z59" s="601"/>
      <c r="AA59" s="601"/>
      <c r="AB59" s="601"/>
      <c r="AC59" s="601"/>
      <c r="AD59" s="601"/>
      <c r="AE59" s="601"/>
      <c r="AF59" s="602"/>
      <c r="AG59" s="610"/>
      <c r="AH59" s="116"/>
      <c r="AI59" s="119"/>
      <c r="AJ59" s="142"/>
      <c r="AK59" s="142"/>
      <c r="AL59" s="119"/>
      <c r="AM59" s="147"/>
      <c r="AN59" s="119"/>
      <c r="AO59" s="161"/>
      <c r="AP59" s="100"/>
      <c r="AQ59" s="101"/>
    </row>
    <row r="60" spans="1:43" s="102" customFormat="1" ht="19.899999999999999" customHeight="1" thickBot="1">
      <c r="A60" s="100"/>
      <c r="B60" s="603"/>
      <c r="C60" s="604"/>
      <c r="D60" s="604"/>
      <c r="E60" s="604"/>
      <c r="F60" s="604"/>
      <c r="G60" s="604"/>
      <c r="H60" s="604"/>
      <c r="I60" s="604"/>
      <c r="J60" s="604"/>
      <c r="K60" s="604"/>
      <c r="L60" s="604"/>
      <c r="M60" s="604"/>
      <c r="N60" s="604"/>
      <c r="O60" s="604"/>
      <c r="P60" s="604"/>
      <c r="Q60" s="604"/>
      <c r="R60" s="604"/>
      <c r="S60" s="604"/>
      <c r="T60" s="604"/>
      <c r="U60" s="604"/>
      <c r="V60" s="604"/>
      <c r="W60" s="604"/>
      <c r="X60" s="604"/>
      <c r="Y60" s="604"/>
      <c r="Z60" s="604"/>
      <c r="AA60" s="604"/>
      <c r="AB60" s="604"/>
      <c r="AC60" s="604"/>
      <c r="AD60" s="604"/>
      <c r="AE60" s="604"/>
      <c r="AF60" s="605"/>
      <c r="AG60" s="612"/>
      <c r="AH60" s="149"/>
      <c r="AI60" s="150"/>
      <c r="AJ60" s="151"/>
      <c r="AK60" s="151"/>
      <c r="AL60" s="150"/>
      <c r="AM60" s="152">
        <f>+J51</f>
        <v>2.1</v>
      </c>
      <c r="AN60" s="153" t="s">
        <v>63</v>
      </c>
      <c r="AO60" s="154">
        <f>SUM(AO52:AO59)</f>
        <v>185.5</v>
      </c>
      <c r="AP60" s="100"/>
      <c r="AQ60" s="101"/>
    </row>
    <row r="61" spans="1:43" s="84" customFormat="1" ht="19.899999999999999" customHeight="1">
      <c r="A61" s="89"/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4"/>
      <c r="U61" s="94"/>
      <c r="V61" s="94"/>
      <c r="W61" s="94"/>
      <c r="X61" s="94"/>
      <c r="Y61" s="94"/>
      <c r="Z61" s="94"/>
      <c r="AA61" s="94"/>
      <c r="AB61" s="94"/>
      <c r="AC61" s="94"/>
      <c r="AD61" s="94"/>
      <c r="AE61" s="94"/>
      <c r="AF61" s="94"/>
      <c r="AG61" s="185"/>
      <c r="AH61" s="96"/>
      <c r="AI61" s="97"/>
      <c r="AJ61" s="98"/>
      <c r="AK61" s="98"/>
      <c r="AL61" s="97"/>
      <c r="AM61" s="99"/>
      <c r="AN61" s="91"/>
      <c r="AO61" s="92"/>
      <c r="AP61" s="83"/>
      <c r="AQ61" s="83"/>
    </row>
    <row r="62" spans="1:43" s="84" customFormat="1" ht="15" customHeight="1">
      <c r="A62" s="90"/>
    </row>
    <row r="63" spans="1:43" s="84" customFormat="1" ht="15" customHeight="1">
      <c r="A63" s="90"/>
      <c r="AP63" s="90"/>
    </row>
    <row r="64" spans="1:43" s="84" customFormat="1" ht="12" customHeight="1" thickBot="1">
      <c r="A64" s="89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  <c r="Y64" s="83"/>
      <c r="Z64" s="83"/>
      <c r="AA64" s="83"/>
      <c r="AB64" s="83"/>
      <c r="AC64" s="83"/>
      <c r="AD64" s="83"/>
      <c r="AE64" s="83"/>
      <c r="AF64" s="83"/>
      <c r="AG64" s="83"/>
      <c r="AH64" s="83"/>
      <c r="AI64" s="83"/>
      <c r="AJ64" s="83"/>
      <c r="AK64" s="83"/>
      <c r="AL64" s="83"/>
      <c r="AM64" s="83"/>
      <c r="AN64" s="83"/>
      <c r="AO64" s="83"/>
      <c r="AP64" s="89"/>
      <c r="AQ64" s="83"/>
    </row>
    <row r="65" spans="1:43" s="102" customFormat="1" ht="19.899999999999999" customHeight="1">
      <c r="A65" s="100"/>
      <c r="B65" s="569" t="s">
        <v>47</v>
      </c>
      <c r="C65" s="570"/>
      <c r="D65" s="570"/>
      <c r="E65" s="570"/>
      <c r="F65" s="570"/>
      <c r="G65" s="570"/>
      <c r="H65" s="571"/>
      <c r="I65" s="575" t="str">
        <f>+PRESUPUESTO!$A$1</f>
        <v>" MEJORAMIENTO, ADECUACIÓN MENOR Y MANTENIMIENTO DE LA INFRAESTRUCTURA DE LAS INSTITUCIONES EDUCATIVAS URBANAS Y RURALES DEL MUNICIPIO DE SAN JOSÉ DE CÚCUTA"</v>
      </c>
      <c r="J65" s="576"/>
      <c r="K65" s="576"/>
      <c r="L65" s="576"/>
      <c r="M65" s="576"/>
      <c r="N65" s="576"/>
      <c r="O65" s="576"/>
      <c r="P65" s="576"/>
      <c r="Q65" s="576"/>
      <c r="R65" s="576"/>
      <c r="S65" s="576"/>
      <c r="T65" s="576"/>
      <c r="U65" s="576"/>
      <c r="V65" s="576"/>
      <c r="W65" s="576"/>
      <c r="X65" s="576"/>
      <c r="Y65" s="576"/>
      <c r="Z65" s="576"/>
      <c r="AA65" s="576"/>
      <c r="AB65" s="577"/>
      <c r="AC65" s="581" t="s">
        <v>48</v>
      </c>
      <c r="AD65" s="582"/>
      <c r="AE65" s="582"/>
      <c r="AF65" s="582"/>
      <c r="AG65" s="582"/>
      <c r="AH65" s="583"/>
      <c r="AI65" s="162" t="s">
        <v>49</v>
      </c>
      <c r="AJ65" s="162" t="s">
        <v>50</v>
      </c>
      <c r="AK65" s="587" t="s">
        <v>51</v>
      </c>
      <c r="AL65" s="588"/>
      <c r="AM65" s="589" t="s">
        <v>52</v>
      </c>
      <c r="AN65" s="590"/>
      <c r="AO65" s="591"/>
      <c r="AP65" s="100"/>
      <c r="AQ65" s="101"/>
    </row>
    <row r="66" spans="1:43" s="102" customFormat="1" ht="19.899999999999999" customHeight="1">
      <c r="A66" s="100"/>
      <c r="B66" s="572"/>
      <c r="C66" s="573"/>
      <c r="D66" s="573"/>
      <c r="E66" s="573"/>
      <c r="F66" s="573"/>
      <c r="G66" s="573"/>
      <c r="H66" s="574"/>
      <c r="I66" s="578"/>
      <c r="J66" s="579"/>
      <c r="K66" s="579"/>
      <c r="L66" s="579"/>
      <c r="M66" s="579"/>
      <c r="N66" s="579"/>
      <c r="O66" s="579"/>
      <c r="P66" s="579"/>
      <c r="Q66" s="579"/>
      <c r="R66" s="579"/>
      <c r="S66" s="579"/>
      <c r="T66" s="579"/>
      <c r="U66" s="579"/>
      <c r="V66" s="579"/>
      <c r="W66" s="579"/>
      <c r="X66" s="579"/>
      <c r="Y66" s="579"/>
      <c r="Z66" s="579"/>
      <c r="AA66" s="579"/>
      <c r="AB66" s="580"/>
      <c r="AC66" s="584"/>
      <c r="AD66" s="585"/>
      <c r="AE66" s="585"/>
      <c r="AF66" s="585"/>
      <c r="AG66" s="585"/>
      <c r="AH66" s="586"/>
      <c r="AI66" s="104"/>
      <c r="AJ66" s="104"/>
      <c r="AK66" s="557"/>
      <c r="AL66" s="558"/>
      <c r="AM66" s="559" t="s">
        <v>53</v>
      </c>
      <c r="AN66" s="560"/>
      <c r="AO66" s="561"/>
      <c r="AP66" s="100"/>
      <c r="AQ66" s="101"/>
    </row>
    <row r="67" spans="1:43" s="102" customFormat="1" ht="19.899999999999999" customHeight="1">
      <c r="A67" s="100"/>
      <c r="B67" s="568" t="s">
        <v>54</v>
      </c>
      <c r="C67" s="566"/>
      <c r="D67" s="566"/>
      <c r="E67" s="566"/>
      <c r="F67" s="566"/>
      <c r="G67" s="566"/>
      <c r="H67" s="566"/>
      <c r="I67" s="567"/>
      <c r="J67" s="562"/>
      <c r="K67" s="563"/>
      <c r="L67" s="563"/>
      <c r="M67" s="563"/>
      <c r="N67" s="563"/>
      <c r="O67" s="563"/>
      <c r="P67" s="563"/>
      <c r="Q67" s="563"/>
      <c r="R67" s="563"/>
      <c r="S67" s="563"/>
      <c r="T67" s="563"/>
      <c r="U67" s="563"/>
      <c r="V67" s="563"/>
      <c r="W67" s="563"/>
      <c r="X67" s="563"/>
      <c r="Y67" s="563"/>
      <c r="Z67" s="563"/>
      <c r="AA67" s="563"/>
      <c r="AB67" s="564"/>
      <c r="AC67" s="565" t="s">
        <v>55</v>
      </c>
      <c r="AD67" s="566"/>
      <c r="AE67" s="566"/>
      <c r="AF67" s="566"/>
      <c r="AG67" s="566"/>
      <c r="AH67" s="567"/>
      <c r="AI67" s="639"/>
      <c r="AJ67" s="640"/>
      <c r="AK67" s="640"/>
      <c r="AL67" s="641"/>
      <c r="AM67" s="650" t="s">
        <v>56</v>
      </c>
      <c r="AN67" s="651"/>
      <c r="AO67" s="194" t="str">
        <f>PRESUPUESTO!D16</f>
        <v>M2</v>
      </c>
      <c r="AP67" s="100"/>
      <c r="AQ67" s="101"/>
    </row>
    <row r="68" spans="1:43" s="102" customFormat="1" ht="19.899999999999999" customHeight="1">
      <c r="A68" s="100"/>
      <c r="B68" s="636" t="s">
        <v>57</v>
      </c>
      <c r="C68" s="637"/>
      <c r="D68" s="637"/>
      <c r="E68" s="637"/>
      <c r="F68" s="637"/>
      <c r="G68" s="637"/>
      <c r="H68" s="637"/>
      <c r="I68" s="638"/>
      <c r="J68" s="606" t="str">
        <f>+PRESUPUESTO!$A$14</f>
        <v>2.0    CUBIERTAS Y ESTRUCTURAS METALICAS</v>
      </c>
      <c r="K68" s="607"/>
      <c r="L68" s="607"/>
      <c r="M68" s="607"/>
      <c r="N68" s="607"/>
      <c r="O68" s="607"/>
      <c r="P68" s="607"/>
      <c r="Q68" s="607"/>
      <c r="R68" s="607"/>
      <c r="S68" s="607"/>
      <c r="T68" s="607"/>
      <c r="U68" s="607"/>
      <c r="V68" s="607"/>
      <c r="W68" s="607"/>
      <c r="X68" s="607"/>
      <c r="Y68" s="607"/>
      <c r="Z68" s="607"/>
      <c r="AA68" s="607"/>
      <c r="AB68" s="607"/>
      <c r="AC68" s="607"/>
      <c r="AD68" s="607"/>
      <c r="AE68" s="607"/>
      <c r="AF68" s="608"/>
      <c r="AG68" s="609"/>
      <c r="AH68" s="613" t="s">
        <v>58</v>
      </c>
      <c r="AI68" s="615" t="s">
        <v>59</v>
      </c>
      <c r="AJ68" s="616"/>
      <c r="AK68" s="617"/>
      <c r="AL68" s="642" t="s">
        <v>60</v>
      </c>
      <c r="AM68" s="642" t="s">
        <v>61</v>
      </c>
      <c r="AN68" s="646" t="s">
        <v>62</v>
      </c>
      <c r="AO68" s="644" t="s">
        <v>63</v>
      </c>
      <c r="AP68" s="100"/>
      <c r="AQ68" s="101"/>
    </row>
    <row r="69" spans="1:43" s="102" customFormat="1" ht="77.25" customHeight="1">
      <c r="A69" s="100"/>
      <c r="B69" s="592" t="s">
        <v>64</v>
      </c>
      <c r="C69" s="593"/>
      <c r="D69" s="593"/>
      <c r="E69" s="593"/>
      <c r="F69" s="593"/>
      <c r="G69" s="593"/>
      <c r="H69" s="593"/>
      <c r="I69" s="594"/>
      <c r="J69" s="595">
        <f>PRESUPUESTO!A16</f>
        <v>2.2000000000000002</v>
      </c>
      <c r="K69" s="596"/>
      <c r="L69" s="597" t="str">
        <f>PRESUPUESTO!C16</f>
        <v>Suministro e instalacion de cielo raso en PVC 10mm, incluye estructura en madera y/o metalica</v>
      </c>
      <c r="M69" s="598"/>
      <c r="N69" s="598"/>
      <c r="O69" s="598"/>
      <c r="P69" s="598"/>
      <c r="Q69" s="598"/>
      <c r="R69" s="598"/>
      <c r="S69" s="598"/>
      <c r="T69" s="598"/>
      <c r="U69" s="598"/>
      <c r="V69" s="598"/>
      <c r="W69" s="598"/>
      <c r="X69" s="598"/>
      <c r="Y69" s="598"/>
      <c r="Z69" s="598"/>
      <c r="AA69" s="598"/>
      <c r="AB69" s="598"/>
      <c r="AC69" s="598"/>
      <c r="AD69" s="598"/>
      <c r="AE69" s="598"/>
      <c r="AF69" s="599"/>
      <c r="AG69" s="610"/>
      <c r="AH69" s="614"/>
      <c r="AI69" s="105" t="s">
        <v>65</v>
      </c>
      <c r="AJ69" s="105" t="s">
        <v>66</v>
      </c>
      <c r="AK69" s="105" t="s">
        <v>67</v>
      </c>
      <c r="AL69" s="643"/>
      <c r="AM69" s="643"/>
      <c r="AN69" s="647"/>
      <c r="AO69" s="645"/>
      <c r="AP69" s="100"/>
      <c r="AQ69" s="101"/>
    </row>
    <row r="70" spans="1:43" s="102" customFormat="1" ht="19.899999999999999" customHeight="1">
      <c r="A70" s="100"/>
      <c r="B70" s="106"/>
      <c r="C70" s="107"/>
      <c r="D70" s="107"/>
      <c r="E70" s="108"/>
      <c r="F70" s="109"/>
      <c r="G70" s="110"/>
      <c r="H70" s="110"/>
      <c r="I70" s="109"/>
      <c r="J70" s="111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0"/>
      <c r="X70" s="110"/>
      <c r="Y70" s="110"/>
      <c r="Z70" s="113"/>
      <c r="AA70" s="110"/>
      <c r="AB70" s="112"/>
      <c r="AC70" s="112"/>
      <c r="AD70" s="112"/>
      <c r="AE70" s="114"/>
      <c r="AF70" s="115"/>
      <c r="AG70" s="610"/>
      <c r="AH70" s="116"/>
      <c r="AI70" s="118"/>
      <c r="AJ70" s="118"/>
      <c r="AK70" s="118"/>
      <c r="AL70" s="118"/>
      <c r="AM70" s="118"/>
      <c r="AN70" s="119"/>
      <c r="AO70" s="120"/>
      <c r="AP70" s="100"/>
      <c r="AQ70" s="101"/>
    </row>
    <row r="71" spans="1:43" s="102" customFormat="1" ht="19.899999999999999" customHeight="1">
      <c r="A71" s="100"/>
      <c r="B71" s="121"/>
      <c r="C71" s="122"/>
      <c r="D71" s="122"/>
      <c r="E71" s="123"/>
      <c r="F71" s="124"/>
      <c r="G71" s="125"/>
      <c r="H71" s="125"/>
      <c r="I71" s="124"/>
      <c r="J71" s="126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5"/>
      <c r="X71" s="125"/>
      <c r="Y71" s="125"/>
      <c r="Z71" s="128"/>
      <c r="AA71" s="125"/>
      <c r="AB71" s="127"/>
      <c r="AC71" s="127"/>
      <c r="AD71" s="127"/>
      <c r="AE71" s="129"/>
      <c r="AF71" s="130"/>
      <c r="AG71" s="610"/>
      <c r="AH71" s="158"/>
      <c r="AI71" s="132">
        <v>6.5</v>
      </c>
      <c r="AJ71" s="132">
        <v>4.5</v>
      </c>
      <c r="AK71" s="133"/>
      <c r="AL71" s="133">
        <f>AI71*AJ71</f>
        <v>29.25</v>
      </c>
      <c r="AM71" s="133">
        <v>1</v>
      </c>
      <c r="AN71" s="135" t="s">
        <v>68</v>
      </c>
      <c r="AO71" s="136">
        <f>AL71*AM71</f>
        <v>29.25</v>
      </c>
      <c r="AP71" s="100"/>
      <c r="AQ71" s="101"/>
    </row>
    <row r="72" spans="1:43" s="102" customFormat="1" ht="19.899999999999999" customHeight="1">
      <c r="A72" s="100"/>
      <c r="B72" s="121"/>
      <c r="C72" s="122"/>
      <c r="D72" s="122"/>
      <c r="E72" s="122"/>
      <c r="F72" s="122"/>
      <c r="G72" s="122"/>
      <c r="H72" s="122"/>
      <c r="I72" s="122"/>
      <c r="J72" s="122"/>
      <c r="K72" s="122"/>
      <c r="L72" s="122"/>
      <c r="M72" s="122"/>
      <c r="N72" s="122"/>
      <c r="O72" s="137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  <c r="AC72" s="122"/>
      <c r="AD72" s="138"/>
      <c r="AE72" s="122"/>
      <c r="AF72" s="139"/>
      <c r="AG72" s="611"/>
      <c r="AH72" s="159"/>
      <c r="AI72" s="141"/>
      <c r="AJ72" s="141"/>
      <c r="AK72" s="160"/>
      <c r="AL72" s="133"/>
      <c r="AM72" s="133"/>
      <c r="AN72" s="135"/>
      <c r="AO72" s="136"/>
      <c r="AP72" s="100"/>
      <c r="AQ72" s="101"/>
    </row>
    <row r="73" spans="1:43" s="102" customFormat="1" ht="19.899999999999999" customHeight="1">
      <c r="A73" s="100"/>
      <c r="B73" s="121"/>
      <c r="C73" s="122"/>
      <c r="D73" s="122"/>
      <c r="E73" s="122"/>
      <c r="F73" s="122"/>
      <c r="G73" s="122"/>
      <c r="H73" s="122"/>
      <c r="I73" s="122"/>
      <c r="J73" s="122"/>
      <c r="K73" s="122"/>
      <c r="L73" s="122"/>
      <c r="M73" s="122"/>
      <c r="N73" s="122"/>
      <c r="O73" s="137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  <c r="AC73" s="122"/>
      <c r="AD73" s="138"/>
      <c r="AE73" s="122"/>
      <c r="AF73" s="139"/>
      <c r="AG73" s="611"/>
      <c r="AH73" s="159"/>
      <c r="AI73" s="141"/>
      <c r="AJ73" s="141"/>
      <c r="AK73" s="160"/>
      <c r="AL73" s="133"/>
      <c r="AM73" s="133"/>
      <c r="AN73" s="119"/>
      <c r="AO73" s="136"/>
      <c r="AP73" s="100"/>
      <c r="AQ73" s="101"/>
    </row>
    <row r="74" spans="1:43" s="102" customFormat="1" ht="19.899999999999999" customHeight="1">
      <c r="A74" s="100"/>
      <c r="B74" s="121"/>
      <c r="C74" s="122"/>
      <c r="D74" s="122"/>
      <c r="E74" s="122"/>
      <c r="F74" s="122"/>
      <c r="G74" s="122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  <c r="AC74" s="122"/>
      <c r="AD74" s="138"/>
      <c r="AE74" s="122"/>
      <c r="AF74" s="139"/>
      <c r="AG74" s="610"/>
      <c r="AH74" s="116"/>
      <c r="AI74" s="143"/>
      <c r="AJ74" s="142"/>
      <c r="AK74" s="142"/>
      <c r="AL74" s="144"/>
      <c r="AM74" s="145"/>
      <c r="AN74" s="119"/>
      <c r="AO74" s="161"/>
      <c r="AP74" s="100"/>
      <c r="AQ74" s="101"/>
    </row>
    <row r="75" spans="1:43" s="102" customFormat="1" ht="19.899999999999999" customHeight="1">
      <c r="A75" s="100"/>
      <c r="B75" s="219"/>
      <c r="AG75" s="610"/>
      <c r="AH75" s="116"/>
      <c r="AI75" s="143"/>
      <c r="AJ75" s="142"/>
      <c r="AK75" s="142"/>
      <c r="AL75" s="119"/>
      <c r="AM75" s="146"/>
      <c r="AN75" s="119"/>
      <c r="AO75" s="161"/>
      <c r="AP75" s="100"/>
      <c r="AQ75" s="101"/>
    </row>
    <row r="76" spans="1:43" s="102" customFormat="1" ht="19.899999999999999" customHeight="1">
      <c r="A76" s="100"/>
      <c r="B76" s="219"/>
      <c r="AG76" s="610"/>
      <c r="AH76" s="116"/>
      <c r="AI76" s="143"/>
      <c r="AJ76" s="142"/>
      <c r="AK76" s="142"/>
      <c r="AL76" s="119"/>
      <c r="AM76" s="147"/>
      <c r="AN76" s="119"/>
      <c r="AO76" s="161"/>
      <c r="AP76" s="100"/>
      <c r="AQ76" s="101"/>
    </row>
    <row r="77" spans="1:43" s="102" customFormat="1" ht="19.899999999999999" customHeight="1">
      <c r="A77" s="100"/>
      <c r="B77" s="600" t="s">
        <v>72</v>
      </c>
      <c r="C77" s="601"/>
      <c r="D77" s="601"/>
      <c r="E77" s="601"/>
      <c r="F77" s="601"/>
      <c r="G77" s="601"/>
      <c r="H77" s="601"/>
      <c r="I77" s="601"/>
      <c r="J77" s="601"/>
      <c r="K77" s="601"/>
      <c r="L77" s="601"/>
      <c r="M77" s="601"/>
      <c r="N77" s="601"/>
      <c r="O77" s="601"/>
      <c r="P77" s="601"/>
      <c r="Q77" s="601"/>
      <c r="R77" s="601"/>
      <c r="S77" s="601"/>
      <c r="T77" s="601"/>
      <c r="U77" s="601"/>
      <c r="V77" s="601"/>
      <c r="W77" s="601"/>
      <c r="X77" s="601"/>
      <c r="Y77" s="601"/>
      <c r="Z77" s="601"/>
      <c r="AA77" s="601"/>
      <c r="AB77" s="601"/>
      <c r="AC77" s="601"/>
      <c r="AD77" s="601"/>
      <c r="AE77" s="601"/>
      <c r="AF77" s="602"/>
      <c r="AG77" s="610"/>
      <c r="AH77" s="116"/>
      <c r="AI77" s="119"/>
      <c r="AJ77" s="142"/>
      <c r="AK77" s="142"/>
      <c r="AL77" s="119"/>
      <c r="AM77" s="147"/>
      <c r="AN77" s="119"/>
      <c r="AO77" s="161"/>
      <c r="AP77" s="100"/>
      <c r="AQ77" s="101"/>
    </row>
    <row r="78" spans="1:43" s="102" customFormat="1" ht="19.899999999999999" customHeight="1" thickBot="1">
      <c r="A78" s="100"/>
      <c r="B78" s="603"/>
      <c r="C78" s="604"/>
      <c r="D78" s="604"/>
      <c r="E78" s="604"/>
      <c r="F78" s="604"/>
      <c r="G78" s="604"/>
      <c r="H78" s="604"/>
      <c r="I78" s="604"/>
      <c r="J78" s="604"/>
      <c r="K78" s="604"/>
      <c r="L78" s="604"/>
      <c r="M78" s="604"/>
      <c r="N78" s="604"/>
      <c r="O78" s="604"/>
      <c r="P78" s="604"/>
      <c r="Q78" s="604"/>
      <c r="R78" s="604"/>
      <c r="S78" s="604"/>
      <c r="T78" s="604"/>
      <c r="U78" s="604"/>
      <c r="V78" s="604"/>
      <c r="W78" s="604"/>
      <c r="X78" s="604"/>
      <c r="Y78" s="604"/>
      <c r="Z78" s="604"/>
      <c r="AA78" s="604"/>
      <c r="AB78" s="604"/>
      <c r="AC78" s="604"/>
      <c r="AD78" s="604"/>
      <c r="AE78" s="604"/>
      <c r="AF78" s="605"/>
      <c r="AG78" s="612"/>
      <c r="AH78" s="149"/>
      <c r="AI78" s="150"/>
      <c r="AJ78" s="151"/>
      <c r="AK78" s="151"/>
      <c r="AL78" s="150"/>
      <c r="AM78" s="152">
        <f>+J69</f>
        <v>2.2000000000000002</v>
      </c>
      <c r="AN78" s="153" t="s">
        <v>63</v>
      </c>
      <c r="AO78" s="154">
        <f>SUM(AO70:AO77)</f>
        <v>29.25</v>
      </c>
      <c r="AP78" s="100"/>
      <c r="AQ78" s="101"/>
    </row>
    <row r="79" spans="1:43" s="84" customFormat="1" ht="15" customHeight="1">
      <c r="A79" s="90"/>
      <c r="AP79" s="90"/>
    </row>
    <row r="80" spans="1:43" s="84" customFormat="1" ht="15" customHeight="1" thickBot="1">
      <c r="A80" s="90"/>
      <c r="AP80" s="90"/>
    </row>
    <row r="81" spans="1:43" s="102" customFormat="1" ht="19.899999999999999" customHeight="1">
      <c r="A81" s="100"/>
      <c r="B81" s="569" t="s">
        <v>47</v>
      </c>
      <c r="C81" s="570"/>
      <c r="D81" s="570"/>
      <c r="E81" s="570"/>
      <c r="F81" s="570"/>
      <c r="G81" s="570"/>
      <c r="H81" s="571"/>
      <c r="I81" s="575" t="str">
        <f>+PRESUPUESTO!$A$1</f>
        <v>" MEJORAMIENTO, ADECUACIÓN MENOR Y MANTENIMIENTO DE LA INFRAESTRUCTURA DE LAS INSTITUCIONES EDUCATIVAS URBANAS Y RURALES DEL MUNICIPIO DE SAN JOSÉ DE CÚCUTA"</v>
      </c>
      <c r="J81" s="576"/>
      <c r="K81" s="576"/>
      <c r="L81" s="576"/>
      <c r="M81" s="576"/>
      <c r="N81" s="576"/>
      <c r="O81" s="576"/>
      <c r="P81" s="576"/>
      <c r="Q81" s="576"/>
      <c r="R81" s="576"/>
      <c r="S81" s="576"/>
      <c r="T81" s="576"/>
      <c r="U81" s="576"/>
      <c r="V81" s="576"/>
      <c r="W81" s="576"/>
      <c r="X81" s="576"/>
      <c r="Y81" s="576"/>
      <c r="Z81" s="576"/>
      <c r="AA81" s="576"/>
      <c r="AB81" s="577"/>
      <c r="AC81" s="581" t="s">
        <v>48</v>
      </c>
      <c r="AD81" s="582"/>
      <c r="AE81" s="582"/>
      <c r="AF81" s="582"/>
      <c r="AG81" s="582"/>
      <c r="AH81" s="583"/>
      <c r="AI81" s="162" t="s">
        <v>49</v>
      </c>
      <c r="AJ81" s="162" t="s">
        <v>50</v>
      </c>
      <c r="AK81" s="587" t="s">
        <v>51</v>
      </c>
      <c r="AL81" s="588"/>
      <c r="AM81" s="589" t="s">
        <v>52</v>
      </c>
      <c r="AN81" s="590"/>
      <c r="AO81" s="591"/>
      <c r="AP81" s="100"/>
      <c r="AQ81" s="101"/>
    </row>
    <row r="82" spans="1:43" s="102" customFormat="1" ht="19.899999999999999" customHeight="1">
      <c r="A82" s="100"/>
      <c r="B82" s="572"/>
      <c r="C82" s="573"/>
      <c r="D82" s="573"/>
      <c r="E82" s="573"/>
      <c r="F82" s="573"/>
      <c r="G82" s="573"/>
      <c r="H82" s="574"/>
      <c r="I82" s="578"/>
      <c r="J82" s="579"/>
      <c r="K82" s="579"/>
      <c r="L82" s="579"/>
      <c r="M82" s="579"/>
      <c r="N82" s="579"/>
      <c r="O82" s="579"/>
      <c r="P82" s="579"/>
      <c r="Q82" s="579"/>
      <c r="R82" s="579"/>
      <c r="S82" s="579"/>
      <c r="T82" s="579"/>
      <c r="U82" s="579"/>
      <c r="V82" s="579"/>
      <c r="W82" s="579"/>
      <c r="X82" s="579"/>
      <c r="Y82" s="579"/>
      <c r="Z82" s="579"/>
      <c r="AA82" s="579"/>
      <c r="AB82" s="580"/>
      <c r="AC82" s="584"/>
      <c r="AD82" s="585"/>
      <c r="AE82" s="585"/>
      <c r="AF82" s="585"/>
      <c r="AG82" s="585"/>
      <c r="AH82" s="586"/>
      <c r="AI82" s="104"/>
      <c r="AJ82" s="104"/>
      <c r="AK82" s="557"/>
      <c r="AL82" s="558"/>
      <c r="AM82" s="559" t="s">
        <v>53</v>
      </c>
      <c r="AN82" s="560"/>
      <c r="AO82" s="561"/>
      <c r="AP82" s="100"/>
      <c r="AQ82" s="101"/>
    </row>
    <row r="83" spans="1:43" s="102" customFormat="1" ht="19.899999999999999" customHeight="1">
      <c r="A83" s="100"/>
      <c r="B83" s="568" t="s">
        <v>54</v>
      </c>
      <c r="C83" s="566"/>
      <c r="D83" s="566"/>
      <c r="E83" s="566"/>
      <c r="F83" s="566"/>
      <c r="G83" s="566"/>
      <c r="H83" s="566"/>
      <c r="I83" s="567"/>
      <c r="J83" s="562"/>
      <c r="K83" s="563"/>
      <c r="L83" s="563"/>
      <c r="M83" s="563"/>
      <c r="N83" s="563"/>
      <c r="O83" s="563"/>
      <c r="P83" s="563"/>
      <c r="Q83" s="563"/>
      <c r="R83" s="563"/>
      <c r="S83" s="563"/>
      <c r="T83" s="563"/>
      <c r="U83" s="563"/>
      <c r="V83" s="563"/>
      <c r="W83" s="563"/>
      <c r="X83" s="563"/>
      <c r="Y83" s="563"/>
      <c r="Z83" s="563"/>
      <c r="AA83" s="563"/>
      <c r="AB83" s="564"/>
      <c r="AC83" s="565" t="s">
        <v>55</v>
      </c>
      <c r="AD83" s="566"/>
      <c r="AE83" s="566"/>
      <c r="AF83" s="566"/>
      <c r="AG83" s="566"/>
      <c r="AH83" s="567"/>
      <c r="AI83" s="639"/>
      <c r="AJ83" s="640"/>
      <c r="AK83" s="640"/>
      <c r="AL83" s="641"/>
      <c r="AM83" s="650" t="s">
        <v>56</v>
      </c>
      <c r="AN83" s="651"/>
      <c r="AO83" s="194" t="e">
        <f>PRESUPUESTO!#REF!</f>
        <v>#REF!</v>
      </c>
      <c r="AP83" s="100"/>
      <c r="AQ83" s="101"/>
    </row>
    <row r="84" spans="1:43" s="102" customFormat="1" ht="19.899999999999999" customHeight="1">
      <c r="A84" s="100"/>
      <c r="B84" s="636" t="s">
        <v>57</v>
      </c>
      <c r="C84" s="637"/>
      <c r="D84" s="637"/>
      <c r="E84" s="637"/>
      <c r="F84" s="637"/>
      <c r="G84" s="637"/>
      <c r="H84" s="637"/>
      <c r="I84" s="638"/>
      <c r="J84" s="606" t="str">
        <f>PRESUPUESTO!A18</f>
        <v xml:space="preserve">3.0 PINTURA </v>
      </c>
      <c r="K84" s="607"/>
      <c r="L84" s="607"/>
      <c r="M84" s="607"/>
      <c r="N84" s="607"/>
      <c r="O84" s="607"/>
      <c r="P84" s="607"/>
      <c r="Q84" s="607"/>
      <c r="R84" s="607"/>
      <c r="S84" s="607"/>
      <c r="T84" s="607"/>
      <c r="U84" s="607"/>
      <c r="V84" s="607"/>
      <c r="W84" s="607"/>
      <c r="X84" s="607"/>
      <c r="Y84" s="607"/>
      <c r="Z84" s="607"/>
      <c r="AA84" s="607"/>
      <c r="AB84" s="607"/>
      <c r="AC84" s="607"/>
      <c r="AD84" s="607"/>
      <c r="AE84" s="607"/>
      <c r="AF84" s="608"/>
      <c r="AG84" s="609"/>
      <c r="AH84" s="613" t="s">
        <v>58</v>
      </c>
      <c r="AI84" s="615" t="s">
        <v>59</v>
      </c>
      <c r="AJ84" s="616"/>
      <c r="AK84" s="617"/>
      <c r="AL84" s="642" t="s">
        <v>60</v>
      </c>
      <c r="AM84" s="642" t="s">
        <v>61</v>
      </c>
      <c r="AN84" s="646" t="s">
        <v>62</v>
      </c>
      <c r="AO84" s="644" t="s">
        <v>63</v>
      </c>
      <c r="AP84" s="100"/>
      <c r="AQ84" s="101"/>
    </row>
    <row r="85" spans="1:43" s="102" customFormat="1" ht="45.75" customHeight="1">
      <c r="A85" s="100"/>
      <c r="B85" s="592" t="s">
        <v>64</v>
      </c>
      <c r="C85" s="593"/>
      <c r="D85" s="593"/>
      <c r="E85" s="593"/>
      <c r="F85" s="593"/>
      <c r="G85" s="593"/>
      <c r="H85" s="593"/>
      <c r="I85" s="594"/>
      <c r="J85" s="648">
        <f>PRESUPUESTO!A19</f>
        <v>3.1</v>
      </c>
      <c r="K85" s="649"/>
      <c r="L85" s="597" t="str">
        <f>PRESUPUESTO!C19</f>
        <v>SUMINISTRO DE MATERIALES Y APLICACIÓN DE TRES (3) MANOS DE PINTURA VINILICA PARA MUROS TIPO 1(INCLUYE RESANES) COLOR A ESCOGER.</v>
      </c>
      <c r="M85" s="598"/>
      <c r="N85" s="598"/>
      <c r="O85" s="598"/>
      <c r="P85" s="598"/>
      <c r="Q85" s="598"/>
      <c r="R85" s="598"/>
      <c r="S85" s="598"/>
      <c r="T85" s="598"/>
      <c r="U85" s="598"/>
      <c r="V85" s="598"/>
      <c r="W85" s="598"/>
      <c r="X85" s="598"/>
      <c r="Y85" s="598"/>
      <c r="Z85" s="598"/>
      <c r="AA85" s="598"/>
      <c r="AB85" s="598"/>
      <c r="AC85" s="598"/>
      <c r="AD85" s="598"/>
      <c r="AE85" s="598"/>
      <c r="AF85" s="599"/>
      <c r="AG85" s="610"/>
      <c r="AH85" s="614"/>
      <c r="AI85" s="105" t="s">
        <v>65</v>
      </c>
      <c r="AJ85" s="105" t="s">
        <v>66</v>
      </c>
      <c r="AK85" s="105" t="s">
        <v>67</v>
      </c>
      <c r="AL85" s="643"/>
      <c r="AM85" s="643"/>
      <c r="AN85" s="647"/>
      <c r="AO85" s="645"/>
      <c r="AP85" s="100"/>
      <c r="AQ85" s="101"/>
    </row>
    <row r="86" spans="1:43" s="102" customFormat="1" ht="19.899999999999999" customHeight="1">
      <c r="A86" s="100"/>
      <c r="B86" s="106"/>
      <c r="C86" s="107"/>
      <c r="D86" s="107"/>
      <c r="E86" s="108"/>
      <c r="F86" s="109"/>
      <c r="G86" s="110"/>
      <c r="H86" s="110"/>
      <c r="I86" s="109"/>
      <c r="J86" s="111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2"/>
      <c r="V86" s="112"/>
      <c r="W86" s="110"/>
      <c r="X86" s="110"/>
      <c r="Y86" s="110"/>
      <c r="Z86" s="113"/>
      <c r="AA86" s="110"/>
      <c r="AB86" s="112"/>
      <c r="AC86" s="112"/>
      <c r="AD86" s="112"/>
      <c r="AE86" s="114"/>
      <c r="AF86" s="115"/>
      <c r="AG86" s="610"/>
      <c r="AH86" s="116"/>
      <c r="AI86" s="118"/>
      <c r="AJ86" s="118"/>
      <c r="AK86" s="118"/>
      <c r="AL86" s="118"/>
      <c r="AM86" s="118"/>
      <c r="AN86" s="119"/>
      <c r="AO86" s="120"/>
      <c r="AP86" s="100"/>
      <c r="AQ86" s="101"/>
    </row>
    <row r="87" spans="1:43" s="102" customFormat="1" ht="19.899999999999999" customHeight="1">
      <c r="A87" s="100"/>
      <c r="B87" s="121"/>
      <c r="C87" s="122"/>
      <c r="D87" s="122"/>
      <c r="E87" s="123"/>
      <c r="F87" s="124"/>
      <c r="G87" s="125"/>
      <c r="H87" s="125"/>
      <c r="I87" s="124"/>
      <c r="J87" s="126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5"/>
      <c r="X87" s="125"/>
      <c r="Y87" s="125"/>
      <c r="Z87" s="128"/>
      <c r="AA87" s="125"/>
      <c r="AB87" s="127"/>
      <c r="AC87" s="127"/>
      <c r="AD87" s="127"/>
      <c r="AE87" s="129"/>
      <c r="AF87" s="130"/>
      <c r="AG87" s="610"/>
      <c r="AH87" s="158"/>
      <c r="AI87" s="133">
        <f>(6.1+6.1+4.5+4.5)</f>
        <v>21.2</v>
      </c>
      <c r="AJ87" s="133"/>
      <c r="AK87" s="133">
        <v>3</v>
      </c>
      <c r="AL87" s="189">
        <f>AI87*AK87</f>
        <v>63.599999999999994</v>
      </c>
      <c r="AM87" s="133">
        <v>1</v>
      </c>
      <c r="AN87" s="171" t="s">
        <v>74</v>
      </c>
      <c r="AO87" s="136">
        <f>AL87</f>
        <v>63.599999999999994</v>
      </c>
      <c r="AP87" s="100"/>
      <c r="AQ87" s="101"/>
    </row>
    <row r="88" spans="1:43" s="102" customFormat="1" ht="19.899999999999999" customHeight="1">
      <c r="A88" s="100"/>
      <c r="B88" s="121"/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37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  <c r="AC88" s="122"/>
      <c r="AD88" s="138"/>
      <c r="AE88" s="122"/>
      <c r="AF88" s="139"/>
      <c r="AG88" s="611"/>
      <c r="AH88" s="159"/>
      <c r="AI88" s="163">
        <v>90</v>
      </c>
      <c r="AJ88" s="160"/>
      <c r="AK88" s="160">
        <v>2.5</v>
      </c>
      <c r="AL88" s="189">
        <f>AI88*AK88</f>
        <v>225</v>
      </c>
      <c r="AM88" s="195">
        <v>1</v>
      </c>
      <c r="AN88" s="196" t="s">
        <v>75</v>
      </c>
      <c r="AO88" s="136">
        <f t="shared" ref="AO88" si="6">AL88</f>
        <v>225</v>
      </c>
      <c r="AP88" s="100"/>
      <c r="AQ88" s="101"/>
    </row>
    <row r="89" spans="1:43" s="102" customFormat="1" ht="19.899999999999999" customHeight="1">
      <c r="A89" s="100"/>
      <c r="B89" s="121"/>
      <c r="C89" s="122"/>
      <c r="D89" s="122"/>
      <c r="E89" s="122"/>
      <c r="F89" s="122"/>
      <c r="G89" s="122"/>
      <c r="H89" s="122"/>
      <c r="I89" s="122"/>
      <c r="J89" s="122"/>
      <c r="K89" s="122"/>
      <c r="L89" s="122"/>
      <c r="M89" s="122"/>
      <c r="N89" s="122"/>
      <c r="O89" s="137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  <c r="AC89" s="122"/>
      <c r="AD89" s="138"/>
      <c r="AE89" s="122"/>
      <c r="AF89" s="139"/>
      <c r="AG89" s="611"/>
      <c r="AH89" s="159"/>
      <c r="AI89" s="163"/>
      <c r="AJ89" s="160"/>
      <c r="AK89" s="160"/>
      <c r="AL89" s="164"/>
      <c r="AM89" s="134"/>
      <c r="AN89" s="165"/>
      <c r="AO89" s="136"/>
      <c r="AP89" s="100"/>
      <c r="AQ89" s="101"/>
    </row>
    <row r="90" spans="1:43" s="102" customFormat="1" ht="19.899999999999999" customHeight="1">
      <c r="A90" s="100"/>
      <c r="B90" s="121"/>
      <c r="C90" s="122"/>
      <c r="D90" s="122"/>
      <c r="E90" s="122"/>
      <c r="F90" s="122"/>
      <c r="G90" s="122"/>
      <c r="H90" s="122"/>
      <c r="I90" s="122"/>
      <c r="J90" s="122"/>
      <c r="K90" s="122"/>
      <c r="L90" s="122"/>
      <c r="M90" s="122"/>
      <c r="N90" s="122"/>
      <c r="O90" s="137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  <c r="AC90" s="122"/>
      <c r="AD90" s="138"/>
      <c r="AE90" s="122"/>
      <c r="AF90" s="139"/>
      <c r="AG90" s="610"/>
      <c r="AH90" s="166"/>
      <c r="AI90" s="132"/>
      <c r="AJ90" s="132"/>
      <c r="AK90" s="132"/>
      <c r="AL90" s="167"/>
      <c r="AM90" s="168"/>
      <c r="AN90" s="167"/>
      <c r="AO90" s="136"/>
      <c r="AP90" s="100"/>
      <c r="AQ90" s="101"/>
    </row>
    <row r="91" spans="1:43" s="102" customFormat="1" ht="19.899999999999999" customHeight="1">
      <c r="A91" s="100"/>
      <c r="B91" s="121"/>
      <c r="C91" s="122"/>
      <c r="D91" s="122"/>
      <c r="E91" s="122"/>
      <c r="F91" s="122"/>
      <c r="G91" s="122"/>
      <c r="H91" s="122"/>
      <c r="I91" s="122"/>
      <c r="J91" s="122"/>
      <c r="K91" s="122"/>
      <c r="L91" s="122"/>
      <c r="M91" s="122"/>
      <c r="N91" s="122"/>
      <c r="O91" s="137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  <c r="AC91" s="122"/>
      <c r="AD91" s="138"/>
      <c r="AE91" s="122"/>
      <c r="AF91" s="139"/>
      <c r="AG91" s="610"/>
      <c r="AH91" s="116"/>
      <c r="AI91" s="141"/>
      <c r="AJ91" s="141"/>
      <c r="AK91" s="141"/>
      <c r="AL91" s="119"/>
      <c r="AM91" s="118"/>
      <c r="AN91" s="119"/>
      <c r="AO91" s="161"/>
      <c r="AP91" s="100"/>
      <c r="AQ91" s="101"/>
    </row>
    <row r="92" spans="1:43" s="102" customFormat="1" ht="19.899999999999999" customHeight="1">
      <c r="A92" s="100"/>
      <c r="B92" s="121"/>
      <c r="C92" s="122"/>
      <c r="D92" s="122"/>
      <c r="E92" s="122"/>
      <c r="F92" s="122"/>
      <c r="G92" s="122"/>
      <c r="H92" s="220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  <c r="AC92" s="122"/>
      <c r="AD92" s="138"/>
      <c r="AE92" s="122"/>
      <c r="AF92" s="139"/>
      <c r="AG92" s="610"/>
      <c r="AH92" s="116"/>
      <c r="AI92" s="141"/>
      <c r="AJ92" s="141"/>
      <c r="AK92" s="141"/>
      <c r="AL92" s="119"/>
      <c r="AM92" s="118"/>
      <c r="AN92" s="119"/>
      <c r="AO92" s="172"/>
      <c r="AP92" s="100"/>
      <c r="AQ92" s="101"/>
    </row>
    <row r="93" spans="1:43" s="102" customFormat="1" ht="19.899999999999999" customHeight="1">
      <c r="A93" s="100"/>
      <c r="B93" s="121"/>
      <c r="C93" s="122"/>
      <c r="D93" s="122"/>
      <c r="E93" s="122"/>
      <c r="F93" s="122"/>
      <c r="G93" s="122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  <c r="AC93" s="122"/>
      <c r="AD93" s="138"/>
      <c r="AE93" s="122"/>
      <c r="AF93" s="139"/>
      <c r="AG93" s="610"/>
      <c r="AH93" s="116"/>
      <c r="AI93" s="143"/>
      <c r="AJ93" s="142"/>
      <c r="AK93" s="142"/>
      <c r="AL93" s="144"/>
      <c r="AM93" s="145"/>
      <c r="AN93" s="119"/>
      <c r="AO93" s="120"/>
      <c r="AP93" s="100"/>
      <c r="AQ93" s="101"/>
    </row>
    <row r="94" spans="1:43" s="102" customFormat="1" ht="19.899999999999999" customHeight="1">
      <c r="A94" s="100"/>
      <c r="B94" s="121"/>
      <c r="C94" s="122"/>
      <c r="D94" s="122"/>
      <c r="E94" s="122"/>
      <c r="F94" s="122"/>
      <c r="G94" s="122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  <c r="AC94" s="122"/>
      <c r="AD94" s="138"/>
      <c r="AE94" s="122"/>
      <c r="AF94" s="139"/>
      <c r="AG94" s="610"/>
      <c r="AH94" s="116"/>
      <c r="AI94" s="143"/>
      <c r="AJ94" s="142"/>
      <c r="AK94" s="142"/>
      <c r="AL94" s="144"/>
      <c r="AM94" s="145"/>
      <c r="AN94" s="119"/>
      <c r="AO94" s="120"/>
      <c r="AP94" s="100"/>
      <c r="AQ94" s="101"/>
    </row>
    <row r="95" spans="1:43" s="102" customFormat="1" ht="19.899999999999999" customHeight="1">
      <c r="A95" s="100"/>
      <c r="B95" s="219"/>
      <c r="AG95" s="610"/>
      <c r="AH95" s="116"/>
      <c r="AI95" s="143"/>
      <c r="AJ95" s="142"/>
      <c r="AK95" s="142"/>
      <c r="AL95" s="119"/>
      <c r="AM95" s="146"/>
      <c r="AN95" s="119"/>
      <c r="AO95" s="120"/>
      <c r="AP95" s="100"/>
      <c r="AQ95" s="101"/>
    </row>
    <row r="96" spans="1:43" s="102" customFormat="1" ht="19.899999999999999" customHeight="1">
      <c r="A96" s="100"/>
      <c r="B96" s="219"/>
      <c r="AG96" s="610"/>
      <c r="AH96" s="116"/>
      <c r="AI96" s="143"/>
      <c r="AJ96" s="142"/>
      <c r="AK96" s="142"/>
      <c r="AL96" s="119"/>
      <c r="AM96" s="147"/>
      <c r="AN96" s="119"/>
      <c r="AO96" s="120"/>
      <c r="AP96" s="100"/>
      <c r="AQ96" s="101"/>
    </row>
    <row r="97" spans="1:43" s="102" customFormat="1" ht="19.899999999999999" customHeight="1">
      <c r="A97" s="100"/>
      <c r="B97" s="600" t="s">
        <v>72</v>
      </c>
      <c r="C97" s="601"/>
      <c r="D97" s="601"/>
      <c r="E97" s="601"/>
      <c r="F97" s="601"/>
      <c r="G97" s="601"/>
      <c r="H97" s="601"/>
      <c r="I97" s="601"/>
      <c r="J97" s="601"/>
      <c r="K97" s="601"/>
      <c r="L97" s="601"/>
      <c r="M97" s="601"/>
      <c r="N97" s="601"/>
      <c r="O97" s="601"/>
      <c r="P97" s="601"/>
      <c r="Q97" s="601"/>
      <c r="R97" s="601"/>
      <c r="S97" s="601"/>
      <c r="T97" s="601"/>
      <c r="U97" s="601"/>
      <c r="V97" s="601"/>
      <c r="W97" s="601"/>
      <c r="X97" s="601"/>
      <c r="Y97" s="601"/>
      <c r="Z97" s="601"/>
      <c r="AA97" s="601"/>
      <c r="AB97" s="601"/>
      <c r="AC97" s="601"/>
      <c r="AD97" s="601"/>
      <c r="AE97" s="601"/>
      <c r="AF97" s="602"/>
      <c r="AG97" s="610"/>
      <c r="AH97" s="116"/>
      <c r="AI97" s="119"/>
      <c r="AJ97" s="142"/>
      <c r="AK97" s="142"/>
      <c r="AL97" s="119"/>
      <c r="AM97" s="147"/>
      <c r="AN97" s="119"/>
      <c r="AO97" s="148"/>
      <c r="AP97" s="100"/>
      <c r="AQ97" s="101"/>
    </row>
    <row r="98" spans="1:43" s="102" customFormat="1" ht="19.899999999999999" customHeight="1" thickBot="1">
      <c r="A98" s="100"/>
      <c r="B98" s="603"/>
      <c r="C98" s="604"/>
      <c r="D98" s="604"/>
      <c r="E98" s="604"/>
      <c r="F98" s="604"/>
      <c r="G98" s="604"/>
      <c r="H98" s="604"/>
      <c r="I98" s="604"/>
      <c r="J98" s="604"/>
      <c r="K98" s="604"/>
      <c r="L98" s="604"/>
      <c r="M98" s="604"/>
      <c r="N98" s="604"/>
      <c r="O98" s="604"/>
      <c r="P98" s="604"/>
      <c r="Q98" s="604"/>
      <c r="R98" s="604"/>
      <c r="S98" s="604"/>
      <c r="T98" s="604"/>
      <c r="U98" s="604"/>
      <c r="V98" s="604"/>
      <c r="W98" s="604"/>
      <c r="X98" s="604"/>
      <c r="Y98" s="604"/>
      <c r="Z98" s="604"/>
      <c r="AA98" s="604"/>
      <c r="AB98" s="604"/>
      <c r="AC98" s="604"/>
      <c r="AD98" s="604"/>
      <c r="AE98" s="604"/>
      <c r="AF98" s="605"/>
      <c r="AG98" s="612"/>
      <c r="AH98" s="149"/>
      <c r="AI98" s="150"/>
      <c r="AJ98" s="151"/>
      <c r="AK98" s="151"/>
      <c r="AL98" s="150"/>
      <c r="AM98" s="152">
        <f>+J85</f>
        <v>3.1</v>
      </c>
      <c r="AN98" s="153" t="s">
        <v>63</v>
      </c>
      <c r="AO98" s="154">
        <f>SUM(AO86:AO97)</f>
        <v>288.60000000000002</v>
      </c>
      <c r="AP98" s="100"/>
      <c r="AQ98" s="101"/>
    </row>
    <row r="99" spans="1:43" s="102" customFormat="1" ht="15" customHeight="1">
      <c r="A99" s="170"/>
      <c r="AP99" s="170"/>
    </row>
    <row r="100" spans="1:43" ht="15" customHeight="1"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  <c r="AA100" s="84"/>
      <c r="AB100" s="84"/>
      <c r="AC100" s="84"/>
      <c r="AD100" s="84"/>
      <c r="AE100" s="84"/>
      <c r="AF100" s="84"/>
      <c r="AG100" s="84"/>
      <c r="AH100" s="84"/>
      <c r="AI100" s="84"/>
      <c r="AJ100" s="84"/>
      <c r="AK100" s="84"/>
      <c r="AL100" s="84"/>
      <c r="AM100" s="84"/>
      <c r="AN100" s="84"/>
      <c r="AO100" s="84"/>
    </row>
    <row r="101" spans="1:43" s="84" customFormat="1" ht="15" customHeight="1">
      <c r="A101" s="90"/>
      <c r="AP101" s="90"/>
    </row>
    <row r="102" spans="1:43" s="84" customFormat="1" ht="15" customHeight="1" thickBot="1">
      <c r="A102" s="90"/>
      <c r="AP102" s="90"/>
    </row>
    <row r="103" spans="1:43" s="102" customFormat="1" ht="19.899999999999999" customHeight="1">
      <c r="A103" s="100"/>
      <c r="B103" s="569" t="s">
        <v>47</v>
      </c>
      <c r="C103" s="570"/>
      <c r="D103" s="570"/>
      <c r="E103" s="570"/>
      <c r="F103" s="570"/>
      <c r="G103" s="570"/>
      <c r="H103" s="571"/>
      <c r="I103" s="575" t="str">
        <f>+PRESUPUESTO!$A$1</f>
        <v>" MEJORAMIENTO, ADECUACIÓN MENOR Y MANTENIMIENTO DE LA INFRAESTRUCTURA DE LAS INSTITUCIONES EDUCATIVAS URBANAS Y RURALES DEL MUNICIPIO DE SAN JOSÉ DE CÚCUTA"</v>
      </c>
      <c r="J103" s="576"/>
      <c r="K103" s="576"/>
      <c r="L103" s="576"/>
      <c r="M103" s="576"/>
      <c r="N103" s="576"/>
      <c r="O103" s="576"/>
      <c r="P103" s="576"/>
      <c r="Q103" s="576"/>
      <c r="R103" s="576"/>
      <c r="S103" s="576"/>
      <c r="T103" s="576"/>
      <c r="U103" s="576"/>
      <c r="V103" s="576"/>
      <c r="W103" s="576"/>
      <c r="X103" s="576"/>
      <c r="Y103" s="576"/>
      <c r="Z103" s="576"/>
      <c r="AA103" s="576"/>
      <c r="AB103" s="577"/>
      <c r="AC103" s="581" t="s">
        <v>48</v>
      </c>
      <c r="AD103" s="582"/>
      <c r="AE103" s="582"/>
      <c r="AF103" s="582"/>
      <c r="AG103" s="582"/>
      <c r="AH103" s="583"/>
      <c r="AI103" s="162" t="s">
        <v>49</v>
      </c>
      <c r="AJ103" s="162" t="s">
        <v>50</v>
      </c>
      <c r="AK103" s="587" t="s">
        <v>51</v>
      </c>
      <c r="AL103" s="588"/>
      <c r="AM103" s="589" t="s">
        <v>52</v>
      </c>
      <c r="AN103" s="590"/>
      <c r="AO103" s="591"/>
      <c r="AP103" s="100"/>
      <c r="AQ103" s="101"/>
    </row>
    <row r="104" spans="1:43" s="102" customFormat="1" ht="19.899999999999999" customHeight="1">
      <c r="A104" s="100"/>
      <c r="B104" s="572"/>
      <c r="C104" s="573"/>
      <c r="D104" s="573"/>
      <c r="E104" s="573"/>
      <c r="F104" s="573"/>
      <c r="G104" s="573"/>
      <c r="H104" s="574"/>
      <c r="I104" s="578"/>
      <c r="J104" s="579"/>
      <c r="K104" s="579"/>
      <c r="L104" s="579"/>
      <c r="M104" s="579"/>
      <c r="N104" s="579"/>
      <c r="O104" s="579"/>
      <c r="P104" s="579"/>
      <c r="Q104" s="579"/>
      <c r="R104" s="579"/>
      <c r="S104" s="579"/>
      <c r="T104" s="579"/>
      <c r="U104" s="579"/>
      <c r="V104" s="579"/>
      <c r="W104" s="579"/>
      <c r="X104" s="579"/>
      <c r="Y104" s="579"/>
      <c r="Z104" s="579"/>
      <c r="AA104" s="579"/>
      <c r="AB104" s="580"/>
      <c r="AC104" s="584"/>
      <c r="AD104" s="585"/>
      <c r="AE104" s="585"/>
      <c r="AF104" s="585"/>
      <c r="AG104" s="585"/>
      <c r="AH104" s="586"/>
      <c r="AI104" s="104"/>
      <c r="AJ104" s="104"/>
      <c r="AK104" s="557"/>
      <c r="AL104" s="558"/>
      <c r="AM104" s="559" t="s">
        <v>53</v>
      </c>
      <c r="AN104" s="560"/>
      <c r="AO104" s="561"/>
      <c r="AP104" s="100"/>
      <c r="AQ104" s="101"/>
    </row>
    <row r="105" spans="1:43" s="102" customFormat="1" ht="19.899999999999999" customHeight="1">
      <c r="A105" s="100"/>
      <c r="B105" s="568" t="s">
        <v>54</v>
      </c>
      <c r="C105" s="566"/>
      <c r="D105" s="566"/>
      <c r="E105" s="566"/>
      <c r="F105" s="566"/>
      <c r="G105" s="566"/>
      <c r="H105" s="566"/>
      <c r="I105" s="567"/>
      <c r="J105" s="562"/>
      <c r="K105" s="563"/>
      <c r="L105" s="563"/>
      <c r="M105" s="563"/>
      <c r="N105" s="563"/>
      <c r="O105" s="563"/>
      <c r="P105" s="563"/>
      <c r="Q105" s="563"/>
      <c r="R105" s="563"/>
      <c r="S105" s="563"/>
      <c r="T105" s="563"/>
      <c r="U105" s="563"/>
      <c r="V105" s="563"/>
      <c r="W105" s="563"/>
      <c r="X105" s="563"/>
      <c r="Y105" s="563"/>
      <c r="Z105" s="563"/>
      <c r="AA105" s="563"/>
      <c r="AB105" s="564"/>
      <c r="AC105" s="565" t="s">
        <v>55</v>
      </c>
      <c r="AD105" s="566"/>
      <c r="AE105" s="566"/>
      <c r="AF105" s="566"/>
      <c r="AG105" s="566"/>
      <c r="AH105" s="567"/>
      <c r="AI105" s="639"/>
      <c r="AJ105" s="640"/>
      <c r="AK105" s="640"/>
      <c r="AL105" s="641"/>
      <c r="AM105" s="650" t="s">
        <v>56</v>
      </c>
      <c r="AN105" s="651"/>
      <c r="AO105" s="194" t="str">
        <f>PRESUPUESTO!D22</f>
        <v>M2</v>
      </c>
      <c r="AP105" s="100"/>
      <c r="AQ105" s="101"/>
    </row>
    <row r="106" spans="1:43" s="102" customFormat="1" ht="19.899999999999999" customHeight="1">
      <c r="A106" s="100"/>
      <c r="B106" s="636" t="s">
        <v>57</v>
      </c>
      <c r="C106" s="637"/>
      <c r="D106" s="637"/>
      <c r="E106" s="637"/>
      <c r="F106" s="637"/>
      <c r="G106" s="637"/>
      <c r="H106" s="637"/>
      <c r="I106" s="638"/>
      <c r="J106" s="606" t="str">
        <f>PRESUPUESTO!A21</f>
        <v>4.0 ASEO GENERAL</v>
      </c>
      <c r="K106" s="607"/>
      <c r="L106" s="607"/>
      <c r="M106" s="607"/>
      <c r="N106" s="607"/>
      <c r="O106" s="607"/>
      <c r="P106" s="607"/>
      <c r="Q106" s="607"/>
      <c r="R106" s="607"/>
      <c r="S106" s="607"/>
      <c r="T106" s="607"/>
      <c r="U106" s="607"/>
      <c r="V106" s="607"/>
      <c r="W106" s="607"/>
      <c r="X106" s="607"/>
      <c r="Y106" s="607"/>
      <c r="Z106" s="607"/>
      <c r="AA106" s="607"/>
      <c r="AB106" s="607"/>
      <c r="AC106" s="607"/>
      <c r="AD106" s="607"/>
      <c r="AE106" s="607"/>
      <c r="AF106" s="608"/>
      <c r="AG106" s="609"/>
      <c r="AH106" s="613" t="s">
        <v>58</v>
      </c>
      <c r="AI106" s="615" t="s">
        <v>59</v>
      </c>
      <c r="AJ106" s="616"/>
      <c r="AK106" s="617"/>
      <c r="AL106" s="642" t="s">
        <v>60</v>
      </c>
      <c r="AM106" s="642" t="s">
        <v>61</v>
      </c>
      <c r="AN106" s="646" t="s">
        <v>62</v>
      </c>
      <c r="AO106" s="644" t="s">
        <v>63</v>
      </c>
      <c r="AP106" s="100"/>
      <c r="AQ106" s="101"/>
    </row>
    <row r="107" spans="1:43" s="102" customFormat="1" ht="26.45" customHeight="1">
      <c r="A107" s="100"/>
      <c r="B107" s="592" t="s">
        <v>64</v>
      </c>
      <c r="C107" s="593"/>
      <c r="D107" s="593"/>
      <c r="E107" s="593"/>
      <c r="F107" s="593"/>
      <c r="G107" s="593"/>
      <c r="H107" s="593"/>
      <c r="I107" s="594"/>
      <c r="J107" s="648">
        <f>PRESUPUESTO!A22</f>
        <v>4.0999999999999996</v>
      </c>
      <c r="K107" s="649"/>
      <c r="L107" s="597" t="str">
        <f>PRESUPUESTO!C22</f>
        <v>ASEO GENERAL Y LIMPIEZA EN AREAS INTERVENIDAS Y SUS ALREDEDORES (Incluye muros y pisos de aulas y pasillos)</v>
      </c>
      <c r="M107" s="598"/>
      <c r="N107" s="598"/>
      <c r="O107" s="598"/>
      <c r="P107" s="598"/>
      <c r="Q107" s="598"/>
      <c r="R107" s="598"/>
      <c r="S107" s="598"/>
      <c r="T107" s="598"/>
      <c r="U107" s="598"/>
      <c r="V107" s="598"/>
      <c r="W107" s="598"/>
      <c r="X107" s="598"/>
      <c r="Y107" s="598"/>
      <c r="Z107" s="598"/>
      <c r="AA107" s="598"/>
      <c r="AB107" s="598"/>
      <c r="AC107" s="598"/>
      <c r="AD107" s="598"/>
      <c r="AE107" s="598"/>
      <c r="AF107" s="599"/>
      <c r="AG107" s="610"/>
      <c r="AH107" s="614"/>
      <c r="AI107" s="105" t="s">
        <v>65</v>
      </c>
      <c r="AJ107" s="105" t="s">
        <v>66</v>
      </c>
      <c r="AK107" s="105" t="s">
        <v>67</v>
      </c>
      <c r="AL107" s="643"/>
      <c r="AM107" s="643"/>
      <c r="AN107" s="647"/>
      <c r="AO107" s="645"/>
      <c r="AP107" s="100"/>
      <c r="AQ107" s="101"/>
    </row>
    <row r="108" spans="1:43" s="102" customFormat="1" ht="19.899999999999999" customHeight="1">
      <c r="A108" s="100"/>
      <c r="B108" s="106"/>
      <c r="C108" s="107"/>
      <c r="D108" s="107"/>
      <c r="E108" s="108"/>
      <c r="F108" s="109"/>
      <c r="G108" s="110"/>
      <c r="H108" s="110"/>
      <c r="I108" s="109"/>
      <c r="J108" s="111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U108" s="112"/>
      <c r="V108" s="112"/>
      <c r="W108" s="110"/>
      <c r="X108" s="110"/>
      <c r="Y108" s="110"/>
      <c r="Z108" s="113"/>
      <c r="AA108" s="110"/>
      <c r="AB108" s="112"/>
      <c r="AC108" s="112"/>
      <c r="AD108" s="112"/>
      <c r="AE108" s="114"/>
      <c r="AF108" s="115"/>
      <c r="AG108" s="610"/>
      <c r="AH108" s="116"/>
      <c r="AI108" s="118"/>
      <c r="AJ108" s="118"/>
      <c r="AK108" s="118"/>
      <c r="AL108" s="118"/>
      <c r="AM108" s="118"/>
      <c r="AN108" s="119"/>
      <c r="AO108" s="120"/>
      <c r="AP108" s="100"/>
      <c r="AQ108" s="101"/>
    </row>
    <row r="109" spans="1:43" s="102" customFormat="1" ht="19.899999999999999" customHeight="1">
      <c r="A109" s="100"/>
      <c r="B109" s="121"/>
      <c r="C109" s="122"/>
      <c r="D109" s="122"/>
      <c r="E109" s="123"/>
      <c r="F109" s="124"/>
      <c r="G109" s="125"/>
      <c r="H109" s="125"/>
      <c r="I109" s="124"/>
      <c r="J109" s="126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5"/>
      <c r="X109" s="125"/>
      <c r="Y109" s="125"/>
      <c r="Z109" s="128"/>
      <c r="AA109" s="125"/>
      <c r="AB109" s="127"/>
      <c r="AC109" s="127"/>
      <c r="AD109" s="127"/>
      <c r="AE109" s="129"/>
      <c r="AF109" s="130"/>
      <c r="AG109" s="610"/>
      <c r="AH109" s="158"/>
      <c r="AI109" s="133"/>
      <c r="AJ109" s="133"/>
      <c r="AK109" s="133"/>
      <c r="AL109" s="189">
        <v>280</v>
      </c>
      <c r="AM109" s="133"/>
      <c r="AN109" s="171" t="s">
        <v>76</v>
      </c>
      <c r="AO109" s="136">
        <f>AL109</f>
        <v>280</v>
      </c>
      <c r="AP109" s="100"/>
      <c r="AQ109" s="101"/>
    </row>
    <row r="110" spans="1:43" s="102" customFormat="1" ht="19.899999999999999" customHeight="1">
      <c r="A110" s="100"/>
      <c r="B110" s="121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37"/>
      <c r="P110" s="122"/>
      <c r="Q110" s="122"/>
      <c r="R110" s="122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  <c r="AC110" s="122"/>
      <c r="AD110" s="138"/>
      <c r="AE110" s="122"/>
      <c r="AF110" s="139"/>
      <c r="AG110" s="611"/>
      <c r="AH110" s="159"/>
      <c r="AI110" s="163"/>
      <c r="AJ110" s="160"/>
      <c r="AK110" s="160"/>
      <c r="AL110" s="164"/>
      <c r="AM110" s="134"/>
      <c r="AN110" s="165"/>
      <c r="AO110" s="221"/>
      <c r="AP110" s="100"/>
      <c r="AQ110" s="101"/>
    </row>
    <row r="111" spans="1:43" s="102" customFormat="1" ht="19.899999999999999" customHeight="1">
      <c r="A111" s="100"/>
      <c r="B111" s="121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37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  <c r="AC111" s="122"/>
      <c r="AD111" s="138"/>
      <c r="AE111" s="122"/>
      <c r="AF111" s="139"/>
      <c r="AG111" s="611"/>
      <c r="AH111" s="159"/>
      <c r="AI111" s="163"/>
      <c r="AJ111" s="160"/>
      <c r="AK111" s="160"/>
      <c r="AL111" s="164"/>
      <c r="AM111" s="134"/>
      <c r="AN111" s="165"/>
      <c r="AO111" s="221"/>
      <c r="AP111" s="100"/>
      <c r="AQ111" s="101"/>
    </row>
    <row r="112" spans="1:43" s="102" customFormat="1" ht="19.899999999999999" customHeight="1">
      <c r="A112" s="100"/>
      <c r="B112" s="121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37"/>
      <c r="P112" s="122"/>
      <c r="Q112" s="122"/>
      <c r="R112" s="122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  <c r="AC112" s="122"/>
      <c r="AD112" s="138"/>
      <c r="AE112" s="122"/>
      <c r="AF112" s="139"/>
      <c r="AG112" s="610"/>
      <c r="AH112" s="166"/>
      <c r="AI112" s="132"/>
      <c r="AJ112" s="132"/>
      <c r="AK112" s="132"/>
      <c r="AL112" s="167"/>
      <c r="AM112" s="168"/>
      <c r="AN112" s="167"/>
      <c r="AO112" s="169"/>
      <c r="AP112" s="100"/>
      <c r="AQ112" s="101"/>
    </row>
    <row r="113" spans="1:43" s="102" customFormat="1" ht="19.899999999999999" customHeight="1">
      <c r="A113" s="100"/>
      <c r="B113" s="121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37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  <c r="AC113" s="122"/>
      <c r="AD113" s="138"/>
      <c r="AE113" s="122"/>
      <c r="AF113" s="139"/>
      <c r="AG113" s="610"/>
      <c r="AH113" s="116"/>
      <c r="AI113" s="141"/>
      <c r="AJ113" s="141"/>
      <c r="AK113" s="141"/>
      <c r="AL113" s="119"/>
      <c r="AM113" s="118"/>
      <c r="AN113" s="119"/>
      <c r="AO113" s="161"/>
      <c r="AP113" s="100"/>
      <c r="AQ113" s="101"/>
    </row>
    <row r="114" spans="1:43" s="102" customFormat="1" ht="19.899999999999999" customHeight="1">
      <c r="A114" s="100"/>
      <c r="B114" s="121"/>
      <c r="C114" s="122"/>
      <c r="D114" s="122"/>
      <c r="E114" s="122"/>
      <c r="F114" s="122"/>
      <c r="G114" s="122"/>
      <c r="H114" s="220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  <c r="AC114" s="122"/>
      <c r="AD114" s="138"/>
      <c r="AE114" s="122"/>
      <c r="AF114" s="139"/>
      <c r="AG114" s="610"/>
      <c r="AH114" s="116"/>
      <c r="AI114" s="141"/>
      <c r="AJ114" s="141"/>
      <c r="AK114" s="141"/>
      <c r="AL114" s="119"/>
      <c r="AM114" s="118"/>
      <c r="AN114" s="119"/>
      <c r="AO114" s="172"/>
      <c r="AP114" s="100"/>
      <c r="AQ114" s="101"/>
    </row>
    <row r="115" spans="1:43" s="102" customFormat="1" ht="19.899999999999999" customHeight="1">
      <c r="A115" s="100"/>
      <c r="B115" s="121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  <c r="AA115" s="122"/>
      <c r="AB115" s="122"/>
      <c r="AC115" s="122"/>
      <c r="AD115" s="138"/>
      <c r="AE115" s="122"/>
      <c r="AF115" s="139"/>
      <c r="AG115" s="610"/>
      <c r="AH115" s="116"/>
      <c r="AI115" s="143"/>
      <c r="AJ115" s="142"/>
      <c r="AK115" s="142"/>
      <c r="AL115" s="144"/>
      <c r="AM115" s="145"/>
      <c r="AN115" s="119"/>
      <c r="AO115" s="120"/>
      <c r="AP115" s="100"/>
      <c r="AQ115" s="101"/>
    </row>
    <row r="116" spans="1:43" s="102" customFormat="1" ht="19.899999999999999" customHeight="1">
      <c r="A116" s="100"/>
      <c r="B116" s="121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  <c r="AA116" s="122"/>
      <c r="AB116" s="122"/>
      <c r="AC116" s="122"/>
      <c r="AD116" s="138"/>
      <c r="AE116" s="122"/>
      <c r="AF116" s="139"/>
      <c r="AG116" s="610"/>
      <c r="AH116" s="116"/>
      <c r="AI116" s="143"/>
      <c r="AJ116" s="142"/>
      <c r="AK116" s="142"/>
      <c r="AL116" s="144"/>
      <c r="AM116" s="145"/>
      <c r="AN116" s="119"/>
      <c r="AO116" s="120"/>
      <c r="AP116" s="100"/>
      <c r="AQ116" s="101"/>
    </row>
    <row r="117" spans="1:43" s="102" customFormat="1" ht="19.899999999999999" customHeight="1">
      <c r="A117" s="100"/>
      <c r="B117" s="219"/>
      <c r="AG117" s="610"/>
      <c r="AH117" s="116"/>
      <c r="AI117" s="143"/>
      <c r="AJ117" s="142"/>
      <c r="AK117" s="142"/>
      <c r="AL117" s="119"/>
      <c r="AM117" s="146"/>
      <c r="AN117" s="119"/>
      <c r="AO117" s="120"/>
      <c r="AP117" s="100"/>
      <c r="AQ117" s="101"/>
    </row>
    <row r="118" spans="1:43" s="102" customFormat="1" ht="19.899999999999999" customHeight="1">
      <c r="A118" s="100"/>
      <c r="B118" s="219"/>
      <c r="AG118" s="610"/>
      <c r="AH118" s="116"/>
      <c r="AI118" s="143"/>
      <c r="AJ118" s="142"/>
      <c r="AK118" s="142"/>
      <c r="AL118" s="119"/>
      <c r="AM118" s="147"/>
      <c r="AN118" s="119"/>
      <c r="AO118" s="120"/>
      <c r="AP118" s="100"/>
      <c r="AQ118" s="101"/>
    </row>
    <row r="119" spans="1:43" s="102" customFormat="1" ht="19.899999999999999" customHeight="1">
      <c r="A119" s="100"/>
      <c r="B119" s="600" t="s">
        <v>72</v>
      </c>
      <c r="C119" s="601"/>
      <c r="D119" s="601"/>
      <c r="E119" s="601"/>
      <c r="F119" s="601"/>
      <c r="G119" s="601"/>
      <c r="H119" s="601"/>
      <c r="I119" s="601"/>
      <c r="J119" s="601"/>
      <c r="K119" s="601"/>
      <c r="L119" s="601"/>
      <c r="M119" s="601"/>
      <c r="N119" s="601"/>
      <c r="O119" s="601"/>
      <c r="P119" s="601"/>
      <c r="Q119" s="601"/>
      <c r="R119" s="601"/>
      <c r="S119" s="601"/>
      <c r="T119" s="601"/>
      <c r="U119" s="601"/>
      <c r="V119" s="601"/>
      <c r="W119" s="601"/>
      <c r="X119" s="601"/>
      <c r="Y119" s="601"/>
      <c r="Z119" s="601"/>
      <c r="AA119" s="601"/>
      <c r="AB119" s="601"/>
      <c r="AC119" s="601"/>
      <c r="AD119" s="601"/>
      <c r="AE119" s="601"/>
      <c r="AF119" s="602"/>
      <c r="AG119" s="610"/>
      <c r="AH119" s="116"/>
      <c r="AI119" s="119"/>
      <c r="AJ119" s="142"/>
      <c r="AK119" s="142"/>
      <c r="AL119" s="119"/>
      <c r="AM119" s="147"/>
      <c r="AN119" s="119"/>
      <c r="AO119" s="148"/>
      <c r="AP119" s="100"/>
      <c r="AQ119" s="101"/>
    </row>
    <row r="120" spans="1:43" s="102" customFormat="1" ht="19.899999999999999" customHeight="1" thickBot="1">
      <c r="A120" s="100"/>
      <c r="B120" s="603"/>
      <c r="C120" s="604"/>
      <c r="D120" s="604"/>
      <c r="E120" s="604"/>
      <c r="F120" s="604"/>
      <c r="G120" s="604"/>
      <c r="H120" s="604"/>
      <c r="I120" s="604"/>
      <c r="J120" s="604"/>
      <c r="K120" s="604"/>
      <c r="L120" s="604"/>
      <c r="M120" s="604"/>
      <c r="N120" s="604"/>
      <c r="O120" s="604"/>
      <c r="P120" s="604"/>
      <c r="Q120" s="604"/>
      <c r="R120" s="604"/>
      <c r="S120" s="604"/>
      <c r="T120" s="604"/>
      <c r="U120" s="604"/>
      <c r="V120" s="604"/>
      <c r="W120" s="604"/>
      <c r="X120" s="604"/>
      <c r="Y120" s="604"/>
      <c r="Z120" s="604"/>
      <c r="AA120" s="604"/>
      <c r="AB120" s="604"/>
      <c r="AC120" s="604"/>
      <c r="AD120" s="604"/>
      <c r="AE120" s="604"/>
      <c r="AF120" s="605"/>
      <c r="AG120" s="612"/>
      <c r="AH120" s="149"/>
      <c r="AI120" s="150"/>
      <c r="AJ120" s="151"/>
      <c r="AK120" s="151"/>
      <c r="AL120" s="150"/>
      <c r="AM120" s="152">
        <f>+J107</f>
        <v>4.0999999999999996</v>
      </c>
      <c r="AN120" s="153" t="s">
        <v>63</v>
      </c>
      <c r="AO120" s="154">
        <f>SUM(AO108:AO119)</f>
        <v>280</v>
      </c>
      <c r="AP120" s="100"/>
      <c r="AQ120" s="101"/>
    </row>
    <row r="121" spans="1:43" s="102" customFormat="1" ht="15" customHeight="1">
      <c r="A121" s="170"/>
      <c r="AP121" s="170"/>
    </row>
    <row r="122" spans="1:43" ht="15" customHeight="1"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Z122" s="84"/>
      <c r="AA122" s="84"/>
      <c r="AB122" s="84"/>
      <c r="AC122" s="84"/>
      <c r="AD122" s="84"/>
      <c r="AE122" s="84"/>
      <c r="AF122" s="84"/>
      <c r="AG122" s="84"/>
      <c r="AH122" s="84"/>
      <c r="AI122" s="84"/>
      <c r="AJ122" s="84"/>
      <c r="AK122" s="84"/>
      <c r="AL122" s="84"/>
      <c r="AM122" s="84"/>
      <c r="AN122" s="84"/>
      <c r="AO122" s="84"/>
    </row>
  </sheetData>
  <dataConsolidate/>
  <mergeCells count="157">
    <mergeCell ref="AO15:AO16"/>
    <mergeCell ref="AO32:AO33"/>
    <mergeCell ref="B33:I33"/>
    <mergeCell ref="J33:K33"/>
    <mergeCell ref="AN2:AO5"/>
    <mergeCell ref="B6:AM6"/>
    <mergeCell ref="AN6:AO6"/>
    <mergeCell ref="B29:H30"/>
    <mergeCell ref="I29:AB30"/>
    <mergeCell ref="AC29:AH30"/>
    <mergeCell ref="AK29:AL29"/>
    <mergeCell ref="AM29:AO29"/>
    <mergeCell ref="AK30:AL30"/>
    <mergeCell ref="AM30:AO30"/>
    <mergeCell ref="AI14:AL14"/>
    <mergeCell ref="AM14:AN14"/>
    <mergeCell ref="B8:I10"/>
    <mergeCell ref="J8:AN10"/>
    <mergeCell ref="B11:G11"/>
    <mergeCell ref="B15:I15"/>
    <mergeCell ref="J15:AF15"/>
    <mergeCell ref="AG15:AG25"/>
    <mergeCell ref="AH15:AH16"/>
    <mergeCell ref="AI15:AK15"/>
    <mergeCell ref="AL15:AL16"/>
    <mergeCell ref="AI31:AL31"/>
    <mergeCell ref="AM31:AN31"/>
    <mergeCell ref="B31:I31"/>
    <mergeCell ref="B32:I32"/>
    <mergeCell ref="J32:AF32"/>
    <mergeCell ref="AG32:AG41"/>
    <mergeCell ref="AH32:AH33"/>
    <mergeCell ref="AI32:AK32"/>
    <mergeCell ref="AL32:AL33"/>
    <mergeCell ref="AM32:AM33"/>
    <mergeCell ref="AN32:AN33"/>
    <mergeCell ref="B40:AF41"/>
    <mergeCell ref="J31:AB31"/>
    <mergeCell ref="AC31:AH31"/>
    <mergeCell ref="AM15:AM16"/>
    <mergeCell ref="AN15:AN16"/>
    <mergeCell ref="AC67:AH67"/>
    <mergeCell ref="AI67:AL67"/>
    <mergeCell ref="AM67:AN67"/>
    <mergeCell ref="AM103:AO103"/>
    <mergeCell ref="AK104:AL104"/>
    <mergeCell ref="AM68:AM69"/>
    <mergeCell ref="AN68:AN69"/>
    <mergeCell ref="AO68:AO69"/>
    <mergeCell ref="B69:I69"/>
    <mergeCell ref="J69:K69"/>
    <mergeCell ref="L69:AF69"/>
    <mergeCell ref="B77:AF78"/>
    <mergeCell ref="AM104:AO104"/>
    <mergeCell ref="AO84:AO85"/>
    <mergeCell ref="B85:I85"/>
    <mergeCell ref="J85:K85"/>
    <mergeCell ref="L85:AF85"/>
    <mergeCell ref="B97:AF98"/>
    <mergeCell ref="J83:AB83"/>
    <mergeCell ref="AC83:AH83"/>
    <mergeCell ref="AM106:AM107"/>
    <mergeCell ref="AN106:AN107"/>
    <mergeCell ref="AO106:AO107"/>
    <mergeCell ref="B107:I107"/>
    <mergeCell ref="J107:K107"/>
    <mergeCell ref="L107:AF107"/>
    <mergeCell ref="AM49:AN49"/>
    <mergeCell ref="B49:I49"/>
    <mergeCell ref="AI83:AL83"/>
    <mergeCell ref="AM83:AN83"/>
    <mergeCell ref="B83:I83"/>
    <mergeCell ref="B84:I84"/>
    <mergeCell ref="J84:AF84"/>
    <mergeCell ref="AG84:AG98"/>
    <mergeCell ref="AH84:AH85"/>
    <mergeCell ref="AI84:AK84"/>
    <mergeCell ref="AL84:AL85"/>
    <mergeCell ref="AM84:AM85"/>
    <mergeCell ref="AN84:AN85"/>
    <mergeCell ref="J105:AB105"/>
    <mergeCell ref="AC105:AH105"/>
    <mergeCell ref="AI105:AL105"/>
    <mergeCell ref="AM105:AN105"/>
    <mergeCell ref="B105:I105"/>
    <mergeCell ref="AO50:AO51"/>
    <mergeCell ref="B67:I67"/>
    <mergeCell ref="B68:I68"/>
    <mergeCell ref="J68:AF68"/>
    <mergeCell ref="AG68:AG78"/>
    <mergeCell ref="AH68:AH69"/>
    <mergeCell ref="AI68:AK68"/>
    <mergeCell ref="AL68:AL69"/>
    <mergeCell ref="B81:H82"/>
    <mergeCell ref="I81:AB82"/>
    <mergeCell ref="AC81:AH82"/>
    <mergeCell ref="AK81:AL81"/>
    <mergeCell ref="AM81:AO81"/>
    <mergeCell ref="AK82:AL82"/>
    <mergeCell ref="AM82:AO82"/>
    <mergeCell ref="B50:I50"/>
    <mergeCell ref="AL50:AL51"/>
    <mergeCell ref="AM50:AM51"/>
    <mergeCell ref="AN50:AN51"/>
    <mergeCell ref="B51:I51"/>
    <mergeCell ref="J51:K51"/>
    <mergeCell ref="L51:AF51"/>
    <mergeCell ref="B59:AF60"/>
    <mergeCell ref="J67:AB67"/>
    <mergeCell ref="B2:AJ5"/>
    <mergeCell ref="B12:H13"/>
    <mergeCell ref="I12:AB13"/>
    <mergeCell ref="AC12:AH13"/>
    <mergeCell ref="B106:I106"/>
    <mergeCell ref="J106:AF106"/>
    <mergeCell ref="AG106:AG120"/>
    <mergeCell ref="AH106:AH107"/>
    <mergeCell ref="AI106:AK106"/>
    <mergeCell ref="B103:H104"/>
    <mergeCell ref="I103:AB104"/>
    <mergeCell ref="AC103:AH104"/>
    <mergeCell ref="AK103:AL103"/>
    <mergeCell ref="B47:H48"/>
    <mergeCell ref="I47:AB48"/>
    <mergeCell ref="AC47:AH48"/>
    <mergeCell ref="AK47:AL47"/>
    <mergeCell ref="AK48:AL48"/>
    <mergeCell ref="J49:AB49"/>
    <mergeCell ref="AC49:AH49"/>
    <mergeCell ref="AI49:AL49"/>
    <mergeCell ref="L33:AF33"/>
    <mergeCell ref="AL106:AL107"/>
    <mergeCell ref="B119:AF120"/>
    <mergeCell ref="AK12:AL12"/>
    <mergeCell ref="AM12:AO12"/>
    <mergeCell ref="AK13:AL13"/>
    <mergeCell ref="AM13:AO13"/>
    <mergeCell ref="J14:AB14"/>
    <mergeCell ref="AC14:AH14"/>
    <mergeCell ref="B14:I14"/>
    <mergeCell ref="B65:H66"/>
    <mergeCell ref="I65:AB66"/>
    <mergeCell ref="AC65:AH66"/>
    <mergeCell ref="AK65:AL65"/>
    <mergeCell ref="AM65:AO65"/>
    <mergeCell ref="AK66:AL66"/>
    <mergeCell ref="AM66:AO66"/>
    <mergeCell ref="B16:I16"/>
    <mergeCell ref="J16:K16"/>
    <mergeCell ref="L16:AF16"/>
    <mergeCell ref="B24:AF25"/>
    <mergeCell ref="AM47:AO47"/>
    <mergeCell ref="AM48:AO48"/>
    <mergeCell ref="J50:AF50"/>
    <mergeCell ref="AG50:AG60"/>
    <mergeCell ref="AH50:AH51"/>
    <mergeCell ref="AI50:AK50"/>
  </mergeCells>
  <phoneticPr fontId="33" type="noConversion"/>
  <pageMargins left="0.51181102362204722" right="0.51181102362204722" top="0.74803149606299213" bottom="0.55118110236220474" header="0" footer="0"/>
  <pageSetup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BK69"/>
  <sheetViews>
    <sheetView zoomScale="70" zoomScaleNormal="70" workbookViewId="0">
      <pane xSplit="7" ySplit="6" topLeftCell="H30" activePane="bottomRight" state="frozen"/>
      <selection pane="topRight" activeCell="H1" sqref="H1"/>
      <selection pane="bottomLeft" activeCell="A7" sqref="A7"/>
      <selection pane="bottomRight" activeCell="BF60" sqref="BF60"/>
    </sheetView>
  </sheetViews>
  <sheetFormatPr baseColWidth="10" defaultColWidth="10.7109375" defaultRowHeight="15"/>
  <cols>
    <col min="1" max="1" width="20.7109375" customWidth="1"/>
    <col min="8" max="8" width="17.28515625" customWidth="1"/>
    <col min="9" max="9" width="16.85546875" customWidth="1"/>
    <col min="10" max="10" width="17.5703125" customWidth="1"/>
    <col min="11" max="11" width="20.85546875" customWidth="1"/>
    <col min="12" max="12" width="25.7109375" customWidth="1"/>
    <col min="13" max="13" width="17.7109375" customWidth="1"/>
    <col min="14" max="14" width="18.85546875" customWidth="1"/>
    <col min="15" max="15" width="19.42578125" customWidth="1"/>
    <col min="16" max="16" width="16.5703125" customWidth="1"/>
    <col min="17" max="17" width="15.140625" customWidth="1"/>
    <col min="18" max="18" width="16.28515625" customWidth="1"/>
    <col min="19" max="19" width="20.28515625" customWidth="1"/>
    <col min="20" max="28" width="11.42578125" customWidth="1"/>
    <col min="29" max="31" width="12.28515625" customWidth="1"/>
    <col min="32" max="41" width="11.42578125" customWidth="1"/>
    <col min="42" max="44" width="11.28515625" customWidth="1"/>
    <col min="45" max="61" width="20" customWidth="1"/>
  </cols>
  <sheetData>
    <row r="1" spans="1:63" ht="43.5" customHeight="1">
      <c r="A1" s="711" t="str">
        <f>+PRESUPUESTO!A1</f>
        <v>" MEJORAMIENTO, ADECUACIÓN MENOR Y MANTENIMIENTO DE LA INFRAESTRUCTURA DE LAS INSTITUCIONES EDUCATIVAS URBANAS Y RURALES DEL MUNICIPIO DE SAN JOSÉ DE CÚCUTA"</v>
      </c>
      <c r="B1" s="711"/>
      <c r="C1" s="711"/>
      <c r="D1" s="711"/>
      <c r="E1" s="711"/>
      <c r="F1" s="711"/>
      <c r="G1" s="711"/>
      <c r="H1" s="711"/>
      <c r="I1" s="711"/>
      <c r="J1" s="711"/>
      <c r="K1" s="711"/>
      <c r="L1" s="711"/>
      <c r="M1" s="711"/>
      <c r="N1" s="711"/>
      <c r="O1" s="711"/>
      <c r="P1" s="711"/>
      <c r="Q1" s="711"/>
      <c r="R1" s="711"/>
      <c r="S1" s="711"/>
      <c r="T1" s="711"/>
      <c r="U1" s="711"/>
      <c r="V1" s="711"/>
      <c r="W1" s="711"/>
      <c r="X1" s="711"/>
      <c r="Y1" s="711"/>
      <c r="Z1" s="711"/>
      <c r="AA1" s="711"/>
      <c r="AB1" s="711"/>
      <c r="AC1" s="711"/>
      <c r="AD1" s="711"/>
      <c r="AE1" s="711"/>
      <c r="AF1" s="711"/>
      <c r="AG1" s="711"/>
      <c r="AH1" s="711"/>
      <c r="AI1" s="711"/>
      <c r="AJ1" s="711"/>
      <c r="AK1" s="711"/>
      <c r="AL1" s="711"/>
      <c r="AM1" s="711"/>
      <c r="AN1" s="711"/>
      <c r="AO1" s="711"/>
      <c r="AP1" s="711"/>
      <c r="AQ1" s="711"/>
      <c r="AR1" s="711"/>
      <c r="AS1" s="711"/>
      <c r="AT1" s="711"/>
      <c r="AU1" s="711"/>
      <c r="AV1" s="711"/>
      <c r="AW1" s="711"/>
      <c r="AX1" s="711"/>
      <c r="AY1" s="711"/>
      <c r="AZ1" s="711"/>
      <c r="BA1" s="711"/>
      <c r="BB1" s="711"/>
      <c r="BC1" s="711"/>
      <c r="BD1" s="711"/>
      <c r="BE1" s="711"/>
      <c r="BF1" s="711"/>
      <c r="BG1" s="711"/>
      <c r="BH1" s="711"/>
      <c r="BI1" s="711"/>
      <c r="BJ1" s="711"/>
      <c r="BK1" s="711"/>
    </row>
    <row r="2" spans="1:63" ht="18">
      <c r="A2" s="711" t="s">
        <v>77</v>
      </c>
      <c r="B2" s="711"/>
      <c r="C2" s="711"/>
      <c r="D2" s="711"/>
      <c r="E2" s="711"/>
      <c r="F2" s="711"/>
      <c r="G2" s="711"/>
      <c r="H2" s="711"/>
      <c r="I2" s="711"/>
      <c r="J2" s="711"/>
      <c r="K2" s="711"/>
      <c r="L2" s="711"/>
      <c r="M2" s="711"/>
      <c r="N2" s="711"/>
      <c r="O2" s="711"/>
      <c r="P2" s="711"/>
      <c r="Q2" s="711"/>
      <c r="R2" s="711"/>
      <c r="S2" s="711"/>
      <c r="T2" s="711"/>
      <c r="U2" s="711"/>
      <c r="V2" s="711"/>
      <c r="W2" s="711"/>
      <c r="X2" s="711"/>
      <c r="Y2" s="711"/>
      <c r="Z2" s="711"/>
      <c r="AA2" s="711"/>
      <c r="AB2" s="711"/>
      <c r="AC2" s="711"/>
      <c r="AD2" s="711"/>
      <c r="AE2" s="711"/>
      <c r="AF2" s="711"/>
      <c r="AG2" s="711"/>
      <c r="AH2" s="711"/>
      <c r="AI2" s="711"/>
      <c r="AJ2" s="711"/>
      <c r="AK2" s="711"/>
      <c r="AL2" s="711"/>
      <c r="AM2" s="711"/>
      <c r="AN2" s="711"/>
      <c r="AO2" s="711"/>
      <c r="AP2" s="711"/>
      <c r="AQ2" s="711"/>
      <c r="AR2" s="711"/>
      <c r="AS2" s="711"/>
      <c r="AT2" s="711"/>
      <c r="AU2" s="711"/>
      <c r="AV2" s="711"/>
      <c r="AW2" s="711"/>
      <c r="AX2" s="711"/>
      <c r="AY2" s="711"/>
      <c r="AZ2" s="711"/>
      <c r="BA2" s="711"/>
      <c r="BB2" s="711"/>
      <c r="BC2" s="711"/>
      <c r="BD2" s="711"/>
      <c r="BE2" s="711"/>
      <c r="BF2" s="711"/>
      <c r="BG2" s="711"/>
      <c r="BH2" s="711"/>
      <c r="BI2" s="711"/>
      <c r="BJ2" s="711"/>
      <c r="BK2" s="711"/>
    </row>
    <row r="3" spans="1:63" ht="15.75">
      <c r="A3" s="11" t="s">
        <v>12</v>
      </c>
      <c r="B3" s="712"/>
      <c r="C3" s="713"/>
      <c r="D3" s="713"/>
      <c r="E3" s="714"/>
      <c r="F3" s="12"/>
      <c r="G3" s="12"/>
      <c r="H3" s="13">
        <v>1.1000000000000001</v>
      </c>
      <c r="I3" s="44">
        <v>1.2</v>
      </c>
      <c r="J3" s="44" t="e">
        <f>+PRESUPUESTO!#REF!</f>
        <v>#REF!</v>
      </c>
      <c r="K3" s="14" t="e">
        <f>+PRESUPUESTO!#REF!</f>
        <v>#REF!</v>
      </c>
      <c r="L3" s="14" t="e">
        <f>+PRESUPUESTO!#REF!</f>
        <v>#REF!</v>
      </c>
      <c r="M3" s="14" t="e">
        <f>+PRESUPUESTO!#REF!</f>
        <v>#REF!</v>
      </c>
      <c r="N3" s="14" t="e">
        <f>+PRESUPUESTO!#REF!</f>
        <v>#REF!</v>
      </c>
      <c r="O3" s="15">
        <v>2.1</v>
      </c>
      <c r="P3" s="15" t="e">
        <f>+PRESUPUESTO!#REF!</f>
        <v>#REF!</v>
      </c>
      <c r="Q3" s="15">
        <v>2.2999999999999998</v>
      </c>
      <c r="R3" s="15">
        <v>2.4</v>
      </c>
      <c r="S3" s="15" t="e">
        <f>+PRESUPUESTO!#REF!</f>
        <v>#REF!</v>
      </c>
      <c r="T3" s="15" t="e">
        <f>+PRESUPUESTO!#REF!</f>
        <v>#REF!</v>
      </c>
      <c r="U3" s="15" t="e">
        <f>+PRESUPUESTO!#REF!</f>
        <v>#REF!</v>
      </c>
      <c r="V3" s="15" t="e">
        <f>+PRESUPUESTO!#REF!</f>
        <v>#REF!</v>
      </c>
      <c r="W3" s="55" t="e">
        <f>+PRESUPUESTO!#REF!</f>
        <v>#REF!</v>
      </c>
      <c r="X3" s="63">
        <v>3.1</v>
      </c>
      <c r="Y3" s="63">
        <v>3.2</v>
      </c>
      <c r="Z3" s="63">
        <v>3.3</v>
      </c>
      <c r="AA3" s="63" t="e">
        <f>+PRESUPUESTO!#REF!</f>
        <v>#REF!</v>
      </c>
      <c r="AB3" s="63" t="e">
        <f>+PRESUPUESTO!#REF!</f>
        <v>#REF!</v>
      </c>
      <c r="AC3" s="15" t="e">
        <f>+PRESUPUESTO!#REF!</f>
        <v>#REF!</v>
      </c>
      <c r="AD3" s="15" t="e">
        <f>+PRESUPUESTO!#REF!</f>
        <v>#REF!</v>
      </c>
      <c r="AE3" s="15" t="e">
        <f>+PRESUPUESTO!#REF!</f>
        <v>#REF!</v>
      </c>
      <c r="AF3" s="15" t="e">
        <f>+PRESUPUESTO!#REF!</f>
        <v>#REF!</v>
      </c>
      <c r="AG3" s="15" t="e">
        <f>+PRESUPUESTO!#REF!</f>
        <v>#REF!</v>
      </c>
      <c r="AH3" s="15" t="e">
        <f>+PRESUPUESTO!#REF!</f>
        <v>#REF!</v>
      </c>
      <c r="AI3" s="15" t="e">
        <f>+PRESUPUESTO!#REF!</f>
        <v>#REF!</v>
      </c>
      <c r="AJ3" s="15" t="e">
        <f>+PRESUPUESTO!#REF!</f>
        <v>#REF!</v>
      </c>
      <c r="AK3" s="15" t="e">
        <f>+PRESUPUESTO!#REF!</f>
        <v>#REF!</v>
      </c>
      <c r="AL3" s="15">
        <f>+PRESUPUESTO!A15</f>
        <v>2.1</v>
      </c>
      <c r="AM3" s="15" t="e">
        <f>+PRESUPUESTO!#REF!</f>
        <v>#REF!</v>
      </c>
      <c r="AN3" s="15" t="e">
        <f>+PRESUPUESTO!#REF!</f>
        <v>#REF!</v>
      </c>
      <c r="AO3" s="721" t="e">
        <f>+PRESUPUESTO!#REF!</f>
        <v>#REF!</v>
      </c>
      <c r="AP3" s="722"/>
      <c r="AQ3" s="13" t="e">
        <f>+PRESUPUESTO!#REF!</f>
        <v>#REF!</v>
      </c>
      <c r="AR3" s="13" t="e">
        <f>+PRESUPUESTO!#REF!</f>
        <v>#REF!</v>
      </c>
      <c r="AS3" s="13" t="e">
        <f>+PRESUPUESTO!#REF!</f>
        <v>#REF!</v>
      </c>
      <c r="AT3" s="13" t="e">
        <f>+PRESUPUESTO!#REF!</f>
        <v>#REF!</v>
      </c>
      <c r="AU3" s="13" t="e">
        <f>+PRESUPUESTO!#REF!</f>
        <v>#REF!</v>
      </c>
      <c r="AV3" s="13" t="e">
        <f>+PRESUPUESTO!#REF!</f>
        <v>#REF!</v>
      </c>
      <c r="AW3" s="13" t="e">
        <f>+PRESUPUESTO!#REF!</f>
        <v>#REF!</v>
      </c>
      <c r="AX3" s="13" t="e">
        <f>+PRESUPUESTO!#REF!</f>
        <v>#REF!</v>
      </c>
      <c r="AY3" s="13" t="e">
        <f>+PRESUPUESTO!#REF!</f>
        <v>#REF!</v>
      </c>
      <c r="AZ3" s="13" t="e">
        <f>+PRESUPUESTO!#REF!</f>
        <v>#REF!</v>
      </c>
      <c r="BA3" s="13" t="e">
        <f>+PRESUPUESTO!#REF!</f>
        <v>#REF!</v>
      </c>
      <c r="BB3" s="13" t="e">
        <f>+PRESUPUESTO!#REF!</f>
        <v>#REF!</v>
      </c>
      <c r="BC3" s="13" t="e">
        <f>+PRESUPUESTO!#REF!</f>
        <v>#REF!</v>
      </c>
      <c r="BD3" s="13" t="e">
        <f>+PRESUPUESTO!#REF!</f>
        <v>#REF!</v>
      </c>
      <c r="BE3" s="13" t="e">
        <f>+PRESUPUESTO!#REF!</f>
        <v>#REF!</v>
      </c>
      <c r="BF3" s="13" t="e">
        <f>+PRESUPUESTO!#REF!</f>
        <v>#REF!</v>
      </c>
      <c r="BG3" s="13" t="e">
        <f>+PRESUPUESTO!#REF!</f>
        <v>#REF!</v>
      </c>
      <c r="BH3" s="12" t="e">
        <f>+PRESUPUESTO!#REF!</f>
        <v>#REF!</v>
      </c>
      <c r="BI3" s="13" t="e">
        <f>+PRESUPUESTO!#REF!</f>
        <v>#REF!</v>
      </c>
      <c r="BJ3" s="15">
        <f>+PRESUPUESTO!A22</f>
        <v>4.0999999999999996</v>
      </c>
      <c r="BK3" s="15"/>
    </row>
    <row r="4" spans="1:63" ht="15.75" customHeight="1">
      <c r="A4" s="715" t="s">
        <v>78</v>
      </c>
      <c r="B4" s="718" t="s">
        <v>79</v>
      </c>
      <c r="C4" s="719"/>
      <c r="D4" s="719"/>
      <c r="E4" s="719"/>
      <c r="F4" s="16"/>
      <c r="G4" s="16"/>
      <c r="H4" s="720" t="s">
        <v>80</v>
      </c>
      <c r="I4" s="720" t="s">
        <v>81</v>
      </c>
      <c r="J4" s="720" t="e">
        <f>+PRESUPUESTO!#REF!</f>
        <v>#REF!</v>
      </c>
      <c r="K4" s="681" t="e">
        <f>+PRESUPUESTO!#REF!</f>
        <v>#REF!</v>
      </c>
      <c r="L4" s="681" t="e">
        <f>+PRESUPUESTO!#REF!</f>
        <v>#REF!</v>
      </c>
      <c r="M4" s="681" t="s">
        <v>82</v>
      </c>
      <c r="N4" s="681" t="e">
        <f>+PRESUPUESTO!#REF!</f>
        <v>#REF!</v>
      </c>
      <c r="O4" s="681" t="s">
        <v>83</v>
      </c>
      <c r="P4" s="681" t="e">
        <f>+PRESUPUESTO!#REF!</f>
        <v>#REF!</v>
      </c>
      <c r="Q4" s="681" t="s">
        <v>84</v>
      </c>
      <c r="R4" s="681" t="s">
        <v>85</v>
      </c>
      <c r="S4" s="681" t="e">
        <f>+PRESUPUESTO!#REF!</f>
        <v>#REF!</v>
      </c>
      <c r="T4" s="691" t="e">
        <f>+PRESUPUESTO!#REF!</f>
        <v>#REF!</v>
      </c>
      <c r="U4" s="691" t="e">
        <f>+PRESUPUESTO!#REF!</f>
        <v>#REF!</v>
      </c>
      <c r="V4" s="691" t="e">
        <f>+PRESUPUESTO!#REF!</f>
        <v>#REF!</v>
      </c>
      <c r="W4" s="691" t="e">
        <f>+PRESUPUESTO!#REF!</f>
        <v>#REF!</v>
      </c>
      <c r="X4" s="689" t="s">
        <v>86</v>
      </c>
      <c r="Y4" s="689" t="s">
        <v>87</v>
      </c>
      <c r="Z4" s="689" t="s">
        <v>88</v>
      </c>
      <c r="AA4" s="689" t="e">
        <f>+PRESUPUESTO!#REF!</f>
        <v>#REF!</v>
      </c>
      <c r="AB4" s="689" t="e">
        <f>+PRESUPUESTO!#REF!</f>
        <v>#REF!</v>
      </c>
      <c r="AC4" s="683" t="e">
        <f>+PRESUPUESTO!#REF!</f>
        <v>#REF!</v>
      </c>
      <c r="AD4" s="683" t="e">
        <f>+PRESUPUESTO!#REF!</f>
        <v>#REF!</v>
      </c>
      <c r="AE4" s="683" t="e">
        <f>+PRESUPUESTO!#REF!</f>
        <v>#REF!</v>
      </c>
      <c r="AF4" s="691" t="s">
        <v>89</v>
      </c>
      <c r="AG4" s="683" t="e">
        <f>+PRESUPUESTO!#REF!</f>
        <v>#REF!</v>
      </c>
      <c r="AH4" s="683" t="e">
        <f>+PRESUPUESTO!#REF!</f>
        <v>#REF!</v>
      </c>
      <c r="AI4" s="683" t="e">
        <f>+PRESUPUESTO!#REF!</f>
        <v>#REF!</v>
      </c>
      <c r="AJ4" s="683" t="e">
        <f>+PRESUPUESTO!#REF!</f>
        <v>#REF!</v>
      </c>
      <c r="AK4" s="683" t="e">
        <f>+PRESUPUESTO!#REF!</f>
        <v>#REF!</v>
      </c>
      <c r="AL4" s="683" t="str">
        <f>+PRESUPUESTO!C15</f>
        <v>INSTALACION de tejas onduladas de diferentes medidas (fibrocemento, transparentes, metálicas, etc.)</v>
      </c>
      <c r="AM4" s="683" t="e">
        <f>+PRESUPUESTO!#REF!</f>
        <v>#REF!</v>
      </c>
      <c r="AN4" s="683" t="e">
        <f>+PRESUPUESTO!#REF!</f>
        <v>#REF!</v>
      </c>
      <c r="AO4" s="700" t="s">
        <v>90</v>
      </c>
      <c r="AP4" s="701"/>
      <c r="AQ4" s="683" t="e">
        <f>+PRESUPUESTO!#REF!</f>
        <v>#REF!</v>
      </c>
      <c r="AR4" s="683" t="e">
        <f>+PRESUPUESTO!#REF!</f>
        <v>#REF!</v>
      </c>
      <c r="AS4" s="683" t="e">
        <f>+PRESUPUESTO!#REF!</f>
        <v>#REF!</v>
      </c>
      <c r="AT4" s="683" t="e">
        <f>+PRESUPUESTO!#REF!</f>
        <v>#REF!</v>
      </c>
      <c r="AU4" s="683" t="e">
        <f>+PRESUPUESTO!#REF!</f>
        <v>#REF!</v>
      </c>
      <c r="AV4" s="683" t="e">
        <f>+PRESUPUESTO!#REF!</f>
        <v>#REF!</v>
      </c>
      <c r="AW4" s="683" t="e">
        <f>+PRESUPUESTO!#REF!</f>
        <v>#REF!</v>
      </c>
      <c r="AX4" s="683" t="e">
        <f>+PRESUPUESTO!#REF!</f>
        <v>#REF!</v>
      </c>
      <c r="AY4" s="683" t="e">
        <f>+PRESUPUESTO!#REF!</f>
        <v>#REF!</v>
      </c>
      <c r="AZ4" s="683" t="e">
        <f>+PRESUPUESTO!#REF!</f>
        <v>#REF!</v>
      </c>
      <c r="BA4" s="683" t="e">
        <f>+PRESUPUESTO!#REF!</f>
        <v>#REF!</v>
      </c>
      <c r="BB4" s="683" t="e">
        <f>+PRESUPUESTO!#REF!</f>
        <v>#REF!</v>
      </c>
      <c r="BC4" s="683" t="e">
        <f>+PRESUPUESTO!#REF!</f>
        <v>#REF!</v>
      </c>
      <c r="BD4" s="683" t="e">
        <f>+PRESUPUESTO!#REF!</f>
        <v>#REF!</v>
      </c>
      <c r="BE4" s="683" t="e">
        <f>+PRESUPUESTO!#REF!</f>
        <v>#REF!</v>
      </c>
      <c r="BF4" s="683" t="e">
        <f>+PRESUPUESTO!#REF!</f>
        <v>#REF!</v>
      </c>
      <c r="BG4" s="683" t="e">
        <f>+PRESUPUESTO!#REF!</f>
        <v>#REF!</v>
      </c>
      <c r="BH4" s="683" t="e">
        <f>+PRESUPUESTO!#REF!</f>
        <v>#REF!</v>
      </c>
      <c r="BI4" s="683" t="e">
        <f>+PRESUPUESTO!#REF!</f>
        <v>#REF!</v>
      </c>
      <c r="BJ4" s="683" t="str">
        <f>+PRESUPUESTO!C22</f>
        <v>ASEO GENERAL Y LIMPIEZA EN AREAS INTERVENIDAS Y SUS ALREDEDORES (Incluye muros y pisos de aulas y pasillos)</v>
      </c>
      <c r="BK4" s="691"/>
    </row>
    <row r="5" spans="1:63" ht="178.9" customHeight="1">
      <c r="A5" s="716"/>
      <c r="B5" s="709" t="s">
        <v>91</v>
      </c>
      <c r="C5" s="710"/>
      <c r="D5" s="710"/>
      <c r="E5" s="710"/>
      <c r="F5" s="17"/>
      <c r="G5" s="17"/>
      <c r="H5" s="720"/>
      <c r="I5" s="720"/>
      <c r="J5" s="720"/>
      <c r="K5" s="682"/>
      <c r="L5" s="682"/>
      <c r="M5" s="682"/>
      <c r="N5" s="682"/>
      <c r="O5" s="682"/>
      <c r="P5" s="682"/>
      <c r="Q5" s="682"/>
      <c r="R5" s="682"/>
      <c r="S5" s="682"/>
      <c r="T5" s="692"/>
      <c r="U5" s="692"/>
      <c r="V5" s="692"/>
      <c r="W5" s="692"/>
      <c r="X5" s="690"/>
      <c r="Y5" s="690"/>
      <c r="Z5" s="690"/>
      <c r="AA5" s="690"/>
      <c r="AB5" s="690"/>
      <c r="AC5" s="684"/>
      <c r="AD5" s="684"/>
      <c r="AE5" s="684"/>
      <c r="AF5" s="692"/>
      <c r="AG5" s="684"/>
      <c r="AH5" s="684"/>
      <c r="AI5" s="684"/>
      <c r="AJ5" s="684"/>
      <c r="AK5" s="684"/>
      <c r="AL5" s="684"/>
      <c r="AM5" s="684"/>
      <c r="AN5" s="684"/>
      <c r="AO5" s="702"/>
      <c r="AP5" s="703"/>
      <c r="AQ5" s="684"/>
      <c r="AR5" s="684"/>
      <c r="AS5" s="684"/>
      <c r="AT5" s="684"/>
      <c r="AU5" s="684"/>
      <c r="AV5" s="684"/>
      <c r="AW5" s="684"/>
      <c r="AX5" s="684"/>
      <c r="AY5" s="684"/>
      <c r="AZ5" s="684"/>
      <c r="BA5" s="684"/>
      <c r="BB5" s="684"/>
      <c r="BC5" s="684"/>
      <c r="BD5" s="684"/>
      <c r="BE5" s="684"/>
      <c r="BF5" s="684"/>
      <c r="BG5" s="684"/>
      <c r="BH5" s="684"/>
      <c r="BI5" s="684"/>
      <c r="BJ5" s="684"/>
      <c r="BK5" s="692"/>
    </row>
    <row r="6" spans="1:63" ht="75">
      <c r="A6" s="717"/>
      <c r="B6" s="693" t="s">
        <v>92</v>
      </c>
      <c r="C6" s="694"/>
      <c r="D6" s="18" t="s">
        <v>65</v>
      </c>
      <c r="E6" s="18" t="s">
        <v>66</v>
      </c>
      <c r="F6" s="18" t="s">
        <v>93</v>
      </c>
      <c r="G6" s="19" t="s">
        <v>94</v>
      </c>
      <c r="H6" s="18" t="s">
        <v>95</v>
      </c>
      <c r="I6" s="56" t="s">
        <v>95</v>
      </c>
      <c r="J6" s="56" t="s">
        <v>95</v>
      </c>
      <c r="K6" s="18" t="s">
        <v>95</v>
      </c>
      <c r="L6" s="18" t="s">
        <v>95</v>
      </c>
      <c r="M6" s="18" t="s">
        <v>96</v>
      </c>
      <c r="N6" s="18" t="s">
        <v>97</v>
      </c>
      <c r="O6" s="18" t="s">
        <v>96</v>
      </c>
      <c r="P6" s="18" t="s">
        <v>98</v>
      </c>
      <c r="Q6" s="18" t="s">
        <v>96</v>
      </c>
      <c r="R6" s="18" t="s">
        <v>96</v>
      </c>
      <c r="S6" s="18" t="s">
        <v>96</v>
      </c>
      <c r="T6" s="18" t="s">
        <v>96</v>
      </c>
      <c r="U6" s="18" t="s">
        <v>98</v>
      </c>
      <c r="V6" s="18" t="s">
        <v>98</v>
      </c>
      <c r="W6" s="18" t="s">
        <v>98</v>
      </c>
      <c r="X6" s="64" t="s">
        <v>96</v>
      </c>
      <c r="Y6" s="64" t="s">
        <v>97</v>
      </c>
      <c r="Z6" s="64" t="s">
        <v>97</v>
      </c>
      <c r="AA6" s="70" t="s">
        <v>98</v>
      </c>
      <c r="AB6" s="70" t="s">
        <v>22</v>
      </c>
      <c r="AC6" s="20" t="s">
        <v>22</v>
      </c>
      <c r="AD6" s="20" t="s">
        <v>22</v>
      </c>
      <c r="AE6" s="20" t="s">
        <v>22</v>
      </c>
      <c r="AF6" s="20" t="s">
        <v>95</v>
      </c>
      <c r="AG6" s="20" t="s">
        <v>95</v>
      </c>
      <c r="AH6" s="20" t="s">
        <v>95</v>
      </c>
      <c r="AI6" s="20" t="s">
        <v>95</v>
      </c>
      <c r="AJ6" s="20" t="s">
        <v>95</v>
      </c>
      <c r="AK6" s="20" t="s">
        <v>95</v>
      </c>
      <c r="AL6" s="20" t="s">
        <v>99</v>
      </c>
      <c r="AM6" s="20" t="s">
        <v>99</v>
      </c>
      <c r="AN6" s="20" t="s">
        <v>95</v>
      </c>
      <c r="AO6" s="693" t="s">
        <v>99</v>
      </c>
      <c r="AP6" s="694"/>
      <c r="AQ6" s="51" t="s">
        <v>99</v>
      </c>
      <c r="AR6" s="51" t="s">
        <v>100</v>
      </c>
      <c r="AS6" s="51"/>
      <c r="AT6" s="51"/>
      <c r="AU6" s="51" t="s">
        <v>99</v>
      </c>
      <c r="AV6" s="51" t="s">
        <v>99</v>
      </c>
      <c r="AW6" s="51" t="s">
        <v>99</v>
      </c>
      <c r="AX6" s="51"/>
      <c r="AY6" s="51" t="s">
        <v>100</v>
      </c>
      <c r="AZ6" s="51" t="s">
        <v>99</v>
      </c>
      <c r="BA6" s="51" t="s">
        <v>100</v>
      </c>
      <c r="BB6" s="51" t="s">
        <v>99</v>
      </c>
      <c r="BC6" s="51" t="s">
        <v>99</v>
      </c>
      <c r="BD6" s="51" t="s">
        <v>99</v>
      </c>
      <c r="BE6" s="51" t="s">
        <v>100</v>
      </c>
      <c r="BF6" s="51" t="s">
        <v>100</v>
      </c>
      <c r="BG6" s="51" t="s">
        <v>100</v>
      </c>
      <c r="BH6" s="51" t="s">
        <v>100</v>
      </c>
      <c r="BI6" s="51" t="s">
        <v>99</v>
      </c>
      <c r="BJ6" s="20" t="s">
        <v>22</v>
      </c>
      <c r="BK6" s="20"/>
    </row>
    <row r="7" spans="1:63">
      <c r="A7" s="707" t="str">
        <f>+PRESUPUESTO!A1</f>
        <v>" MEJORAMIENTO, ADECUACIÓN MENOR Y MANTENIMIENTO DE LA INFRAESTRUCTURA DE LAS INSTITUCIONES EDUCATIVAS URBANAS Y RURALES DEL MUNICIPIO DE SAN JOSÉ DE CÚCUTA"</v>
      </c>
      <c r="B7" s="699">
        <v>658</v>
      </c>
      <c r="C7" s="699"/>
      <c r="D7" s="21">
        <v>10.35</v>
      </c>
      <c r="E7" s="21">
        <v>8.1</v>
      </c>
      <c r="F7" s="21">
        <v>0.3</v>
      </c>
      <c r="G7" s="60"/>
      <c r="H7" s="22">
        <f>+(D7*E7)*1.1</f>
        <v>92.218500000000006</v>
      </c>
      <c r="I7" s="56">
        <f>+D7*2.4</f>
        <v>24.84</v>
      </c>
      <c r="J7" s="21"/>
      <c r="K7" s="22">
        <f>+B7</f>
        <v>658</v>
      </c>
      <c r="L7" s="23">
        <f>+B7</f>
        <v>658</v>
      </c>
      <c r="M7" s="23">
        <f>+J13*0.18</f>
        <v>10.206</v>
      </c>
      <c r="N7" s="23"/>
      <c r="O7" s="24"/>
      <c r="P7" s="24"/>
      <c r="Q7" s="24"/>
      <c r="R7" s="24"/>
      <c r="S7" s="22"/>
      <c r="T7" s="22"/>
      <c r="U7" s="22"/>
      <c r="V7" s="22"/>
      <c r="W7" s="22"/>
      <c r="X7" s="21"/>
      <c r="Y7" s="21"/>
      <c r="Z7" s="21"/>
      <c r="AA7" s="21"/>
      <c r="AB7" s="21"/>
      <c r="AC7" s="22"/>
      <c r="AD7" s="22"/>
      <c r="AE7" s="22"/>
      <c r="AF7" s="25"/>
      <c r="AG7" s="25"/>
      <c r="AH7" s="25"/>
      <c r="AI7" s="25"/>
      <c r="AJ7" s="25"/>
      <c r="AK7" s="25"/>
      <c r="AL7" s="25"/>
      <c r="AM7" s="25"/>
      <c r="AN7" s="25"/>
      <c r="AO7" s="687"/>
      <c r="AP7" s="688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25"/>
      <c r="BK7" s="22"/>
    </row>
    <row r="8" spans="1:63">
      <c r="A8" s="708"/>
      <c r="B8" s="25"/>
      <c r="C8" s="25"/>
      <c r="D8" s="21">
        <v>8.32</v>
      </c>
      <c r="E8" s="21">
        <v>6.1</v>
      </c>
      <c r="F8" s="21"/>
      <c r="G8" s="60"/>
      <c r="H8" s="22">
        <f>+D8*E8</f>
        <v>50.751999999999995</v>
      </c>
      <c r="I8" s="21"/>
      <c r="J8" s="21"/>
      <c r="K8" s="22"/>
      <c r="L8" s="23"/>
      <c r="M8" s="23">
        <f>+I60*0.12</f>
        <v>13.678800000000001</v>
      </c>
      <c r="N8" s="23"/>
      <c r="O8" s="24"/>
      <c r="P8" s="24"/>
      <c r="Q8" s="24"/>
      <c r="R8" s="24"/>
      <c r="S8" s="22"/>
      <c r="T8" s="22"/>
      <c r="U8" s="22"/>
      <c r="V8" s="22"/>
      <c r="W8" s="22"/>
      <c r="X8" s="21"/>
      <c r="Y8" s="21"/>
      <c r="Z8" s="21"/>
      <c r="AA8" s="21"/>
      <c r="AB8" s="21">
        <f>+D8*E8</f>
        <v>50.751999999999995</v>
      </c>
      <c r="AC8" s="22"/>
      <c r="AD8" s="22"/>
      <c r="AE8" s="22"/>
      <c r="AF8" s="25"/>
      <c r="AG8" s="25"/>
      <c r="AH8" s="25"/>
      <c r="AI8" s="25"/>
      <c r="AJ8" s="25"/>
      <c r="AK8" s="25"/>
      <c r="AL8" s="25"/>
      <c r="AM8" s="25"/>
      <c r="AN8" s="25"/>
      <c r="AO8" s="687"/>
      <c r="AP8" s="688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25"/>
      <c r="BK8" s="22"/>
    </row>
    <row r="9" spans="1:63">
      <c r="A9" s="708"/>
      <c r="B9" s="25"/>
      <c r="C9" s="25"/>
      <c r="D9" s="21">
        <v>6.1</v>
      </c>
      <c r="E9" s="21"/>
      <c r="F9" s="21">
        <v>1.5</v>
      </c>
      <c r="G9" s="60"/>
      <c r="H9" s="22"/>
      <c r="I9" s="21">
        <f>+D9*F9*2</f>
        <v>18.299999999999997</v>
      </c>
      <c r="J9" s="21"/>
      <c r="K9" s="22"/>
      <c r="L9" s="23"/>
      <c r="M9" s="23">
        <f>+H60*0.1</f>
        <v>14.297050000000002</v>
      </c>
      <c r="N9" s="23"/>
      <c r="O9" s="24"/>
      <c r="P9" s="24"/>
      <c r="Q9" s="24"/>
      <c r="R9" s="24"/>
      <c r="S9" s="22"/>
      <c r="T9" s="22"/>
      <c r="U9" s="22"/>
      <c r="V9" s="22"/>
      <c r="W9" s="22"/>
      <c r="X9" s="21"/>
      <c r="Y9" s="21"/>
      <c r="Z9" s="21"/>
      <c r="AA9" s="21"/>
      <c r="AB9" s="21"/>
      <c r="AC9" s="22"/>
      <c r="AD9" s="22"/>
      <c r="AE9" s="22"/>
      <c r="AF9" s="25"/>
      <c r="AG9" s="25"/>
      <c r="AH9" s="25"/>
      <c r="AI9" s="25"/>
      <c r="AJ9" s="25"/>
      <c r="AK9" s="25"/>
      <c r="AL9" s="25"/>
      <c r="AM9" s="25"/>
      <c r="AN9" s="25"/>
      <c r="AO9" s="687"/>
      <c r="AP9" s="688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25"/>
      <c r="BK9" s="22"/>
    </row>
    <row r="10" spans="1:63">
      <c r="A10" s="708"/>
      <c r="B10" s="25"/>
      <c r="C10" s="25"/>
      <c r="D10" s="21">
        <v>14</v>
      </c>
      <c r="E10" s="21"/>
      <c r="F10" s="21">
        <v>1</v>
      </c>
      <c r="G10" s="60"/>
      <c r="H10" s="22"/>
      <c r="I10" s="21">
        <v>14</v>
      </c>
      <c r="J10" s="21"/>
      <c r="K10" s="22"/>
      <c r="L10" s="23"/>
      <c r="M10" s="23"/>
      <c r="N10" s="23"/>
      <c r="O10" s="24"/>
      <c r="P10" s="24"/>
      <c r="Q10" s="24"/>
      <c r="R10" s="24"/>
      <c r="S10" s="22"/>
      <c r="T10" s="22"/>
      <c r="U10" s="22"/>
      <c r="V10" s="22"/>
      <c r="W10" s="22"/>
      <c r="X10" s="21"/>
      <c r="Y10" s="21"/>
      <c r="Z10" s="21"/>
      <c r="AA10" s="21"/>
      <c r="AB10" s="21"/>
      <c r="AC10" s="22"/>
      <c r="AD10" s="22"/>
      <c r="AE10" s="22">
        <f>+D10*F14</f>
        <v>42</v>
      </c>
      <c r="AF10" s="25"/>
      <c r="AG10" s="25"/>
      <c r="AH10" s="25"/>
      <c r="AI10" s="25"/>
      <c r="AJ10" s="25"/>
      <c r="AK10" s="25"/>
      <c r="AL10" s="25"/>
      <c r="AM10" s="25"/>
      <c r="AN10" s="25"/>
      <c r="AO10" s="687"/>
      <c r="AP10" s="688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25"/>
      <c r="BK10" s="22"/>
    </row>
    <row r="11" spans="1:63">
      <c r="A11" s="708"/>
      <c r="B11" s="25"/>
      <c r="C11" s="25"/>
      <c r="D11" s="21">
        <v>6.1</v>
      </c>
      <c r="E11" s="21"/>
      <c r="F11" s="21">
        <v>2.5</v>
      </c>
      <c r="G11" s="60"/>
      <c r="H11" s="22"/>
      <c r="I11" s="21">
        <f>+D11*F11</f>
        <v>15.25</v>
      </c>
      <c r="J11" s="21"/>
      <c r="K11" s="22"/>
      <c r="L11" s="23"/>
      <c r="M11" s="23"/>
      <c r="N11" s="23"/>
      <c r="O11" s="24"/>
      <c r="P11" s="24"/>
      <c r="Q11" s="24"/>
      <c r="R11" s="24"/>
      <c r="S11" s="22"/>
      <c r="T11" s="22"/>
      <c r="U11" s="22"/>
      <c r="V11" s="22"/>
      <c r="W11" s="22"/>
      <c r="X11" s="21"/>
      <c r="Y11" s="21"/>
      <c r="Z11" s="21"/>
      <c r="AA11" s="21"/>
      <c r="AB11" s="21"/>
      <c r="AC11" s="22"/>
      <c r="AD11" s="22"/>
      <c r="AE11" s="22"/>
      <c r="AF11" s="25"/>
      <c r="AG11" s="25"/>
      <c r="AH11" s="25"/>
      <c r="AI11" s="25"/>
      <c r="AJ11" s="25"/>
      <c r="AK11" s="25"/>
      <c r="AL11" s="25"/>
      <c r="AM11" s="25"/>
      <c r="AN11" s="25"/>
      <c r="AO11" s="687"/>
      <c r="AP11" s="688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25"/>
      <c r="BK11" s="22"/>
    </row>
    <row r="12" spans="1:63">
      <c r="A12" s="708"/>
      <c r="B12" s="25"/>
      <c r="C12" s="25"/>
      <c r="D12" s="21">
        <v>8.32</v>
      </c>
      <c r="E12" s="21"/>
      <c r="F12" s="21">
        <v>2.5</v>
      </c>
      <c r="G12" s="60"/>
      <c r="H12" s="22"/>
      <c r="I12" s="21">
        <f>+(D12*F12)*2</f>
        <v>41.6</v>
      </c>
      <c r="J12" s="21"/>
      <c r="K12" s="22"/>
      <c r="L12" s="23"/>
      <c r="M12" s="23"/>
      <c r="N12" s="23"/>
      <c r="O12" s="24"/>
      <c r="P12" s="24"/>
      <c r="Q12" s="24"/>
      <c r="R12" s="24"/>
      <c r="S12" s="22"/>
      <c r="T12" s="22"/>
      <c r="U12" s="22"/>
      <c r="V12" s="22"/>
      <c r="W12" s="22"/>
      <c r="X12" s="21"/>
      <c r="Y12" s="21"/>
      <c r="Z12" s="21"/>
      <c r="AA12" s="21"/>
      <c r="AB12" s="21"/>
      <c r="AC12" s="22"/>
      <c r="AD12" s="22"/>
      <c r="AE12" s="22"/>
      <c r="AF12" s="25"/>
      <c r="AG12" s="25"/>
      <c r="AH12" s="25"/>
      <c r="AI12" s="25"/>
      <c r="AJ12" s="25"/>
      <c r="AK12" s="25"/>
      <c r="AL12" s="25"/>
      <c r="AM12" s="25"/>
      <c r="AN12" s="25"/>
      <c r="AO12" s="687"/>
      <c r="AP12" s="688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25"/>
      <c r="BK12" s="22"/>
    </row>
    <row r="13" spans="1:63">
      <c r="A13" s="708"/>
      <c r="B13" s="25"/>
      <c r="C13" s="25"/>
      <c r="D13" s="21">
        <v>50</v>
      </c>
      <c r="E13" s="21">
        <v>6.3</v>
      </c>
      <c r="F13" s="21">
        <v>0.18</v>
      </c>
      <c r="G13" s="21"/>
      <c r="H13" s="22"/>
      <c r="I13" s="21"/>
      <c r="J13" s="21">
        <f>+D13*E13*F13</f>
        <v>56.699999999999996</v>
      </c>
      <c r="K13" s="22">
        <f>+D13*E13</f>
        <v>315</v>
      </c>
      <c r="L13" s="23"/>
      <c r="M13" s="23"/>
      <c r="N13" s="23">
        <f>+D13*2+16</f>
        <v>116</v>
      </c>
      <c r="O13" s="24"/>
      <c r="P13" s="24"/>
      <c r="Q13" s="24"/>
      <c r="R13" s="24"/>
      <c r="S13" s="22"/>
      <c r="T13" s="22"/>
      <c r="U13" s="22"/>
      <c r="V13" s="22"/>
      <c r="W13" s="22"/>
      <c r="X13" s="21"/>
      <c r="Y13" s="21"/>
      <c r="Z13" s="21"/>
      <c r="AA13" s="21"/>
      <c r="AB13" s="21"/>
      <c r="AC13" s="22"/>
      <c r="AD13" s="22"/>
      <c r="AE13" s="22"/>
      <c r="AF13" s="25"/>
      <c r="AG13" s="25"/>
      <c r="AH13" s="25"/>
      <c r="AI13" s="25"/>
      <c r="AJ13" s="25"/>
      <c r="AK13" s="25"/>
      <c r="AL13" s="25"/>
      <c r="AM13" s="25"/>
      <c r="AN13" s="25"/>
      <c r="AO13" s="687"/>
      <c r="AP13" s="688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25"/>
      <c r="BK13" s="22"/>
    </row>
    <row r="14" spans="1:63">
      <c r="A14" s="708"/>
      <c r="B14" s="25" t="s">
        <v>101</v>
      </c>
      <c r="C14" s="25">
        <v>83</v>
      </c>
      <c r="D14" s="21">
        <v>12.8</v>
      </c>
      <c r="E14" s="21">
        <v>8.1</v>
      </c>
      <c r="F14" s="21">
        <v>3</v>
      </c>
      <c r="G14" s="21"/>
      <c r="H14" s="22"/>
      <c r="I14" s="21"/>
      <c r="J14" s="21"/>
      <c r="K14" s="22"/>
      <c r="L14" s="23"/>
      <c r="M14" s="23"/>
      <c r="N14" s="23">
        <f>+D14*2</f>
        <v>25.6</v>
      </c>
      <c r="O14" s="24"/>
      <c r="P14" s="24"/>
      <c r="Q14" s="24"/>
      <c r="R14" s="24"/>
      <c r="S14" s="22"/>
      <c r="T14" s="22"/>
      <c r="U14" s="22"/>
      <c r="V14" s="22"/>
      <c r="W14" s="22"/>
      <c r="X14" s="21"/>
      <c r="Y14" s="21"/>
      <c r="Z14" s="21"/>
      <c r="AA14" s="21"/>
      <c r="AB14" s="21"/>
      <c r="AC14" s="22"/>
      <c r="AD14" s="22"/>
      <c r="AE14" s="22"/>
      <c r="AF14" s="25">
        <f>+(D14*E14)*2</f>
        <v>207.36</v>
      </c>
      <c r="AG14" s="25">
        <f>+C14*2</f>
        <v>166</v>
      </c>
      <c r="AH14" s="25"/>
      <c r="AI14" s="25"/>
      <c r="AJ14" s="25"/>
      <c r="AK14" s="25"/>
      <c r="AL14" s="25"/>
      <c r="AM14" s="25"/>
      <c r="AN14" s="25"/>
      <c r="AO14" s="687"/>
      <c r="AP14" s="688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25"/>
      <c r="BK14" s="22"/>
    </row>
    <row r="15" spans="1:63">
      <c r="A15" s="708"/>
      <c r="B15" s="25"/>
      <c r="C15" s="25">
        <v>18</v>
      </c>
      <c r="D15" s="21">
        <v>7.6</v>
      </c>
      <c r="E15" s="21">
        <v>3.74</v>
      </c>
      <c r="F15" s="21"/>
      <c r="G15" s="21"/>
      <c r="H15" s="22"/>
      <c r="I15" s="21"/>
      <c r="J15" s="21"/>
      <c r="K15" s="22"/>
      <c r="L15" s="23"/>
      <c r="M15" s="23"/>
      <c r="N15" s="23"/>
      <c r="O15" s="24"/>
      <c r="P15" s="24"/>
      <c r="Q15" s="24"/>
      <c r="R15" s="24"/>
      <c r="S15" s="22"/>
      <c r="T15" s="22"/>
      <c r="U15" s="22"/>
      <c r="V15" s="22"/>
      <c r="W15" s="22"/>
      <c r="X15" s="21"/>
      <c r="Y15" s="21"/>
      <c r="Z15" s="21"/>
      <c r="AA15" s="21"/>
      <c r="AB15" s="21"/>
      <c r="AC15" s="22"/>
      <c r="AD15" s="22"/>
      <c r="AE15" s="22"/>
      <c r="AF15" s="25">
        <f t="shared" ref="AF15:AF17" si="0">+D15*E15</f>
        <v>28.423999999999999</v>
      </c>
      <c r="AG15" s="25">
        <f>+C15</f>
        <v>18</v>
      </c>
      <c r="AH15" s="25"/>
      <c r="AI15" s="25"/>
      <c r="AJ15" s="25"/>
      <c r="AK15" s="25"/>
      <c r="AL15" s="25"/>
      <c r="AM15" s="25"/>
      <c r="AN15" s="25"/>
      <c r="AO15" s="687"/>
      <c r="AP15" s="688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25"/>
      <c r="BK15" s="22"/>
    </row>
    <row r="16" spans="1:63">
      <c r="A16" s="708"/>
      <c r="B16" s="25"/>
      <c r="C16" s="25">
        <v>12</v>
      </c>
      <c r="D16" s="21">
        <v>7</v>
      </c>
      <c r="E16" s="21">
        <v>2.7</v>
      </c>
      <c r="F16" s="21"/>
      <c r="G16" s="21"/>
      <c r="H16" s="22"/>
      <c r="I16" s="21"/>
      <c r="J16" s="21"/>
      <c r="K16" s="22"/>
      <c r="L16" s="23"/>
      <c r="M16" s="23"/>
      <c r="N16" s="23"/>
      <c r="O16" s="24"/>
      <c r="P16" s="24"/>
      <c r="Q16" s="24"/>
      <c r="R16" s="24"/>
      <c r="S16" s="22"/>
      <c r="T16" s="22"/>
      <c r="U16" s="22"/>
      <c r="V16" s="22"/>
      <c r="W16" s="22"/>
      <c r="X16" s="21"/>
      <c r="Y16" s="21"/>
      <c r="Z16" s="21"/>
      <c r="AA16" s="21"/>
      <c r="AB16" s="21"/>
      <c r="AC16" s="22"/>
      <c r="AD16" s="22"/>
      <c r="AE16" s="22"/>
      <c r="AF16" s="25">
        <f t="shared" si="0"/>
        <v>18.900000000000002</v>
      </c>
      <c r="AG16" s="25">
        <f t="shared" ref="AG16:AG17" si="1">+C16</f>
        <v>12</v>
      </c>
      <c r="AH16" s="25"/>
      <c r="AI16" s="25"/>
      <c r="AJ16" s="25"/>
      <c r="AK16" s="25"/>
      <c r="AL16" s="25"/>
      <c r="AM16" s="25"/>
      <c r="AN16" s="25"/>
      <c r="AO16" s="687"/>
      <c r="AP16" s="688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25"/>
      <c r="BK16" s="22"/>
    </row>
    <row r="17" spans="1:63">
      <c r="A17" s="708"/>
      <c r="B17" s="25"/>
      <c r="C17" s="25">
        <v>30</v>
      </c>
      <c r="D17" s="21">
        <v>3</v>
      </c>
      <c r="E17" s="21">
        <v>3</v>
      </c>
      <c r="F17" s="21"/>
      <c r="G17" s="21"/>
      <c r="H17" s="22"/>
      <c r="I17" s="21"/>
      <c r="J17" s="21"/>
      <c r="K17" s="22"/>
      <c r="L17" s="23"/>
      <c r="M17" s="23"/>
      <c r="N17" s="23"/>
      <c r="O17" s="24"/>
      <c r="P17" s="24"/>
      <c r="Q17" s="24"/>
      <c r="R17" s="24"/>
      <c r="S17" s="22"/>
      <c r="T17" s="22"/>
      <c r="U17" s="22"/>
      <c r="V17" s="22"/>
      <c r="W17" s="22"/>
      <c r="X17" s="21"/>
      <c r="Y17" s="21"/>
      <c r="Z17" s="21"/>
      <c r="AA17" s="21"/>
      <c r="AB17" s="21"/>
      <c r="AC17" s="22"/>
      <c r="AD17" s="22"/>
      <c r="AE17" s="22"/>
      <c r="AF17" s="25">
        <f t="shared" si="0"/>
        <v>9</v>
      </c>
      <c r="AG17" s="25">
        <f t="shared" si="1"/>
        <v>30</v>
      </c>
      <c r="AH17" s="25"/>
      <c r="AI17" s="25"/>
      <c r="AJ17" s="25"/>
      <c r="AK17" s="25"/>
      <c r="AL17" s="25"/>
      <c r="AM17" s="25"/>
      <c r="AN17" s="25"/>
      <c r="AO17" s="687"/>
      <c r="AP17" s="688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25"/>
      <c r="BK17" s="22"/>
    </row>
    <row r="18" spans="1:63">
      <c r="A18" s="708"/>
      <c r="B18" s="25"/>
      <c r="C18" s="25"/>
      <c r="D18" s="21">
        <v>23</v>
      </c>
      <c r="E18" s="21">
        <v>10</v>
      </c>
      <c r="F18" s="21"/>
      <c r="G18" s="21">
        <v>10</v>
      </c>
      <c r="H18" s="22"/>
      <c r="I18" s="21"/>
      <c r="J18" s="21"/>
      <c r="K18" s="22"/>
      <c r="L18" s="23"/>
      <c r="M18" s="23"/>
      <c r="N18" s="23">
        <f>+D18*2</f>
        <v>46</v>
      </c>
      <c r="O18" s="24"/>
      <c r="P18" s="24"/>
      <c r="Q18" s="24"/>
      <c r="R18" s="24"/>
      <c r="S18" s="22"/>
      <c r="T18" s="22"/>
      <c r="U18" s="22"/>
      <c r="V18" s="22"/>
      <c r="W18" s="22"/>
      <c r="X18" s="21"/>
      <c r="Y18" s="21"/>
      <c r="Z18" s="21"/>
      <c r="AA18" s="21"/>
      <c r="AB18" s="21"/>
      <c r="AC18" s="22"/>
      <c r="AD18" s="22"/>
      <c r="AE18" s="22"/>
      <c r="AF18" s="25"/>
      <c r="AG18" s="25">
        <f>+D18*E18</f>
        <v>230</v>
      </c>
      <c r="AH18" s="25"/>
      <c r="AI18" s="25"/>
      <c r="AJ18" s="25"/>
      <c r="AK18" s="25"/>
      <c r="AL18" s="25">
        <f>+G18</f>
        <v>10</v>
      </c>
      <c r="AM18" s="25">
        <f>+G24</f>
        <v>4</v>
      </c>
      <c r="AN18" s="25"/>
      <c r="AO18" s="687"/>
      <c r="AP18" s="688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25">
        <f>+B7+K13</f>
        <v>973</v>
      </c>
      <c r="BK18" s="22"/>
    </row>
    <row r="19" spans="1:63">
      <c r="A19" s="708"/>
      <c r="B19" s="697"/>
      <c r="C19" s="698"/>
      <c r="D19" s="21">
        <v>12.35</v>
      </c>
      <c r="E19" s="21">
        <v>8.1</v>
      </c>
      <c r="F19" s="21"/>
      <c r="G19" s="21">
        <v>1</v>
      </c>
      <c r="H19" s="22"/>
      <c r="I19" s="21"/>
      <c r="J19" s="21"/>
      <c r="K19" s="22"/>
      <c r="L19" s="23"/>
      <c r="M19" s="23"/>
      <c r="N19" s="23"/>
      <c r="O19" s="24"/>
      <c r="P19" s="24"/>
      <c r="Q19" s="24"/>
      <c r="R19" s="24"/>
      <c r="S19" s="22"/>
      <c r="T19" s="22"/>
      <c r="U19" s="22"/>
      <c r="V19" s="22"/>
      <c r="W19" s="22"/>
      <c r="X19" s="21"/>
      <c r="Y19" s="21"/>
      <c r="Z19" s="21"/>
      <c r="AA19" s="21"/>
      <c r="AB19" s="21"/>
      <c r="AC19" s="22"/>
      <c r="AD19" s="22"/>
      <c r="AE19" s="22"/>
      <c r="AF19" s="25"/>
      <c r="AG19" s="25"/>
      <c r="AH19" s="25">
        <f>+(D19*E19)*2</f>
        <v>200.07</v>
      </c>
      <c r="AI19" s="25">
        <f>+(D19*E19)*2</f>
        <v>200.07</v>
      </c>
      <c r="AJ19" s="25">
        <f>+(D19*E19)*2</f>
        <v>200.07</v>
      </c>
      <c r="AK19" s="25"/>
      <c r="AL19" s="25"/>
      <c r="AM19" s="25"/>
      <c r="AN19" s="25"/>
      <c r="AO19" s="687"/>
      <c r="AP19" s="688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25"/>
      <c r="BK19" s="22"/>
    </row>
    <row r="20" spans="1:63">
      <c r="A20" s="708"/>
      <c r="B20" s="699"/>
      <c r="C20" s="699"/>
      <c r="D20" s="22">
        <v>7.6</v>
      </c>
      <c r="E20" s="22">
        <v>3.74</v>
      </c>
      <c r="F20" s="22"/>
      <c r="G20" s="21"/>
      <c r="H20" s="22"/>
      <c r="I20" s="50"/>
      <c r="J20" s="50"/>
      <c r="K20" s="23"/>
      <c r="L20" s="23"/>
      <c r="M20" s="23"/>
      <c r="N20" s="23"/>
      <c r="O20" s="25"/>
      <c r="P20" s="25"/>
      <c r="Q20" s="22"/>
      <c r="R20" s="22"/>
      <c r="S20" s="22"/>
      <c r="T20" s="22"/>
      <c r="U20" s="22"/>
      <c r="V20" s="22"/>
      <c r="W20" s="22"/>
      <c r="X20" s="21"/>
      <c r="Y20" s="21"/>
      <c r="Z20" s="21"/>
      <c r="AA20" s="21"/>
      <c r="AB20" s="21"/>
      <c r="AC20" s="22"/>
      <c r="AD20" s="22"/>
      <c r="AE20" s="22"/>
      <c r="AF20" s="25"/>
      <c r="AG20" s="25"/>
      <c r="AH20" s="25">
        <f>+(D20*E20)*2</f>
        <v>56.847999999999999</v>
      </c>
      <c r="AI20" s="25">
        <f t="shared" ref="AI20" si="2">+(D20*E20)*2</f>
        <v>56.847999999999999</v>
      </c>
      <c r="AJ20" s="25">
        <f t="shared" ref="AJ20" si="3">+(D20*E20)*2</f>
        <v>56.847999999999999</v>
      </c>
      <c r="AK20" s="25"/>
      <c r="AL20" s="25"/>
      <c r="AM20" s="25"/>
      <c r="AN20" s="25"/>
      <c r="AO20" s="687">
        <f>+G30</f>
        <v>2</v>
      </c>
      <c r="AP20" s="688"/>
      <c r="AQ20" s="52">
        <f>+G19</f>
        <v>1</v>
      </c>
      <c r="AR20" s="52">
        <f>+D29</f>
        <v>12</v>
      </c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25"/>
      <c r="BK20" s="22"/>
    </row>
    <row r="21" spans="1:63">
      <c r="A21" s="708"/>
      <c r="B21" s="25"/>
      <c r="C21" s="25"/>
      <c r="D21" s="29">
        <v>6</v>
      </c>
      <c r="E21" s="29">
        <v>2.7</v>
      </c>
      <c r="F21" s="22"/>
      <c r="G21" s="21"/>
      <c r="H21" s="24"/>
      <c r="I21" s="21"/>
      <c r="J21" s="21"/>
      <c r="K21" s="22"/>
      <c r="L21" s="22"/>
      <c r="M21" s="22"/>
      <c r="N21" s="22"/>
      <c r="O21" s="25"/>
      <c r="P21" s="25"/>
      <c r="Q21" s="22"/>
      <c r="R21" s="22"/>
      <c r="S21" s="22"/>
      <c r="T21" s="23"/>
      <c r="U21" s="22"/>
      <c r="V21" s="22"/>
      <c r="W21" s="22"/>
      <c r="X21" s="21"/>
      <c r="Y21" s="21"/>
      <c r="Z21" s="21"/>
      <c r="AA21" s="21"/>
      <c r="AB21" s="21"/>
      <c r="AC21" s="22"/>
      <c r="AD21" s="22"/>
      <c r="AE21" s="22"/>
      <c r="AF21" s="25"/>
      <c r="AG21" s="25"/>
      <c r="AH21" s="25">
        <f>+D21*E21</f>
        <v>16.200000000000003</v>
      </c>
      <c r="AI21" s="25">
        <f>+(D21*E21)</f>
        <v>16.200000000000003</v>
      </c>
      <c r="AJ21" s="25">
        <f>+(D21*E21)</f>
        <v>16.200000000000003</v>
      </c>
      <c r="AK21" s="25"/>
      <c r="AL21" s="25"/>
      <c r="AM21" s="25"/>
      <c r="AN21" s="25"/>
      <c r="AO21" s="687"/>
      <c r="AP21" s="688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25"/>
      <c r="BK21" s="22"/>
    </row>
    <row r="22" spans="1:63">
      <c r="A22" s="708"/>
      <c r="B22" s="25"/>
      <c r="C22" s="25"/>
      <c r="D22" s="22">
        <v>3</v>
      </c>
      <c r="E22" s="23">
        <v>3</v>
      </c>
      <c r="F22" s="22"/>
      <c r="G22" s="21"/>
      <c r="H22" s="25"/>
      <c r="I22" s="21"/>
      <c r="J22" s="21"/>
      <c r="K22" s="22"/>
      <c r="L22" s="22"/>
      <c r="M22" s="22"/>
      <c r="N22" s="22"/>
      <c r="O22" s="26"/>
      <c r="P22" s="26"/>
      <c r="Q22" s="29"/>
      <c r="R22" s="29"/>
      <c r="S22" s="26"/>
      <c r="T22" s="25"/>
      <c r="U22" s="26"/>
      <c r="V22" s="26"/>
      <c r="W22" s="26"/>
      <c r="X22" s="65"/>
      <c r="Y22" s="65"/>
      <c r="Z22" s="65"/>
      <c r="AA22" s="65"/>
      <c r="AB22" s="65"/>
      <c r="AC22" s="22"/>
      <c r="AD22" s="22"/>
      <c r="AE22" s="22"/>
      <c r="AF22" s="25"/>
      <c r="AG22" s="25"/>
      <c r="AH22" s="25">
        <f>+D22*E22</f>
        <v>9</v>
      </c>
      <c r="AI22" s="25">
        <f>+(D22*E22)</f>
        <v>9</v>
      </c>
      <c r="AJ22" s="25">
        <f>+(D22*E22)</f>
        <v>9</v>
      </c>
      <c r="AK22" s="25"/>
      <c r="AL22" s="25"/>
      <c r="AM22" s="25"/>
      <c r="AN22" s="25"/>
      <c r="AO22" s="687"/>
      <c r="AP22" s="688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25"/>
      <c r="BK22" s="25"/>
    </row>
    <row r="23" spans="1:63">
      <c r="A23" s="708"/>
      <c r="B23" s="25"/>
      <c r="C23" s="25"/>
      <c r="D23" s="22">
        <v>3</v>
      </c>
      <c r="E23" s="23">
        <v>2.4</v>
      </c>
      <c r="F23" s="22"/>
      <c r="G23" s="21"/>
      <c r="H23" s="25"/>
      <c r="I23" s="21"/>
      <c r="J23" s="21"/>
      <c r="K23" s="22"/>
      <c r="L23" s="22"/>
      <c r="M23" s="22"/>
      <c r="N23" s="22"/>
      <c r="O23" s="25"/>
      <c r="P23" s="25"/>
      <c r="Q23" s="22"/>
      <c r="R23" s="22"/>
      <c r="S23" s="25"/>
      <c r="T23" s="25"/>
      <c r="U23" s="25"/>
      <c r="V23" s="25"/>
      <c r="W23" s="25"/>
      <c r="X23" s="30"/>
      <c r="Y23" s="30"/>
      <c r="Z23" s="30"/>
      <c r="AA23" s="30"/>
      <c r="AB23" s="30"/>
      <c r="AC23" s="22"/>
      <c r="AD23" s="22"/>
      <c r="AE23" s="22"/>
      <c r="AF23" s="25"/>
      <c r="AG23" s="25"/>
      <c r="AH23" s="25"/>
      <c r="AI23" s="25"/>
      <c r="AJ23" s="25"/>
      <c r="AK23" s="25">
        <f>+(D23*E23)*12</f>
        <v>86.399999999999991</v>
      </c>
      <c r="AL23" s="25"/>
      <c r="AM23" s="26"/>
      <c r="AN23" s="26"/>
      <c r="AO23" s="687"/>
      <c r="AP23" s="688"/>
      <c r="AQ23" s="28"/>
      <c r="AR23" s="28"/>
      <c r="AS23" s="28"/>
      <c r="AT23" s="28"/>
      <c r="AU23" s="28">
        <f>+G24</f>
        <v>4</v>
      </c>
      <c r="AV23" s="28">
        <f>+G24</f>
        <v>4</v>
      </c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6"/>
      <c r="BK23" s="25"/>
    </row>
    <row r="24" spans="1:63">
      <c r="A24" s="708"/>
      <c r="B24" s="25"/>
      <c r="C24" s="25"/>
      <c r="D24" s="29">
        <f>3.7+3.7+2.6+2.6+2.5+2.5+3.5+3.5</f>
        <v>24.6</v>
      </c>
      <c r="E24" s="23"/>
      <c r="F24" s="29"/>
      <c r="G24" s="21">
        <v>4</v>
      </c>
      <c r="H24" s="26"/>
      <c r="I24" s="21"/>
      <c r="J24" s="21"/>
      <c r="K24" s="22"/>
      <c r="L24" s="22"/>
      <c r="M24" s="22"/>
      <c r="N24" s="22"/>
      <c r="O24" s="26"/>
      <c r="P24" s="26"/>
      <c r="Q24" s="29"/>
      <c r="R24" s="29"/>
      <c r="S24" s="24"/>
      <c r="T24" s="26"/>
      <c r="U24" s="26"/>
      <c r="V24" s="26"/>
      <c r="W24" s="26"/>
      <c r="X24" s="65"/>
      <c r="Y24" s="65"/>
      <c r="Z24" s="65"/>
      <c r="AA24" s="65"/>
      <c r="AB24" s="65"/>
      <c r="AC24" s="22"/>
      <c r="AD24" s="22"/>
      <c r="AE24" s="22"/>
      <c r="AF24" s="25"/>
      <c r="AG24" s="25"/>
      <c r="AH24" s="25"/>
      <c r="AI24" s="25"/>
      <c r="AJ24" s="25"/>
      <c r="AK24" s="25"/>
      <c r="AL24" s="25"/>
      <c r="AM24" s="24"/>
      <c r="AN24" s="24"/>
      <c r="AO24" s="687"/>
      <c r="AP24" s="688"/>
      <c r="AQ24" s="53"/>
      <c r="AR24" s="53"/>
      <c r="AS24" s="53"/>
      <c r="AT24" s="53"/>
      <c r="AU24" s="53"/>
      <c r="AV24" s="53"/>
      <c r="AW24" s="53">
        <f>+G25</f>
        <v>2</v>
      </c>
      <c r="AX24" s="53"/>
      <c r="AY24" s="53">
        <f>+D24</f>
        <v>24.6</v>
      </c>
      <c r="AZ24" s="53">
        <f>+G27</f>
        <v>6</v>
      </c>
      <c r="BA24" s="53"/>
      <c r="BB24" s="53">
        <f>+G28</f>
        <v>6</v>
      </c>
      <c r="BC24" s="53">
        <f>+G25</f>
        <v>2</v>
      </c>
      <c r="BD24" s="53">
        <f>+G24</f>
        <v>4</v>
      </c>
      <c r="BE24" s="53"/>
      <c r="BF24" s="53"/>
      <c r="BG24" s="53"/>
      <c r="BH24" s="53"/>
      <c r="BI24" s="53"/>
      <c r="BJ24" s="25"/>
      <c r="BK24" s="25"/>
    </row>
    <row r="25" spans="1:63">
      <c r="A25" s="708"/>
      <c r="B25" s="25"/>
      <c r="C25" s="25"/>
      <c r="D25" s="22">
        <f>20+11.5+21.5+7.45</f>
        <v>60.45</v>
      </c>
      <c r="E25" s="22"/>
      <c r="F25" s="22"/>
      <c r="G25" s="21">
        <v>2</v>
      </c>
      <c r="H25" s="25"/>
      <c r="I25" s="21"/>
      <c r="J25" s="21"/>
      <c r="K25" s="22"/>
      <c r="L25" s="22"/>
      <c r="M25" s="22"/>
      <c r="N25" s="22"/>
      <c r="O25" s="25"/>
      <c r="P25" s="25"/>
      <c r="Q25" s="22"/>
      <c r="R25" s="22"/>
      <c r="S25" s="25"/>
      <c r="T25" s="25"/>
      <c r="U25" s="25"/>
      <c r="V25" s="25"/>
      <c r="W25" s="25"/>
      <c r="X25" s="30"/>
      <c r="Y25" s="30"/>
      <c r="Z25" s="30"/>
      <c r="AA25" s="30"/>
      <c r="AB25" s="30"/>
      <c r="AC25" s="25"/>
      <c r="AD25" s="25"/>
      <c r="AE25" s="25"/>
      <c r="AF25" s="25"/>
      <c r="AG25" s="25"/>
      <c r="AH25" s="25"/>
      <c r="AI25" s="25">
        <f>+D25*E25</f>
        <v>0</v>
      </c>
      <c r="AJ25" s="25">
        <f>+D25*E25</f>
        <v>0</v>
      </c>
      <c r="AK25" s="25"/>
      <c r="AL25" s="25"/>
      <c r="AM25" s="25"/>
      <c r="AN25" s="25"/>
      <c r="AO25" s="687"/>
      <c r="AP25" s="688"/>
      <c r="AQ25" s="52"/>
      <c r="AR25" s="52"/>
      <c r="AS25" s="52"/>
      <c r="AT25" s="52"/>
      <c r="AU25" s="52"/>
      <c r="AV25" s="52"/>
      <c r="AW25" s="52"/>
      <c r="AX25" s="25">
        <f>+G26</f>
        <v>1</v>
      </c>
      <c r="AY25" s="52"/>
      <c r="AZ25" s="52"/>
      <c r="BA25" s="52">
        <f>+D25</f>
        <v>60.45</v>
      </c>
      <c r="BB25" s="52"/>
      <c r="BC25" s="52"/>
      <c r="BD25" s="52"/>
      <c r="BE25" s="52"/>
      <c r="BF25" s="52"/>
      <c r="BG25" s="52"/>
      <c r="BH25" s="52"/>
      <c r="BI25" s="52"/>
      <c r="BK25" s="25"/>
    </row>
    <row r="26" spans="1:63">
      <c r="A26" s="708"/>
      <c r="B26" s="25"/>
      <c r="C26" s="25"/>
      <c r="D26" s="22">
        <f>4+4+3+3+2.5+2.5+3.2+3.4+1.4</f>
        <v>26.999999999999996</v>
      </c>
      <c r="E26" s="22"/>
      <c r="F26" s="22"/>
      <c r="G26" s="21">
        <v>1</v>
      </c>
      <c r="H26" s="25"/>
      <c r="I26" s="21"/>
      <c r="J26" s="21"/>
      <c r="K26" s="22"/>
      <c r="L26" s="22"/>
      <c r="M26" s="22"/>
      <c r="N26" s="22"/>
      <c r="O26" s="25"/>
      <c r="P26" s="25"/>
      <c r="Q26" s="22"/>
      <c r="R26" s="22"/>
      <c r="S26" s="25"/>
      <c r="T26" s="25"/>
      <c r="U26" s="25"/>
      <c r="V26" s="25"/>
      <c r="W26" s="25"/>
      <c r="X26" s="30"/>
      <c r="Y26" s="30"/>
      <c r="Z26" s="30"/>
      <c r="AA26" s="30"/>
      <c r="AB26" s="30"/>
      <c r="AC26" s="25"/>
      <c r="AD26" s="25"/>
      <c r="AE26" s="25"/>
      <c r="AF26" s="25"/>
      <c r="AG26" s="25"/>
      <c r="AH26" s="25"/>
      <c r="AI26" s="25">
        <f t="shared" ref="AI26:AI27" si="4">+D26*E26</f>
        <v>0</v>
      </c>
      <c r="AJ26" s="25">
        <f t="shared" ref="AJ26:AJ27" si="5">+D26*E26</f>
        <v>0</v>
      </c>
      <c r="AK26" s="25"/>
      <c r="AL26" s="25"/>
      <c r="AM26" s="25"/>
      <c r="AN26" s="25"/>
      <c r="AO26" s="687"/>
      <c r="AP26" s="688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>
        <f>+D26</f>
        <v>26.999999999999996</v>
      </c>
      <c r="BF26" s="52"/>
      <c r="BG26" s="52"/>
      <c r="BH26" s="52"/>
      <c r="BI26" s="52"/>
      <c r="BJ26" s="25"/>
      <c r="BK26" s="25"/>
    </row>
    <row r="27" spans="1:63">
      <c r="A27" s="708"/>
      <c r="B27" s="25"/>
      <c r="C27" s="25"/>
      <c r="D27" s="29">
        <f>21+11.5+20</f>
        <v>52.5</v>
      </c>
      <c r="E27" s="29"/>
      <c r="F27" s="29"/>
      <c r="G27" s="21">
        <v>6</v>
      </c>
      <c r="H27" s="26"/>
      <c r="I27" s="45"/>
      <c r="J27" s="45"/>
      <c r="K27" s="29"/>
      <c r="L27" s="29"/>
      <c r="M27" s="29"/>
      <c r="N27" s="29"/>
      <c r="O27" s="26"/>
      <c r="P27" s="26"/>
      <c r="Q27" s="29"/>
      <c r="R27" s="29"/>
      <c r="S27" s="26"/>
      <c r="T27" s="26"/>
      <c r="U27" s="26"/>
      <c r="V27" s="26"/>
      <c r="W27" s="26"/>
      <c r="X27" s="65"/>
      <c r="Y27" s="65"/>
      <c r="Z27" s="65"/>
      <c r="AA27" s="65"/>
      <c r="AB27" s="65"/>
      <c r="AC27" s="26"/>
      <c r="AD27" s="26"/>
      <c r="AE27" s="26"/>
      <c r="AF27" s="24"/>
      <c r="AG27" s="26"/>
      <c r="AH27" s="25"/>
      <c r="AI27" s="25">
        <f t="shared" si="4"/>
        <v>0</v>
      </c>
      <c r="AJ27" s="25">
        <f t="shared" si="5"/>
        <v>0</v>
      </c>
      <c r="AK27" s="26"/>
      <c r="AL27" s="26"/>
      <c r="AM27" s="26"/>
      <c r="AN27" s="26"/>
      <c r="AO27" s="687"/>
      <c r="AP27" s="68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>
        <f>+D27</f>
        <v>52.5</v>
      </c>
      <c r="BG27" s="28"/>
      <c r="BH27" s="28"/>
      <c r="BI27" s="28">
        <f>+G27</f>
        <v>6</v>
      </c>
      <c r="BJ27" s="26"/>
      <c r="BK27" s="24"/>
    </row>
    <row r="28" spans="1:63">
      <c r="A28" s="708"/>
      <c r="B28" s="25"/>
      <c r="C28" s="25"/>
      <c r="D28" s="22">
        <v>20</v>
      </c>
      <c r="E28" s="22"/>
      <c r="F28" s="22"/>
      <c r="G28" s="21">
        <v>6</v>
      </c>
      <c r="H28" s="25"/>
      <c r="I28" s="21"/>
      <c r="J28" s="21"/>
      <c r="K28" s="22"/>
      <c r="L28" s="22"/>
      <c r="M28" s="22"/>
      <c r="N28" s="22"/>
      <c r="O28" s="25"/>
      <c r="P28" s="25"/>
      <c r="Q28" s="22"/>
      <c r="R28" s="22"/>
      <c r="S28" s="25"/>
      <c r="T28" s="25"/>
      <c r="U28" s="25"/>
      <c r="V28" s="25"/>
      <c r="W28" s="25"/>
      <c r="X28" s="30"/>
      <c r="Y28" s="30"/>
      <c r="Z28" s="30"/>
      <c r="AA28" s="30"/>
      <c r="AB28" s="30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687"/>
      <c r="AP28" s="688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>
        <f>+D28</f>
        <v>20</v>
      </c>
      <c r="BH28" s="52"/>
      <c r="BI28" s="52"/>
      <c r="BJ28" s="25"/>
      <c r="BK28" s="25"/>
    </row>
    <row r="29" spans="1:63">
      <c r="A29" s="708"/>
      <c r="B29" s="25"/>
      <c r="C29" s="25"/>
      <c r="D29" s="22">
        <v>12</v>
      </c>
      <c r="E29" s="22"/>
      <c r="F29" s="22"/>
      <c r="G29" s="21"/>
      <c r="H29" s="25"/>
      <c r="I29" s="21"/>
      <c r="J29" s="21"/>
      <c r="K29" s="22"/>
      <c r="L29" s="22"/>
      <c r="M29" s="22"/>
      <c r="N29" s="22"/>
      <c r="O29" s="25"/>
      <c r="P29" s="25"/>
      <c r="Q29" s="22"/>
      <c r="R29" s="22"/>
      <c r="S29" s="25"/>
      <c r="T29" s="25"/>
      <c r="U29" s="25"/>
      <c r="V29" s="25"/>
      <c r="W29" s="25"/>
      <c r="X29" s="30"/>
      <c r="Y29" s="30"/>
      <c r="Z29" s="30"/>
      <c r="AA29" s="30"/>
      <c r="AB29" s="30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687"/>
      <c r="AP29" s="688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>
        <f>+D29</f>
        <v>12</v>
      </c>
      <c r="BI29" s="52"/>
      <c r="BJ29" s="25"/>
      <c r="BK29" s="25"/>
    </row>
    <row r="30" spans="1:63">
      <c r="A30" s="708"/>
      <c r="B30" s="25"/>
      <c r="C30" s="25"/>
      <c r="D30" s="22">
        <v>8.32</v>
      </c>
      <c r="E30" s="22"/>
      <c r="F30" s="22">
        <v>5</v>
      </c>
      <c r="G30" s="21">
        <v>2</v>
      </c>
      <c r="H30" s="25"/>
      <c r="I30" s="21"/>
      <c r="J30" s="21"/>
      <c r="K30" s="22"/>
      <c r="L30" s="22"/>
      <c r="M30" s="22"/>
      <c r="N30" s="22"/>
      <c r="O30" s="25"/>
      <c r="P30" s="25"/>
      <c r="Q30" s="22"/>
      <c r="R30" s="22"/>
      <c r="S30" s="25"/>
      <c r="T30" s="25"/>
      <c r="U30" s="25"/>
      <c r="V30" s="25"/>
      <c r="W30" s="25"/>
      <c r="X30" s="30"/>
      <c r="Y30" s="30"/>
      <c r="Z30" s="30"/>
      <c r="AA30" s="30"/>
      <c r="AB30" s="30"/>
      <c r="AC30" s="25">
        <f>+(D30*F30)*G30</f>
        <v>83.2</v>
      </c>
      <c r="AD30" s="25">
        <f>+(D30*F30)*4</f>
        <v>166.4</v>
      </c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54"/>
      <c r="AP30" s="52"/>
      <c r="AQ30" s="52"/>
      <c r="AR30" s="52"/>
      <c r="AS30" s="25">
        <f>+(D30*F30)*4</f>
        <v>166.4</v>
      </c>
      <c r="AT30" s="52">
        <f>+AS30</f>
        <v>166.4</v>
      </c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25"/>
      <c r="BK30" s="25"/>
    </row>
    <row r="31" spans="1:63">
      <c r="A31" s="708"/>
      <c r="B31" s="25"/>
      <c r="C31" s="25"/>
      <c r="D31" s="22">
        <v>6.1</v>
      </c>
      <c r="E31" s="22"/>
      <c r="F31" s="22">
        <v>5</v>
      </c>
      <c r="G31" s="21">
        <v>2</v>
      </c>
      <c r="H31" s="25"/>
      <c r="I31" s="21"/>
      <c r="J31" s="21"/>
      <c r="K31" s="22"/>
      <c r="L31" s="22"/>
      <c r="M31" s="22"/>
      <c r="N31" s="22"/>
      <c r="O31" s="25"/>
      <c r="P31" s="25"/>
      <c r="Q31" s="22"/>
      <c r="R31" s="22"/>
      <c r="S31" s="25"/>
      <c r="T31" s="25"/>
      <c r="U31" s="25"/>
      <c r="V31" s="25"/>
      <c r="W31" s="25"/>
      <c r="X31" s="30"/>
      <c r="Y31" s="30"/>
      <c r="Z31" s="30"/>
      <c r="AA31" s="30"/>
      <c r="AB31" s="30"/>
      <c r="AC31" s="25">
        <f t="shared" ref="AC31:AC36" si="6">+(D31*F31)*G31</f>
        <v>61</v>
      </c>
      <c r="AD31" s="25">
        <f t="shared" ref="AD31:AD36" si="7">+(D31*F31)*4</f>
        <v>122</v>
      </c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54"/>
      <c r="AP31" s="52"/>
      <c r="AQ31" s="52"/>
      <c r="AR31" s="52"/>
      <c r="AS31" s="25">
        <f>+(D31*F31)*4</f>
        <v>122</v>
      </c>
      <c r="AT31" s="52">
        <f t="shared" ref="AT31:AT38" si="8">+AS31</f>
        <v>122</v>
      </c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25"/>
      <c r="BK31" s="25"/>
    </row>
    <row r="32" spans="1:63">
      <c r="A32" s="708"/>
      <c r="B32" s="25"/>
      <c r="C32" s="25"/>
      <c r="D32" s="22">
        <v>7.6</v>
      </c>
      <c r="E32" s="22"/>
      <c r="F32" s="22">
        <v>2.4</v>
      </c>
      <c r="G32" s="21">
        <v>2</v>
      </c>
      <c r="H32" s="25"/>
      <c r="I32" s="21"/>
      <c r="J32" s="21"/>
      <c r="K32" s="22"/>
      <c r="L32" s="22"/>
      <c r="M32" s="22"/>
      <c r="N32" s="22"/>
      <c r="O32" s="25"/>
      <c r="P32" s="25"/>
      <c r="Q32" s="22"/>
      <c r="R32" s="22"/>
      <c r="S32" s="25"/>
      <c r="T32" s="25"/>
      <c r="U32" s="25"/>
      <c r="V32" s="25"/>
      <c r="W32" s="25"/>
      <c r="X32" s="30"/>
      <c r="Y32" s="30"/>
      <c r="Z32" s="30"/>
      <c r="AA32" s="30"/>
      <c r="AB32" s="30"/>
      <c r="AC32" s="25">
        <f t="shared" si="6"/>
        <v>36.479999999999997</v>
      </c>
      <c r="AD32" s="25">
        <f t="shared" si="7"/>
        <v>72.959999999999994</v>
      </c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54"/>
      <c r="AP32" s="52"/>
      <c r="AQ32" s="52"/>
      <c r="AR32" s="52"/>
      <c r="AS32" s="25">
        <f>+(D32*F32)*4</f>
        <v>72.959999999999994</v>
      </c>
      <c r="AT32" s="52">
        <f t="shared" si="8"/>
        <v>72.959999999999994</v>
      </c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25"/>
      <c r="BK32" s="25"/>
    </row>
    <row r="33" spans="1:63">
      <c r="A33" s="708"/>
      <c r="B33" s="25"/>
      <c r="C33" s="25"/>
      <c r="D33" s="22">
        <v>3.74</v>
      </c>
      <c r="E33" s="22"/>
      <c r="F33" s="22">
        <v>2.4</v>
      </c>
      <c r="G33" s="21">
        <v>2</v>
      </c>
      <c r="H33" s="25"/>
      <c r="I33" s="21"/>
      <c r="J33" s="21"/>
      <c r="K33" s="22"/>
      <c r="L33" s="22"/>
      <c r="M33" s="22"/>
      <c r="N33" s="22"/>
      <c r="O33" s="25"/>
      <c r="P33" s="25"/>
      <c r="Q33" s="22"/>
      <c r="R33" s="22"/>
      <c r="S33" s="25"/>
      <c r="T33" s="25"/>
      <c r="U33" s="25"/>
      <c r="V33" s="25"/>
      <c r="W33" s="25"/>
      <c r="X33" s="30"/>
      <c r="Y33" s="30"/>
      <c r="Z33" s="30"/>
      <c r="AA33" s="30"/>
      <c r="AB33" s="30"/>
      <c r="AC33" s="25">
        <f t="shared" si="6"/>
        <v>17.952000000000002</v>
      </c>
      <c r="AD33" s="25">
        <f>+(D33*F33)</f>
        <v>8.9760000000000009</v>
      </c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54"/>
      <c r="AP33" s="52"/>
      <c r="AQ33" s="52"/>
      <c r="AR33" s="52"/>
      <c r="AS33" s="25">
        <f>+(D33*F33)*2</f>
        <v>17.952000000000002</v>
      </c>
      <c r="AT33" s="52">
        <f t="shared" si="8"/>
        <v>17.952000000000002</v>
      </c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25"/>
      <c r="BK33" s="25"/>
    </row>
    <row r="34" spans="1:63">
      <c r="A34" s="708"/>
      <c r="B34" s="25"/>
      <c r="C34" s="25"/>
      <c r="D34" s="22">
        <v>6.3</v>
      </c>
      <c r="E34" s="22"/>
      <c r="F34" s="22">
        <v>4.8</v>
      </c>
      <c r="G34" s="21"/>
      <c r="H34" s="25"/>
      <c r="I34" s="21"/>
      <c r="J34" s="21"/>
      <c r="K34" s="22"/>
      <c r="L34" s="22"/>
      <c r="M34" s="22"/>
      <c r="N34" s="22"/>
      <c r="O34" s="25"/>
      <c r="P34" s="25"/>
      <c r="Q34" s="22"/>
      <c r="R34" s="22"/>
      <c r="S34" s="25"/>
      <c r="T34" s="25"/>
      <c r="U34" s="25"/>
      <c r="V34" s="25"/>
      <c r="W34" s="25"/>
      <c r="X34" s="30"/>
      <c r="Y34" s="30"/>
      <c r="Z34" s="30"/>
      <c r="AA34" s="30"/>
      <c r="AB34" s="30"/>
      <c r="AC34" s="25">
        <f>+(D34*F34)</f>
        <v>30.24</v>
      </c>
      <c r="AD34" s="25">
        <f>+(D34*F34)*2</f>
        <v>60.48</v>
      </c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54"/>
      <c r="AP34" s="52"/>
      <c r="AQ34" s="52"/>
      <c r="AR34" s="52"/>
      <c r="AS34" s="25">
        <f>+(D34*F34)*4</f>
        <v>120.96</v>
      </c>
      <c r="AT34" s="52">
        <f t="shared" si="8"/>
        <v>120.96</v>
      </c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25"/>
      <c r="BK34" s="25"/>
    </row>
    <row r="35" spans="1:63">
      <c r="A35" s="708"/>
      <c r="B35" s="25"/>
      <c r="C35" s="25"/>
      <c r="D35" s="22">
        <v>3.5</v>
      </c>
      <c r="E35" s="22"/>
      <c r="F35" s="22">
        <v>4.8</v>
      </c>
      <c r="G35" s="21"/>
      <c r="H35" s="25"/>
      <c r="I35" s="21"/>
      <c r="J35" s="21"/>
      <c r="K35" s="22"/>
      <c r="L35" s="22"/>
      <c r="M35" s="22"/>
      <c r="N35" s="22"/>
      <c r="O35" s="25"/>
      <c r="P35" s="25"/>
      <c r="Q35" s="22"/>
      <c r="R35" s="22"/>
      <c r="S35" s="25"/>
      <c r="T35" s="25"/>
      <c r="U35" s="25"/>
      <c r="V35" s="25"/>
      <c r="W35" s="25"/>
      <c r="X35" s="30"/>
      <c r="Y35" s="30"/>
      <c r="Z35" s="30"/>
      <c r="AA35" s="30"/>
      <c r="AB35" s="30"/>
      <c r="AC35" s="25">
        <f>+(D35*F35)</f>
        <v>16.8</v>
      </c>
      <c r="AD35" s="25">
        <f>+(D35*F35)*2</f>
        <v>33.6</v>
      </c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54"/>
      <c r="AP35" s="52"/>
      <c r="AQ35" s="52"/>
      <c r="AR35" s="52"/>
      <c r="AS35" s="25">
        <f>+(D35*F35)*4</f>
        <v>67.2</v>
      </c>
      <c r="AT35" s="52">
        <f t="shared" si="8"/>
        <v>67.2</v>
      </c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25"/>
      <c r="BK35" s="25"/>
    </row>
    <row r="36" spans="1:63">
      <c r="A36" s="708"/>
      <c r="B36" s="25"/>
      <c r="C36" s="25"/>
      <c r="D36" s="22">
        <v>2.2999999999999998</v>
      </c>
      <c r="E36" s="22"/>
      <c r="F36" s="22">
        <v>4.8</v>
      </c>
      <c r="G36" s="21">
        <v>2</v>
      </c>
      <c r="H36" s="25"/>
      <c r="I36" s="21"/>
      <c r="J36" s="21"/>
      <c r="K36" s="22"/>
      <c r="L36" s="22"/>
      <c r="M36" s="22"/>
      <c r="N36" s="22"/>
      <c r="O36" s="25"/>
      <c r="P36" s="25"/>
      <c r="Q36" s="22"/>
      <c r="R36" s="22"/>
      <c r="S36" s="25"/>
      <c r="T36" s="25"/>
      <c r="U36" s="25"/>
      <c r="V36" s="25"/>
      <c r="W36" s="25"/>
      <c r="X36" s="30"/>
      <c r="Y36" s="30"/>
      <c r="Z36" s="30"/>
      <c r="AA36" s="30"/>
      <c r="AB36" s="30"/>
      <c r="AC36" s="25">
        <f t="shared" si="6"/>
        <v>22.08</v>
      </c>
      <c r="AD36" s="25">
        <f t="shared" si="7"/>
        <v>44.16</v>
      </c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54"/>
      <c r="AP36" s="52"/>
      <c r="AQ36" s="52"/>
      <c r="AR36" s="52"/>
      <c r="AS36" s="25">
        <f>+(D36*F36)*4</f>
        <v>44.16</v>
      </c>
      <c r="AT36" s="52">
        <f t="shared" si="8"/>
        <v>44.16</v>
      </c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25"/>
      <c r="BK36" s="25"/>
    </row>
    <row r="37" spans="1:63">
      <c r="A37" s="708"/>
      <c r="B37" s="25"/>
      <c r="C37" s="25"/>
      <c r="D37" s="22">
        <v>17.399999999999999</v>
      </c>
      <c r="E37" s="22"/>
      <c r="F37" s="22">
        <v>2.4</v>
      </c>
      <c r="G37" s="21"/>
      <c r="H37" s="25"/>
      <c r="I37" s="21"/>
      <c r="J37" s="21"/>
      <c r="K37" s="22"/>
      <c r="L37" s="22"/>
      <c r="M37" s="22"/>
      <c r="N37" s="22"/>
      <c r="O37" s="25"/>
      <c r="P37" s="25"/>
      <c r="Q37" s="22"/>
      <c r="R37" s="22"/>
      <c r="S37" s="25"/>
      <c r="T37" s="25"/>
      <c r="U37" s="25"/>
      <c r="V37" s="25"/>
      <c r="W37" s="25"/>
      <c r="X37" s="30"/>
      <c r="Y37" s="30"/>
      <c r="Z37" s="30"/>
      <c r="AA37" s="30"/>
      <c r="AB37" s="30"/>
      <c r="AC37" s="25">
        <f>+(D37*F37)</f>
        <v>41.76</v>
      </c>
      <c r="AD37" s="25">
        <f>+(D37*F37)*2</f>
        <v>83.52</v>
      </c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54"/>
      <c r="AP37" s="52"/>
      <c r="AQ37" s="52"/>
      <c r="AR37" s="52"/>
      <c r="AS37" s="25">
        <f>+(D37*F37)*2</f>
        <v>83.52</v>
      </c>
      <c r="AT37" s="52">
        <f t="shared" si="8"/>
        <v>83.52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25"/>
      <c r="BK37" s="25"/>
    </row>
    <row r="38" spans="1:63">
      <c r="A38" s="708"/>
      <c r="B38" s="25"/>
      <c r="C38" s="25"/>
      <c r="D38" s="22">
        <v>12</v>
      </c>
      <c r="E38" s="22"/>
      <c r="F38" s="22">
        <v>2.4</v>
      </c>
      <c r="G38" s="21"/>
      <c r="H38" s="25"/>
      <c r="I38" s="21"/>
      <c r="J38" s="21"/>
      <c r="K38" s="22"/>
      <c r="L38" s="22"/>
      <c r="M38" s="22"/>
      <c r="N38" s="22"/>
      <c r="O38" s="25"/>
      <c r="P38" s="25"/>
      <c r="Q38" s="22"/>
      <c r="R38" s="22"/>
      <c r="S38" s="25"/>
      <c r="T38" s="25"/>
      <c r="U38" s="25"/>
      <c r="V38" s="25"/>
      <c r="W38" s="25"/>
      <c r="X38" s="30"/>
      <c r="Y38" s="30"/>
      <c r="Z38" s="30"/>
      <c r="AA38" s="30"/>
      <c r="AB38" s="30"/>
      <c r="AC38" s="25">
        <f>+(D38*F38)</f>
        <v>28.799999999999997</v>
      </c>
      <c r="AD38" s="25">
        <f>+(D38*F38)*2</f>
        <v>57.599999999999994</v>
      </c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54"/>
      <c r="AP38" s="52"/>
      <c r="AQ38" s="52"/>
      <c r="AR38" s="52"/>
      <c r="AS38" s="25">
        <f>+(D38*F38)*2</f>
        <v>57.599999999999994</v>
      </c>
      <c r="AT38" s="52">
        <f t="shared" si="8"/>
        <v>57.599999999999994</v>
      </c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25"/>
      <c r="BK38" s="25"/>
    </row>
    <row r="39" spans="1:63">
      <c r="A39" s="708"/>
      <c r="B39" s="25"/>
      <c r="C39" s="25"/>
      <c r="D39" s="22">
        <v>10</v>
      </c>
      <c r="E39" s="22"/>
      <c r="F39" s="22"/>
      <c r="G39" s="21"/>
      <c r="H39" s="25"/>
      <c r="I39" s="21"/>
      <c r="J39" s="21"/>
      <c r="K39" s="22"/>
      <c r="L39" s="22"/>
      <c r="M39" s="22"/>
      <c r="N39" s="22"/>
      <c r="O39" s="25"/>
      <c r="P39" s="25"/>
      <c r="Q39" s="22"/>
      <c r="R39" s="22"/>
      <c r="S39" s="25"/>
      <c r="T39" s="25"/>
      <c r="U39" s="25"/>
      <c r="V39" s="25"/>
      <c r="W39" s="25"/>
      <c r="X39" s="30"/>
      <c r="Y39" s="30"/>
      <c r="Z39" s="30"/>
      <c r="AA39" s="30"/>
      <c r="AB39" s="30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54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25"/>
      <c r="BK39" s="25"/>
    </row>
    <row r="40" spans="1:63">
      <c r="A40" s="708"/>
      <c r="B40" s="25"/>
      <c r="C40" s="25"/>
      <c r="D40" s="22">
        <v>0.8</v>
      </c>
      <c r="E40" s="22">
        <v>0.8</v>
      </c>
      <c r="F40" s="22">
        <v>1.25</v>
      </c>
      <c r="G40" s="60">
        <v>10</v>
      </c>
      <c r="H40" s="25"/>
      <c r="I40" s="21"/>
      <c r="J40" s="21"/>
      <c r="K40" s="22"/>
      <c r="L40" s="22"/>
      <c r="M40" s="22"/>
      <c r="N40" s="22"/>
      <c r="O40" s="25">
        <f>+(D40*E40*F40)*G40</f>
        <v>8.0000000000000018</v>
      </c>
      <c r="P40" s="25"/>
      <c r="Q40" s="22">
        <f t="shared" ref="Q40:Q41" si="9">+(D40*E40*0.05)*G40</f>
        <v>0.32000000000000006</v>
      </c>
      <c r="R40" s="22">
        <f>+(E40*F40*0.3)*G40</f>
        <v>3</v>
      </c>
      <c r="S40" s="25"/>
      <c r="T40" s="25">
        <f>+(D40*E40*0.5)*G40</f>
        <v>3.2000000000000006</v>
      </c>
      <c r="U40" s="25">
        <f>+(0.3*0.3*0.3)*G40</f>
        <v>0.27</v>
      </c>
      <c r="V40" s="25"/>
      <c r="W40" s="25"/>
      <c r="X40" s="30">
        <f>+(5*0.3*0.3)*G40</f>
        <v>4.5</v>
      </c>
      <c r="Y40" s="30"/>
      <c r="Z40" s="30"/>
      <c r="AA40" s="30"/>
      <c r="AB40" s="30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54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25"/>
      <c r="BK40" s="25"/>
    </row>
    <row r="41" spans="1:63">
      <c r="A41" s="708"/>
      <c r="B41" s="25"/>
      <c r="C41" s="25"/>
      <c r="D41" s="22">
        <v>0.8</v>
      </c>
      <c r="E41" s="22">
        <v>0.8</v>
      </c>
      <c r="F41" s="22">
        <v>1.25</v>
      </c>
      <c r="G41" s="60">
        <v>9</v>
      </c>
      <c r="H41" s="25"/>
      <c r="I41" s="21"/>
      <c r="J41" s="21"/>
      <c r="K41" s="22"/>
      <c r="L41" s="22"/>
      <c r="M41" s="22"/>
      <c r="N41" s="22"/>
      <c r="O41" s="25">
        <f t="shared" ref="O41:O45" si="10">+(D41*E41*F41)*G41</f>
        <v>7.2000000000000011</v>
      </c>
      <c r="P41" s="25"/>
      <c r="Q41" s="22">
        <f t="shared" si="9"/>
        <v>0.28800000000000009</v>
      </c>
      <c r="R41" s="22">
        <f t="shared" ref="R41:R45" si="11">+(E41*F41*0.3)*G41</f>
        <v>2.6999999999999997</v>
      </c>
      <c r="S41" s="25"/>
      <c r="T41" s="25">
        <f>+(D41*E41*0.5)*G41</f>
        <v>2.8800000000000008</v>
      </c>
      <c r="U41" s="25">
        <f t="shared" ref="U41:U45" si="12">+(0.3*0.3*0.3)*G41</f>
        <v>0.24299999999999999</v>
      </c>
      <c r="V41" s="25"/>
      <c r="W41" s="25"/>
      <c r="X41" s="30">
        <f>+(3*0.25*0.25)*G41</f>
        <v>1.6875</v>
      </c>
      <c r="Y41" s="30"/>
      <c r="Z41" s="30"/>
      <c r="AA41" s="30"/>
      <c r="AB41" s="30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54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25"/>
      <c r="BK41" s="25"/>
    </row>
    <row r="42" spans="1:63">
      <c r="A42" s="708"/>
      <c r="B42" s="25"/>
      <c r="C42" s="25"/>
      <c r="D42" s="22">
        <v>19.7</v>
      </c>
      <c r="E42" s="22">
        <v>0.3</v>
      </c>
      <c r="F42" s="22">
        <v>0.3</v>
      </c>
      <c r="G42" s="60">
        <v>12</v>
      </c>
      <c r="H42" s="25"/>
      <c r="I42" s="21"/>
      <c r="J42" s="21"/>
      <c r="K42" s="22"/>
      <c r="L42" s="22"/>
      <c r="M42" s="22"/>
      <c r="N42" s="22"/>
      <c r="O42" s="25">
        <f t="shared" si="10"/>
        <v>21.275999999999996</v>
      </c>
      <c r="P42" s="25"/>
      <c r="Q42" s="22">
        <f>+(D42*E42*0.05)*G42</f>
        <v>3.5459999999999998</v>
      </c>
      <c r="R42" s="22">
        <f t="shared" si="11"/>
        <v>0.32400000000000001</v>
      </c>
      <c r="S42" s="25"/>
      <c r="T42" s="25"/>
      <c r="U42" s="25"/>
      <c r="V42" s="25"/>
      <c r="W42" s="25"/>
      <c r="X42" s="30"/>
      <c r="Y42" s="30"/>
      <c r="Z42" s="30"/>
      <c r="AA42" s="30">
        <f>+(3.1415*0.15*0.15*5)*G42</f>
        <v>4.2410250000000005</v>
      </c>
      <c r="AB42" s="30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54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25"/>
      <c r="BK42" s="25"/>
    </row>
    <row r="43" spans="1:63">
      <c r="A43" s="708"/>
      <c r="B43" s="25"/>
      <c r="C43" s="25"/>
      <c r="D43" s="22">
        <v>0.5</v>
      </c>
      <c r="E43" s="22">
        <v>0.5</v>
      </c>
      <c r="F43" s="22">
        <v>0.8</v>
      </c>
      <c r="G43" s="60">
        <v>7</v>
      </c>
      <c r="H43" s="25"/>
      <c r="I43" s="21"/>
      <c r="J43" s="21"/>
      <c r="K43" s="22"/>
      <c r="L43" s="22"/>
      <c r="M43" s="22"/>
      <c r="N43" s="22"/>
      <c r="O43" s="25">
        <f t="shared" si="10"/>
        <v>1.4000000000000001</v>
      </c>
      <c r="P43" s="25"/>
      <c r="Q43" s="22">
        <f>+(D43*E43*0.05)*G43</f>
        <v>8.7500000000000008E-2</v>
      </c>
      <c r="R43" s="22">
        <f t="shared" si="11"/>
        <v>0.84</v>
      </c>
      <c r="S43" s="25"/>
      <c r="T43" s="25">
        <f>+(D43*E43*0.35)*G43</f>
        <v>0.61249999999999993</v>
      </c>
      <c r="U43" s="25">
        <f t="shared" si="12"/>
        <v>0.189</v>
      </c>
      <c r="V43" s="25"/>
      <c r="W43" s="25"/>
      <c r="X43" s="30">
        <f>+(3*0.25*0.25)*G43</f>
        <v>1.3125</v>
      </c>
      <c r="Y43" s="30"/>
      <c r="Z43" s="30"/>
      <c r="AA43" s="30"/>
      <c r="AB43" s="30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54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25"/>
      <c r="BK43" s="25"/>
    </row>
    <row r="44" spans="1:63">
      <c r="A44" s="708"/>
      <c r="B44" s="25"/>
      <c r="C44" s="25"/>
      <c r="D44" s="22">
        <v>0.6</v>
      </c>
      <c r="E44" s="22">
        <v>0.6</v>
      </c>
      <c r="F44" s="22">
        <v>1.25</v>
      </c>
      <c r="G44" s="60">
        <v>4</v>
      </c>
      <c r="H44" s="25"/>
      <c r="I44" s="21"/>
      <c r="J44" s="21"/>
      <c r="K44" s="22"/>
      <c r="L44" s="22"/>
      <c r="M44" s="22"/>
      <c r="N44" s="22"/>
      <c r="O44" s="25">
        <f t="shared" si="10"/>
        <v>1.7999999999999998</v>
      </c>
      <c r="P44" s="25"/>
      <c r="Q44" s="22">
        <f>+(D44*E44*0.05)*G44</f>
        <v>7.1999999999999995E-2</v>
      </c>
      <c r="R44" s="22">
        <f t="shared" si="11"/>
        <v>0.89999999999999991</v>
      </c>
      <c r="S44" s="25"/>
      <c r="T44" s="25">
        <f>+(D44*E44*0.35)*G44</f>
        <v>0.504</v>
      </c>
      <c r="U44" s="25">
        <f t="shared" si="12"/>
        <v>0.108</v>
      </c>
      <c r="V44" s="25"/>
      <c r="W44" s="25"/>
      <c r="X44" s="30">
        <f>+(2.5*0.25*0.25)*G44</f>
        <v>0.625</v>
      </c>
      <c r="Y44" s="30"/>
      <c r="Z44" s="30"/>
      <c r="AA44" s="30"/>
      <c r="AB44" s="30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54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25"/>
      <c r="BK44" s="25"/>
    </row>
    <row r="45" spans="1:63">
      <c r="A45" s="708"/>
      <c r="B45" s="25"/>
      <c r="C45" s="25"/>
      <c r="D45" s="22">
        <v>0.5</v>
      </c>
      <c r="E45" s="22">
        <v>0.5</v>
      </c>
      <c r="F45" s="22">
        <v>0.6</v>
      </c>
      <c r="G45" s="60">
        <v>4</v>
      </c>
      <c r="H45" s="25"/>
      <c r="I45" s="21"/>
      <c r="J45" s="21"/>
      <c r="K45" s="22"/>
      <c r="L45" s="22"/>
      <c r="M45" s="22"/>
      <c r="N45" s="22"/>
      <c r="O45" s="25">
        <f t="shared" si="10"/>
        <v>0.6</v>
      </c>
      <c r="P45" s="25"/>
      <c r="Q45" s="22">
        <f>+(D45*E45*0.05)*G45</f>
        <v>0.05</v>
      </c>
      <c r="R45" s="22">
        <f t="shared" si="11"/>
        <v>0.36</v>
      </c>
      <c r="S45" s="25"/>
      <c r="T45" s="25">
        <f t="shared" ref="T45" si="13">+(D45*E45*0.3)*G45</f>
        <v>0.3</v>
      </c>
      <c r="U45" s="25">
        <f t="shared" si="12"/>
        <v>0.108</v>
      </c>
      <c r="V45" s="25"/>
      <c r="W45" s="25"/>
      <c r="X45" s="30">
        <f>+(2.5*0.25*0.25)*G45</f>
        <v>0.625</v>
      </c>
      <c r="Y45" s="30"/>
      <c r="Z45" s="30"/>
      <c r="AA45" s="30"/>
      <c r="AB45" s="30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54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25"/>
      <c r="BK45" s="25"/>
    </row>
    <row r="46" spans="1:63">
      <c r="A46" s="708"/>
      <c r="B46" s="25"/>
      <c r="C46" s="25"/>
      <c r="D46" s="22">
        <v>28.8</v>
      </c>
      <c r="E46" s="22">
        <v>0.3</v>
      </c>
      <c r="F46" s="22">
        <v>0.3</v>
      </c>
      <c r="G46" s="60"/>
      <c r="H46" s="25"/>
      <c r="I46" s="21"/>
      <c r="J46" s="21"/>
      <c r="K46" s="22"/>
      <c r="L46" s="22"/>
      <c r="M46" s="22"/>
      <c r="N46" s="22"/>
      <c r="O46" s="25">
        <f>+(D46*E46*F46)</f>
        <v>2.5920000000000001</v>
      </c>
      <c r="P46" s="25"/>
      <c r="Q46" s="22">
        <f>+D46*E46*0.05</f>
        <v>0.43200000000000005</v>
      </c>
      <c r="R46" s="22">
        <f>+D46*E46*0.3</f>
        <v>2.5920000000000001</v>
      </c>
      <c r="S46" s="25">
        <f>+D46*0.25*0.25</f>
        <v>1.8</v>
      </c>
      <c r="T46" s="25"/>
      <c r="U46" s="25"/>
      <c r="V46" s="25"/>
      <c r="W46" s="25"/>
      <c r="X46" s="30"/>
      <c r="Y46" s="30">
        <f>+D46*2</f>
        <v>57.6</v>
      </c>
      <c r="Z46" s="30"/>
      <c r="AA46" s="30"/>
      <c r="AB46" s="30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54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25"/>
      <c r="BK46" s="25"/>
    </row>
    <row r="47" spans="1:63">
      <c r="A47" s="708"/>
      <c r="B47" s="25"/>
      <c r="C47" s="25"/>
      <c r="D47" s="22">
        <v>17</v>
      </c>
      <c r="E47" s="22">
        <v>0.3</v>
      </c>
      <c r="F47" s="22">
        <v>0.3</v>
      </c>
      <c r="G47" s="60"/>
      <c r="H47" s="25"/>
      <c r="I47" s="21"/>
      <c r="J47" s="21"/>
      <c r="K47" s="22"/>
      <c r="L47" s="22"/>
      <c r="M47" s="22"/>
      <c r="N47" s="22"/>
      <c r="O47" s="25">
        <f>+(D47*E47*F47)</f>
        <v>1.5299999999999998</v>
      </c>
      <c r="P47" s="25"/>
      <c r="Q47" s="22">
        <f>+D47*E47*0.05</f>
        <v>0.255</v>
      </c>
      <c r="R47" s="22">
        <f t="shared" ref="R47:R51" si="14">+D47*E47*0.3</f>
        <v>1.5299999999999998</v>
      </c>
      <c r="S47" s="25">
        <f t="shared" ref="S47:S51" si="15">+D47*0.25*0.25</f>
        <v>1.0625</v>
      </c>
      <c r="T47" s="25"/>
      <c r="U47" s="25"/>
      <c r="V47" s="25"/>
      <c r="W47" s="25"/>
      <c r="X47" s="30"/>
      <c r="Y47" s="30">
        <f t="shared" ref="Y47:Y51" si="16">+D47</f>
        <v>17</v>
      </c>
      <c r="Z47" s="30"/>
      <c r="AA47" s="30"/>
      <c r="AB47" s="30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54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25"/>
      <c r="BK47" s="25"/>
    </row>
    <row r="48" spans="1:63">
      <c r="A48" s="708"/>
      <c r="B48" s="25"/>
      <c r="C48" s="25"/>
      <c r="D48" s="22">
        <v>22.3</v>
      </c>
      <c r="E48" s="22">
        <v>0.3</v>
      </c>
      <c r="F48" s="22">
        <v>0.3</v>
      </c>
      <c r="G48" s="60"/>
      <c r="H48" s="25"/>
      <c r="I48" s="21"/>
      <c r="J48" s="21"/>
      <c r="K48" s="22"/>
      <c r="L48" s="22"/>
      <c r="M48" s="22"/>
      <c r="N48" s="22"/>
      <c r="O48" s="25">
        <f>+(D48*E48*F48)</f>
        <v>2.0070000000000001</v>
      </c>
      <c r="P48" s="25"/>
      <c r="Q48" s="22">
        <f>+D48*E48*0.05</f>
        <v>0.33450000000000002</v>
      </c>
      <c r="R48" s="22">
        <f t="shared" si="14"/>
        <v>2.0070000000000001</v>
      </c>
      <c r="S48" s="25">
        <f t="shared" si="15"/>
        <v>1.39375</v>
      </c>
      <c r="T48" s="25"/>
      <c r="U48" s="25"/>
      <c r="V48" s="25"/>
      <c r="W48" s="25"/>
      <c r="X48" s="30"/>
      <c r="Y48" s="30">
        <f t="shared" si="16"/>
        <v>22.3</v>
      </c>
      <c r="Z48" s="30"/>
      <c r="AA48" s="30"/>
      <c r="AB48" s="30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54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25"/>
      <c r="BK48" s="25"/>
    </row>
    <row r="49" spans="1:63">
      <c r="A49" s="708"/>
      <c r="B49" s="25"/>
      <c r="C49" s="25"/>
      <c r="D49" s="22">
        <v>16</v>
      </c>
      <c r="E49" s="22">
        <v>0.3</v>
      </c>
      <c r="F49" s="22">
        <v>0.3</v>
      </c>
      <c r="G49" s="60"/>
      <c r="H49" s="25"/>
      <c r="I49" s="21"/>
      <c r="J49" s="21"/>
      <c r="K49" s="22"/>
      <c r="L49" s="22"/>
      <c r="M49" s="22"/>
      <c r="N49" s="22"/>
      <c r="O49" s="25">
        <f t="shared" ref="O49:O51" si="17">+(D49*E49*F49)</f>
        <v>1.44</v>
      </c>
      <c r="P49" s="25"/>
      <c r="Q49" s="22">
        <f t="shared" ref="Q49:Q51" si="18">+D49*E49*0.05</f>
        <v>0.24</v>
      </c>
      <c r="R49" s="22">
        <f t="shared" si="14"/>
        <v>1.44</v>
      </c>
      <c r="S49" s="25">
        <f t="shared" si="15"/>
        <v>1</v>
      </c>
      <c r="T49" s="25"/>
      <c r="U49" s="25"/>
      <c r="V49" s="25"/>
      <c r="W49" s="25"/>
      <c r="X49" s="30"/>
      <c r="Y49" s="30">
        <f t="shared" si="16"/>
        <v>16</v>
      </c>
      <c r="Z49" s="30"/>
      <c r="AA49" s="30"/>
      <c r="AB49" s="30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54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25"/>
      <c r="BK49" s="25"/>
    </row>
    <row r="50" spans="1:63">
      <c r="A50" s="708"/>
      <c r="B50" s="25"/>
      <c r="C50" s="25"/>
      <c r="D50" s="22">
        <v>12</v>
      </c>
      <c r="E50" s="22">
        <v>0.3</v>
      </c>
      <c r="F50" s="22">
        <v>0.3</v>
      </c>
      <c r="G50" s="60"/>
      <c r="H50" s="25"/>
      <c r="I50" s="21"/>
      <c r="J50" s="21"/>
      <c r="K50" s="22"/>
      <c r="L50" s="22"/>
      <c r="M50" s="22"/>
      <c r="N50" s="22"/>
      <c r="O50" s="25">
        <f t="shared" si="17"/>
        <v>1.0799999999999998</v>
      </c>
      <c r="P50" s="25"/>
      <c r="Q50" s="22">
        <f t="shared" si="18"/>
        <v>0.18</v>
      </c>
      <c r="R50" s="22">
        <f t="shared" si="14"/>
        <v>1.0799999999999998</v>
      </c>
      <c r="S50" s="25">
        <f t="shared" si="15"/>
        <v>0.75</v>
      </c>
      <c r="T50" s="25"/>
      <c r="U50" s="25"/>
      <c r="V50" s="25"/>
      <c r="W50" s="25"/>
      <c r="X50" s="30"/>
      <c r="Y50" s="30">
        <f t="shared" si="16"/>
        <v>12</v>
      </c>
      <c r="Z50" s="30"/>
      <c r="AA50" s="30"/>
      <c r="AB50" s="30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4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25"/>
      <c r="BK50" s="25"/>
    </row>
    <row r="51" spans="1:63">
      <c r="A51" s="708"/>
      <c r="B51" s="25"/>
      <c r="C51" s="25"/>
      <c r="D51" s="22">
        <v>14</v>
      </c>
      <c r="E51" s="22">
        <v>0.3</v>
      </c>
      <c r="F51" s="22">
        <v>0.3</v>
      </c>
      <c r="G51" s="21"/>
      <c r="H51" s="25"/>
      <c r="I51" s="21"/>
      <c r="J51" s="21"/>
      <c r="K51" s="22"/>
      <c r="L51" s="22"/>
      <c r="M51" s="22"/>
      <c r="N51" s="22"/>
      <c r="O51" s="25">
        <f t="shared" si="17"/>
        <v>1.26</v>
      </c>
      <c r="P51" s="25"/>
      <c r="Q51" s="22">
        <f t="shared" si="18"/>
        <v>0.21000000000000002</v>
      </c>
      <c r="R51" s="22">
        <f t="shared" si="14"/>
        <v>1.26</v>
      </c>
      <c r="S51" s="25">
        <f t="shared" si="15"/>
        <v>0.875</v>
      </c>
      <c r="T51" s="25"/>
      <c r="U51" s="25"/>
      <c r="V51" s="25"/>
      <c r="W51" s="25"/>
      <c r="X51" s="30"/>
      <c r="Y51" s="30">
        <f t="shared" si="16"/>
        <v>14</v>
      </c>
      <c r="Z51" s="30">
        <f>+D51</f>
        <v>14</v>
      </c>
      <c r="AB51" s="30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4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25"/>
      <c r="BK51" s="25"/>
    </row>
    <row r="52" spans="1:63">
      <c r="A52" s="708"/>
      <c r="B52" s="25"/>
      <c r="C52" s="25"/>
      <c r="D52" s="22">
        <v>22</v>
      </c>
      <c r="E52" s="22">
        <v>7.6</v>
      </c>
      <c r="F52" s="22">
        <v>0.2</v>
      </c>
      <c r="G52" s="21"/>
      <c r="H52" s="25"/>
      <c r="I52" s="21"/>
      <c r="J52" s="21"/>
      <c r="K52" s="22"/>
      <c r="L52" s="22"/>
      <c r="M52" s="22"/>
      <c r="N52" s="23">
        <f>+D52*2</f>
        <v>44</v>
      </c>
      <c r="O52" s="7"/>
      <c r="P52" s="25">
        <f>+(D52*E52*F52)</f>
        <v>33.44</v>
      </c>
      <c r="Q52" s="22"/>
      <c r="R52" s="22"/>
      <c r="S52" s="25"/>
      <c r="T52" s="25"/>
      <c r="U52" s="25"/>
      <c r="V52" s="7"/>
      <c r="W52" s="25">
        <f>+D52*E52*0.45</f>
        <v>75.239999999999995</v>
      </c>
      <c r="X52" s="30"/>
      <c r="Y52" s="30"/>
      <c r="Z52" s="30"/>
      <c r="AA52" s="30"/>
      <c r="AB52" s="30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61"/>
      <c r="AP52" s="53"/>
      <c r="AQ52" s="53"/>
      <c r="AR52" s="53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25"/>
      <c r="BK52" s="25"/>
    </row>
    <row r="53" spans="1:63">
      <c r="A53" s="708"/>
      <c r="B53" s="25"/>
      <c r="C53" s="25"/>
      <c r="D53" s="22">
        <v>22</v>
      </c>
      <c r="E53" s="22">
        <v>6.2</v>
      </c>
      <c r="F53" s="22">
        <v>0.4</v>
      </c>
      <c r="G53" s="21"/>
      <c r="H53" s="25"/>
      <c r="I53" s="21"/>
      <c r="J53" s="21"/>
      <c r="K53" s="22"/>
      <c r="L53" s="22"/>
      <c r="M53" s="22"/>
      <c r="N53" s="22"/>
      <c r="O53" s="7"/>
      <c r="P53" s="25">
        <f>+(D53*E53*F53)</f>
        <v>54.56</v>
      </c>
      <c r="Q53" s="22"/>
      <c r="R53" s="22"/>
      <c r="S53" s="25"/>
      <c r="T53" s="25"/>
      <c r="U53" s="25"/>
      <c r="V53" s="7"/>
      <c r="W53" s="25"/>
      <c r="X53" s="30"/>
      <c r="Y53" s="30"/>
      <c r="Z53" s="30"/>
      <c r="AA53" s="30"/>
      <c r="AB53" s="30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61"/>
      <c r="AP53" s="53"/>
      <c r="AQ53" s="53"/>
      <c r="AR53" s="53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25"/>
      <c r="BK53" s="25"/>
    </row>
    <row r="54" spans="1:63">
      <c r="A54" s="708"/>
      <c r="B54" s="25"/>
      <c r="C54" s="25"/>
      <c r="D54" s="22">
        <v>50</v>
      </c>
      <c r="E54" s="22">
        <v>6.5</v>
      </c>
      <c r="F54" s="22">
        <v>0.3</v>
      </c>
      <c r="G54" s="21"/>
      <c r="H54" s="25"/>
      <c r="I54" s="21"/>
      <c r="J54" s="21"/>
      <c r="K54" s="22"/>
      <c r="L54" s="22"/>
      <c r="M54" s="22"/>
      <c r="N54" s="22"/>
      <c r="O54" s="7"/>
      <c r="P54" s="25">
        <f>+(D54*E54*F54)</f>
        <v>97.5</v>
      </c>
      <c r="Q54" s="22"/>
      <c r="R54" s="22"/>
      <c r="S54" s="25"/>
      <c r="T54" s="25"/>
      <c r="U54" s="25"/>
      <c r="V54" s="7"/>
      <c r="W54" s="25"/>
      <c r="X54" s="30"/>
      <c r="Y54" s="30"/>
      <c r="Z54" s="30"/>
      <c r="AA54" s="30"/>
      <c r="AB54" s="30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61"/>
      <c r="AP54" s="53"/>
      <c r="AQ54" s="53"/>
      <c r="AR54" s="53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25"/>
      <c r="BK54" s="25"/>
    </row>
    <row r="55" spans="1:63">
      <c r="A55" s="708"/>
      <c r="B55" s="25"/>
      <c r="C55" s="25"/>
      <c r="D55" s="22">
        <v>4</v>
      </c>
      <c r="E55" s="22">
        <v>3</v>
      </c>
      <c r="F55" s="22">
        <v>0.3</v>
      </c>
      <c r="G55" s="21"/>
      <c r="H55" s="25"/>
      <c r="I55" s="21"/>
      <c r="J55" s="21"/>
      <c r="K55" s="22"/>
      <c r="L55" s="22"/>
      <c r="M55" s="22"/>
      <c r="N55" s="23">
        <f>+D55*2</f>
        <v>8</v>
      </c>
      <c r="O55" s="25"/>
      <c r="P55" s="25">
        <f>+(D55*E55*F55)*2</f>
        <v>7.1999999999999993</v>
      </c>
      <c r="Q55" s="22"/>
      <c r="R55" s="22"/>
      <c r="S55" s="25"/>
      <c r="T55" s="25"/>
      <c r="U55" s="25"/>
      <c r="V55" s="7"/>
      <c r="W55" s="25"/>
      <c r="X55" s="30"/>
      <c r="Y55" s="30"/>
      <c r="Z55" s="30"/>
      <c r="AA55" s="30"/>
      <c r="AB55" s="30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61"/>
      <c r="AP55" s="53"/>
      <c r="AQ55" s="53"/>
      <c r="AR55" s="53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25"/>
      <c r="BK55" s="25"/>
    </row>
    <row r="56" spans="1:63">
      <c r="A56" s="708"/>
      <c r="B56" s="25"/>
      <c r="C56" s="25"/>
      <c r="D56" s="22">
        <v>8</v>
      </c>
      <c r="E56" s="22">
        <v>6</v>
      </c>
      <c r="F56" s="22">
        <v>0.45</v>
      </c>
      <c r="G56" s="21"/>
      <c r="H56" s="25"/>
      <c r="I56" s="21"/>
      <c r="J56" s="21"/>
      <c r="K56" s="22"/>
      <c r="L56" s="22"/>
      <c r="M56" s="22"/>
      <c r="N56" s="22"/>
      <c r="O56" s="25"/>
      <c r="P56" s="25"/>
      <c r="Q56" s="22"/>
      <c r="R56" s="22"/>
      <c r="S56" s="25"/>
      <c r="T56" s="25"/>
      <c r="U56" s="25"/>
      <c r="V56" s="7"/>
      <c r="W56" s="25">
        <f>+D56*E56*F56</f>
        <v>21.6</v>
      </c>
      <c r="X56" s="30"/>
      <c r="Y56" s="30"/>
      <c r="Z56" s="30"/>
      <c r="AA56" s="30"/>
      <c r="AB56" s="30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61"/>
      <c r="AP56" s="53"/>
      <c r="AQ56" s="53"/>
      <c r="AR56" s="53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25"/>
      <c r="BK56" s="25"/>
    </row>
    <row r="57" spans="1:63">
      <c r="A57" s="708"/>
      <c r="B57" s="25"/>
      <c r="C57" s="25"/>
      <c r="D57" s="22">
        <v>6</v>
      </c>
      <c r="E57" s="22">
        <v>2.7</v>
      </c>
      <c r="F57" s="22">
        <v>0.45</v>
      </c>
      <c r="G57" s="21"/>
      <c r="H57" s="25"/>
      <c r="I57" s="21"/>
      <c r="J57" s="21"/>
      <c r="K57" s="22"/>
      <c r="L57" s="22"/>
      <c r="M57" s="22"/>
      <c r="N57" s="22"/>
      <c r="O57" s="25"/>
      <c r="P57" s="25"/>
      <c r="Q57" s="22"/>
      <c r="R57" s="22"/>
      <c r="S57" s="25"/>
      <c r="T57" s="25"/>
      <c r="U57" s="25"/>
      <c r="V57" s="7"/>
      <c r="W57" s="25">
        <f>+D57*E57*F57</f>
        <v>7.2900000000000018</v>
      </c>
      <c r="X57" s="30"/>
      <c r="Y57" s="30"/>
      <c r="Z57" s="30"/>
      <c r="AA57" s="30"/>
      <c r="AB57" s="30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61"/>
      <c r="AP57" s="53"/>
      <c r="AQ57" s="53"/>
      <c r="AR57" s="53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25"/>
      <c r="BK57" s="25"/>
    </row>
    <row r="58" spans="1:63">
      <c r="A58" s="708"/>
      <c r="B58" s="25"/>
      <c r="C58" s="25"/>
      <c r="D58" s="22">
        <v>3</v>
      </c>
      <c r="E58" s="22">
        <v>3</v>
      </c>
      <c r="F58" s="22">
        <v>0.45</v>
      </c>
      <c r="G58" s="21"/>
      <c r="H58" s="25"/>
      <c r="I58" s="21"/>
      <c r="J58" s="21"/>
      <c r="K58" s="22"/>
      <c r="L58" s="22"/>
      <c r="M58" s="22"/>
      <c r="N58" s="23">
        <f>+D58*2</f>
        <v>6</v>
      </c>
      <c r="O58" s="25"/>
      <c r="P58" s="25"/>
      <c r="Q58" s="22"/>
      <c r="R58" s="22"/>
      <c r="S58" s="25"/>
      <c r="T58" s="25"/>
      <c r="U58" s="25"/>
      <c r="W58" s="25">
        <f>+D58*E58*F58</f>
        <v>4.05</v>
      </c>
      <c r="X58" s="30"/>
      <c r="Y58" s="30"/>
      <c r="Z58" s="30"/>
      <c r="AA58" s="30"/>
      <c r="AB58" s="30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61"/>
      <c r="AP58" s="53"/>
      <c r="AQ58" s="53"/>
      <c r="AR58" s="53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25"/>
      <c r="BK58" s="25"/>
    </row>
    <row r="59" spans="1:63" ht="15.75" thickBot="1">
      <c r="A59" s="708"/>
      <c r="B59" s="27"/>
      <c r="C59" s="28"/>
      <c r="D59" s="22"/>
      <c r="E59" s="22"/>
      <c r="F59" s="22"/>
      <c r="G59" s="30"/>
      <c r="H59" s="25"/>
      <c r="I59" s="21"/>
      <c r="J59" s="21"/>
      <c r="K59" s="22"/>
      <c r="L59" s="22"/>
      <c r="M59" s="22"/>
      <c r="N59" s="22"/>
      <c r="O59" s="25"/>
      <c r="P59" s="25"/>
      <c r="Q59" s="22"/>
      <c r="R59" s="22"/>
      <c r="S59" s="25"/>
      <c r="T59" s="25"/>
      <c r="U59" s="25"/>
      <c r="V59" s="25"/>
      <c r="W59" s="25"/>
      <c r="X59" s="30"/>
      <c r="Y59" s="30"/>
      <c r="Z59" s="30"/>
      <c r="AA59" s="30"/>
      <c r="AB59" s="30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685"/>
      <c r="AP59" s="686"/>
      <c r="AQ59" s="53"/>
      <c r="AR59" s="53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</row>
    <row r="60" spans="1:63" ht="30.75" thickBot="1">
      <c r="A60" s="31" t="s">
        <v>102</v>
      </c>
      <c r="B60" s="695">
        <f>+B7+B20</f>
        <v>658</v>
      </c>
      <c r="C60" s="696"/>
      <c r="D60" s="32">
        <f>SUM(D7:D58)</f>
        <v>710.35</v>
      </c>
      <c r="E60" s="33">
        <f>+SUM(E7:E20)</f>
        <v>59.88000000000001</v>
      </c>
      <c r="F60" s="34">
        <f>+SUM(F7:F20)</f>
        <v>10.98</v>
      </c>
      <c r="G60" s="34"/>
      <c r="H60" s="34">
        <f>+SUM(H7:H8)</f>
        <v>142.97050000000002</v>
      </c>
      <c r="I60" s="46">
        <f>+SUM(I7:I20)</f>
        <v>113.99000000000001</v>
      </c>
      <c r="J60" s="46">
        <f>+J13</f>
        <v>56.699999999999996</v>
      </c>
      <c r="K60" s="34">
        <f>SUM(K7:K20)</f>
        <v>973</v>
      </c>
      <c r="L60" s="34">
        <f>+SUM(L7)</f>
        <v>658</v>
      </c>
      <c r="M60" s="34">
        <f>+(J60+M7+M8+M9)*1.3</f>
        <v>123.34640499999999</v>
      </c>
      <c r="N60" s="34">
        <f>+SUM(N13:N58)</f>
        <v>245.6</v>
      </c>
      <c r="O60" s="34">
        <f>+SUM(O40:O51)</f>
        <v>50.184999999999988</v>
      </c>
      <c r="P60" s="34">
        <f>+SUM(P52:P55)</f>
        <v>192.7</v>
      </c>
      <c r="Q60" s="34">
        <f>SUM(Q40:Q51)</f>
        <v>6.0150000000000006</v>
      </c>
      <c r="R60" s="34">
        <f>+SUM(R40:R51)</f>
        <v>18.032999999999998</v>
      </c>
      <c r="S60" s="34">
        <f>+SUM(S46:S51)</f>
        <v>6.8812499999999996</v>
      </c>
      <c r="T60" s="32">
        <f>+SUM(T40:T45)</f>
        <v>7.4965000000000019</v>
      </c>
      <c r="U60" s="62">
        <f>+SUM(U40:U45)</f>
        <v>0.91799999999999993</v>
      </c>
      <c r="V60" s="59">
        <f>+(O60+P60)*1.3</f>
        <v>315.75049999999999</v>
      </c>
      <c r="W60" s="58">
        <f>+SUM(W52:W58)</f>
        <v>108.18</v>
      </c>
      <c r="X60" s="66">
        <f>+SUM(X40:X45)</f>
        <v>8.75</v>
      </c>
      <c r="Y60" s="69">
        <f>+SUM(Y46:Y51)</f>
        <v>138.89999999999998</v>
      </c>
      <c r="Z60" s="46">
        <f>+SUM(Z51)</f>
        <v>14</v>
      </c>
      <c r="AA60" s="46">
        <f>+SUM(AA42)</f>
        <v>4.2410250000000005</v>
      </c>
      <c r="AB60" s="46">
        <f>+SUM(AB8)*2</f>
        <v>101.50399999999999</v>
      </c>
      <c r="AC60" s="34">
        <f>+SUM(AC30:AC38)</f>
        <v>338.31200000000001</v>
      </c>
      <c r="AD60" s="34">
        <f>+SUM(AD30:AD38)</f>
        <v>649.69600000000003</v>
      </c>
      <c r="AE60" s="34">
        <f>+SUM(AE10)</f>
        <v>42</v>
      </c>
      <c r="AF60" s="34">
        <f>+SUM(AF14:AF17)</f>
        <v>263.68400000000003</v>
      </c>
      <c r="AG60" s="34">
        <f>+SUM(AG14:AG21)</f>
        <v>456</v>
      </c>
      <c r="AH60" s="34">
        <f>+SUM(AH19:AH22)</f>
        <v>282.11799999999999</v>
      </c>
      <c r="AI60" s="34">
        <f>+SUM(AI19:AI22)</f>
        <v>282.11799999999999</v>
      </c>
      <c r="AJ60" s="34">
        <f>+SUM(AJ19:AJ22)</f>
        <v>282.11799999999999</v>
      </c>
      <c r="AK60" s="34">
        <f>+AK23</f>
        <v>86.399999999999991</v>
      </c>
      <c r="AL60" s="34">
        <f>+AL18</f>
        <v>10</v>
      </c>
      <c r="AM60" s="35">
        <f>+AM18</f>
        <v>4</v>
      </c>
      <c r="AN60" s="35"/>
      <c r="AO60" s="35">
        <f>+AO20</f>
        <v>2</v>
      </c>
      <c r="AP60" s="57"/>
      <c r="AQ60" s="58">
        <f>+AQ20</f>
        <v>1</v>
      </c>
      <c r="AR60" s="59">
        <f>+D39</f>
        <v>10</v>
      </c>
      <c r="AS60" s="58">
        <f>+SUM(AS30:AS38)</f>
        <v>752.75199999999995</v>
      </c>
      <c r="AT60" s="59">
        <f>+SUM(AT30:AT38)</f>
        <v>752.75199999999995</v>
      </c>
      <c r="AU60" s="58">
        <f>+SUM(AU23)</f>
        <v>4</v>
      </c>
      <c r="AV60" s="35">
        <f>+SUM(AV23)</f>
        <v>4</v>
      </c>
      <c r="AW60" s="35">
        <f>+SUM(AW24)</f>
        <v>2</v>
      </c>
      <c r="AX60" s="35">
        <f>+AX25</f>
        <v>1</v>
      </c>
      <c r="AY60" s="35">
        <f>+SUM(AY24)</f>
        <v>24.6</v>
      </c>
      <c r="AZ60" s="35">
        <f>+AZ24</f>
        <v>6</v>
      </c>
      <c r="BA60" s="35">
        <f>+BA25</f>
        <v>60.45</v>
      </c>
      <c r="BB60" s="35">
        <f>+BB24</f>
        <v>6</v>
      </c>
      <c r="BC60" s="35">
        <f>+BC24</f>
        <v>2</v>
      </c>
      <c r="BD60" s="35">
        <f>+BD24</f>
        <v>4</v>
      </c>
      <c r="BE60" s="35">
        <f>+BE26</f>
        <v>26.999999999999996</v>
      </c>
      <c r="BF60" s="35">
        <f>+BF27</f>
        <v>52.5</v>
      </c>
      <c r="BG60" s="35">
        <f>+BG28</f>
        <v>20</v>
      </c>
      <c r="BH60" s="35">
        <f>+BH29</f>
        <v>12</v>
      </c>
      <c r="BI60" s="35">
        <f>+BI27</f>
        <v>6</v>
      </c>
      <c r="BJ60" s="36"/>
      <c r="BK60" s="37"/>
    </row>
    <row r="61" spans="1:63">
      <c r="A61" s="38"/>
      <c r="B61" s="39"/>
      <c r="C61" s="39"/>
      <c r="D61" s="40"/>
      <c r="E61" s="39"/>
      <c r="F61" s="39"/>
      <c r="G61" s="39"/>
      <c r="H61" s="39"/>
      <c r="I61" s="47"/>
      <c r="J61" s="47"/>
      <c r="K61" s="41"/>
      <c r="L61" s="41"/>
      <c r="M61" s="41"/>
      <c r="N61" s="41"/>
      <c r="O61" s="41"/>
      <c r="P61" s="41"/>
      <c r="Q61" s="41"/>
      <c r="R61" s="41"/>
      <c r="S61" s="41"/>
      <c r="T61" s="42"/>
      <c r="U61" s="42"/>
      <c r="V61" s="43"/>
      <c r="W61" s="43"/>
      <c r="X61" s="67"/>
      <c r="Y61" s="67"/>
      <c r="Z61" s="67"/>
      <c r="AA61" s="67"/>
      <c r="AB61" s="67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2"/>
    </row>
    <row r="62" spans="1:63">
      <c r="A62" s="38"/>
      <c r="B62" s="39"/>
      <c r="C62" s="39"/>
      <c r="D62" s="39"/>
      <c r="E62" s="39"/>
      <c r="F62" s="39"/>
      <c r="G62" s="39"/>
      <c r="H62" s="39"/>
      <c r="I62" s="47"/>
      <c r="J62" s="47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68"/>
      <c r="Y62" s="68"/>
      <c r="Z62" s="68"/>
      <c r="AA62" s="68"/>
      <c r="AB62" s="68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</row>
    <row r="63" spans="1:63">
      <c r="A63" s="38"/>
      <c r="B63" s="39"/>
      <c r="C63" s="39"/>
      <c r="D63" s="39"/>
      <c r="E63" s="39"/>
      <c r="F63" s="39"/>
      <c r="G63" s="39"/>
      <c r="H63" s="39"/>
      <c r="I63" s="47"/>
      <c r="J63" s="47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68"/>
      <c r="Y63" s="68"/>
      <c r="Z63" s="68"/>
      <c r="AA63" s="68"/>
      <c r="AB63" s="68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</row>
    <row r="64" spans="1:63">
      <c r="A64" s="38"/>
      <c r="B64" s="39"/>
      <c r="C64" s="39"/>
      <c r="D64" s="39"/>
      <c r="E64" s="39"/>
      <c r="F64" s="39"/>
      <c r="G64" s="39"/>
      <c r="H64" s="39"/>
      <c r="I64" s="47"/>
      <c r="J64" s="47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68"/>
      <c r="Y64" s="68"/>
      <c r="Z64" s="68"/>
      <c r="AA64" s="68"/>
      <c r="AB64" s="68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41"/>
    </row>
    <row r="65" spans="1:63">
      <c r="A65" s="38"/>
      <c r="B65" s="39"/>
      <c r="C65" s="39"/>
      <c r="D65" s="39"/>
      <c r="E65" s="39"/>
      <c r="F65" s="39"/>
      <c r="G65" s="39"/>
      <c r="H65" s="39"/>
      <c r="I65" s="47"/>
      <c r="J65" s="47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68"/>
      <c r="Y65" s="68"/>
      <c r="Z65" s="68"/>
      <c r="AA65" s="68"/>
      <c r="AB65" s="68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1"/>
      <c r="BD65" s="41"/>
      <c r="BE65" s="41"/>
      <c r="BF65" s="41"/>
      <c r="BG65" s="41"/>
      <c r="BH65" s="41"/>
      <c r="BI65" s="41"/>
      <c r="BJ65" s="41"/>
      <c r="BK65" s="41"/>
    </row>
    <row r="66" spans="1:63">
      <c r="A66" s="38"/>
      <c r="B66" s="39"/>
      <c r="C66" s="39"/>
      <c r="D66" s="39"/>
      <c r="E66" s="39"/>
      <c r="F66" s="39"/>
      <c r="G66" s="39"/>
      <c r="H66" s="39"/>
      <c r="I66" s="47"/>
      <c r="J66" s="47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68"/>
      <c r="Y66" s="68"/>
      <c r="Z66" s="68"/>
      <c r="AA66" s="68"/>
      <c r="AB66" s="68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  <c r="BC66" s="41"/>
      <c r="BD66" s="41"/>
      <c r="BE66" s="41"/>
      <c r="BF66" s="41"/>
      <c r="BG66" s="41"/>
      <c r="BH66" s="41"/>
      <c r="BI66" s="41"/>
      <c r="BJ66" s="41"/>
      <c r="BK66" s="41"/>
    </row>
    <row r="67" spans="1:63" ht="23.25" customHeight="1">
      <c r="A67" s="38"/>
      <c r="B67" s="39"/>
      <c r="C67" s="39"/>
      <c r="D67" s="39"/>
      <c r="E67" s="706" t="s">
        <v>103</v>
      </c>
      <c r="F67" s="706"/>
      <c r="G67" s="706"/>
      <c r="H67" s="706"/>
      <c r="I67" s="706"/>
      <c r="J67" s="48"/>
      <c r="K67" s="41"/>
      <c r="L67" s="41"/>
      <c r="M67" s="41"/>
      <c r="N67" s="41"/>
      <c r="O67" s="706" t="s">
        <v>104</v>
      </c>
      <c r="P67" s="706"/>
      <c r="Q67" s="706"/>
      <c r="R67" s="706"/>
      <c r="S67" s="41"/>
      <c r="T67" s="41"/>
      <c r="U67" s="41"/>
      <c r="V67" s="41"/>
      <c r="W67" s="41"/>
      <c r="X67" s="68"/>
      <c r="Y67" s="68"/>
      <c r="Z67" s="68"/>
      <c r="AA67" s="68"/>
      <c r="AB67" s="68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</row>
    <row r="68" spans="1:63">
      <c r="A68" s="38"/>
      <c r="B68" s="39"/>
      <c r="C68" s="39"/>
      <c r="D68" s="39"/>
      <c r="E68" s="704" t="s">
        <v>105</v>
      </c>
      <c r="F68" s="704"/>
      <c r="G68" s="704"/>
      <c r="H68" s="704"/>
      <c r="I68" s="704"/>
      <c r="J68" s="49"/>
      <c r="K68" s="41"/>
      <c r="L68" s="41"/>
      <c r="M68" s="41"/>
      <c r="N68" s="41"/>
      <c r="O68" s="705" t="s">
        <v>106</v>
      </c>
      <c r="P68" s="705"/>
      <c r="Q68" s="705"/>
      <c r="R68" s="705"/>
      <c r="S68" s="41"/>
      <c r="T68" s="41"/>
      <c r="U68" s="41"/>
      <c r="V68" s="41"/>
      <c r="W68" s="41"/>
      <c r="X68" s="68"/>
      <c r="Y68" s="68"/>
      <c r="Z68" s="68"/>
      <c r="AA68" s="68"/>
      <c r="AB68" s="68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  <c r="BD68" s="41"/>
      <c r="BE68" s="41"/>
      <c r="BF68" s="41"/>
      <c r="BG68" s="41"/>
      <c r="BH68" s="41"/>
      <c r="BI68" s="41"/>
      <c r="BJ68" s="41"/>
      <c r="BK68" s="41"/>
    </row>
    <row r="69" spans="1:63">
      <c r="A69" s="38"/>
      <c r="B69" s="39"/>
      <c r="C69" s="39"/>
      <c r="D69" s="39"/>
      <c r="E69" s="705" t="s">
        <v>107</v>
      </c>
      <c r="F69" s="705"/>
      <c r="G69" s="705"/>
      <c r="H69" s="705"/>
      <c r="I69" s="47"/>
      <c r="J69" s="47"/>
      <c r="K69" s="41"/>
      <c r="L69" s="41"/>
      <c r="M69" s="41"/>
      <c r="N69" s="41"/>
      <c r="O69" s="705" t="s">
        <v>108</v>
      </c>
      <c r="P69" s="705"/>
      <c r="Q69" s="705"/>
      <c r="R69" s="705"/>
      <c r="S69" s="41"/>
      <c r="T69" s="41"/>
      <c r="U69" s="41"/>
      <c r="V69" s="41"/>
      <c r="W69" s="41"/>
      <c r="X69" s="68"/>
      <c r="Y69" s="68"/>
      <c r="Z69" s="68"/>
      <c r="AA69" s="68"/>
      <c r="AB69" s="68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  <c r="AY69" s="41"/>
      <c r="AZ69" s="41"/>
      <c r="BA69" s="41"/>
      <c r="BB69" s="41"/>
      <c r="BC69" s="41"/>
      <c r="BD69" s="41"/>
      <c r="BE69" s="41"/>
      <c r="BF69" s="41"/>
      <c r="BG69" s="41"/>
      <c r="BH69" s="41"/>
      <c r="BI69" s="41"/>
      <c r="BJ69" s="41"/>
      <c r="BK69" s="41"/>
    </row>
  </sheetData>
  <mergeCells count="99">
    <mergeCell ref="BF4:BF5"/>
    <mergeCell ref="BG4:BG5"/>
    <mergeCell ref="BH4:BH5"/>
    <mergeCell ref="AO9:AP9"/>
    <mergeCell ref="AU4:AU5"/>
    <mergeCell ref="AV4:AV5"/>
    <mergeCell ref="AW4:AW5"/>
    <mergeCell ref="BA4:BA5"/>
    <mergeCell ref="BB4:BB5"/>
    <mergeCell ref="BC4:BC5"/>
    <mergeCell ref="BD4:BD5"/>
    <mergeCell ref="BE4:BE5"/>
    <mergeCell ref="AO3:AP3"/>
    <mergeCell ref="AO6:AP6"/>
    <mergeCell ref="AO7:AP7"/>
    <mergeCell ref="AS4:AS5"/>
    <mergeCell ref="AO27:AP27"/>
    <mergeCell ref="A1:BK1"/>
    <mergeCell ref="A2:BK2"/>
    <mergeCell ref="B3:E3"/>
    <mergeCell ref="A4:A6"/>
    <mergeCell ref="B4:E4"/>
    <mergeCell ref="H4:H5"/>
    <mergeCell ref="I4:I5"/>
    <mergeCell ref="K4:K5"/>
    <mergeCell ref="M4:M5"/>
    <mergeCell ref="O4:O5"/>
    <mergeCell ref="J4:J5"/>
    <mergeCell ref="L4:L5"/>
    <mergeCell ref="N4:N5"/>
    <mergeCell ref="AI4:AI5"/>
    <mergeCell ref="AJ4:AJ5"/>
    <mergeCell ref="AX4:AX5"/>
    <mergeCell ref="BK4:BK5"/>
    <mergeCell ref="B5:E5"/>
    <mergeCell ref="AF4:AF5"/>
    <mergeCell ref="AG4:AG5"/>
    <mergeCell ref="AH4:AH5"/>
    <mergeCell ref="Q4:Q5"/>
    <mergeCell ref="R4:R5"/>
    <mergeCell ref="S4:S5"/>
    <mergeCell ref="T4:T5"/>
    <mergeCell ref="U4:U5"/>
    <mergeCell ref="X4:X5"/>
    <mergeCell ref="Z4:Z5"/>
    <mergeCell ref="AT4:AT5"/>
    <mergeCell ref="BI4:BI5"/>
    <mergeCell ref="AY4:AY5"/>
    <mergeCell ref="AZ4:AZ5"/>
    <mergeCell ref="A7:A59"/>
    <mergeCell ref="B7:C7"/>
    <mergeCell ref="AO18:AP18"/>
    <mergeCell ref="AO19:AP19"/>
    <mergeCell ref="AO20:AP20"/>
    <mergeCell ref="AO21:AP21"/>
    <mergeCell ref="AO22:AP22"/>
    <mergeCell ref="AO23:AP23"/>
    <mergeCell ref="AO24:AP24"/>
    <mergeCell ref="AO25:AP25"/>
    <mergeCell ref="AO26:AP26"/>
    <mergeCell ref="AO10:AP10"/>
    <mergeCell ref="AO11:AP11"/>
    <mergeCell ref="AO12:AP12"/>
    <mergeCell ref="AO13:AP13"/>
    <mergeCell ref="AO8:AP8"/>
    <mergeCell ref="E68:I68"/>
    <mergeCell ref="O68:R68"/>
    <mergeCell ref="E69:H69"/>
    <mergeCell ref="O69:R69"/>
    <mergeCell ref="E67:I67"/>
    <mergeCell ref="O67:R67"/>
    <mergeCell ref="B6:C6"/>
    <mergeCell ref="B60:C60"/>
    <mergeCell ref="B19:C19"/>
    <mergeCell ref="B20:C20"/>
    <mergeCell ref="BJ4:BJ5"/>
    <mergeCell ref="AC4:AC5"/>
    <mergeCell ref="AD4:AD5"/>
    <mergeCell ref="AE4:AE5"/>
    <mergeCell ref="AL4:AL5"/>
    <mergeCell ref="AN4:AN5"/>
    <mergeCell ref="AK4:AK5"/>
    <mergeCell ref="AO4:AP5"/>
    <mergeCell ref="AO15:AP15"/>
    <mergeCell ref="AO16:AP16"/>
    <mergeCell ref="AO17:AP17"/>
    <mergeCell ref="AO28:AP28"/>
    <mergeCell ref="P4:P5"/>
    <mergeCell ref="AM4:AM5"/>
    <mergeCell ref="AO59:AP59"/>
    <mergeCell ref="AQ4:AQ5"/>
    <mergeCell ref="AR4:AR5"/>
    <mergeCell ref="AO14:AP14"/>
    <mergeCell ref="AO29:AP29"/>
    <mergeCell ref="Y4:Y5"/>
    <mergeCell ref="V4:V5"/>
    <mergeCell ref="W4:W5"/>
    <mergeCell ref="AA4:AA5"/>
    <mergeCell ref="AB4:AB5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AS48"/>
  <sheetViews>
    <sheetView zoomScale="70" zoomScaleNormal="70" workbookViewId="0">
      <pane xSplit="7" ySplit="6" topLeftCell="Y7" activePane="bottomRight" state="frozen"/>
      <selection pane="topRight" activeCell="H1" sqref="H1"/>
      <selection pane="bottomLeft" activeCell="A7" sqref="A7"/>
      <selection pane="bottomRight" activeCell="AP20" sqref="AP20"/>
    </sheetView>
  </sheetViews>
  <sheetFormatPr baseColWidth="10" defaultColWidth="10.7109375" defaultRowHeight="15"/>
  <cols>
    <col min="1" max="1" width="20.7109375" customWidth="1"/>
    <col min="3" max="3" width="8.7109375" customWidth="1"/>
    <col min="8" max="8" width="14.7109375" customWidth="1"/>
    <col min="9" max="20" width="11.42578125" customWidth="1"/>
    <col min="21" max="21" width="13.7109375" customWidth="1"/>
    <col min="22" max="22" width="11.42578125" customWidth="1"/>
    <col min="23" max="23" width="13.5703125" customWidth="1"/>
    <col min="24" max="24" width="12.28515625" customWidth="1"/>
    <col min="25" max="38" width="11.42578125" customWidth="1"/>
    <col min="39" max="39" width="6.42578125" customWidth="1"/>
    <col min="40" max="40" width="18.28515625" customWidth="1"/>
    <col min="41" max="45" width="20" customWidth="1"/>
  </cols>
  <sheetData>
    <row r="1" spans="1:45" ht="43.5" customHeight="1">
      <c r="A1" s="711" t="str">
        <f>+PRESUPUESTO!A1</f>
        <v>" MEJORAMIENTO, ADECUACIÓN MENOR Y MANTENIMIENTO DE LA INFRAESTRUCTURA DE LAS INSTITUCIONES EDUCATIVAS URBANAS Y RURALES DEL MUNICIPIO DE SAN JOSÉ DE CÚCUTA"</v>
      </c>
      <c r="B1" s="711"/>
      <c r="C1" s="711"/>
      <c r="D1" s="711"/>
      <c r="E1" s="711"/>
      <c r="F1" s="711"/>
      <c r="G1" s="711"/>
      <c r="H1" s="711"/>
      <c r="I1" s="711"/>
      <c r="J1" s="711"/>
      <c r="K1" s="711"/>
      <c r="L1" s="711"/>
      <c r="M1" s="711"/>
      <c r="N1" s="711"/>
      <c r="O1" s="711"/>
      <c r="P1" s="711"/>
      <c r="Q1" s="711"/>
      <c r="R1" s="711"/>
      <c r="S1" s="711"/>
      <c r="T1" s="711"/>
      <c r="U1" s="711"/>
      <c r="V1" s="711"/>
      <c r="W1" s="711"/>
      <c r="X1" s="711"/>
      <c r="Y1" s="711"/>
      <c r="Z1" s="711"/>
      <c r="AA1" s="711"/>
      <c r="AB1" s="711"/>
      <c r="AC1" s="711"/>
      <c r="AD1" s="711"/>
      <c r="AE1" s="711"/>
      <c r="AF1" s="711"/>
      <c r="AG1" s="711"/>
      <c r="AH1" s="711"/>
      <c r="AI1" s="711"/>
      <c r="AJ1" s="711"/>
      <c r="AK1" s="711"/>
      <c r="AL1" s="711"/>
      <c r="AM1" s="711"/>
      <c r="AN1" s="711"/>
      <c r="AO1" s="711"/>
      <c r="AP1" s="711"/>
      <c r="AQ1" s="711"/>
      <c r="AR1" s="711"/>
      <c r="AS1" s="711"/>
    </row>
    <row r="2" spans="1:45" ht="18">
      <c r="A2" s="711" t="s">
        <v>77</v>
      </c>
      <c r="B2" s="711"/>
      <c r="C2" s="711"/>
      <c r="D2" s="711"/>
      <c r="E2" s="711"/>
      <c r="F2" s="711"/>
      <c r="G2" s="711"/>
      <c r="H2" s="711"/>
      <c r="I2" s="711"/>
      <c r="J2" s="711"/>
      <c r="K2" s="711"/>
      <c r="L2" s="711"/>
      <c r="M2" s="711"/>
      <c r="N2" s="711"/>
      <c r="O2" s="711"/>
      <c r="P2" s="711"/>
      <c r="Q2" s="711"/>
      <c r="R2" s="711"/>
      <c r="S2" s="711"/>
      <c r="T2" s="711"/>
      <c r="U2" s="711"/>
      <c r="V2" s="711"/>
      <c r="W2" s="711"/>
      <c r="X2" s="711"/>
      <c r="Y2" s="711"/>
      <c r="Z2" s="711"/>
      <c r="AA2" s="711"/>
      <c r="AB2" s="711"/>
      <c r="AC2" s="711"/>
      <c r="AD2" s="711"/>
      <c r="AE2" s="711"/>
      <c r="AF2" s="711"/>
      <c r="AG2" s="711"/>
      <c r="AH2" s="711"/>
      <c r="AI2" s="711"/>
      <c r="AJ2" s="711"/>
      <c r="AK2" s="711"/>
      <c r="AL2" s="711"/>
      <c r="AM2" s="711"/>
      <c r="AN2" s="711"/>
      <c r="AO2" s="711"/>
      <c r="AP2" s="711"/>
      <c r="AQ2" s="711"/>
      <c r="AR2" s="711"/>
      <c r="AS2" s="711"/>
    </row>
    <row r="3" spans="1:45" ht="15.75">
      <c r="A3" s="11" t="s">
        <v>12</v>
      </c>
      <c r="B3" s="712"/>
      <c r="C3" s="713"/>
      <c r="D3" s="713"/>
      <c r="E3" s="714"/>
      <c r="F3" s="12"/>
      <c r="G3" s="12"/>
      <c r="H3" s="14" t="e">
        <f>+PRESUPUESTO!#REF!</f>
        <v>#REF!</v>
      </c>
      <c r="I3" s="14" t="e">
        <f>+PRESUPUESTO!#REF!</f>
        <v>#REF!</v>
      </c>
      <c r="J3" s="14" t="e">
        <f>+PRESUPUESTO!#REF!</f>
        <v>#REF!</v>
      </c>
      <c r="K3" s="14" t="e">
        <f>+PRESUPUESTO!#REF!</f>
        <v>#REF!</v>
      </c>
      <c r="L3" s="15" t="e">
        <f>+PRESUPUESTO!#REF!</f>
        <v>#REF!</v>
      </c>
      <c r="M3" s="15" t="e">
        <f>+PRESUPUESTO!#REF!</f>
        <v>#REF!</v>
      </c>
      <c r="N3" s="15" t="e">
        <f>+PRESUPUESTO!#REF!</f>
        <v>#REF!</v>
      </c>
      <c r="O3" s="15" t="e">
        <f>+PRESUPUESTO!#REF!</f>
        <v>#REF!</v>
      </c>
      <c r="P3" s="15" t="e">
        <f>+PRESUPUESTO!#REF!</f>
        <v>#REF!</v>
      </c>
      <c r="Q3" s="15" t="e">
        <f>+PRESUPUESTO!#REF!</f>
        <v>#REF!</v>
      </c>
      <c r="R3" s="15" t="e">
        <f>+PRESUPUESTO!#REF!</f>
        <v>#REF!</v>
      </c>
      <c r="S3" s="15" t="e">
        <f>+PRESUPUESTO!#REF!</f>
        <v>#REF!</v>
      </c>
      <c r="T3" s="15" t="e">
        <f>+PRESUPUESTO!#REF!</f>
        <v>#REF!</v>
      </c>
      <c r="U3" s="15" t="e">
        <f>+PRESUPUESTO!#REF!</f>
        <v>#REF!</v>
      </c>
      <c r="V3" s="15" t="e">
        <f>+PRESUPUESTO!#REF!</f>
        <v>#REF!</v>
      </c>
      <c r="W3" s="15" t="e">
        <f>+PRESUPUESTO!#REF!</f>
        <v>#REF!</v>
      </c>
      <c r="X3" s="15" t="e">
        <f>+PRESUPUESTO!#REF!</f>
        <v>#REF!</v>
      </c>
      <c r="Y3" s="15" t="e">
        <f>+PRESUPUESTO!#REF!</f>
        <v>#REF!</v>
      </c>
      <c r="Z3" s="15" t="e">
        <f>+PRESUPUESTO!#REF!</f>
        <v>#REF!</v>
      </c>
      <c r="AA3" s="15" t="e">
        <f>+PRESUPUESTO!#REF!</f>
        <v>#REF!</v>
      </c>
      <c r="AB3" s="15" t="e">
        <f>+PRESUPUESTO!#REF!</f>
        <v>#REF!</v>
      </c>
      <c r="AC3" s="55" t="e">
        <f>+PRESUPUESTO!#REF!</f>
        <v>#REF!</v>
      </c>
      <c r="AD3" s="55" t="e">
        <f>+PRESUPUESTO!#REF!</f>
        <v>#REF!</v>
      </c>
      <c r="AE3" s="55" t="e">
        <f>+PRESUPUESTO!#REF!</f>
        <v>#REF!</v>
      </c>
      <c r="AF3" s="55" t="e">
        <f>+PRESUPUESTO!#REF!</f>
        <v>#REF!</v>
      </c>
      <c r="AG3" s="55" t="e">
        <f>+PRESUPUESTO!#REF!</f>
        <v>#REF!</v>
      </c>
      <c r="AH3" s="55" t="e">
        <f>+PRESUPUESTO!#REF!</f>
        <v>#REF!</v>
      </c>
      <c r="AI3" s="55" t="e">
        <f>+PRESUPUESTO!#REF!</f>
        <v>#REF!</v>
      </c>
      <c r="AJ3" s="55" t="e">
        <f>+PRESUPUESTO!#REF!</f>
        <v>#REF!</v>
      </c>
      <c r="AK3" s="55" t="e">
        <f>+PRESUPUESTO!#REF!</f>
        <v>#REF!</v>
      </c>
      <c r="AL3" s="712" t="e">
        <f>+PRESUPUESTO!#REF!</f>
        <v>#REF!</v>
      </c>
      <c r="AM3" s="714"/>
      <c r="AN3" s="12" t="e">
        <f>+PRESUPUESTO!#REF!</f>
        <v>#REF!</v>
      </c>
      <c r="AO3" s="13" t="e">
        <f>+PRESUPUESTO!#REF!</f>
        <v>#REF!</v>
      </c>
      <c r="AP3" s="13" t="e">
        <f>+PRESUPUESTO!#REF!</f>
        <v>#REF!</v>
      </c>
      <c r="AQ3" s="13" t="e">
        <f>+PRESUPUESTO!#REF!</f>
        <v>#REF!</v>
      </c>
      <c r="AR3" s="13" t="e">
        <f>+PRESUPUESTO!#REF!</f>
        <v>#REF!</v>
      </c>
      <c r="AS3" s="13" t="e">
        <f>+PRESUPUESTO!#REF!</f>
        <v>#REF!</v>
      </c>
    </row>
    <row r="4" spans="1:45" ht="15.75" customHeight="1">
      <c r="A4" s="715" t="s">
        <v>78</v>
      </c>
      <c r="B4" s="718" t="s">
        <v>79</v>
      </c>
      <c r="C4" s="719"/>
      <c r="D4" s="719"/>
      <c r="E4" s="719"/>
      <c r="F4" s="16"/>
      <c r="G4" s="16"/>
      <c r="H4" s="681" t="e">
        <f>+PRESUPUESTO!#REF!</f>
        <v>#REF!</v>
      </c>
      <c r="I4" s="681" t="e">
        <f>+PRESUPUESTO!#REF!</f>
        <v>#REF!</v>
      </c>
      <c r="J4" s="681" t="e">
        <f>+PRESUPUESTO!#REF!</f>
        <v>#REF!</v>
      </c>
      <c r="K4" s="681" t="e">
        <f>+PRESUPUESTO!#REF!</f>
        <v>#REF!</v>
      </c>
      <c r="L4" s="681" t="e">
        <f>+PRESUPUESTO!#REF!</f>
        <v>#REF!</v>
      </c>
      <c r="M4" s="681" t="e">
        <f>+PRESUPUESTO!#REF!</f>
        <v>#REF!</v>
      </c>
      <c r="N4" s="681" t="e">
        <f>+PRESUPUESTO!#REF!</f>
        <v>#REF!</v>
      </c>
      <c r="O4" s="681" t="e">
        <f>+PRESUPUESTO!#REF!</f>
        <v>#REF!</v>
      </c>
      <c r="P4" s="691" t="e">
        <f>+PRESUPUESTO!#REF!</f>
        <v>#REF!</v>
      </c>
      <c r="Q4" s="691" t="e">
        <f>+PRESUPUESTO!#REF!</f>
        <v>#REF!</v>
      </c>
      <c r="R4" s="691" t="e">
        <f>+PRESUPUESTO!#REF!</f>
        <v>#REF!</v>
      </c>
      <c r="S4" s="691" t="e">
        <f>+PRESUPUESTO!#REF!</f>
        <v>#REF!</v>
      </c>
      <c r="T4" s="691" t="s">
        <v>109</v>
      </c>
      <c r="U4" s="691" t="s">
        <v>110</v>
      </c>
      <c r="V4" s="691" t="e">
        <f>+PRESUPUESTO!#REF!</f>
        <v>#REF!</v>
      </c>
      <c r="W4" s="683" t="s">
        <v>111</v>
      </c>
      <c r="X4" s="683" t="e">
        <f>+PRESUPUESTO!#REF!</f>
        <v>#REF!</v>
      </c>
      <c r="Y4" s="691" t="e">
        <f>+PRESUPUESTO!#REF!</f>
        <v>#REF!</v>
      </c>
      <c r="Z4" s="683" t="e">
        <f>+PRESUPUESTO!#REF!</f>
        <v>#REF!</v>
      </c>
      <c r="AA4" s="683" t="e">
        <f>+PRESUPUESTO!#REF!</f>
        <v>#REF!</v>
      </c>
      <c r="AB4" s="683" t="e">
        <f>+PRESUPUESTO!#REF!</f>
        <v>#REF!</v>
      </c>
      <c r="AC4" s="683" t="e">
        <f>+PRESUPUESTO!#REF!</f>
        <v>#REF!</v>
      </c>
      <c r="AD4" s="683" t="e">
        <f>+PRESUPUESTO!#REF!</f>
        <v>#REF!</v>
      </c>
      <c r="AE4" s="683" t="e">
        <f>+PRESUPUESTO!#REF!</f>
        <v>#REF!</v>
      </c>
      <c r="AF4" s="683" t="e">
        <f>+PRESUPUESTO!#REF!</f>
        <v>#REF!</v>
      </c>
      <c r="AG4" s="683" t="e">
        <f>+PRESUPUESTO!#REF!</f>
        <v>#REF!</v>
      </c>
      <c r="AH4" s="683" t="e">
        <f>+PRESUPUESTO!#REF!</f>
        <v>#REF!</v>
      </c>
      <c r="AI4" s="683" t="e">
        <f>+PRESUPUESTO!#REF!</f>
        <v>#REF!</v>
      </c>
      <c r="AJ4" s="683" t="e">
        <f>+PRESUPUESTO!#REF!</f>
        <v>#REF!</v>
      </c>
      <c r="AK4" s="683" t="e">
        <f>+PRESUPUESTO!#REF!</f>
        <v>#REF!</v>
      </c>
      <c r="AL4" s="700" t="e">
        <f>+PRESUPUESTO!#REF!</f>
        <v>#REF!</v>
      </c>
      <c r="AM4" s="701"/>
      <c r="AN4" s="683" t="e">
        <f>+PRESUPUESTO!#REF!</f>
        <v>#REF!</v>
      </c>
      <c r="AO4" s="683" t="e">
        <f>+PRESUPUESTO!#REF!</f>
        <v>#REF!</v>
      </c>
      <c r="AP4" s="683" t="e">
        <f>+PRESUPUESTO!#REF!</f>
        <v>#REF!</v>
      </c>
      <c r="AQ4" s="683" t="e">
        <f>+PRESUPUESTO!#REF!</f>
        <v>#REF!</v>
      </c>
      <c r="AR4" s="683" t="e">
        <f>+PRESUPUESTO!#REF!</f>
        <v>#REF!</v>
      </c>
      <c r="AS4" s="683" t="e">
        <f>+PRESUPUESTO!#REF!</f>
        <v>#REF!</v>
      </c>
    </row>
    <row r="5" spans="1:45" ht="161.25" customHeight="1">
      <c r="A5" s="716"/>
      <c r="B5" s="709" t="s">
        <v>91</v>
      </c>
      <c r="C5" s="710"/>
      <c r="D5" s="710"/>
      <c r="E5" s="710"/>
      <c r="F5" s="17"/>
      <c r="G5" s="17"/>
      <c r="H5" s="682"/>
      <c r="I5" s="682"/>
      <c r="J5" s="682"/>
      <c r="K5" s="682"/>
      <c r="L5" s="682"/>
      <c r="M5" s="682"/>
      <c r="N5" s="682"/>
      <c r="O5" s="682"/>
      <c r="P5" s="692"/>
      <c r="Q5" s="692"/>
      <c r="R5" s="692"/>
      <c r="S5" s="692"/>
      <c r="T5" s="692"/>
      <c r="U5" s="692"/>
      <c r="V5" s="692"/>
      <c r="W5" s="684"/>
      <c r="X5" s="684"/>
      <c r="Y5" s="692"/>
      <c r="Z5" s="684"/>
      <c r="AA5" s="684"/>
      <c r="AB5" s="684"/>
      <c r="AC5" s="684"/>
      <c r="AD5" s="684"/>
      <c r="AE5" s="684"/>
      <c r="AF5" s="684"/>
      <c r="AG5" s="684"/>
      <c r="AH5" s="684"/>
      <c r="AI5" s="684"/>
      <c r="AJ5" s="684"/>
      <c r="AK5" s="684"/>
      <c r="AL5" s="702"/>
      <c r="AM5" s="703"/>
      <c r="AN5" s="684"/>
      <c r="AO5" s="684"/>
      <c r="AP5" s="684"/>
      <c r="AQ5" s="684"/>
      <c r="AR5" s="684"/>
      <c r="AS5" s="684"/>
    </row>
    <row r="6" spans="1:45" ht="75">
      <c r="A6" s="717"/>
      <c r="B6" s="693" t="s">
        <v>92</v>
      </c>
      <c r="C6" s="694"/>
      <c r="D6" s="18" t="s">
        <v>65</v>
      </c>
      <c r="E6" s="18" t="s">
        <v>66</v>
      </c>
      <c r="F6" s="18" t="s">
        <v>93</v>
      </c>
      <c r="G6" s="19" t="s">
        <v>94</v>
      </c>
      <c r="H6" s="18" t="s">
        <v>99</v>
      </c>
      <c r="I6" s="18" t="s">
        <v>99</v>
      </c>
      <c r="J6" s="18" t="s">
        <v>99</v>
      </c>
      <c r="K6" s="18" t="s">
        <v>99</v>
      </c>
      <c r="L6" s="18" t="s">
        <v>99</v>
      </c>
      <c r="M6" s="18" t="s">
        <v>100</v>
      </c>
      <c r="N6" s="18" t="s">
        <v>99</v>
      </c>
      <c r="O6" s="18" t="s">
        <v>99</v>
      </c>
      <c r="P6" s="18" t="s">
        <v>99</v>
      </c>
      <c r="Q6" s="18" t="s">
        <v>100</v>
      </c>
      <c r="R6" s="18" t="s">
        <v>96</v>
      </c>
      <c r="S6" s="18" t="s">
        <v>99</v>
      </c>
      <c r="T6" s="18" t="s">
        <v>99</v>
      </c>
      <c r="U6" s="20" t="s">
        <v>99</v>
      </c>
      <c r="V6" s="20" t="s">
        <v>99</v>
      </c>
      <c r="W6" s="18" t="s">
        <v>99</v>
      </c>
      <c r="X6" s="20" t="s">
        <v>99</v>
      </c>
      <c r="Y6" s="20" t="s">
        <v>99</v>
      </c>
      <c r="Z6" s="20" t="s">
        <v>99</v>
      </c>
      <c r="AA6" s="20" t="s">
        <v>99</v>
      </c>
      <c r="AB6" s="20" t="s">
        <v>99</v>
      </c>
      <c r="AC6" s="20" t="s">
        <v>99</v>
      </c>
      <c r="AD6" s="20" t="s">
        <v>99</v>
      </c>
      <c r="AE6" s="20" t="s">
        <v>99</v>
      </c>
      <c r="AF6" s="20" t="s">
        <v>99</v>
      </c>
      <c r="AG6" s="20" t="s">
        <v>99</v>
      </c>
      <c r="AH6" s="20" t="s">
        <v>99</v>
      </c>
      <c r="AI6" s="20" t="s">
        <v>99</v>
      </c>
      <c r="AJ6" s="20" t="s">
        <v>99</v>
      </c>
      <c r="AK6" s="20" t="s">
        <v>99</v>
      </c>
      <c r="AL6" s="693" t="s">
        <v>99</v>
      </c>
      <c r="AM6" s="694"/>
      <c r="AN6" s="51" t="s">
        <v>99</v>
      </c>
      <c r="AO6" s="51" t="s">
        <v>98</v>
      </c>
      <c r="AP6" s="51" t="s">
        <v>98</v>
      </c>
      <c r="AQ6" s="51" t="s">
        <v>99</v>
      </c>
      <c r="AR6" s="51" t="s">
        <v>99</v>
      </c>
      <c r="AS6" s="51" t="s">
        <v>99</v>
      </c>
    </row>
    <row r="7" spans="1:45">
      <c r="A7" s="707" t="str">
        <f>+PRESUPUESTO!A1</f>
        <v>" MEJORAMIENTO, ADECUACIÓN MENOR Y MANTENIMIENTO DE LA INFRAESTRUCTURA DE LAS INSTITUCIONES EDUCATIVAS URBANAS Y RURALES DEL MUNICIPIO DE SAN JOSÉ DE CÚCUTA"</v>
      </c>
      <c r="B7" s="699"/>
      <c r="C7" s="699"/>
      <c r="D7" s="21">
        <v>20</v>
      </c>
      <c r="E7" s="21"/>
      <c r="F7" s="21"/>
      <c r="G7" s="21">
        <v>1</v>
      </c>
      <c r="H7" s="22">
        <f>+G7</f>
        <v>1</v>
      </c>
      <c r="I7" s="23"/>
      <c r="J7" s="23"/>
      <c r="K7" s="23"/>
      <c r="L7" s="24"/>
      <c r="M7" s="24"/>
      <c r="N7" s="24"/>
      <c r="O7" s="22"/>
      <c r="P7" s="22"/>
      <c r="Q7" s="22">
        <f>+D7+D8</f>
        <v>40</v>
      </c>
      <c r="R7" s="22"/>
      <c r="S7" s="22"/>
      <c r="T7" s="22"/>
      <c r="U7" s="22"/>
      <c r="V7" s="22"/>
      <c r="W7" s="22"/>
      <c r="X7" s="22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687"/>
      <c r="AM7" s="688"/>
      <c r="AN7" s="52"/>
      <c r="AO7" s="52"/>
      <c r="AP7" s="52"/>
      <c r="AQ7" s="52"/>
      <c r="AR7" s="52"/>
      <c r="AS7" s="52"/>
    </row>
    <row r="8" spans="1:45">
      <c r="A8" s="708"/>
      <c r="B8" s="699"/>
      <c r="C8" s="699"/>
      <c r="D8" s="21">
        <v>20</v>
      </c>
      <c r="E8" s="21"/>
      <c r="F8" s="21"/>
      <c r="G8" s="21">
        <v>18</v>
      </c>
      <c r="H8" s="22"/>
      <c r="I8" s="23">
        <v>20</v>
      </c>
      <c r="J8" s="23"/>
      <c r="K8" s="23"/>
      <c r="L8" s="24"/>
      <c r="M8" s="24"/>
      <c r="N8" s="24"/>
      <c r="O8" s="22"/>
      <c r="P8" s="22"/>
      <c r="Q8" s="22"/>
      <c r="R8" s="22">
        <f>+D8</f>
        <v>20</v>
      </c>
      <c r="S8" s="22"/>
      <c r="T8" s="22"/>
      <c r="U8" s="22"/>
      <c r="V8" s="22"/>
      <c r="W8" s="22"/>
      <c r="X8" s="22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687"/>
      <c r="AM8" s="688"/>
      <c r="AN8" s="52"/>
      <c r="AO8" s="52"/>
      <c r="AP8" s="52"/>
      <c r="AQ8" s="52"/>
      <c r="AR8" s="52"/>
      <c r="AS8" s="52"/>
    </row>
    <row r="9" spans="1:45">
      <c r="A9" s="708"/>
      <c r="B9" s="699"/>
      <c r="C9" s="699"/>
      <c r="D9" s="21"/>
      <c r="E9" s="21"/>
      <c r="F9" s="21"/>
      <c r="G9" s="21">
        <v>32</v>
      </c>
      <c r="H9" s="22"/>
      <c r="I9" s="23"/>
      <c r="J9" s="23">
        <v>22</v>
      </c>
      <c r="K9" s="23"/>
      <c r="L9" s="24"/>
      <c r="M9" s="24"/>
      <c r="N9" s="24"/>
      <c r="O9" s="22"/>
      <c r="P9" s="22"/>
      <c r="Q9" s="22"/>
      <c r="R9" s="22"/>
      <c r="S9" s="22">
        <f>+G15</f>
        <v>3</v>
      </c>
      <c r="T9" s="22"/>
      <c r="U9" s="22"/>
      <c r="V9" s="22"/>
      <c r="W9" s="22"/>
      <c r="X9" s="22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687"/>
      <c r="AM9" s="688"/>
      <c r="AN9" s="52"/>
      <c r="AO9" s="52"/>
      <c r="AP9" s="52"/>
      <c r="AQ9" s="52"/>
      <c r="AR9" s="52"/>
      <c r="AS9" s="52"/>
    </row>
    <row r="10" spans="1:45">
      <c r="A10" s="708"/>
      <c r="B10" s="699"/>
      <c r="C10" s="699"/>
      <c r="D10" s="21"/>
      <c r="E10" s="21"/>
      <c r="F10" s="21"/>
      <c r="G10" s="21">
        <v>15</v>
      </c>
      <c r="H10" s="22"/>
      <c r="I10" s="23"/>
      <c r="J10" s="23"/>
      <c r="K10" s="23">
        <v>9</v>
      </c>
      <c r="L10" s="24"/>
      <c r="M10" s="24"/>
      <c r="N10" s="24"/>
      <c r="O10" s="22"/>
      <c r="P10" s="22"/>
      <c r="Q10" s="22"/>
      <c r="R10" s="22"/>
      <c r="S10" s="22"/>
      <c r="T10" s="22">
        <f>+G13</f>
        <v>3</v>
      </c>
      <c r="U10" s="22">
        <f>+G15</f>
        <v>3</v>
      </c>
      <c r="V10" s="22"/>
      <c r="W10" s="22"/>
      <c r="X10" s="22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687"/>
      <c r="AM10" s="688"/>
      <c r="AN10" s="52"/>
      <c r="AO10" s="52"/>
      <c r="AP10" s="52"/>
      <c r="AQ10" s="52"/>
      <c r="AR10" s="52"/>
      <c r="AS10" s="52"/>
    </row>
    <row r="11" spans="1:45">
      <c r="A11" s="708"/>
      <c r="B11" s="699"/>
      <c r="C11" s="699"/>
      <c r="D11" s="21"/>
      <c r="E11" s="21"/>
      <c r="F11" s="21"/>
      <c r="G11" s="21">
        <v>8</v>
      </c>
      <c r="H11" s="22"/>
      <c r="I11" s="23"/>
      <c r="J11" s="23"/>
      <c r="K11" s="23"/>
      <c r="L11" s="24">
        <v>6</v>
      </c>
      <c r="M11" s="24"/>
      <c r="N11" s="24"/>
      <c r="O11" s="22"/>
      <c r="P11" s="22"/>
      <c r="Q11" s="22"/>
      <c r="R11" s="22"/>
      <c r="S11" s="22"/>
      <c r="T11" s="22"/>
      <c r="U11" s="22"/>
      <c r="V11" s="22">
        <f>+G11</f>
        <v>8</v>
      </c>
      <c r="W11" s="22"/>
      <c r="X11" s="22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687"/>
      <c r="AM11" s="688"/>
      <c r="AN11" s="52"/>
      <c r="AO11" s="52"/>
      <c r="AP11" s="52"/>
      <c r="AQ11" s="52"/>
      <c r="AR11" s="52"/>
      <c r="AS11" s="52"/>
    </row>
    <row r="12" spans="1:45">
      <c r="A12" s="708"/>
      <c r="B12" s="699"/>
      <c r="C12" s="699"/>
      <c r="D12" s="21">
        <v>60</v>
      </c>
      <c r="E12" s="21"/>
      <c r="F12" s="21"/>
      <c r="G12" s="21">
        <v>2</v>
      </c>
      <c r="H12" s="22"/>
      <c r="I12" s="23"/>
      <c r="J12" s="23"/>
      <c r="K12" s="23"/>
      <c r="L12" s="24"/>
      <c r="M12" s="24">
        <v>100</v>
      </c>
      <c r="N12" s="24">
        <v>1</v>
      </c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687"/>
      <c r="AM12" s="688"/>
      <c r="AN12" s="52"/>
      <c r="AO12" s="52"/>
      <c r="AP12" s="52"/>
      <c r="AQ12" s="52"/>
      <c r="AR12" s="52"/>
      <c r="AS12" s="52"/>
    </row>
    <row r="13" spans="1:45">
      <c r="A13" s="708"/>
      <c r="B13" s="699"/>
      <c r="C13" s="699"/>
      <c r="D13" s="21"/>
      <c r="E13" s="21"/>
      <c r="F13" s="21"/>
      <c r="G13" s="21">
        <v>3</v>
      </c>
      <c r="H13" s="22"/>
      <c r="I13" s="23"/>
      <c r="J13" s="23"/>
      <c r="K13" s="23"/>
      <c r="L13" s="24"/>
      <c r="M13" s="24"/>
      <c r="N13" s="24"/>
      <c r="O13" s="22">
        <v>5</v>
      </c>
      <c r="P13" s="22"/>
      <c r="Q13" s="22"/>
      <c r="R13" s="22"/>
      <c r="S13" s="22"/>
      <c r="T13" s="22"/>
      <c r="U13" s="22"/>
      <c r="V13" s="22"/>
      <c r="W13" s="22">
        <f>+G13</f>
        <v>3</v>
      </c>
      <c r="X13" s="22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687"/>
      <c r="AM13" s="688"/>
      <c r="AN13" s="52"/>
      <c r="AO13" s="52"/>
      <c r="AP13" s="52"/>
      <c r="AQ13" s="52"/>
      <c r="AR13" s="52"/>
      <c r="AS13" s="52"/>
    </row>
    <row r="14" spans="1:45">
      <c r="A14" s="708"/>
      <c r="B14" s="699"/>
      <c r="C14" s="699"/>
      <c r="D14" s="21"/>
      <c r="E14" s="21"/>
      <c r="F14" s="21"/>
      <c r="G14" s="21">
        <v>32</v>
      </c>
      <c r="H14" s="22"/>
      <c r="I14" s="23"/>
      <c r="J14" s="23"/>
      <c r="K14" s="23"/>
      <c r="L14" s="24"/>
      <c r="M14" s="24"/>
      <c r="N14" s="24"/>
      <c r="O14" s="22"/>
      <c r="P14" s="22">
        <v>22</v>
      </c>
      <c r="Q14" s="22"/>
      <c r="R14" s="22"/>
      <c r="S14" s="22"/>
      <c r="T14" s="22"/>
      <c r="U14" s="22"/>
      <c r="V14" s="22"/>
      <c r="W14" s="22"/>
      <c r="X14" s="22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687"/>
      <c r="AM14" s="688"/>
      <c r="AN14" s="52"/>
      <c r="AO14" s="52"/>
      <c r="AP14" s="52"/>
      <c r="AQ14" s="52"/>
      <c r="AR14" s="52"/>
      <c r="AS14" s="52"/>
    </row>
    <row r="15" spans="1:45">
      <c r="A15" s="708"/>
      <c r="B15" s="699"/>
      <c r="C15" s="699"/>
      <c r="D15" s="21"/>
      <c r="E15" s="21"/>
      <c r="F15" s="21"/>
      <c r="G15" s="21">
        <v>3</v>
      </c>
      <c r="H15" s="22"/>
      <c r="I15" s="23"/>
      <c r="J15" s="23"/>
      <c r="K15" s="23"/>
      <c r="L15" s="24"/>
      <c r="M15" s="24"/>
      <c r="N15" s="24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687"/>
      <c r="AM15" s="688"/>
      <c r="AN15" s="52"/>
      <c r="AO15" s="52"/>
      <c r="AP15" s="52"/>
      <c r="AQ15" s="52"/>
      <c r="AR15" s="52"/>
      <c r="AS15" s="52"/>
    </row>
    <row r="16" spans="1:45">
      <c r="A16" s="708"/>
      <c r="B16" s="699"/>
      <c r="C16" s="699"/>
      <c r="D16" s="21"/>
      <c r="E16" s="21"/>
      <c r="F16" s="21"/>
      <c r="G16" s="21">
        <v>5</v>
      </c>
      <c r="H16" s="22"/>
      <c r="I16" s="23"/>
      <c r="J16" s="23"/>
      <c r="K16" s="23"/>
      <c r="L16" s="24"/>
      <c r="M16" s="24"/>
      <c r="N16" s="24"/>
      <c r="O16" s="22"/>
      <c r="P16" s="22"/>
      <c r="Q16" s="22"/>
      <c r="R16" s="22"/>
      <c r="S16" s="22"/>
      <c r="T16" s="22"/>
      <c r="U16" s="22"/>
      <c r="V16" s="22"/>
      <c r="W16" s="22"/>
      <c r="X16" s="22">
        <f>+G16</f>
        <v>5</v>
      </c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687"/>
      <c r="AM16" s="688"/>
      <c r="AN16" s="52"/>
      <c r="AO16" s="52"/>
      <c r="AP16" s="52"/>
      <c r="AQ16" s="52"/>
      <c r="AR16" s="52"/>
      <c r="AS16" s="52"/>
    </row>
    <row r="17" spans="1:45">
      <c r="A17" s="708"/>
      <c r="B17" s="699"/>
      <c r="C17" s="699"/>
      <c r="D17" s="21"/>
      <c r="E17" s="21"/>
      <c r="F17" s="21"/>
      <c r="G17" s="21">
        <v>9</v>
      </c>
      <c r="H17" s="22"/>
      <c r="I17" s="23"/>
      <c r="J17" s="23"/>
      <c r="K17" s="23"/>
      <c r="L17" s="24"/>
      <c r="M17" s="24"/>
      <c r="N17" s="24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5">
        <f>+G17</f>
        <v>9</v>
      </c>
      <c r="Z17" s="25">
        <f>+G17</f>
        <v>9</v>
      </c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687"/>
      <c r="AM17" s="688"/>
      <c r="AN17" s="52"/>
      <c r="AO17" s="52"/>
      <c r="AP17" s="52"/>
      <c r="AQ17" s="52"/>
      <c r="AR17" s="52"/>
      <c r="AS17" s="52"/>
    </row>
    <row r="18" spans="1:45">
      <c r="A18" s="708"/>
      <c r="B18" s="699"/>
      <c r="C18" s="699"/>
      <c r="D18" s="21"/>
      <c r="E18" s="21"/>
      <c r="F18" s="21"/>
      <c r="G18" s="21">
        <v>22</v>
      </c>
      <c r="H18" s="22"/>
      <c r="I18" s="23"/>
      <c r="J18" s="23"/>
      <c r="K18" s="23"/>
      <c r="L18" s="24"/>
      <c r="M18" s="24"/>
      <c r="N18" s="24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5"/>
      <c r="Z18" s="25"/>
      <c r="AA18" s="25">
        <f>+G18</f>
        <v>22</v>
      </c>
      <c r="AB18" s="25">
        <f>+G11</f>
        <v>8</v>
      </c>
      <c r="AC18" s="25"/>
      <c r="AD18" s="25"/>
      <c r="AE18" s="25"/>
      <c r="AF18" s="25"/>
      <c r="AG18" s="25"/>
      <c r="AH18" s="25"/>
      <c r="AI18" s="25"/>
      <c r="AJ18" s="25"/>
      <c r="AK18" s="25"/>
      <c r="AL18" s="687"/>
      <c r="AM18" s="688"/>
      <c r="AN18" s="52"/>
      <c r="AO18" s="52"/>
      <c r="AP18" s="52"/>
      <c r="AQ18" s="52"/>
      <c r="AR18" s="52"/>
      <c r="AS18" s="52"/>
    </row>
    <row r="19" spans="1:45">
      <c r="A19" s="708"/>
      <c r="B19" s="723"/>
      <c r="C19" s="723"/>
      <c r="D19" s="21"/>
      <c r="E19" s="21"/>
      <c r="F19" s="21"/>
      <c r="G19" s="21">
        <v>6</v>
      </c>
      <c r="H19" s="22"/>
      <c r="I19" s="23"/>
      <c r="J19" s="23"/>
      <c r="K19" s="23"/>
      <c r="L19" s="24"/>
      <c r="M19" s="24"/>
      <c r="N19" s="24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5"/>
      <c r="Z19" s="25"/>
      <c r="AA19" s="25"/>
      <c r="AB19" s="25"/>
      <c r="AC19" s="25">
        <f>+G19</f>
        <v>6</v>
      </c>
      <c r="AD19" s="25">
        <f>+G16</f>
        <v>5</v>
      </c>
      <c r="AE19" s="25">
        <f>+G20</f>
        <v>4</v>
      </c>
      <c r="AF19" s="25">
        <f>+G12</f>
        <v>2</v>
      </c>
      <c r="AG19" s="25">
        <f>+G21</f>
        <v>2</v>
      </c>
      <c r="AH19" s="25">
        <f>+G12</f>
        <v>2</v>
      </c>
      <c r="AI19" s="25">
        <f>+'MEMORIAS ELE-VARI-AGUA-MOB'!G20</f>
        <v>4</v>
      </c>
      <c r="AJ19" s="25">
        <v>2</v>
      </c>
      <c r="AK19" s="25">
        <f>+G12</f>
        <v>2</v>
      </c>
      <c r="AL19" s="687">
        <f>+G12</f>
        <v>2</v>
      </c>
      <c r="AM19" s="688"/>
      <c r="AN19" s="52">
        <v>2</v>
      </c>
      <c r="AO19" s="52">
        <f>+(B22+B23)*F22</f>
        <v>4.4000000000000004</v>
      </c>
      <c r="AP19" s="52"/>
      <c r="AQ19" s="52"/>
      <c r="AR19" s="52"/>
      <c r="AS19" s="52"/>
    </row>
    <row r="20" spans="1:45">
      <c r="A20" s="708"/>
      <c r="B20" s="699"/>
      <c r="C20" s="699"/>
      <c r="D20" s="22"/>
      <c r="E20" s="22"/>
      <c r="F20" s="22"/>
      <c r="G20" s="21">
        <v>4</v>
      </c>
      <c r="H20" s="23"/>
      <c r="I20" s="23"/>
      <c r="J20" s="23"/>
      <c r="K20" s="23"/>
      <c r="L20" s="25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687"/>
      <c r="AM20" s="688"/>
      <c r="AN20" s="52"/>
      <c r="AO20" s="52"/>
      <c r="AP20" s="52">
        <f>+B23*F23</f>
        <v>6.3</v>
      </c>
      <c r="AQ20" s="52">
        <f>+G22</f>
        <v>10</v>
      </c>
      <c r="AR20" s="52">
        <v>4</v>
      </c>
      <c r="AS20" s="52"/>
    </row>
    <row r="21" spans="1:45">
      <c r="A21" s="708"/>
      <c r="B21" s="699"/>
      <c r="C21" s="699"/>
      <c r="D21" s="29"/>
      <c r="E21" s="29"/>
      <c r="F21" s="22"/>
      <c r="G21" s="21">
        <v>2</v>
      </c>
      <c r="H21" s="22"/>
      <c r="I21" s="22"/>
      <c r="J21" s="22"/>
      <c r="K21" s="22"/>
      <c r="L21" s="25"/>
      <c r="M21" s="22"/>
      <c r="N21" s="22"/>
      <c r="O21" s="22"/>
      <c r="P21" s="23"/>
      <c r="Q21" s="22"/>
      <c r="R21" s="22"/>
      <c r="S21" s="22"/>
      <c r="T21" s="22"/>
      <c r="U21" s="22"/>
      <c r="V21" s="22"/>
      <c r="W21" s="22"/>
      <c r="X21" s="22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687"/>
      <c r="AM21" s="688"/>
      <c r="AN21" s="52"/>
      <c r="AO21" s="52"/>
      <c r="AP21" s="52"/>
      <c r="AQ21" s="52"/>
      <c r="AR21" s="52"/>
      <c r="AS21" s="52"/>
    </row>
    <row r="22" spans="1:45">
      <c r="A22" s="708"/>
      <c r="B22" s="699">
        <v>23</v>
      </c>
      <c r="C22" s="699"/>
      <c r="D22" s="22"/>
      <c r="E22" s="23"/>
      <c r="F22" s="22">
        <v>0.1</v>
      </c>
      <c r="G22" s="21">
        <v>10</v>
      </c>
      <c r="H22" s="22"/>
      <c r="I22" s="22"/>
      <c r="J22" s="22"/>
      <c r="K22" s="22"/>
      <c r="L22" s="26"/>
      <c r="M22" s="29"/>
      <c r="N22" s="29"/>
      <c r="O22" s="26"/>
      <c r="P22" s="25"/>
      <c r="Q22" s="26"/>
      <c r="R22" s="26"/>
      <c r="S22" s="26"/>
      <c r="T22" s="26"/>
      <c r="U22" s="23"/>
      <c r="V22" s="22"/>
      <c r="W22" s="22"/>
      <c r="X22" s="22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687"/>
      <c r="AM22" s="688"/>
      <c r="AN22" s="52"/>
      <c r="AO22" s="52"/>
      <c r="AP22" s="52"/>
      <c r="AQ22" s="52"/>
      <c r="AR22" s="52"/>
      <c r="AS22" s="52"/>
    </row>
    <row r="23" spans="1:45">
      <c r="A23" s="708"/>
      <c r="B23" s="699">
        <v>21</v>
      </c>
      <c r="C23" s="699"/>
      <c r="D23" s="22"/>
      <c r="E23" s="23"/>
      <c r="F23" s="22">
        <v>0.3</v>
      </c>
      <c r="G23" s="21">
        <v>3</v>
      </c>
      <c r="H23" s="22"/>
      <c r="I23" s="22"/>
      <c r="J23" s="22"/>
      <c r="K23" s="22"/>
      <c r="L23" s="25"/>
      <c r="M23" s="22"/>
      <c r="N23" s="22"/>
      <c r="O23" s="25"/>
      <c r="P23" s="25"/>
      <c r="Q23" s="25"/>
      <c r="R23" s="25"/>
      <c r="S23" s="25"/>
      <c r="T23" s="25"/>
      <c r="U23" s="25"/>
      <c r="V23" s="22"/>
      <c r="W23" s="22"/>
      <c r="X23" s="22"/>
      <c r="Y23" s="25"/>
      <c r="Z23" s="25"/>
      <c r="AA23" s="25"/>
      <c r="AB23" s="25"/>
      <c r="AC23" s="25"/>
      <c r="AD23" s="25"/>
      <c r="AE23" s="25"/>
      <c r="AF23" s="26"/>
      <c r="AG23" s="26"/>
      <c r="AH23" s="26"/>
      <c r="AI23" s="26"/>
      <c r="AJ23" s="26"/>
      <c r="AK23" s="26"/>
      <c r="AL23" s="687"/>
      <c r="AM23" s="688"/>
      <c r="AN23" s="28"/>
      <c r="AO23" s="28"/>
      <c r="AP23" s="28"/>
      <c r="AQ23" s="28"/>
      <c r="AR23" s="28"/>
      <c r="AS23" s="28"/>
    </row>
    <row r="24" spans="1:45">
      <c r="A24" s="708"/>
      <c r="B24" s="699"/>
      <c r="C24" s="699"/>
      <c r="D24" s="29"/>
      <c r="E24" s="23"/>
      <c r="F24" s="29"/>
      <c r="G24" s="21">
        <v>2</v>
      </c>
      <c r="H24" s="22"/>
      <c r="I24" s="22"/>
      <c r="J24" s="22"/>
      <c r="K24" s="22"/>
      <c r="L24" s="26"/>
      <c r="M24" s="29"/>
      <c r="N24" s="29"/>
      <c r="O24" s="24"/>
      <c r="P24" s="26"/>
      <c r="Q24" s="26"/>
      <c r="R24" s="26"/>
      <c r="S24" s="26"/>
      <c r="T24" s="26"/>
      <c r="U24" s="26"/>
      <c r="V24" s="22"/>
      <c r="W24" s="23"/>
      <c r="X24" s="22"/>
      <c r="Y24" s="25"/>
      <c r="Z24" s="25"/>
      <c r="AA24" s="25"/>
      <c r="AB24" s="25"/>
      <c r="AC24" s="25"/>
      <c r="AD24" s="25"/>
      <c r="AE24" s="25"/>
      <c r="AF24" s="24"/>
      <c r="AG24" s="24"/>
      <c r="AH24" s="24"/>
      <c r="AI24" s="24"/>
      <c r="AJ24" s="24"/>
      <c r="AK24" s="24"/>
      <c r="AL24" s="687"/>
      <c r="AM24" s="688"/>
      <c r="AN24" s="53"/>
      <c r="AO24" s="53"/>
      <c r="AP24" s="53"/>
      <c r="AQ24" s="53"/>
      <c r="AR24" s="53"/>
      <c r="AS24" s="53">
        <v>3</v>
      </c>
    </row>
    <row r="25" spans="1:45">
      <c r="A25" s="708"/>
      <c r="B25" s="699"/>
      <c r="C25" s="699"/>
      <c r="D25" s="22"/>
      <c r="E25" s="22"/>
      <c r="F25" s="22"/>
      <c r="G25" s="21"/>
      <c r="H25" s="22"/>
      <c r="I25" s="22"/>
      <c r="J25" s="22"/>
      <c r="K25" s="22"/>
      <c r="L25" s="25"/>
      <c r="M25" s="22"/>
      <c r="N25" s="22"/>
      <c r="O25" s="25"/>
      <c r="P25" s="25"/>
      <c r="Q25" s="25"/>
      <c r="R25" s="25"/>
      <c r="S25" s="25"/>
      <c r="T25" s="25"/>
      <c r="U25" s="25"/>
      <c r="V25" s="25"/>
      <c r="W25" s="22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687"/>
      <c r="AM25" s="688"/>
      <c r="AN25" s="52"/>
      <c r="AO25" s="52"/>
      <c r="AP25" s="52"/>
      <c r="AQ25" s="52"/>
      <c r="AR25" s="52"/>
      <c r="AS25" s="25"/>
    </row>
    <row r="26" spans="1:45">
      <c r="A26" s="708"/>
      <c r="B26" s="699"/>
      <c r="C26" s="699"/>
      <c r="D26" s="22"/>
      <c r="E26" s="22"/>
      <c r="F26" s="22"/>
      <c r="G26" s="21"/>
      <c r="H26" s="22"/>
      <c r="I26" s="22"/>
      <c r="J26" s="22"/>
      <c r="K26" s="22"/>
      <c r="L26" s="25"/>
      <c r="M26" s="22"/>
      <c r="N26" s="22"/>
      <c r="O26" s="25"/>
      <c r="P26" s="25"/>
      <c r="Q26" s="25"/>
      <c r="R26" s="25"/>
      <c r="S26" s="25"/>
      <c r="T26" s="25"/>
      <c r="U26" s="25"/>
      <c r="V26" s="25"/>
      <c r="W26" s="22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687"/>
      <c r="AM26" s="688"/>
      <c r="AN26" s="52"/>
      <c r="AO26" s="52"/>
      <c r="AP26" s="52"/>
      <c r="AQ26" s="52"/>
      <c r="AR26" s="52"/>
      <c r="AS26" s="52"/>
    </row>
    <row r="27" spans="1:45">
      <c r="A27" s="708"/>
      <c r="B27" s="699"/>
      <c r="C27" s="699"/>
      <c r="D27" s="29"/>
      <c r="E27" s="29"/>
      <c r="F27" s="29"/>
      <c r="G27" s="21"/>
      <c r="H27" s="29"/>
      <c r="I27" s="29"/>
      <c r="J27" s="29"/>
      <c r="K27" s="29"/>
      <c r="L27" s="26"/>
      <c r="M27" s="29"/>
      <c r="N27" s="29"/>
      <c r="O27" s="26"/>
      <c r="P27" s="26"/>
      <c r="Q27" s="26"/>
      <c r="R27" s="26"/>
      <c r="S27" s="26"/>
      <c r="T27" s="26"/>
      <c r="U27" s="26"/>
      <c r="V27" s="26"/>
      <c r="W27" s="29"/>
      <c r="X27" s="26"/>
      <c r="Y27" s="24"/>
      <c r="Z27" s="26"/>
      <c r="AA27" s="25"/>
      <c r="AB27" s="25"/>
      <c r="AC27" s="25"/>
      <c r="AD27" s="26"/>
      <c r="AE27" s="26"/>
      <c r="AF27" s="26"/>
      <c r="AG27" s="26"/>
      <c r="AH27" s="26"/>
      <c r="AI27" s="26"/>
      <c r="AJ27" s="26"/>
      <c r="AK27" s="26"/>
      <c r="AL27" s="687"/>
      <c r="AM27" s="688"/>
      <c r="AN27" s="28"/>
      <c r="AO27" s="28"/>
      <c r="AP27" s="28"/>
      <c r="AQ27" s="28"/>
      <c r="AR27" s="28"/>
      <c r="AS27" s="28"/>
    </row>
    <row r="28" spans="1:45">
      <c r="A28" s="708"/>
      <c r="B28" s="699"/>
      <c r="C28" s="699"/>
      <c r="D28" s="22"/>
      <c r="E28" s="22"/>
      <c r="F28" s="22"/>
      <c r="G28" s="21"/>
      <c r="H28" s="22"/>
      <c r="I28" s="22"/>
      <c r="J28" s="22"/>
      <c r="K28" s="22"/>
      <c r="L28" s="25"/>
      <c r="M28" s="22"/>
      <c r="N28" s="22"/>
      <c r="O28" s="25"/>
      <c r="P28" s="25"/>
      <c r="Q28" s="25"/>
      <c r="R28" s="25"/>
      <c r="S28" s="25"/>
      <c r="T28" s="25"/>
      <c r="U28" s="25"/>
      <c r="V28" s="25"/>
      <c r="W28" s="22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687"/>
      <c r="AM28" s="688"/>
      <c r="AN28" s="52"/>
      <c r="AO28" s="52"/>
      <c r="AP28" s="52"/>
      <c r="AQ28" s="52"/>
      <c r="AR28" s="52"/>
      <c r="AS28" s="52"/>
    </row>
    <row r="29" spans="1:45">
      <c r="A29" s="708"/>
      <c r="B29" s="699"/>
      <c r="C29" s="699"/>
      <c r="D29" s="22"/>
      <c r="E29" s="22"/>
      <c r="F29" s="22"/>
      <c r="G29" s="21"/>
      <c r="H29" s="22"/>
      <c r="I29" s="22"/>
      <c r="J29" s="22"/>
      <c r="K29" s="22"/>
      <c r="L29" s="25"/>
      <c r="M29" s="22"/>
      <c r="N29" s="22"/>
      <c r="O29" s="25"/>
      <c r="P29" s="25"/>
      <c r="Q29" s="25"/>
      <c r="R29" s="25"/>
      <c r="S29" s="25"/>
      <c r="T29" s="25"/>
      <c r="U29" s="25"/>
      <c r="V29" s="25"/>
      <c r="W29" s="22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687"/>
      <c r="AM29" s="688"/>
      <c r="AN29" s="52"/>
      <c r="AO29" s="52"/>
      <c r="AP29" s="52"/>
      <c r="AQ29" s="52"/>
      <c r="AR29" s="52"/>
      <c r="AS29" s="52"/>
    </row>
    <row r="30" spans="1:45">
      <c r="A30" s="708"/>
      <c r="B30" s="699"/>
      <c r="C30" s="699"/>
      <c r="D30" s="22"/>
      <c r="E30" s="22"/>
      <c r="F30" s="22"/>
      <c r="G30" s="21"/>
      <c r="H30" s="22"/>
      <c r="I30" s="22"/>
      <c r="J30" s="22"/>
      <c r="K30" s="22"/>
      <c r="L30" s="25"/>
      <c r="M30" s="22"/>
      <c r="N30" s="22"/>
      <c r="O30" s="25"/>
      <c r="P30" s="25"/>
      <c r="Q30" s="25"/>
      <c r="R30" s="25"/>
      <c r="S30" s="25"/>
      <c r="T30" s="25"/>
      <c r="U30" s="25"/>
      <c r="V30" s="25"/>
      <c r="W30" s="22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54"/>
      <c r="AM30" s="52"/>
      <c r="AN30" s="52"/>
      <c r="AO30" s="52"/>
      <c r="AP30" s="52"/>
      <c r="AQ30" s="52"/>
      <c r="AR30" s="52"/>
      <c r="AS30" s="52"/>
    </row>
    <row r="31" spans="1:45">
      <c r="A31" s="708"/>
      <c r="B31" s="699"/>
      <c r="C31" s="699"/>
      <c r="D31" s="22"/>
      <c r="E31" s="22"/>
      <c r="F31" s="22"/>
      <c r="G31" s="21"/>
      <c r="H31" s="22"/>
      <c r="I31" s="22"/>
      <c r="J31" s="22"/>
      <c r="K31" s="22"/>
      <c r="L31" s="25"/>
      <c r="M31" s="22"/>
      <c r="N31" s="22"/>
      <c r="O31" s="25"/>
      <c r="P31" s="25"/>
      <c r="Q31" s="25"/>
      <c r="R31" s="25"/>
      <c r="S31" s="25"/>
      <c r="T31" s="25"/>
      <c r="U31" s="25"/>
      <c r="V31" s="25"/>
      <c r="W31" s="22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54"/>
      <c r="AM31" s="52"/>
      <c r="AN31" s="52"/>
      <c r="AO31" s="52"/>
      <c r="AP31" s="52"/>
      <c r="AQ31" s="52"/>
      <c r="AR31" s="52"/>
      <c r="AS31" s="52"/>
    </row>
    <row r="32" spans="1:45">
      <c r="A32" s="708"/>
      <c r="B32" s="699"/>
      <c r="C32" s="699"/>
      <c r="D32" s="22"/>
      <c r="E32" s="22"/>
      <c r="F32" s="22"/>
      <c r="G32" s="21"/>
      <c r="H32" s="22"/>
      <c r="I32" s="22"/>
      <c r="J32" s="22"/>
      <c r="K32" s="22"/>
      <c r="L32" s="25"/>
      <c r="M32" s="22"/>
      <c r="N32" s="22"/>
      <c r="O32" s="25"/>
      <c r="P32" s="25"/>
      <c r="Q32" s="25"/>
      <c r="R32" s="25"/>
      <c r="S32" s="25"/>
      <c r="T32" s="25"/>
      <c r="U32" s="25"/>
      <c r="V32" s="25"/>
      <c r="W32" s="22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54"/>
      <c r="AM32" s="52"/>
      <c r="AN32" s="52"/>
      <c r="AO32" s="52"/>
      <c r="AP32" s="52"/>
      <c r="AQ32" s="52"/>
      <c r="AR32" s="52"/>
      <c r="AS32" s="52"/>
    </row>
    <row r="33" spans="1:45">
      <c r="A33" s="708"/>
      <c r="B33" s="699"/>
      <c r="C33" s="699"/>
      <c r="D33" s="22"/>
      <c r="E33" s="22"/>
      <c r="F33" s="22"/>
      <c r="G33" s="21"/>
      <c r="H33" s="22"/>
      <c r="I33" s="22"/>
      <c r="J33" s="22"/>
      <c r="K33" s="22"/>
      <c r="L33" s="25"/>
      <c r="M33" s="22"/>
      <c r="N33" s="22"/>
      <c r="O33" s="25"/>
      <c r="P33" s="25"/>
      <c r="Q33" s="25"/>
      <c r="R33" s="25"/>
      <c r="S33" s="25"/>
      <c r="T33" s="25"/>
      <c r="U33" s="25"/>
      <c r="V33" s="25"/>
      <c r="W33" s="22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54"/>
      <c r="AM33" s="52"/>
      <c r="AN33" s="52"/>
      <c r="AO33" s="52"/>
      <c r="AP33" s="52"/>
      <c r="AQ33" s="52"/>
      <c r="AR33" s="52"/>
      <c r="AS33" s="52"/>
    </row>
    <row r="34" spans="1:45">
      <c r="A34" s="708"/>
      <c r="B34" s="699"/>
      <c r="C34" s="699"/>
      <c r="D34" s="22"/>
      <c r="E34" s="22"/>
      <c r="F34" s="22"/>
      <c r="G34" s="21"/>
      <c r="H34" s="22"/>
      <c r="I34" s="22"/>
      <c r="J34" s="22"/>
      <c r="K34" s="22"/>
      <c r="L34" s="25"/>
      <c r="M34" s="22"/>
      <c r="N34" s="22"/>
      <c r="O34" s="25"/>
      <c r="P34" s="25"/>
      <c r="Q34" s="25"/>
      <c r="R34" s="25"/>
      <c r="S34" s="25"/>
      <c r="T34" s="25"/>
      <c r="U34" s="25"/>
      <c r="V34" s="25"/>
      <c r="W34" s="22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54"/>
      <c r="AM34" s="52"/>
      <c r="AN34" s="52"/>
      <c r="AO34" s="52"/>
      <c r="AP34" s="52"/>
      <c r="AQ34" s="52"/>
      <c r="AR34" s="52"/>
      <c r="AS34" s="52"/>
    </row>
    <row r="35" spans="1:45">
      <c r="A35" s="708"/>
      <c r="B35" s="699"/>
      <c r="C35" s="699"/>
      <c r="D35" s="22"/>
      <c r="E35" s="22"/>
      <c r="F35" s="22"/>
      <c r="G35" s="21"/>
      <c r="H35" s="22"/>
      <c r="I35" s="22"/>
      <c r="J35" s="22"/>
      <c r="K35" s="22"/>
      <c r="L35" s="25"/>
      <c r="M35" s="22"/>
      <c r="N35" s="22"/>
      <c r="O35" s="25"/>
      <c r="P35" s="25"/>
      <c r="Q35" s="25"/>
      <c r="R35" s="25"/>
      <c r="S35" s="25"/>
      <c r="T35" s="25"/>
      <c r="U35" s="25"/>
      <c r="V35" s="25"/>
      <c r="W35" s="22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54"/>
      <c r="AM35" s="52"/>
      <c r="AN35" s="52"/>
      <c r="AO35" s="52"/>
      <c r="AP35" s="52"/>
      <c r="AQ35" s="52"/>
      <c r="AR35" s="52"/>
      <c r="AS35" s="52"/>
    </row>
    <row r="36" spans="1:45">
      <c r="A36" s="708"/>
      <c r="B36" s="699"/>
      <c r="C36" s="699"/>
      <c r="D36" s="22"/>
      <c r="E36" s="22"/>
      <c r="F36" s="22"/>
      <c r="G36" s="21"/>
      <c r="H36" s="22"/>
      <c r="I36" s="22"/>
      <c r="J36" s="22"/>
      <c r="K36" s="22"/>
      <c r="L36" s="25"/>
      <c r="M36" s="22"/>
      <c r="N36" s="22"/>
      <c r="O36" s="25"/>
      <c r="P36" s="25"/>
      <c r="Q36" s="25"/>
      <c r="R36" s="25"/>
      <c r="S36" s="25"/>
      <c r="T36" s="25"/>
      <c r="U36" s="25"/>
      <c r="V36" s="25"/>
      <c r="W36" s="22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54"/>
      <c r="AM36" s="52"/>
      <c r="AN36" s="52"/>
      <c r="AO36" s="52"/>
      <c r="AP36" s="52"/>
      <c r="AQ36" s="52"/>
      <c r="AR36" s="52"/>
      <c r="AS36" s="52"/>
    </row>
    <row r="37" spans="1:45">
      <c r="A37" s="708"/>
      <c r="B37" s="699"/>
      <c r="C37" s="699"/>
      <c r="D37" s="22"/>
      <c r="E37" s="22"/>
      <c r="F37" s="22"/>
      <c r="G37" s="21"/>
      <c r="H37" s="22"/>
      <c r="I37" s="22"/>
      <c r="J37" s="22"/>
      <c r="K37" s="22"/>
      <c r="L37" s="25"/>
      <c r="M37" s="22"/>
      <c r="N37" s="22"/>
      <c r="O37" s="25"/>
      <c r="P37" s="25"/>
      <c r="Q37" s="25"/>
      <c r="R37" s="25"/>
      <c r="S37" s="25"/>
      <c r="T37" s="25"/>
      <c r="U37" s="25"/>
      <c r="V37" s="25"/>
      <c r="W37" s="22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687"/>
      <c r="AM37" s="688"/>
      <c r="AN37" s="52"/>
      <c r="AO37" s="52"/>
      <c r="AP37" s="52"/>
      <c r="AQ37" s="52"/>
      <c r="AR37" s="52"/>
      <c r="AS37" s="52"/>
    </row>
    <row r="38" spans="1:45" ht="15.75" thickBot="1">
      <c r="A38" s="708"/>
      <c r="B38" s="27"/>
      <c r="C38" s="28"/>
      <c r="D38" s="22"/>
      <c r="E38" s="22"/>
      <c r="F38" s="22"/>
      <c r="G38" s="30"/>
      <c r="H38" s="22"/>
      <c r="I38" s="22"/>
      <c r="J38" s="22"/>
      <c r="K38" s="22"/>
      <c r="L38" s="25"/>
      <c r="M38" s="22"/>
      <c r="N38" s="22"/>
      <c r="O38" s="25"/>
      <c r="P38" s="25"/>
      <c r="Q38" s="25"/>
      <c r="R38" s="25"/>
      <c r="S38" s="25"/>
      <c r="T38" s="25"/>
      <c r="U38" s="25"/>
      <c r="V38" s="25"/>
      <c r="W38" s="22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685"/>
      <c r="AM38" s="686"/>
      <c r="AN38" s="25"/>
      <c r="AO38" s="25"/>
      <c r="AP38" s="25"/>
      <c r="AQ38" s="25"/>
      <c r="AR38" s="25"/>
      <c r="AS38" s="25"/>
    </row>
    <row r="39" spans="1:45" ht="30.75" thickBot="1">
      <c r="A39" s="31" t="s">
        <v>102</v>
      </c>
      <c r="B39" s="695">
        <f>+B7+B20</f>
        <v>0</v>
      </c>
      <c r="C39" s="696"/>
      <c r="D39" s="32">
        <f>SUM(D7:D29)</f>
        <v>100</v>
      </c>
      <c r="E39" s="33">
        <f>+SUM(E7:E20)</f>
        <v>0</v>
      </c>
      <c r="F39" s="34">
        <f>+SUM(F7:F20)</f>
        <v>0</v>
      </c>
      <c r="G39" s="34"/>
      <c r="H39" s="34">
        <f>SUM(H7:H20)</f>
        <v>1</v>
      </c>
      <c r="I39" s="34">
        <f>+SUM(I8)</f>
        <v>20</v>
      </c>
      <c r="J39" s="34">
        <f>+SUM(J7:J9)</f>
        <v>22</v>
      </c>
      <c r="K39" s="34">
        <f>+SUM(K10:K14)</f>
        <v>9</v>
      </c>
      <c r="L39" s="34">
        <f>SUM(L7:L20)</f>
        <v>6</v>
      </c>
      <c r="M39" s="34">
        <f>SUM(M7:M20)</f>
        <v>100</v>
      </c>
      <c r="N39" s="34">
        <f>+N12</f>
        <v>1</v>
      </c>
      <c r="O39" s="34">
        <f>SUM(O7:O20)</f>
        <v>5</v>
      </c>
      <c r="P39" s="32">
        <f>SUM(P7:P20)</f>
        <v>22</v>
      </c>
      <c r="Q39" s="32">
        <f>+Q7</f>
        <v>40</v>
      </c>
      <c r="R39" s="34">
        <f>+SUM(R8)</f>
        <v>20</v>
      </c>
      <c r="S39" s="34">
        <f>+SUM(S9)</f>
        <v>3</v>
      </c>
      <c r="T39" s="34">
        <f>+SUM(T10)</f>
        <v>3</v>
      </c>
      <c r="U39" s="34">
        <f>+SUM(U7:U24)</f>
        <v>3</v>
      </c>
      <c r="V39" s="34">
        <f>+SUM(V7:V24)</f>
        <v>8</v>
      </c>
      <c r="W39" s="34">
        <f>+SUM(W7:W24)</f>
        <v>3</v>
      </c>
      <c r="X39" s="34">
        <f>+SUM(X7:X24)</f>
        <v>5</v>
      </c>
      <c r="Y39" s="34">
        <f>+SUM(Y17:Y20)</f>
        <v>9</v>
      </c>
      <c r="Z39" s="34">
        <f>+SUM(Z14:Z21)</f>
        <v>9</v>
      </c>
      <c r="AA39" s="34">
        <f>+SUM(AA18:AA21)</f>
        <v>22</v>
      </c>
      <c r="AB39" s="34">
        <f>+SUM(AB18:AB21)</f>
        <v>8</v>
      </c>
      <c r="AC39" s="34">
        <f>+SUM(AC19:AC22)</f>
        <v>6</v>
      </c>
      <c r="AD39" s="34">
        <f>+AD19</f>
        <v>5</v>
      </c>
      <c r="AE39" s="34">
        <f t="shared" ref="AE39:AK39" si="0">+AE19</f>
        <v>4</v>
      </c>
      <c r="AF39" s="34">
        <f t="shared" si="0"/>
        <v>2</v>
      </c>
      <c r="AG39" s="34">
        <f t="shared" si="0"/>
        <v>2</v>
      </c>
      <c r="AH39" s="34">
        <f t="shared" si="0"/>
        <v>2</v>
      </c>
      <c r="AI39" s="34">
        <f t="shared" si="0"/>
        <v>4</v>
      </c>
      <c r="AJ39" s="34">
        <f t="shared" si="0"/>
        <v>2</v>
      </c>
      <c r="AK39" s="34">
        <f t="shared" si="0"/>
        <v>2</v>
      </c>
      <c r="AL39" s="695">
        <f>+AL19</f>
        <v>2</v>
      </c>
      <c r="AM39" s="696"/>
      <c r="AN39" s="35">
        <f>+AN19</f>
        <v>2</v>
      </c>
      <c r="AO39" s="35">
        <f>+SUM(AO19)</f>
        <v>4.4000000000000004</v>
      </c>
      <c r="AP39" s="35">
        <f>+SUM(AP20)</f>
        <v>6.3</v>
      </c>
      <c r="AQ39" s="35">
        <f>+SUM(AQ20)</f>
        <v>10</v>
      </c>
      <c r="AR39" s="35">
        <f>+SUM(AR20)</f>
        <v>4</v>
      </c>
      <c r="AS39" s="35">
        <f>+AS24</f>
        <v>3</v>
      </c>
    </row>
    <row r="40" spans="1:45">
      <c r="A40" s="38"/>
      <c r="B40" s="39"/>
      <c r="C40" s="39"/>
      <c r="D40" s="40"/>
      <c r="E40" s="39"/>
      <c r="F40" s="39"/>
      <c r="G40" s="39"/>
      <c r="H40" s="41"/>
      <c r="I40" s="41"/>
      <c r="J40" s="41"/>
      <c r="K40" s="41"/>
      <c r="L40" s="41"/>
      <c r="M40" s="41"/>
      <c r="N40" s="41"/>
      <c r="O40" s="41"/>
      <c r="P40" s="42"/>
      <c r="Q40" s="42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</row>
    <row r="41" spans="1:45">
      <c r="A41" s="38"/>
      <c r="B41" s="39"/>
      <c r="C41" s="39"/>
      <c r="D41" s="39"/>
      <c r="E41" s="39"/>
      <c r="F41" s="39"/>
      <c r="G41" s="39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</row>
    <row r="42" spans="1:45">
      <c r="A42" s="38"/>
      <c r="B42" s="39"/>
      <c r="C42" s="39"/>
      <c r="D42" s="39"/>
      <c r="E42" s="39"/>
      <c r="F42" s="39"/>
      <c r="G42" s="39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>
      <c r="A43" s="38"/>
      <c r="B43" s="39"/>
      <c r="C43" s="39"/>
      <c r="D43" s="39"/>
      <c r="E43" s="39"/>
      <c r="F43" s="39"/>
      <c r="G43" s="39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>
      <c r="A44" s="38"/>
      <c r="B44" s="39"/>
      <c r="C44" s="39"/>
      <c r="D44" s="39"/>
      <c r="E44" s="39"/>
      <c r="F44" s="39"/>
      <c r="G44" s="39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>
      <c r="A45" s="38"/>
      <c r="B45" s="39"/>
      <c r="C45" s="39"/>
      <c r="D45" s="39"/>
      <c r="E45" s="39"/>
      <c r="F45" s="39"/>
      <c r="G45" s="39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23.25" customHeight="1">
      <c r="A46" s="38"/>
      <c r="B46" s="39"/>
      <c r="C46" s="39"/>
      <c r="D46" s="39"/>
      <c r="E46" s="706" t="s">
        <v>103</v>
      </c>
      <c r="F46" s="706"/>
      <c r="G46" s="706"/>
      <c r="H46" s="41"/>
      <c r="I46" s="41"/>
      <c r="J46" s="41"/>
      <c r="K46" s="41"/>
      <c r="L46" s="706" t="s">
        <v>104</v>
      </c>
      <c r="M46" s="706"/>
      <c r="N46" s="706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>
      <c r="A47" s="38"/>
      <c r="B47" s="39"/>
      <c r="C47" s="39"/>
      <c r="D47" s="39"/>
      <c r="E47" s="704" t="s">
        <v>105</v>
      </c>
      <c r="F47" s="704"/>
      <c r="G47" s="704"/>
      <c r="H47" s="41"/>
      <c r="I47" s="41"/>
      <c r="J47" s="41"/>
      <c r="K47" s="41"/>
      <c r="L47" s="705" t="s">
        <v>106</v>
      </c>
      <c r="M47" s="705"/>
      <c r="N47" s="705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>
      <c r="A48" s="38"/>
      <c r="B48" s="39"/>
      <c r="C48" s="39"/>
      <c r="D48" s="39"/>
      <c r="E48" s="705" t="s">
        <v>107</v>
      </c>
      <c r="F48" s="705"/>
      <c r="G48" s="705"/>
      <c r="H48" s="41"/>
      <c r="I48" s="41"/>
      <c r="J48" s="41"/>
      <c r="K48" s="41"/>
      <c r="L48" s="705" t="s">
        <v>108</v>
      </c>
      <c r="M48" s="705"/>
      <c r="N48" s="705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</row>
  </sheetData>
  <mergeCells count="111">
    <mergeCell ref="B39:C39"/>
    <mergeCell ref="B30:C30"/>
    <mergeCell ref="B31:C31"/>
    <mergeCell ref="AL21:AM21"/>
    <mergeCell ref="AL22:AM22"/>
    <mergeCell ref="AL23:AM23"/>
    <mergeCell ref="AL24:AM24"/>
    <mergeCell ref="AL25:AM25"/>
    <mergeCell ref="AL39:AM39"/>
    <mergeCell ref="B32:C32"/>
    <mergeCell ref="B33:C33"/>
    <mergeCell ref="B34:C34"/>
    <mergeCell ref="B35:C35"/>
    <mergeCell ref="B36:C36"/>
    <mergeCell ref="AL26:AM26"/>
    <mergeCell ref="E48:G48"/>
    <mergeCell ref="L48:N48"/>
    <mergeCell ref="E46:G46"/>
    <mergeCell ref="L46:N46"/>
    <mergeCell ref="E47:G47"/>
    <mergeCell ref="L47:N47"/>
    <mergeCell ref="AL27:AM27"/>
    <mergeCell ref="AL28:AM28"/>
    <mergeCell ref="AL29:AM29"/>
    <mergeCell ref="AL37:AM37"/>
    <mergeCell ref="B8:C8"/>
    <mergeCell ref="B9:C9"/>
    <mergeCell ref="B10:C10"/>
    <mergeCell ref="B37:C37"/>
    <mergeCell ref="B11:C11"/>
    <mergeCell ref="B12:C12"/>
    <mergeCell ref="B13:C13"/>
    <mergeCell ref="B24:C24"/>
    <mergeCell ref="B25:C25"/>
    <mergeCell ref="B26:C26"/>
    <mergeCell ref="B27:C27"/>
    <mergeCell ref="B28:C28"/>
    <mergeCell ref="B29:C29"/>
    <mergeCell ref="B21:C21"/>
    <mergeCell ref="B22:C22"/>
    <mergeCell ref="B23:C23"/>
    <mergeCell ref="AL16:AM16"/>
    <mergeCell ref="AL17:AM17"/>
    <mergeCell ref="AL18:AM18"/>
    <mergeCell ref="B19:C19"/>
    <mergeCell ref="AL19:AM19"/>
    <mergeCell ref="B20:C20"/>
    <mergeCell ref="AL20:AM20"/>
    <mergeCell ref="B14:C14"/>
    <mergeCell ref="B15:C15"/>
    <mergeCell ref="B16:C16"/>
    <mergeCell ref="B17:C17"/>
    <mergeCell ref="B18:C18"/>
    <mergeCell ref="AD4:AD5"/>
    <mergeCell ref="AE4:AE5"/>
    <mergeCell ref="AA4:AA5"/>
    <mergeCell ref="AB4:AB5"/>
    <mergeCell ref="AC4:AC5"/>
    <mergeCell ref="I4:I5"/>
    <mergeCell ref="J4:J5"/>
    <mergeCell ref="K4:K5"/>
    <mergeCell ref="L4:L5"/>
    <mergeCell ref="M4:M5"/>
    <mergeCell ref="A1:AS1"/>
    <mergeCell ref="A2:AS2"/>
    <mergeCell ref="B3:E3"/>
    <mergeCell ref="AL3:AM3"/>
    <mergeCell ref="A4:A6"/>
    <mergeCell ref="B4:E4"/>
    <mergeCell ref="H4:H5"/>
    <mergeCell ref="AF4:AF5"/>
    <mergeCell ref="AG4:AG5"/>
    <mergeCell ref="AH4:AH5"/>
    <mergeCell ref="AI4:AI5"/>
    <mergeCell ref="AJ4:AJ5"/>
    <mergeCell ref="Q4:Q5"/>
    <mergeCell ref="R4:R5"/>
    <mergeCell ref="S4:S5"/>
    <mergeCell ref="T4:T5"/>
    <mergeCell ref="B5:E5"/>
    <mergeCell ref="B6:C6"/>
    <mergeCell ref="AL6:AM6"/>
    <mergeCell ref="AK4:AK5"/>
    <mergeCell ref="U4:U5"/>
    <mergeCell ref="V4:V5"/>
    <mergeCell ref="W4:W5"/>
    <mergeCell ref="X4:X5"/>
    <mergeCell ref="A7:A38"/>
    <mergeCell ref="B7:C7"/>
    <mergeCell ref="AS4:AS5"/>
    <mergeCell ref="AL4:AM5"/>
    <mergeCell ref="AN4:AN5"/>
    <mergeCell ref="AO4:AO5"/>
    <mergeCell ref="AP4:AP5"/>
    <mergeCell ref="AQ4:AQ5"/>
    <mergeCell ref="AR4:AR5"/>
    <mergeCell ref="AL38:AM38"/>
    <mergeCell ref="AL10:AM10"/>
    <mergeCell ref="AL11:AM11"/>
    <mergeCell ref="AL12:AM12"/>
    <mergeCell ref="AL13:AM13"/>
    <mergeCell ref="AL14:AM14"/>
    <mergeCell ref="AL15:AM15"/>
    <mergeCell ref="AL7:AM7"/>
    <mergeCell ref="AL8:AM8"/>
    <mergeCell ref="AL9:AM9"/>
    <mergeCell ref="Y4:Y5"/>
    <mergeCell ref="Z4:Z5"/>
    <mergeCell ref="O4:O5"/>
    <mergeCell ref="P4:P5"/>
    <mergeCell ref="N4:N5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pageSetUpPr fitToPage="1"/>
  </sheetPr>
  <dimension ref="A1:I175"/>
  <sheetViews>
    <sheetView view="pageBreakPreview" topLeftCell="A136" zoomScaleNormal="100" zoomScaleSheetLayoutView="100" workbookViewId="0">
      <selection activeCell="B153" sqref="B153"/>
    </sheetView>
  </sheetViews>
  <sheetFormatPr baseColWidth="10" defaultColWidth="10.7109375" defaultRowHeight="15"/>
  <cols>
    <col min="1" max="1" width="4.28515625" style="174" customWidth="1"/>
    <col min="2" max="2" width="40.28515625" style="174" customWidth="1"/>
    <col min="3" max="3" width="19.28515625" style="174" customWidth="1"/>
    <col min="4" max="4" width="13.7109375" style="174" customWidth="1"/>
    <col min="5" max="5" width="14.28515625" style="174" customWidth="1"/>
    <col min="6" max="6" width="20.28515625" style="460" customWidth="1"/>
    <col min="7" max="7" width="17.85546875" style="461" customWidth="1"/>
    <col min="8" max="8" width="18.28515625" style="174" customWidth="1"/>
    <col min="9" max="10" width="10.7109375" style="174"/>
    <col min="11" max="11" width="12.28515625" style="174" bestFit="1" customWidth="1"/>
    <col min="12" max="16384" width="10.7109375" style="174"/>
  </cols>
  <sheetData>
    <row r="1" spans="1:9" ht="21" thickBot="1">
      <c r="A1" s="748" t="s">
        <v>112</v>
      </c>
      <c r="B1" s="749"/>
      <c r="C1" s="749"/>
      <c r="D1" s="749"/>
      <c r="E1" s="749"/>
      <c r="F1" s="749"/>
      <c r="G1" s="749"/>
      <c r="H1" s="750"/>
      <c r="I1" s="173"/>
    </row>
    <row r="2" spans="1:9" ht="18.75" thickBot="1">
      <c r="A2" s="175"/>
      <c r="B2" s="176"/>
      <c r="C2" s="177"/>
      <c r="D2" s="178"/>
      <c r="E2" s="179"/>
      <c r="F2" s="180"/>
      <c r="G2" s="181"/>
      <c r="H2" s="182"/>
    </row>
    <row r="3" spans="1:9">
      <c r="A3" s="175"/>
      <c r="B3" s="222" t="s">
        <v>113</v>
      </c>
      <c r="C3" s="733" t="s">
        <v>114</v>
      </c>
      <c r="D3" s="734"/>
      <c r="E3" s="734"/>
      <c r="F3" s="734"/>
      <c r="G3" s="734"/>
      <c r="H3" s="735"/>
    </row>
    <row r="4" spans="1:9">
      <c r="A4" s="175"/>
      <c r="B4" s="223" t="s">
        <v>115</v>
      </c>
      <c r="C4" s="736" t="str">
        <f>PRESUPUESTO!A1</f>
        <v>" MEJORAMIENTO, ADECUACIÓN MENOR Y MANTENIMIENTO DE LA INFRAESTRUCTURA DE LAS INSTITUCIONES EDUCATIVAS URBANAS Y RURALES DEL MUNICIPIO DE SAN JOSÉ DE CÚCUTA"</v>
      </c>
      <c r="D4" s="737"/>
      <c r="E4" s="737"/>
      <c r="F4" s="737"/>
      <c r="G4" s="737"/>
      <c r="H4" s="738"/>
    </row>
    <row r="5" spans="1:9">
      <c r="A5" s="175"/>
      <c r="B5" s="224" t="str">
        <f>PRESUPUESTO!G4</f>
        <v>FECHA: JULIO 2023</v>
      </c>
      <c r="C5" s="739"/>
      <c r="D5" s="740"/>
      <c r="E5" s="740"/>
      <c r="F5" s="740"/>
      <c r="G5" s="740"/>
      <c r="H5" s="741"/>
    </row>
    <row r="6" spans="1:9" ht="45" customHeight="1" thickBot="1">
      <c r="A6" s="175"/>
      <c r="B6" s="225" t="s">
        <v>116</v>
      </c>
      <c r="C6" s="226">
        <f>+PRESUPUESTO!A11</f>
        <v>1.1000000000000001</v>
      </c>
      <c r="D6" s="742" t="str">
        <f>+PRESUPUESTO!C11</f>
        <v xml:space="preserve">DESMONTE DE TEJAS ONDULADAS de asbesto cemento, españolas, plasticas, metalicas, etc., de distintos numeros. </v>
      </c>
      <c r="E6" s="743"/>
      <c r="F6" s="743"/>
      <c r="G6" s="743"/>
      <c r="H6" s="744"/>
    </row>
    <row r="7" spans="1:9" ht="16.5" thickBot="1">
      <c r="A7" s="175"/>
      <c r="B7" s="227" t="s">
        <v>117</v>
      </c>
      <c r="C7" s="228"/>
      <c r="D7" s="229"/>
      <c r="E7" s="229"/>
      <c r="F7" s="230"/>
      <c r="G7" s="231" t="s">
        <v>56</v>
      </c>
      <c r="H7" s="232" t="s">
        <v>22</v>
      </c>
    </row>
    <row r="8" spans="1:9" ht="15.75" thickBot="1">
      <c r="A8" s="175"/>
      <c r="B8" s="233" t="s">
        <v>118</v>
      </c>
      <c r="C8" s="234" t="s">
        <v>99</v>
      </c>
      <c r="D8" s="234" t="s">
        <v>119</v>
      </c>
      <c r="E8" s="234" t="s">
        <v>120</v>
      </c>
      <c r="F8" s="235" t="s">
        <v>121</v>
      </c>
      <c r="G8" s="236" t="s">
        <v>122</v>
      </c>
      <c r="H8" s="237"/>
    </row>
    <row r="9" spans="1:9">
      <c r="A9" s="175"/>
      <c r="B9" s="238" t="s">
        <v>123</v>
      </c>
      <c r="C9" s="239" t="s">
        <v>124</v>
      </c>
      <c r="D9" s="240">
        <f>H26</f>
        <v>15282.02247191011</v>
      </c>
      <c r="E9" s="239">
        <v>0.08</v>
      </c>
      <c r="F9" s="372"/>
      <c r="G9" s="241">
        <f>E9*D9</f>
        <v>1222.5617977528088</v>
      </c>
      <c r="H9" s="178"/>
    </row>
    <row r="10" spans="1:9" ht="15.75" thickBot="1">
      <c r="A10" s="175"/>
      <c r="B10" s="242" t="s">
        <v>125</v>
      </c>
      <c r="C10" s="243" t="s">
        <v>126</v>
      </c>
      <c r="D10" s="244">
        <v>27800</v>
      </c>
      <c r="E10" s="243">
        <v>0.05</v>
      </c>
      <c r="F10" s="245"/>
      <c r="G10" s="246">
        <f>+E10*D10</f>
        <v>1390</v>
      </c>
      <c r="H10" s="178"/>
    </row>
    <row r="11" spans="1:9" ht="15.75" thickBot="1">
      <c r="A11" s="175"/>
      <c r="B11" s="247"/>
      <c r="C11" s="248"/>
      <c r="D11" s="249"/>
      <c r="E11" s="249" t="s">
        <v>127</v>
      </c>
      <c r="F11" s="250"/>
      <c r="G11" s="251"/>
      <c r="H11" s="252">
        <f>SUM(G9:G10)</f>
        <v>2612.5617977528091</v>
      </c>
    </row>
    <row r="12" spans="1:9" ht="16.5" thickBot="1">
      <c r="A12" s="175"/>
      <c r="B12" s="227" t="s">
        <v>128</v>
      </c>
      <c r="C12" s="177"/>
      <c r="D12" s="178"/>
      <c r="E12" s="178"/>
      <c r="F12" s="230"/>
      <c r="G12" s="181"/>
    </row>
    <row r="13" spans="1:9" ht="15.75" thickBot="1">
      <c r="A13" s="175"/>
      <c r="B13" s="253" t="s">
        <v>118</v>
      </c>
      <c r="C13" s="254" t="s">
        <v>56</v>
      </c>
      <c r="D13" s="254" t="s">
        <v>16</v>
      </c>
      <c r="E13" s="254" t="s">
        <v>129</v>
      </c>
      <c r="F13" s="255" t="s">
        <v>121</v>
      </c>
      <c r="G13" s="256" t="s">
        <v>122</v>
      </c>
      <c r="H13" s="178"/>
    </row>
    <row r="14" spans="1:9">
      <c r="A14" s="175"/>
      <c r="B14" s="257"/>
      <c r="C14" s="258"/>
      <c r="D14" s="258"/>
      <c r="E14" s="259"/>
      <c r="F14" s="260"/>
      <c r="G14" s="261"/>
      <c r="H14" s="178"/>
    </row>
    <row r="15" spans="1:9" ht="15.75" thickBot="1">
      <c r="A15" s="175"/>
      <c r="B15" s="262"/>
      <c r="C15" s="263"/>
      <c r="D15" s="264"/>
      <c r="E15" s="265"/>
      <c r="F15" s="266"/>
      <c r="G15" s="267"/>
      <c r="H15" s="178"/>
    </row>
    <row r="16" spans="1:9" ht="15.75" thickBot="1">
      <c r="A16" s="175"/>
      <c r="B16" s="247"/>
      <c r="C16" s="248"/>
      <c r="D16" s="249"/>
      <c r="E16" s="268" t="s">
        <v>130</v>
      </c>
      <c r="F16" s="269"/>
      <c r="G16" s="251"/>
      <c r="H16" s="252">
        <f>SUM(G14:G15)</f>
        <v>0</v>
      </c>
    </row>
    <row r="17" spans="1:9" ht="16.5" thickBot="1">
      <c r="A17" s="175"/>
      <c r="B17" s="227" t="s">
        <v>131</v>
      </c>
      <c r="C17" s="177"/>
      <c r="D17" s="178"/>
      <c r="E17" s="178"/>
      <c r="F17" s="230"/>
      <c r="G17" s="181"/>
    </row>
    <row r="18" spans="1:9" ht="15.75" thickBot="1">
      <c r="A18" s="175"/>
      <c r="B18" s="270" t="s">
        <v>118</v>
      </c>
      <c r="C18" s="271" t="s">
        <v>132</v>
      </c>
      <c r="D18" s="272" t="s">
        <v>133</v>
      </c>
      <c r="E18" s="273" t="s">
        <v>129</v>
      </c>
      <c r="F18" s="274" t="s">
        <v>134</v>
      </c>
      <c r="G18" s="275" t="s">
        <v>122</v>
      </c>
      <c r="H18" s="178"/>
    </row>
    <row r="19" spans="1:9">
      <c r="A19" s="175"/>
      <c r="B19" s="276" t="s">
        <v>135</v>
      </c>
      <c r="C19" s="239">
        <v>0.2</v>
      </c>
      <c r="D19" s="239">
        <v>1</v>
      </c>
      <c r="E19" s="277">
        <v>6780</v>
      </c>
      <c r="F19" s="473">
        <v>0.2</v>
      </c>
      <c r="G19" s="278">
        <f>E19*F19</f>
        <v>1356</v>
      </c>
      <c r="H19" s="178"/>
    </row>
    <row r="20" spans="1:9" ht="15.75" thickBot="1">
      <c r="A20" s="175"/>
      <c r="B20" s="279"/>
      <c r="C20" s="280"/>
      <c r="D20" s="281"/>
      <c r="E20" s="282"/>
      <c r="F20" s="283"/>
      <c r="G20" s="284"/>
      <c r="H20" s="178"/>
    </row>
    <row r="21" spans="1:9" ht="15.75" thickBot="1">
      <c r="A21" s="175"/>
      <c r="B21" s="247"/>
      <c r="C21" s="248"/>
      <c r="D21" s="249"/>
      <c r="E21" s="268" t="s">
        <v>136</v>
      </c>
      <c r="F21" s="269"/>
      <c r="G21" s="251"/>
      <c r="H21" s="252">
        <f>SUM(G19:G20)</f>
        <v>1356</v>
      </c>
    </row>
    <row r="22" spans="1:9" ht="16.5" thickBot="1">
      <c r="A22" s="175"/>
      <c r="B22" s="227" t="s">
        <v>137</v>
      </c>
      <c r="C22" s="177"/>
      <c r="D22" s="178"/>
      <c r="E22" s="178"/>
      <c r="F22" s="230"/>
      <c r="G22" s="181"/>
    </row>
    <row r="23" spans="1:9" ht="15.75" thickBot="1">
      <c r="A23" s="175"/>
      <c r="B23" s="270" t="s">
        <v>118</v>
      </c>
      <c r="C23" s="285" t="s">
        <v>56</v>
      </c>
      <c r="D23" s="285" t="s">
        <v>16</v>
      </c>
      <c r="E23" s="286" t="s">
        <v>129</v>
      </c>
      <c r="F23" s="235" t="s">
        <v>121</v>
      </c>
      <c r="G23" s="287" t="s">
        <v>122</v>
      </c>
      <c r="H23" s="178"/>
    </row>
    <row r="24" spans="1:9">
      <c r="A24" s="175"/>
      <c r="B24" s="288" t="s">
        <v>138</v>
      </c>
      <c r="C24" s="289" t="s">
        <v>139</v>
      </c>
      <c r="D24" s="289">
        <f>1/17.8</f>
        <v>5.6179775280898875E-2</v>
      </c>
      <c r="E24" s="290">
        <v>116579.99999999999</v>
      </c>
      <c r="F24" s="372"/>
      <c r="G24" s="278">
        <f>+D24*E24</f>
        <v>6549.43820224719</v>
      </c>
      <c r="H24" s="178" t="s">
        <v>140</v>
      </c>
    </row>
    <row r="25" spans="1:9" ht="15.75" thickBot="1">
      <c r="A25" s="175"/>
      <c r="B25" s="291" t="s">
        <v>141</v>
      </c>
      <c r="C25" s="292" t="s">
        <v>139</v>
      </c>
      <c r="D25" s="292">
        <f>1/17.8</f>
        <v>5.6179775280898875E-2</v>
      </c>
      <c r="E25" s="293">
        <v>155439.99999999997</v>
      </c>
      <c r="F25" s="283"/>
      <c r="G25" s="284">
        <f>D25*E25</f>
        <v>8732.5842696629188</v>
      </c>
      <c r="H25" s="178"/>
    </row>
    <row r="26" spans="1:9" ht="15.75" thickBot="1">
      <c r="A26" s="175"/>
      <c r="B26" s="247"/>
      <c r="C26" s="248"/>
      <c r="D26" s="249"/>
      <c r="E26" s="268" t="s">
        <v>136</v>
      </c>
      <c r="F26" s="269"/>
      <c r="G26" s="251"/>
      <c r="H26" s="252">
        <f>SUM(G24:G25)</f>
        <v>15282.02247191011</v>
      </c>
    </row>
    <row r="27" spans="1:9" ht="15.75" thickBot="1">
      <c r="A27" s="175"/>
      <c r="B27" s="247"/>
      <c r="C27" s="248"/>
      <c r="D27" s="249"/>
      <c r="E27" s="268"/>
      <c r="F27" s="269"/>
      <c r="G27" s="251"/>
    </row>
    <row r="28" spans="1:9" ht="18.75" thickBot="1">
      <c r="A28" s="175"/>
      <c r="B28" s="176"/>
      <c r="C28" s="177"/>
      <c r="D28" s="178"/>
      <c r="E28" s="179" t="s">
        <v>142</v>
      </c>
      <c r="F28" s="180"/>
      <c r="G28" s="181"/>
      <c r="H28" s="294">
        <f>SUM(H11,H16,H21,H26)</f>
        <v>19250.584269662919</v>
      </c>
    </row>
    <row r="29" spans="1:9" ht="18.75" thickBot="1">
      <c r="A29" s="175"/>
      <c r="B29" s="176"/>
      <c r="C29" s="177"/>
      <c r="D29" s="178"/>
      <c r="E29" s="179"/>
      <c r="F29" s="180"/>
      <c r="G29" s="181"/>
      <c r="H29" s="182"/>
    </row>
    <row r="30" spans="1:9">
      <c r="A30" s="295"/>
      <c r="B30" s="296" t="s">
        <v>113</v>
      </c>
      <c r="C30" s="733" t="str">
        <f>C3</f>
        <v>ALCALDIA DE CÚCUTA</v>
      </c>
      <c r="D30" s="734"/>
      <c r="E30" s="734"/>
      <c r="F30" s="734"/>
      <c r="G30" s="734"/>
      <c r="H30" s="735"/>
      <c r="I30" s="173"/>
    </row>
    <row r="31" spans="1:9">
      <c r="A31" s="295"/>
      <c r="B31" s="297" t="s">
        <v>115</v>
      </c>
      <c r="C31" s="724" t="str">
        <f>PRESUPUESTO!A1</f>
        <v>" MEJORAMIENTO, ADECUACIÓN MENOR Y MANTENIMIENTO DE LA INFRAESTRUCTURA DE LAS INSTITUCIONES EDUCATIVAS URBANAS Y RURALES DEL MUNICIPIO DE SAN JOSÉ DE CÚCUTA"</v>
      </c>
      <c r="D31" s="725"/>
      <c r="E31" s="725"/>
      <c r="F31" s="725"/>
      <c r="G31" s="725"/>
      <c r="H31" s="726"/>
      <c r="I31" s="173"/>
    </row>
    <row r="32" spans="1:9">
      <c r="A32" s="295"/>
      <c r="B32" s="224" t="str">
        <f>PRESUPUESTO!G4</f>
        <v>FECHA: JULIO 2023</v>
      </c>
      <c r="C32" s="727"/>
      <c r="D32" s="728"/>
      <c r="E32" s="728"/>
      <c r="F32" s="728"/>
      <c r="G32" s="728"/>
      <c r="H32" s="729"/>
      <c r="I32" s="173"/>
    </row>
    <row r="33" spans="1:9" ht="20.25" customHeight="1" thickBot="1">
      <c r="A33" s="298"/>
      <c r="B33" s="299" t="s">
        <v>116</v>
      </c>
      <c r="C33" s="300">
        <f>PRESUPUESTO!A12</f>
        <v>1.2</v>
      </c>
      <c r="D33" s="730" t="str">
        <f>PRESUPUESTO!C12</f>
        <v xml:space="preserve">DESMONTE Y REINSTALACION DE LAMPARAS </v>
      </c>
      <c r="E33" s="731"/>
      <c r="F33" s="731"/>
      <c r="G33" s="731"/>
      <c r="H33" s="732"/>
      <c r="I33" s="173"/>
    </row>
    <row r="34" spans="1:9" ht="15.75" thickBot="1">
      <c r="A34" s="298"/>
      <c r="B34" s="301" t="s">
        <v>117</v>
      </c>
      <c r="C34" s="302"/>
      <c r="D34" s="173"/>
      <c r="E34" s="173"/>
      <c r="F34" s="173"/>
      <c r="G34" s="303" t="s">
        <v>56</v>
      </c>
      <c r="H34" s="304" t="str">
        <f>PRESUPUESTO!D12</f>
        <v>UN</v>
      </c>
      <c r="I34" s="173"/>
    </row>
    <row r="35" spans="1:9" ht="15.75" thickBot="1">
      <c r="A35" s="298"/>
      <c r="B35" s="305" t="s">
        <v>118</v>
      </c>
      <c r="C35" s="306" t="s">
        <v>99</v>
      </c>
      <c r="D35" s="306" t="s">
        <v>120</v>
      </c>
      <c r="E35" s="306" t="s">
        <v>119</v>
      </c>
      <c r="F35" s="306" t="s">
        <v>121</v>
      </c>
      <c r="G35" s="307" t="s">
        <v>122</v>
      </c>
      <c r="H35" s="308"/>
      <c r="I35" s="173"/>
    </row>
    <row r="36" spans="1:9">
      <c r="A36" s="298"/>
      <c r="B36" s="309" t="s">
        <v>123</v>
      </c>
      <c r="C36" s="310" t="s">
        <v>124</v>
      </c>
      <c r="D36" s="311">
        <v>0.08</v>
      </c>
      <c r="E36" s="310">
        <v>15180</v>
      </c>
      <c r="F36" s="474"/>
      <c r="G36" s="312">
        <f>D36*E36</f>
        <v>1214.4000000000001</v>
      </c>
      <c r="H36" s="313"/>
      <c r="I36" s="173"/>
    </row>
    <row r="37" spans="1:9" ht="15.75" thickBot="1">
      <c r="A37" s="298"/>
      <c r="B37" s="314"/>
      <c r="C37" s="315"/>
      <c r="D37" s="316"/>
      <c r="E37" s="317" t="s">
        <v>127</v>
      </c>
      <c r="F37" s="316"/>
      <c r="G37" s="316"/>
      <c r="H37" s="318"/>
      <c r="I37" s="173"/>
    </row>
    <row r="38" spans="1:9" ht="15.75" thickBot="1">
      <c r="A38" s="298"/>
      <c r="B38" s="319"/>
      <c r="C38" s="315"/>
      <c r="D38" s="320"/>
      <c r="E38" s="320"/>
      <c r="F38" s="320"/>
      <c r="G38" s="316"/>
      <c r="H38" s="321">
        <f>SUM(G36:G36)</f>
        <v>1214.4000000000001</v>
      </c>
      <c r="I38" s="173"/>
    </row>
    <row r="39" spans="1:9" ht="15.75" thickBot="1">
      <c r="A39" s="298"/>
      <c r="B39" s="301" t="s">
        <v>143</v>
      </c>
      <c r="C39" s="322"/>
      <c r="D39" s="318"/>
      <c r="E39" s="318"/>
      <c r="F39" s="318"/>
      <c r="G39" s="318"/>
      <c r="H39" s="318"/>
      <c r="I39" s="173"/>
    </row>
    <row r="40" spans="1:9" ht="15.75" thickBot="1">
      <c r="A40" s="298"/>
      <c r="B40" s="323" t="s">
        <v>118</v>
      </c>
      <c r="C40" s="324" t="s">
        <v>56</v>
      </c>
      <c r="D40" s="325" t="s">
        <v>16</v>
      </c>
      <c r="E40" s="324" t="s">
        <v>129</v>
      </c>
      <c r="F40" s="325" t="s">
        <v>121</v>
      </c>
      <c r="G40" s="326" t="s">
        <v>122</v>
      </c>
      <c r="H40" s="318"/>
      <c r="I40" s="173"/>
    </row>
    <row r="41" spans="1:9">
      <c r="A41" s="327"/>
      <c r="B41" s="328"/>
      <c r="C41" s="259"/>
      <c r="D41" s="329"/>
      <c r="E41" s="330"/>
      <c r="F41" s="310"/>
      <c r="G41" s="331"/>
      <c r="H41" s="318"/>
      <c r="I41" s="173"/>
    </row>
    <row r="42" spans="1:9" ht="15.75" thickBot="1">
      <c r="A42" s="298"/>
      <c r="B42" s="262"/>
      <c r="C42" s="263"/>
      <c r="D42" s="332"/>
      <c r="E42" s="265"/>
      <c r="F42" s="333"/>
      <c r="G42" s="334"/>
      <c r="H42" s="318"/>
      <c r="I42" s="173"/>
    </row>
    <row r="43" spans="1:9" ht="15.75" thickBot="1">
      <c r="A43" s="298"/>
      <c r="B43" s="319"/>
      <c r="C43" s="315"/>
      <c r="D43" s="320"/>
      <c r="E43" s="335"/>
      <c r="F43" s="335"/>
      <c r="G43" s="316"/>
      <c r="H43" s="321">
        <f>SUM(G41:G42)</f>
        <v>0</v>
      </c>
      <c r="I43" s="173"/>
    </row>
    <row r="44" spans="1:9" ht="15.75" thickBot="1">
      <c r="A44" s="298"/>
      <c r="B44" s="301" t="s">
        <v>131</v>
      </c>
      <c r="C44" s="322"/>
      <c r="D44" s="318"/>
      <c r="E44" s="318"/>
      <c r="F44" s="318"/>
      <c r="G44" s="318"/>
      <c r="H44" s="318"/>
      <c r="I44" s="173"/>
    </row>
    <row r="45" spans="1:9" ht="15.75" thickBot="1">
      <c r="A45" s="298"/>
      <c r="B45" s="336" t="s">
        <v>118</v>
      </c>
      <c r="C45" s="337" t="s">
        <v>132</v>
      </c>
      <c r="D45" s="338" t="s">
        <v>133</v>
      </c>
      <c r="E45" s="339" t="s">
        <v>129</v>
      </c>
      <c r="F45" s="340" t="s">
        <v>134</v>
      </c>
      <c r="G45" s="341" t="s">
        <v>122</v>
      </c>
      <c r="H45" s="318"/>
      <c r="I45" s="173"/>
    </row>
    <row r="46" spans="1:9">
      <c r="A46" s="298"/>
      <c r="B46" s="342" t="s">
        <v>135</v>
      </c>
      <c r="C46" s="343">
        <v>0.15</v>
      </c>
      <c r="D46" s="343">
        <v>1</v>
      </c>
      <c r="E46" s="344">
        <v>6780</v>
      </c>
      <c r="F46" s="475">
        <v>0.15</v>
      </c>
      <c r="G46" s="345">
        <f>F46*E46</f>
        <v>1017</v>
      </c>
      <c r="H46" s="318"/>
      <c r="I46" s="173"/>
    </row>
    <row r="47" spans="1:9" ht="15.75" thickBot="1">
      <c r="A47" s="298"/>
      <c r="B47" s="346"/>
      <c r="C47" s="347"/>
      <c r="D47" s="348"/>
      <c r="E47" s="349"/>
      <c r="F47" s="350"/>
      <c r="G47" s="351"/>
      <c r="H47" s="318"/>
      <c r="I47" s="173"/>
    </row>
    <row r="48" spans="1:9" ht="15.75" thickBot="1">
      <c r="A48" s="298"/>
      <c r="B48" s="319"/>
      <c r="C48" s="315"/>
      <c r="D48" s="320"/>
      <c r="E48" s="335" t="s">
        <v>136</v>
      </c>
      <c r="F48" s="335"/>
      <c r="G48" s="316"/>
      <c r="H48" s="321">
        <f>SUM(G46:G47)</f>
        <v>1017</v>
      </c>
      <c r="I48" s="173"/>
    </row>
    <row r="49" spans="1:9" ht="15.75" thickBot="1">
      <c r="A49" s="298"/>
      <c r="B49" s="301" t="s">
        <v>137</v>
      </c>
      <c r="C49" s="322"/>
      <c r="D49" s="318"/>
      <c r="E49" s="318"/>
      <c r="F49" s="318"/>
      <c r="G49" s="318"/>
      <c r="H49" s="318" t="s">
        <v>140</v>
      </c>
      <c r="I49" s="173"/>
    </row>
    <row r="50" spans="1:9" ht="15.75" thickBot="1">
      <c r="A50" s="298"/>
      <c r="B50" s="336" t="s">
        <v>118</v>
      </c>
      <c r="C50" s="352" t="s">
        <v>56</v>
      </c>
      <c r="D50" s="352" t="s">
        <v>16</v>
      </c>
      <c r="E50" s="353" t="s">
        <v>129</v>
      </c>
      <c r="F50" s="354" t="s">
        <v>121</v>
      </c>
      <c r="G50" s="355" t="s">
        <v>122</v>
      </c>
      <c r="H50" s="318"/>
      <c r="I50" s="173"/>
    </row>
    <row r="51" spans="1:9">
      <c r="A51" s="298"/>
      <c r="B51" s="288" t="s">
        <v>138</v>
      </c>
      <c r="C51" s="289" t="s">
        <v>139</v>
      </c>
      <c r="D51" s="289">
        <f>1/12.8</f>
        <v>7.8125E-2</v>
      </c>
      <c r="E51" s="356">
        <v>116579.99999999999</v>
      </c>
      <c r="F51" s="372"/>
      <c r="G51" s="312">
        <f>D51*E51</f>
        <v>9107.8124999999982</v>
      </c>
      <c r="H51" s="318"/>
      <c r="I51" s="173"/>
    </row>
    <row r="52" spans="1:9" ht="15.75" thickBot="1">
      <c r="A52" s="298"/>
      <c r="B52" s="291" t="s">
        <v>141</v>
      </c>
      <c r="C52" s="292" t="s">
        <v>139</v>
      </c>
      <c r="D52" s="292">
        <f>1/12.8</f>
        <v>7.8125E-2</v>
      </c>
      <c r="E52" s="357">
        <v>77719.999999999985</v>
      </c>
      <c r="F52" s="283"/>
      <c r="G52" s="358">
        <f>D52*E52</f>
        <v>6071.8749999999991</v>
      </c>
      <c r="H52" s="318"/>
      <c r="I52" s="173"/>
    </row>
    <row r="53" spans="1:9" ht="15.75" thickBot="1">
      <c r="A53" s="298"/>
      <c r="B53" s="319"/>
      <c r="C53" s="315"/>
      <c r="D53" s="320"/>
      <c r="E53" s="335"/>
      <c r="F53" s="335"/>
      <c r="G53" s="316"/>
      <c r="H53" s="321">
        <f>G51+G52</f>
        <v>15179.687499999996</v>
      </c>
      <c r="I53" s="173"/>
    </row>
    <row r="54" spans="1:9" ht="15.75" thickBot="1">
      <c r="A54" s="298"/>
      <c r="B54" s="319"/>
      <c r="C54" s="315"/>
      <c r="D54" s="320"/>
      <c r="E54" s="335"/>
      <c r="F54" s="335"/>
      <c r="G54" s="316"/>
      <c r="H54" s="359"/>
      <c r="I54" s="173"/>
    </row>
    <row r="55" spans="1:9" ht="18.75" thickBot="1">
      <c r="A55" s="298"/>
      <c r="B55" s="360"/>
      <c r="C55" s="322"/>
      <c r="D55" s="318"/>
      <c r="E55" s="361" t="s">
        <v>142</v>
      </c>
      <c r="F55" s="361"/>
      <c r="G55" s="318"/>
      <c r="H55" s="362">
        <f>+SUM(H37:H53)</f>
        <v>17411.087499999998</v>
      </c>
      <c r="I55" s="173"/>
    </row>
    <row r="56" spans="1:9" ht="18">
      <c r="A56" s="298"/>
      <c r="B56" s="360"/>
      <c r="C56" s="322"/>
      <c r="D56" s="318"/>
      <c r="E56" s="361"/>
      <c r="F56" s="361"/>
      <c r="G56" s="318"/>
      <c r="H56" s="363"/>
      <c r="I56" s="173"/>
    </row>
    <row r="57" spans="1:9" ht="18.75" thickBot="1">
      <c r="A57" s="229"/>
      <c r="B57" s="176"/>
      <c r="C57" s="177"/>
      <c r="D57" s="178"/>
      <c r="E57" s="179"/>
      <c r="F57" s="180"/>
      <c r="G57" s="181"/>
      <c r="H57" s="182"/>
    </row>
    <row r="58" spans="1:9" ht="21" thickBot="1">
      <c r="A58" s="751" t="s">
        <v>112</v>
      </c>
      <c r="B58" s="752"/>
      <c r="C58" s="752"/>
      <c r="D58" s="752"/>
      <c r="E58" s="752"/>
      <c r="F58" s="752"/>
      <c r="G58" s="752"/>
      <c r="H58" s="752"/>
    </row>
    <row r="59" spans="1:9" ht="15.75">
      <c r="A59" s="175"/>
      <c r="B59" s="222" t="s">
        <v>113</v>
      </c>
      <c r="C59" s="745" t="str">
        <f>C3</f>
        <v>ALCALDIA DE CÚCUTA</v>
      </c>
      <c r="D59" s="746"/>
      <c r="E59" s="746"/>
      <c r="F59" s="746"/>
      <c r="G59" s="746"/>
      <c r="H59" s="747"/>
    </row>
    <row r="60" spans="1:9">
      <c r="A60" s="175"/>
      <c r="B60" s="223" t="s">
        <v>115</v>
      </c>
      <c r="C60" s="736" t="str">
        <f>C4</f>
        <v>" MEJORAMIENTO, ADECUACIÓN MENOR Y MANTENIMIENTO DE LA INFRAESTRUCTURA DE LAS INSTITUCIONES EDUCATIVAS URBANAS Y RURALES DEL MUNICIPIO DE SAN JOSÉ DE CÚCUTA"</v>
      </c>
      <c r="D60" s="737"/>
      <c r="E60" s="737"/>
      <c r="F60" s="737"/>
      <c r="G60" s="737"/>
      <c r="H60" s="738"/>
    </row>
    <row r="61" spans="1:9">
      <c r="A61" s="175"/>
      <c r="B61" s="224" t="s">
        <v>144</v>
      </c>
      <c r="C61" s="739"/>
      <c r="D61" s="740"/>
      <c r="E61" s="740"/>
      <c r="F61" s="740"/>
      <c r="G61" s="740"/>
      <c r="H61" s="741"/>
    </row>
    <row r="62" spans="1:9" ht="57.75" customHeight="1" thickBot="1">
      <c r="A62" s="175"/>
      <c r="B62" s="225" t="s">
        <v>116</v>
      </c>
      <c r="C62" s="226">
        <f>PRESUPUESTO!A15</f>
        <v>2.1</v>
      </c>
      <c r="D62" s="742" t="str">
        <f>PRESUPUESTO!C15</f>
        <v>INSTALACION de tejas onduladas de diferentes medidas (fibrocemento, transparentes, metálicas, etc.)</v>
      </c>
      <c r="E62" s="743"/>
      <c r="F62" s="743"/>
      <c r="G62" s="743"/>
      <c r="H62" s="744"/>
    </row>
    <row r="63" spans="1:9" ht="16.5" thickBot="1">
      <c r="A63" s="175"/>
      <c r="B63" s="227" t="s">
        <v>117</v>
      </c>
      <c r="C63" s="228"/>
      <c r="D63" s="229"/>
      <c r="E63" s="229"/>
      <c r="F63" s="230"/>
      <c r="G63" s="231" t="s">
        <v>56</v>
      </c>
      <c r="H63" s="232" t="s">
        <v>22</v>
      </c>
    </row>
    <row r="64" spans="1:9" ht="15.75" thickBot="1">
      <c r="A64" s="175"/>
      <c r="B64" s="233" t="s">
        <v>118</v>
      </c>
      <c r="C64" s="234" t="s">
        <v>99</v>
      </c>
      <c r="D64" s="234" t="s">
        <v>120</v>
      </c>
      <c r="E64" s="234" t="s">
        <v>119</v>
      </c>
      <c r="F64" s="235" t="s">
        <v>121</v>
      </c>
      <c r="G64" s="236" t="s">
        <v>122</v>
      </c>
      <c r="H64" s="237"/>
    </row>
    <row r="65" spans="1:8">
      <c r="A65" s="175"/>
      <c r="B65" s="238" t="s">
        <v>123</v>
      </c>
      <c r="C65" s="239" t="s">
        <v>124</v>
      </c>
      <c r="D65" s="364">
        <v>0.12</v>
      </c>
      <c r="E65" s="239">
        <f>H83</f>
        <v>22668</v>
      </c>
      <c r="F65" s="372"/>
      <c r="G65" s="241">
        <f>E65*D65</f>
        <v>2720.16</v>
      </c>
      <c r="H65" s="178"/>
    </row>
    <row r="66" spans="1:8" ht="15.75" thickBot="1">
      <c r="A66" s="175"/>
      <c r="B66" s="242" t="s">
        <v>145</v>
      </c>
      <c r="C66" s="243"/>
      <c r="D66" s="365">
        <f>1/12</f>
        <v>8.3333333333333329E-2</v>
      </c>
      <c r="E66" s="243">
        <v>27800</v>
      </c>
      <c r="F66" s="245"/>
      <c r="G66" s="246">
        <f>D66*E66</f>
        <v>2316.6666666666665</v>
      </c>
      <c r="H66" s="178"/>
    </row>
    <row r="67" spans="1:8" ht="15.75" thickBot="1">
      <c r="A67" s="175"/>
      <c r="B67" s="247"/>
      <c r="C67" s="248"/>
      <c r="D67" s="249"/>
      <c r="E67" s="249" t="s">
        <v>127</v>
      </c>
      <c r="F67" s="250"/>
      <c r="G67" s="251"/>
      <c r="H67" s="252">
        <f>ROUND(SUM(G65:G66),0)</f>
        <v>5037</v>
      </c>
    </row>
    <row r="68" spans="1:8" ht="16.5" thickBot="1">
      <c r="A68" s="175"/>
      <c r="B68" s="227" t="s">
        <v>128</v>
      </c>
      <c r="C68" s="177"/>
      <c r="D68" s="178"/>
      <c r="E68" s="178"/>
      <c r="F68" s="230"/>
      <c r="G68" s="181"/>
    </row>
    <row r="69" spans="1:8" ht="15.75" thickBot="1">
      <c r="A69" s="175"/>
      <c r="B69" s="253" t="s">
        <v>118</v>
      </c>
      <c r="C69" s="254" t="s">
        <v>56</v>
      </c>
      <c r="D69" s="254" t="s">
        <v>16</v>
      </c>
      <c r="E69" s="254" t="s">
        <v>129</v>
      </c>
      <c r="F69" s="255" t="s">
        <v>121</v>
      </c>
      <c r="G69" s="256" t="s">
        <v>122</v>
      </c>
      <c r="H69" s="178"/>
    </row>
    <row r="70" spans="1:8">
      <c r="A70" s="175"/>
      <c r="B70" s="257" t="s">
        <v>146</v>
      </c>
      <c r="C70" s="258" t="s">
        <v>22</v>
      </c>
      <c r="D70" s="258">
        <v>1.1000000000000001</v>
      </c>
      <c r="E70" s="259">
        <v>20958.509999999998</v>
      </c>
      <c r="F70" s="260"/>
      <c r="G70" s="261">
        <f>E70*D70</f>
        <v>23054.361000000001</v>
      </c>
      <c r="H70" s="178"/>
    </row>
    <row r="71" spans="1:8">
      <c r="A71" s="175"/>
      <c r="B71" s="366" t="s">
        <v>147</v>
      </c>
      <c r="C71" s="367" t="s">
        <v>99</v>
      </c>
      <c r="D71" s="367">
        <v>4</v>
      </c>
      <c r="E71" s="368">
        <v>850</v>
      </c>
      <c r="F71" s="369"/>
      <c r="G71" s="370">
        <f>E71*D71</f>
        <v>3400</v>
      </c>
      <c r="H71" s="178"/>
    </row>
    <row r="72" spans="1:8" ht="15.75" thickBot="1">
      <c r="A72" s="175"/>
      <c r="B72" s="262"/>
      <c r="C72" s="263"/>
      <c r="D72" s="264"/>
      <c r="E72" s="265"/>
      <c r="F72" s="266"/>
      <c r="G72" s="267"/>
      <c r="H72" s="178"/>
    </row>
    <row r="73" spans="1:8" ht="15.75" thickBot="1">
      <c r="A73" s="175"/>
      <c r="B73" s="247"/>
      <c r="C73" s="248"/>
      <c r="D73" s="249"/>
      <c r="E73" s="268" t="s">
        <v>130</v>
      </c>
      <c r="F73" s="269"/>
      <c r="G73" s="251"/>
      <c r="H73" s="252">
        <f>ROUND(SUM(G70:G72),0)</f>
        <v>26454</v>
      </c>
    </row>
    <row r="74" spans="1:8" ht="16.5" thickBot="1">
      <c r="A74" s="175"/>
      <c r="B74" s="227" t="s">
        <v>131</v>
      </c>
      <c r="C74" s="177"/>
      <c r="D74" s="178"/>
      <c r="E74" s="178"/>
      <c r="F74" s="230"/>
      <c r="G74" s="181"/>
    </row>
    <row r="75" spans="1:8" ht="15.75" thickBot="1">
      <c r="A75" s="175"/>
      <c r="B75" s="270" t="s">
        <v>118</v>
      </c>
      <c r="C75" s="271" t="s">
        <v>132</v>
      </c>
      <c r="D75" s="272" t="s">
        <v>133</v>
      </c>
      <c r="E75" s="273" t="s">
        <v>129</v>
      </c>
      <c r="F75" s="274" t="s">
        <v>134</v>
      </c>
      <c r="G75" s="275" t="s">
        <v>122</v>
      </c>
      <c r="H75" s="178"/>
    </row>
    <row r="76" spans="1:8">
      <c r="A76" s="175"/>
      <c r="B76" s="276"/>
      <c r="C76" s="239"/>
      <c r="D76" s="239"/>
      <c r="E76" s="277"/>
      <c r="F76" s="476"/>
      <c r="G76" s="278"/>
      <c r="H76" s="178"/>
    </row>
    <row r="77" spans="1:8" ht="15.75" thickBot="1">
      <c r="A77" s="175"/>
      <c r="B77" s="279"/>
      <c r="C77" s="280"/>
      <c r="D77" s="281"/>
      <c r="E77" s="282"/>
      <c r="F77" s="283"/>
      <c r="G77" s="284"/>
      <c r="H77" s="178"/>
    </row>
    <row r="78" spans="1:8" ht="15.75" thickBot="1">
      <c r="A78" s="175"/>
      <c r="B78" s="247"/>
      <c r="C78" s="248"/>
      <c r="D78" s="249"/>
      <c r="E78" s="268" t="s">
        <v>136</v>
      </c>
      <c r="F78" s="269"/>
      <c r="G78" s="251"/>
      <c r="H78" s="252">
        <f>ROUND(SUM(G76:G77),0)</f>
        <v>0</v>
      </c>
    </row>
    <row r="79" spans="1:8" ht="16.5" thickBot="1">
      <c r="A79" s="175"/>
      <c r="B79" s="227" t="s">
        <v>137</v>
      </c>
      <c r="C79" s="177"/>
      <c r="D79" s="178"/>
      <c r="E79" s="178"/>
      <c r="F79" s="230"/>
      <c r="G79" s="181"/>
    </row>
    <row r="80" spans="1:8" ht="15.75" thickBot="1">
      <c r="A80" s="175"/>
      <c r="B80" s="270" t="s">
        <v>118</v>
      </c>
      <c r="C80" s="285" t="s">
        <v>56</v>
      </c>
      <c r="D80" s="285" t="s">
        <v>16</v>
      </c>
      <c r="E80" s="286" t="s">
        <v>129</v>
      </c>
      <c r="F80" s="235" t="s">
        <v>121</v>
      </c>
      <c r="G80" s="287" t="s">
        <v>122</v>
      </c>
      <c r="H80" s="178"/>
    </row>
    <row r="81" spans="1:8">
      <c r="A81" s="175"/>
      <c r="B81" s="276" t="s">
        <v>148</v>
      </c>
      <c r="C81" s="239" t="s">
        <v>139</v>
      </c>
      <c r="D81" s="239">
        <f>1/12</f>
        <v>8.3333333333333329E-2</v>
      </c>
      <c r="E81" s="371">
        <v>272021.33999999997</v>
      </c>
      <c r="F81" s="372"/>
      <c r="G81" s="278">
        <f>+D81*E81</f>
        <v>22668.444999999996</v>
      </c>
      <c r="H81" s="178" t="s">
        <v>140</v>
      </c>
    </row>
    <row r="82" spans="1:8" ht="15.75" thickBot="1">
      <c r="A82" s="175"/>
      <c r="B82" s="279"/>
      <c r="C82" s="280"/>
      <c r="D82" s="281"/>
      <c r="E82" s="282"/>
      <c r="F82" s="283"/>
      <c r="G82" s="284"/>
      <c r="H82" s="178"/>
    </row>
    <row r="83" spans="1:8" ht="15.75" thickBot="1">
      <c r="A83" s="175"/>
      <c r="B83" s="247"/>
      <c r="C83" s="248"/>
      <c r="D83" s="249"/>
      <c r="E83" s="268" t="s">
        <v>136</v>
      </c>
      <c r="F83" s="269"/>
      <c r="G83" s="251"/>
      <c r="H83" s="252">
        <f>ROUND(SUM(G81:G82),0)</f>
        <v>22668</v>
      </c>
    </row>
    <row r="84" spans="1:8" ht="25.5" customHeight="1" thickBot="1">
      <c r="A84" s="175"/>
      <c r="B84" s="247"/>
      <c r="C84" s="248"/>
      <c r="D84" s="249"/>
      <c r="E84" s="268"/>
      <c r="F84" s="269"/>
      <c r="G84" s="251"/>
    </row>
    <row r="85" spans="1:8" ht="18.75" thickBot="1">
      <c r="A85" s="175"/>
      <c r="B85" s="176"/>
      <c r="C85" s="177"/>
      <c r="D85" s="178"/>
      <c r="E85" s="179" t="s">
        <v>142</v>
      </c>
      <c r="F85" s="180"/>
      <c r="G85" s="181"/>
      <c r="H85" s="294">
        <f>SUM(H67,H73,H78,H83)</f>
        <v>54159</v>
      </c>
    </row>
    <row r="86" spans="1:8" ht="18">
      <c r="A86" s="229"/>
      <c r="B86" s="176"/>
      <c r="C86" s="177"/>
      <c r="D86" s="178"/>
      <c r="E86" s="179"/>
      <c r="F86" s="180"/>
      <c r="G86" s="181"/>
      <c r="H86" s="182"/>
    </row>
    <row r="87" spans="1:8" ht="18.75" thickBot="1">
      <c r="A87" s="229"/>
      <c r="B87" s="176"/>
      <c r="C87" s="177"/>
      <c r="D87" s="178"/>
      <c r="E87" s="179"/>
      <c r="F87" s="180"/>
      <c r="G87" s="181"/>
      <c r="H87" s="182"/>
    </row>
    <row r="88" spans="1:8" ht="15.75">
      <c r="A88" s="229"/>
      <c r="B88" s="222" t="s">
        <v>113</v>
      </c>
      <c r="C88" s="745" t="str">
        <f>C3</f>
        <v>ALCALDIA DE CÚCUTA</v>
      </c>
      <c r="D88" s="746"/>
      <c r="E88" s="746"/>
      <c r="F88" s="746"/>
      <c r="G88" s="746"/>
      <c r="H88" s="747"/>
    </row>
    <row r="89" spans="1:8">
      <c r="A89" s="229"/>
      <c r="B89" s="223" t="s">
        <v>115</v>
      </c>
      <c r="C89" s="736" t="str">
        <f>PRESUPUESTO!A1</f>
        <v>" MEJORAMIENTO, ADECUACIÓN MENOR Y MANTENIMIENTO DE LA INFRAESTRUCTURA DE LAS INSTITUCIONES EDUCATIVAS URBANAS Y RURALES DEL MUNICIPIO DE SAN JOSÉ DE CÚCUTA"</v>
      </c>
      <c r="D89" s="737"/>
      <c r="E89" s="737"/>
      <c r="F89" s="737"/>
      <c r="G89" s="737"/>
      <c r="H89" s="738"/>
    </row>
    <row r="90" spans="1:8">
      <c r="A90" s="229"/>
      <c r="B90" s="224" t="s">
        <v>144</v>
      </c>
      <c r="C90" s="739"/>
      <c r="D90" s="740"/>
      <c r="E90" s="740"/>
      <c r="F90" s="740"/>
      <c r="G90" s="740"/>
      <c r="H90" s="741"/>
    </row>
    <row r="91" spans="1:8" ht="36.75" customHeight="1" thickBot="1">
      <c r="A91" s="229"/>
      <c r="B91" s="225" t="s">
        <v>116</v>
      </c>
      <c r="C91" s="226">
        <f>PRESUPUESTO!A16</f>
        <v>2.2000000000000002</v>
      </c>
      <c r="D91" s="742" t="str">
        <f>PRESUPUESTO!C16</f>
        <v>Suministro e instalacion de cielo raso en PVC 10mm, incluye estructura en madera y/o metalica</v>
      </c>
      <c r="E91" s="743"/>
      <c r="F91" s="743"/>
      <c r="G91" s="743"/>
      <c r="H91" s="744"/>
    </row>
    <row r="92" spans="1:8" ht="16.5" thickBot="1">
      <c r="A92" s="229"/>
      <c r="B92" s="227" t="s">
        <v>117</v>
      </c>
      <c r="C92" s="228"/>
      <c r="D92" s="229"/>
      <c r="E92" s="229"/>
      <c r="F92" s="230"/>
      <c r="G92" s="231" t="s">
        <v>56</v>
      </c>
      <c r="H92" s="232" t="str">
        <f>PRESUPUESTO!D16</f>
        <v>M2</v>
      </c>
    </row>
    <row r="93" spans="1:8" ht="15.75" thickBot="1">
      <c r="A93" s="229"/>
      <c r="B93" s="233" t="s">
        <v>118</v>
      </c>
      <c r="C93" s="234" t="s">
        <v>99</v>
      </c>
      <c r="D93" s="234" t="s">
        <v>120</v>
      </c>
      <c r="E93" s="234" t="s">
        <v>119</v>
      </c>
      <c r="F93" s="235" t="s">
        <v>121</v>
      </c>
      <c r="G93" s="236" t="s">
        <v>122</v>
      </c>
      <c r="H93" s="237"/>
    </row>
    <row r="94" spans="1:8">
      <c r="A94" s="229"/>
      <c r="B94" s="238" t="s">
        <v>123</v>
      </c>
      <c r="C94" s="239" t="s">
        <v>124</v>
      </c>
      <c r="D94" s="364">
        <v>0.12</v>
      </c>
      <c r="E94" s="239">
        <f>H116</f>
        <v>30224.593333333327</v>
      </c>
      <c r="F94" s="372"/>
      <c r="G94" s="241">
        <f>E94*D94</f>
        <v>3626.9511999999991</v>
      </c>
      <c r="H94" s="178"/>
    </row>
    <row r="95" spans="1:8" ht="15.75" thickBot="1">
      <c r="A95" s="229"/>
      <c r="B95" s="262" t="s">
        <v>149</v>
      </c>
      <c r="C95" s="373" t="s">
        <v>150</v>
      </c>
      <c r="D95" s="374">
        <f>1/9</f>
        <v>0.1111111111111111</v>
      </c>
      <c r="E95" s="373">
        <v>27800</v>
      </c>
      <c r="F95" s="375"/>
      <c r="G95" s="376">
        <f>D95*E95</f>
        <v>3088.8888888888887</v>
      </c>
      <c r="H95" s="178"/>
    </row>
    <row r="96" spans="1:8" ht="15.75" thickBot="1">
      <c r="A96" s="229"/>
      <c r="B96" s="247"/>
      <c r="C96" s="248"/>
      <c r="D96" s="249"/>
      <c r="E96" s="249" t="s">
        <v>127</v>
      </c>
      <c r="F96" s="250"/>
      <c r="G96" s="251"/>
      <c r="H96" s="252">
        <f>SUM(G94:G95)</f>
        <v>6715.8400888888882</v>
      </c>
    </row>
    <row r="97" spans="1:8" ht="16.5" thickBot="1">
      <c r="A97" s="229"/>
      <c r="B97" s="227" t="s">
        <v>128</v>
      </c>
      <c r="C97" s="177"/>
      <c r="D97" s="178"/>
      <c r="E97" s="178"/>
      <c r="F97" s="230"/>
      <c r="G97" s="181"/>
    </row>
    <row r="98" spans="1:8" ht="15.75" thickBot="1">
      <c r="A98" s="229"/>
      <c r="B98" s="377" t="s">
        <v>118</v>
      </c>
      <c r="C98" s="285" t="s">
        <v>56</v>
      </c>
      <c r="D98" s="285" t="s">
        <v>16</v>
      </c>
      <c r="E98" s="285" t="s">
        <v>129</v>
      </c>
      <c r="F98" s="235" t="s">
        <v>121</v>
      </c>
      <c r="G98" s="287" t="s">
        <v>122</v>
      </c>
      <c r="H98" s="178"/>
    </row>
    <row r="99" spans="1:8" ht="14.25" customHeight="1">
      <c r="A99" s="229"/>
      <c r="B99" s="378" t="s">
        <v>151</v>
      </c>
      <c r="C99" s="379" t="s">
        <v>100</v>
      </c>
      <c r="D99" s="379">
        <v>1</v>
      </c>
      <c r="E99" s="380">
        <v>3300</v>
      </c>
      <c r="F99" s="381"/>
      <c r="G99" s="382">
        <f>E99*D99</f>
        <v>3300</v>
      </c>
      <c r="H99" s="178"/>
    </row>
    <row r="100" spans="1:8" ht="14.25" customHeight="1">
      <c r="A100" s="229"/>
      <c r="B100" s="366" t="s">
        <v>152</v>
      </c>
      <c r="C100" s="367" t="s">
        <v>100</v>
      </c>
      <c r="D100" s="367">
        <v>1</v>
      </c>
      <c r="E100" s="368">
        <v>5900</v>
      </c>
      <c r="F100" s="369"/>
      <c r="G100" s="370">
        <f>D100*E100</f>
        <v>5900</v>
      </c>
      <c r="H100" s="178"/>
    </row>
    <row r="101" spans="1:8" ht="14.25" customHeight="1">
      <c r="A101" s="229"/>
      <c r="B101" s="366" t="s">
        <v>153</v>
      </c>
      <c r="C101" s="367" t="s">
        <v>100</v>
      </c>
      <c r="D101" s="367">
        <v>1.1000000000000001</v>
      </c>
      <c r="E101" s="368">
        <v>3700</v>
      </c>
      <c r="F101" s="369"/>
      <c r="G101" s="370">
        <f t="shared" ref="G101:G104" si="0">D101*E101</f>
        <v>4070.0000000000005</v>
      </c>
      <c r="H101" s="178"/>
    </row>
    <row r="102" spans="1:8" ht="14.25" customHeight="1">
      <c r="A102" s="229"/>
      <c r="B102" s="366" t="s">
        <v>154</v>
      </c>
      <c r="C102" s="367" t="s">
        <v>155</v>
      </c>
      <c r="D102" s="367">
        <v>10</v>
      </c>
      <c r="E102" s="368">
        <v>80</v>
      </c>
      <c r="F102" s="369"/>
      <c r="G102" s="370">
        <f t="shared" si="0"/>
        <v>800</v>
      </c>
      <c r="H102" s="178"/>
    </row>
    <row r="103" spans="1:8" ht="14.25" customHeight="1">
      <c r="A103" s="229"/>
      <c r="B103" s="366" t="s">
        <v>156</v>
      </c>
      <c r="C103" s="367" t="s">
        <v>22</v>
      </c>
      <c r="D103" s="367">
        <v>10</v>
      </c>
      <c r="E103" s="368">
        <v>200</v>
      </c>
      <c r="F103" s="369"/>
      <c r="G103" s="370">
        <f t="shared" si="0"/>
        <v>2000</v>
      </c>
      <c r="H103" s="178"/>
    </row>
    <row r="104" spans="1:8" ht="14.25" customHeight="1">
      <c r="A104" s="229"/>
      <c r="B104" s="366" t="s">
        <v>157</v>
      </c>
      <c r="C104" s="367" t="s">
        <v>22</v>
      </c>
      <c r="D104" s="367">
        <v>1</v>
      </c>
      <c r="E104" s="368">
        <v>51328.89</v>
      </c>
      <c r="F104" s="369"/>
      <c r="G104" s="370">
        <f t="shared" si="0"/>
        <v>51328.89</v>
      </c>
      <c r="H104" s="178"/>
    </row>
    <row r="105" spans="1:8" ht="15.75" thickBot="1">
      <c r="A105" s="229"/>
      <c r="B105" s="262"/>
      <c r="C105" s="263"/>
      <c r="D105" s="264"/>
      <c r="E105" s="263"/>
      <c r="F105" s="266"/>
      <c r="G105" s="267"/>
      <c r="H105" s="178"/>
    </row>
    <row r="106" spans="1:8" ht="15.75" thickBot="1">
      <c r="A106" s="229"/>
      <c r="B106" s="247"/>
      <c r="C106" s="248"/>
      <c r="D106" s="249"/>
      <c r="E106" s="268" t="s">
        <v>130</v>
      </c>
      <c r="F106" s="269"/>
      <c r="G106" s="251"/>
      <c r="H106" s="252">
        <f>SUM(G99:G105)</f>
        <v>67398.89</v>
      </c>
    </row>
    <row r="107" spans="1:8" ht="16.5" thickBot="1">
      <c r="A107" s="229"/>
      <c r="B107" s="227" t="s">
        <v>131</v>
      </c>
      <c r="C107" s="177"/>
      <c r="D107" s="178"/>
      <c r="E107" s="178"/>
      <c r="F107" s="230"/>
      <c r="G107" s="181"/>
    </row>
    <row r="108" spans="1:8" ht="15.75" thickBot="1">
      <c r="A108" s="229"/>
      <c r="B108" s="270" t="s">
        <v>118</v>
      </c>
      <c r="C108" s="271" t="s">
        <v>132</v>
      </c>
      <c r="D108" s="272" t="s">
        <v>133</v>
      </c>
      <c r="E108" s="273" t="s">
        <v>129</v>
      </c>
      <c r="F108" s="274" t="s">
        <v>134</v>
      </c>
      <c r="G108" s="275" t="s">
        <v>122</v>
      </c>
      <c r="H108" s="178"/>
    </row>
    <row r="109" spans="1:8">
      <c r="A109" s="229"/>
      <c r="B109" s="276"/>
      <c r="C109" s="239"/>
      <c r="D109" s="239"/>
      <c r="E109" s="277"/>
      <c r="F109" s="476"/>
      <c r="G109" s="278"/>
      <c r="H109" s="178"/>
    </row>
    <row r="110" spans="1:8" ht="15.75" thickBot="1">
      <c r="A110" s="229"/>
      <c r="B110" s="279"/>
      <c r="C110" s="280"/>
      <c r="D110" s="281"/>
      <c r="E110" s="282"/>
      <c r="F110" s="283"/>
      <c r="G110" s="284"/>
      <c r="H110" s="178"/>
    </row>
    <row r="111" spans="1:8" ht="15.75" thickBot="1">
      <c r="A111" s="229"/>
      <c r="B111" s="247"/>
      <c r="C111" s="248"/>
      <c r="D111" s="249"/>
      <c r="E111" s="268" t="s">
        <v>136</v>
      </c>
      <c r="F111" s="269"/>
      <c r="G111" s="251"/>
      <c r="H111" s="252">
        <f>SUM(G109:G110)</f>
        <v>0</v>
      </c>
    </row>
    <row r="112" spans="1:8" ht="16.5" thickBot="1">
      <c r="A112" s="229"/>
      <c r="B112" s="227" t="s">
        <v>137</v>
      </c>
      <c r="C112" s="177"/>
      <c r="D112" s="178"/>
      <c r="E112" s="178"/>
      <c r="F112" s="230"/>
      <c r="G112" s="181"/>
    </row>
    <row r="113" spans="1:8" ht="15.75" thickBot="1">
      <c r="A113" s="229"/>
      <c r="B113" s="270" t="s">
        <v>118</v>
      </c>
      <c r="C113" s="285" t="s">
        <v>56</v>
      </c>
      <c r="D113" s="285" t="s">
        <v>16</v>
      </c>
      <c r="E113" s="286" t="s">
        <v>129</v>
      </c>
      <c r="F113" s="235" t="s">
        <v>121</v>
      </c>
      <c r="G113" s="287" t="s">
        <v>122</v>
      </c>
      <c r="H113" s="178"/>
    </row>
    <row r="114" spans="1:8">
      <c r="A114" s="229"/>
      <c r="B114" s="276" t="s">
        <v>148</v>
      </c>
      <c r="C114" s="239" t="s">
        <v>139</v>
      </c>
      <c r="D114" s="239">
        <f>1/9</f>
        <v>0.1111111111111111</v>
      </c>
      <c r="E114" s="371">
        <v>272021.33999999997</v>
      </c>
      <c r="F114" s="372"/>
      <c r="G114" s="278">
        <f>+D114*E114</f>
        <v>30224.593333333327</v>
      </c>
      <c r="H114" s="178" t="s">
        <v>140</v>
      </c>
    </row>
    <row r="115" spans="1:8" ht="15.75" thickBot="1">
      <c r="A115" s="229"/>
      <c r="B115" s="279"/>
      <c r="C115" s="280"/>
      <c r="D115" s="281"/>
      <c r="E115" s="282"/>
      <c r="F115" s="283"/>
      <c r="G115" s="284"/>
      <c r="H115" s="178"/>
    </row>
    <row r="116" spans="1:8" ht="15.75" thickBot="1">
      <c r="A116" s="229"/>
      <c r="B116" s="247"/>
      <c r="C116" s="248"/>
      <c r="D116" s="249"/>
      <c r="E116" s="268" t="s">
        <v>136</v>
      </c>
      <c r="F116" s="269"/>
      <c r="G116" s="251"/>
      <c r="H116" s="252">
        <f>SUM(G114:G115)</f>
        <v>30224.593333333327</v>
      </c>
    </row>
    <row r="117" spans="1:8" ht="15.75" thickBot="1">
      <c r="A117" s="229"/>
      <c r="B117" s="247"/>
      <c r="C117" s="248"/>
      <c r="D117" s="249"/>
      <c r="E117" s="268"/>
      <c r="F117" s="269"/>
      <c r="G117" s="251"/>
    </row>
    <row r="118" spans="1:8" ht="18.75" thickBot="1">
      <c r="A118" s="229"/>
      <c r="B118" s="176"/>
      <c r="C118" s="177"/>
      <c r="D118" s="178"/>
      <c r="E118" s="179" t="s">
        <v>142</v>
      </c>
      <c r="F118" s="180"/>
      <c r="G118" s="181"/>
      <c r="H118" s="294">
        <f>SUM(H96,H106,H111,H116)</f>
        <v>104339.32342222221</v>
      </c>
    </row>
    <row r="119" spans="1:8" ht="18.75" thickBot="1">
      <c r="A119" s="229"/>
      <c r="B119" s="176"/>
      <c r="C119" s="177"/>
      <c r="D119" s="178"/>
      <c r="E119" s="179"/>
      <c r="F119" s="180"/>
      <c r="G119" s="181"/>
      <c r="H119" s="182"/>
    </row>
    <row r="120" spans="1:8">
      <c r="A120" s="175"/>
      <c r="B120" s="296" t="s">
        <v>113</v>
      </c>
      <c r="C120" s="733" t="str">
        <f>C3</f>
        <v>ALCALDIA DE CÚCUTA</v>
      </c>
      <c r="D120" s="734"/>
      <c r="E120" s="734"/>
      <c r="F120" s="734"/>
      <c r="G120" s="734"/>
      <c r="H120" s="735"/>
    </row>
    <row r="121" spans="1:8">
      <c r="A121" s="175"/>
      <c r="B121" s="297" t="s">
        <v>115</v>
      </c>
      <c r="C121" s="724" t="str">
        <f>PRESUPUESTO!A1</f>
        <v>" MEJORAMIENTO, ADECUACIÓN MENOR Y MANTENIMIENTO DE LA INFRAESTRUCTURA DE LAS INSTITUCIONES EDUCATIVAS URBANAS Y RURALES DEL MUNICIPIO DE SAN JOSÉ DE CÚCUTA"</v>
      </c>
      <c r="D121" s="725"/>
      <c r="E121" s="725"/>
      <c r="F121" s="725"/>
      <c r="G121" s="725"/>
      <c r="H121" s="726"/>
    </row>
    <row r="122" spans="1:8">
      <c r="A122" s="175"/>
      <c r="B122" s="224" t="s">
        <v>144</v>
      </c>
      <c r="C122" s="727"/>
      <c r="D122" s="728"/>
      <c r="E122" s="728"/>
      <c r="F122" s="728"/>
      <c r="G122" s="728"/>
      <c r="H122" s="729"/>
    </row>
    <row r="123" spans="1:8" ht="40.5" customHeight="1" thickBot="1">
      <c r="A123" s="175"/>
      <c r="B123" s="299" t="s">
        <v>116</v>
      </c>
      <c r="C123" s="300">
        <f>PRESUPUESTO!A19</f>
        <v>3.1</v>
      </c>
      <c r="D123" s="730" t="str">
        <f>PRESUPUESTO!C19</f>
        <v>SUMINISTRO DE MATERIALES Y APLICACIÓN DE TRES (3) MANOS DE PINTURA VINILICA PARA MUROS TIPO 1(INCLUYE RESANES) COLOR A ESCOGER.</v>
      </c>
      <c r="E123" s="731"/>
      <c r="F123" s="731"/>
      <c r="G123" s="731"/>
      <c r="H123" s="732"/>
    </row>
    <row r="124" spans="1:8" ht="15.75" thickBot="1">
      <c r="A124" s="175"/>
      <c r="B124" s="301" t="s">
        <v>117</v>
      </c>
      <c r="C124" s="302"/>
      <c r="D124" s="173"/>
      <c r="E124" s="173"/>
      <c r="F124" s="173"/>
      <c r="G124" s="303" t="s">
        <v>56</v>
      </c>
      <c r="H124" s="383">
        <f>PRESUPUESTO!D1</f>
        <v>0</v>
      </c>
    </row>
    <row r="125" spans="1:8" ht="15.75" thickBot="1">
      <c r="A125" s="175"/>
      <c r="B125" s="384" t="s">
        <v>118</v>
      </c>
      <c r="C125" s="385" t="s">
        <v>99</v>
      </c>
      <c r="D125" s="386" t="s">
        <v>16</v>
      </c>
      <c r="E125" s="387" t="s">
        <v>158</v>
      </c>
      <c r="F125" s="388" t="s">
        <v>121</v>
      </c>
      <c r="G125" s="389" t="s">
        <v>122</v>
      </c>
      <c r="H125" s="390"/>
    </row>
    <row r="126" spans="1:8">
      <c r="A126" s="175"/>
      <c r="B126" s="238" t="s">
        <v>123</v>
      </c>
      <c r="C126" s="239" t="s">
        <v>124</v>
      </c>
      <c r="D126" s="364">
        <v>0.12</v>
      </c>
      <c r="E126" s="239">
        <f>H144</f>
        <v>8500.666874999999</v>
      </c>
      <c r="F126" s="391"/>
      <c r="G126" s="392">
        <f>D126*E126</f>
        <v>1020.0800249999999</v>
      </c>
      <c r="H126" s="393"/>
    </row>
    <row r="127" spans="1:8" ht="15.75" thickBot="1">
      <c r="A127" s="175"/>
      <c r="B127" s="242" t="s">
        <v>145</v>
      </c>
      <c r="C127" s="243"/>
      <c r="D127" s="365">
        <v>0.01</v>
      </c>
      <c r="E127" s="243">
        <v>27800</v>
      </c>
      <c r="F127" s="394"/>
      <c r="G127" s="395">
        <f>D127*E127</f>
        <v>278</v>
      </c>
      <c r="H127" s="396"/>
    </row>
    <row r="128" spans="1:8" ht="15.75" thickBot="1">
      <c r="A128" s="175"/>
      <c r="B128" s="397"/>
      <c r="C128" s="398"/>
      <c r="D128" s="399"/>
      <c r="E128" s="400" t="s">
        <v>127</v>
      </c>
      <c r="F128" s="401"/>
      <c r="G128" s="402"/>
      <c r="H128" s="403">
        <f>SUM(G126:G127)</f>
        <v>1298.0800249999998</v>
      </c>
    </row>
    <row r="129" spans="1:8" ht="16.5" thickBot="1">
      <c r="A129" s="175"/>
      <c r="B129" s="404" t="s">
        <v>128</v>
      </c>
      <c r="C129" s="405"/>
      <c r="D129" s="406"/>
      <c r="E129" s="407"/>
      <c r="F129" s="408"/>
      <c r="G129" s="408"/>
      <c r="H129" s="396"/>
    </row>
    <row r="130" spans="1:8" ht="15.75" thickBot="1">
      <c r="A130" s="175"/>
      <c r="B130" s="409" t="s">
        <v>118</v>
      </c>
      <c r="C130" s="410" t="s">
        <v>56</v>
      </c>
      <c r="D130" s="386" t="s">
        <v>16</v>
      </c>
      <c r="E130" s="411" t="s">
        <v>129</v>
      </c>
      <c r="F130" s="412" t="s">
        <v>121</v>
      </c>
      <c r="G130" s="413" t="s">
        <v>122</v>
      </c>
      <c r="H130" s="396"/>
    </row>
    <row r="131" spans="1:8">
      <c r="A131" s="175"/>
      <c r="B131" s="414" t="s">
        <v>159</v>
      </c>
      <c r="C131" s="415" t="s">
        <v>160</v>
      </c>
      <c r="D131" s="379">
        <v>2.5000000000000001E-2</v>
      </c>
      <c r="E131" s="416">
        <v>171686.48</v>
      </c>
      <c r="F131" s="417"/>
      <c r="G131" s="418">
        <f t="shared" ref="G131:G133" si="1">D131*E131*(1+F131)</f>
        <v>4292.1620000000003</v>
      </c>
      <c r="H131" s="396"/>
    </row>
    <row r="132" spans="1:8">
      <c r="A132" s="175"/>
      <c r="B132" s="419" t="s">
        <v>161</v>
      </c>
      <c r="C132" s="415" t="s">
        <v>162</v>
      </c>
      <c r="D132" s="420">
        <v>2.5000000000000001E-2</v>
      </c>
      <c r="E132" s="421">
        <v>22173</v>
      </c>
      <c r="F132" s="422"/>
      <c r="G132" s="418">
        <f t="shared" si="1"/>
        <v>554.32500000000005</v>
      </c>
      <c r="H132" s="396"/>
    </row>
    <row r="133" spans="1:8" ht="15.75" thickBot="1">
      <c r="A133" s="175"/>
      <c r="B133" s="423" t="s">
        <v>163</v>
      </c>
      <c r="C133" s="424" t="s">
        <v>98</v>
      </c>
      <c r="D133" s="425">
        <v>2.5000000000000001E-2</v>
      </c>
      <c r="E133" s="426">
        <v>50806.328000000001</v>
      </c>
      <c r="F133" s="427"/>
      <c r="G133" s="418">
        <f t="shared" si="1"/>
        <v>1270.1582000000001</v>
      </c>
      <c r="H133" s="396"/>
    </row>
    <row r="134" spans="1:8" ht="15.75" thickBot="1">
      <c r="A134" s="175"/>
      <c r="B134" s="397"/>
      <c r="C134" s="398"/>
      <c r="D134" s="399"/>
      <c r="E134" s="428" t="s">
        <v>130</v>
      </c>
      <c r="F134" s="429"/>
      <c r="G134" s="402"/>
      <c r="H134" s="403">
        <f>SUM(G131:G133)</f>
        <v>6116.6451999999999</v>
      </c>
    </row>
    <row r="135" spans="1:8" ht="16.5" thickBot="1">
      <c r="A135" s="175"/>
      <c r="B135" s="404" t="s">
        <v>131</v>
      </c>
      <c r="C135" s="405"/>
      <c r="D135" s="406"/>
      <c r="E135" s="407"/>
      <c r="F135" s="408"/>
      <c r="G135" s="408"/>
      <c r="H135" s="396"/>
    </row>
    <row r="136" spans="1:8" ht="15.75" thickBot="1">
      <c r="A136" s="175"/>
      <c r="B136" s="430" t="s">
        <v>118</v>
      </c>
      <c r="C136" s="271" t="s">
        <v>132</v>
      </c>
      <c r="D136" s="431" t="s">
        <v>133</v>
      </c>
      <c r="E136" s="432" t="s">
        <v>129</v>
      </c>
      <c r="F136" s="433" t="s">
        <v>134</v>
      </c>
      <c r="G136" s="434" t="s">
        <v>122</v>
      </c>
      <c r="H136" s="396"/>
    </row>
    <row r="137" spans="1:8">
      <c r="A137" s="175"/>
      <c r="B137" s="435"/>
      <c r="C137" s="436"/>
      <c r="D137" s="437"/>
      <c r="E137" s="438"/>
      <c r="F137" s="477"/>
      <c r="G137" s="439"/>
      <c r="H137" s="396"/>
    </row>
    <row r="138" spans="1:8" ht="15.75" thickBot="1">
      <c r="A138" s="175"/>
      <c r="B138" s="440"/>
      <c r="C138" s="441"/>
      <c r="D138" s="442"/>
      <c r="E138" s="426"/>
      <c r="F138" s="443"/>
      <c r="G138" s="444"/>
      <c r="H138" s="396"/>
    </row>
    <row r="139" spans="1:8" ht="15.75" thickBot="1">
      <c r="A139" s="175"/>
      <c r="B139" s="397"/>
      <c r="C139" s="398"/>
      <c r="D139" s="399"/>
      <c r="E139" s="428" t="s">
        <v>136</v>
      </c>
      <c r="F139" s="429"/>
      <c r="G139" s="402"/>
      <c r="H139" s="403">
        <f>G137+G138</f>
        <v>0</v>
      </c>
    </row>
    <row r="140" spans="1:8" ht="16.5" thickBot="1">
      <c r="A140" s="175"/>
      <c r="B140" s="404" t="s">
        <v>137</v>
      </c>
      <c r="C140" s="405"/>
      <c r="D140" s="406"/>
      <c r="E140" s="407"/>
      <c r="F140" s="408"/>
      <c r="G140" s="408"/>
      <c r="H140" s="396"/>
    </row>
    <row r="141" spans="1:8" ht="15.75" thickBot="1">
      <c r="A141" s="175"/>
      <c r="B141" s="430" t="s">
        <v>118</v>
      </c>
      <c r="C141" s="410" t="s">
        <v>56</v>
      </c>
      <c r="D141" s="386" t="s">
        <v>16</v>
      </c>
      <c r="E141" s="445" t="s">
        <v>129</v>
      </c>
      <c r="F141" s="446" t="s">
        <v>121</v>
      </c>
      <c r="G141" s="447" t="s">
        <v>122</v>
      </c>
      <c r="H141" s="396" t="s">
        <v>140</v>
      </c>
    </row>
    <row r="142" spans="1:8">
      <c r="A142" s="175"/>
      <c r="B142" s="448" t="s">
        <v>148</v>
      </c>
      <c r="C142" s="436" t="s">
        <v>139</v>
      </c>
      <c r="D142" s="437">
        <v>3.125E-2</v>
      </c>
      <c r="E142" s="449">
        <v>272021.33999999997</v>
      </c>
      <c r="F142" s="478"/>
      <c r="G142" s="439">
        <f>+D142*E142</f>
        <v>8500.666874999999</v>
      </c>
      <c r="H142" s="396"/>
    </row>
    <row r="143" spans="1:8" ht="15.75" thickBot="1">
      <c r="A143" s="175"/>
      <c r="B143" s="450"/>
      <c r="C143" s="441"/>
      <c r="D143" s="451"/>
      <c r="E143" s="452"/>
      <c r="F143" s="453"/>
      <c r="G143" s="454"/>
      <c r="H143" s="396"/>
    </row>
    <row r="144" spans="1:8" ht="15.75" thickBot="1">
      <c r="A144" s="175"/>
      <c r="B144" s="397"/>
      <c r="C144" s="398"/>
      <c r="D144" s="399"/>
      <c r="E144" s="428" t="s">
        <v>136</v>
      </c>
      <c r="F144" s="429"/>
      <c r="G144" s="402"/>
      <c r="H144" s="403">
        <f>SUM(G142:G143)</f>
        <v>8500.666874999999</v>
      </c>
    </row>
    <row r="145" spans="1:9" ht="16.5" thickBot="1">
      <c r="A145" s="175"/>
      <c r="B145" s="397"/>
      <c r="C145" s="398"/>
      <c r="D145" s="399"/>
      <c r="E145" s="428"/>
      <c r="F145" s="429"/>
      <c r="G145" s="402"/>
      <c r="H145" s="455"/>
    </row>
    <row r="146" spans="1:9" ht="18.75" thickBot="1">
      <c r="A146" s="175"/>
      <c r="B146" s="456"/>
      <c r="C146" s="405"/>
      <c r="D146" s="406"/>
      <c r="E146" s="457" t="s">
        <v>142</v>
      </c>
      <c r="F146" s="458"/>
      <c r="G146" s="408"/>
      <c r="H146" s="459">
        <f>H128+H134+H139+H144</f>
        <v>15915.392099999999</v>
      </c>
    </row>
    <row r="148" spans="1:9" ht="18">
      <c r="A148" s="173"/>
      <c r="B148" s="360"/>
      <c r="C148" s="322"/>
      <c r="D148" s="318"/>
      <c r="E148" s="361"/>
      <c r="F148" s="361"/>
      <c r="G148" s="318"/>
      <c r="H148" s="363"/>
      <c r="I148" s="173"/>
    </row>
    <row r="149" spans="1:9" ht="15.75" thickBot="1">
      <c r="A149" s="175"/>
      <c r="B149" s="462"/>
      <c r="C149" s="463"/>
      <c r="D149" s="464"/>
      <c r="E149" s="464"/>
      <c r="F149" s="464"/>
      <c r="G149" s="464"/>
      <c r="H149" s="465"/>
    </row>
    <row r="150" spans="1:9">
      <c r="A150" s="175"/>
      <c r="B150" s="296" t="s">
        <v>113</v>
      </c>
      <c r="C150" s="733" t="str">
        <f>C3</f>
        <v>ALCALDIA DE CÚCUTA</v>
      </c>
      <c r="D150" s="734"/>
      <c r="E150" s="734"/>
      <c r="F150" s="734"/>
      <c r="G150" s="734"/>
      <c r="H150" s="735"/>
    </row>
    <row r="151" spans="1:9">
      <c r="A151" s="175"/>
      <c r="B151" s="297" t="s">
        <v>115</v>
      </c>
      <c r="C151" s="724" t="str">
        <f>PRESUPUESTO!A1</f>
        <v>" MEJORAMIENTO, ADECUACIÓN MENOR Y MANTENIMIENTO DE LA INFRAESTRUCTURA DE LAS INSTITUCIONES EDUCATIVAS URBANAS Y RURALES DEL MUNICIPIO DE SAN JOSÉ DE CÚCUTA"</v>
      </c>
      <c r="D151" s="725"/>
      <c r="E151" s="725"/>
      <c r="F151" s="725"/>
      <c r="G151" s="725"/>
      <c r="H151" s="726"/>
    </row>
    <row r="152" spans="1:9">
      <c r="A152" s="175"/>
      <c r="B152" s="224" t="s">
        <v>144</v>
      </c>
      <c r="C152" s="727"/>
      <c r="D152" s="728"/>
      <c r="E152" s="728"/>
      <c r="F152" s="728"/>
      <c r="G152" s="728"/>
      <c r="H152" s="729"/>
    </row>
    <row r="153" spans="1:9" ht="40.5" customHeight="1" thickBot="1">
      <c r="A153" s="175"/>
      <c r="B153" s="299" t="s">
        <v>116</v>
      </c>
      <c r="C153" s="300">
        <f>PRESUPUESTO!A22</f>
        <v>4.0999999999999996</v>
      </c>
      <c r="D153" s="730" t="str">
        <f>PRESUPUESTO!C22</f>
        <v>ASEO GENERAL Y LIMPIEZA EN AREAS INTERVENIDAS Y SUS ALREDEDORES (Incluye muros y pisos de aulas y pasillos)</v>
      </c>
      <c r="E153" s="731"/>
      <c r="F153" s="731"/>
      <c r="G153" s="731"/>
      <c r="H153" s="732"/>
    </row>
    <row r="154" spans="1:9" ht="15.75" thickBot="1">
      <c r="A154" s="175"/>
      <c r="B154" s="301" t="s">
        <v>117</v>
      </c>
      <c r="C154" s="302"/>
      <c r="D154" s="173"/>
      <c r="E154" s="173"/>
      <c r="F154" s="173"/>
      <c r="G154" s="303" t="s">
        <v>56</v>
      </c>
      <c r="H154" s="383" t="str">
        <f>PRESUPUESTO!D22</f>
        <v>M2</v>
      </c>
    </row>
    <row r="155" spans="1:9" ht="15.75" thickBot="1">
      <c r="A155" s="175"/>
      <c r="B155" s="384" t="s">
        <v>118</v>
      </c>
      <c r="C155" s="385" t="s">
        <v>99</v>
      </c>
      <c r="D155" s="386" t="s">
        <v>16</v>
      </c>
      <c r="E155" s="387" t="s">
        <v>158</v>
      </c>
      <c r="F155" s="388" t="s">
        <v>121</v>
      </c>
      <c r="G155" s="389" t="s">
        <v>122</v>
      </c>
      <c r="H155" s="390"/>
    </row>
    <row r="156" spans="1:9">
      <c r="A156" s="175"/>
      <c r="B156" s="466" t="s">
        <v>123</v>
      </c>
      <c r="C156" s="467" t="s">
        <v>124</v>
      </c>
      <c r="D156" s="468">
        <v>0.12</v>
      </c>
      <c r="E156" s="469">
        <f>H173</f>
        <v>5333.7517647058812</v>
      </c>
      <c r="F156" s="391"/>
      <c r="G156" s="392">
        <f>D156*E156</f>
        <v>640.05021176470575</v>
      </c>
      <c r="H156" s="393"/>
    </row>
    <row r="157" spans="1:9" ht="15.75" thickBot="1">
      <c r="A157" s="175"/>
      <c r="B157" s="470" t="s">
        <v>149</v>
      </c>
      <c r="C157" s="368"/>
      <c r="D157" s="367">
        <v>0.05</v>
      </c>
      <c r="E157" s="471">
        <v>27800</v>
      </c>
      <c r="F157" s="394"/>
      <c r="G157" s="395">
        <f>D157*E157</f>
        <v>1390</v>
      </c>
      <c r="H157" s="396"/>
    </row>
    <row r="158" spans="1:9" ht="15.75" thickBot="1">
      <c r="A158" s="175"/>
      <c r="B158" s="397"/>
      <c r="C158" s="398"/>
      <c r="D158" s="399"/>
      <c r="E158" s="400" t="s">
        <v>127</v>
      </c>
      <c r="F158" s="401"/>
      <c r="G158" s="402"/>
      <c r="H158" s="403">
        <f>SUM(G156:G157)</f>
        <v>2030.0502117647056</v>
      </c>
    </row>
    <row r="159" spans="1:9" ht="16.5" thickBot="1">
      <c r="A159" s="175"/>
      <c r="B159" s="404" t="s">
        <v>128</v>
      </c>
      <c r="C159" s="405"/>
      <c r="D159" s="406"/>
      <c r="E159" s="407"/>
      <c r="F159" s="408"/>
      <c r="G159" s="408"/>
      <c r="H159" s="396"/>
    </row>
    <row r="160" spans="1:9" ht="15.75" thickBot="1">
      <c r="A160" s="175"/>
      <c r="B160" s="409" t="s">
        <v>118</v>
      </c>
      <c r="C160" s="410" t="s">
        <v>56</v>
      </c>
      <c r="D160" s="386" t="s">
        <v>16</v>
      </c>
      <c r="E160" s="411" t="s">
        <v>129</v>
      </c>
      <c r="F160" s="412" t="s">
        <v>121</v>
      </c>
      <c r="G160" s="413" t="s">
        <v>122</v>
      </c>
      <c r="H160" s="396"/>
    </row>
    <row r="161" spans="1:8">
      <c r="A161" s="175"/>
      <c r="B161" s="414" t="s">
        <v>164</v>
      </c>
      <c r="C161" s="415"/>
      <c r="D161" s="379">
        <v>1</v>
      </c>
      <c r="E161" s="416">
        <v>6671</v>
      </c>
      <c r="F161" s="417"/>
      <c r="G161" s="418">
        <f t="shared" ref="G161" si="2">D161*E161*(1+F161)</f>
        <v>6671</v>
      </c>
      <c r="H161" s="396"/>
    </row>
    <row r="162" spans="1:8" ht="15.75" thickBot="1">
      <c r="A162" s="175"/>
      <c r="B162" s="423"/>
      <c r="C162" s="424"/>
      <c r="D162" s="425"/>
      <c r="E162" s="426"/>
      <c r="F162" s="427"/>
      <c r="G162" s="472"/>
      <c r="H162" s="396"/>
    </row>
    <row r="163" spans="1:8" ht="15.75" thickBot="1">
      <c r="A163" s="175"/>
      <c r="B163" s="397"/>
      <c r="C163" s="398"/>
      <c r="D163" s="399"/>
      <c r="E163" s="428" t="s">
        <v>130</v>
      </c>
      <c r="F163" s="429"/>
      <c r="G163" s="402"/>
      <c r="H163" s="403">
        <f>SUM(G161:G162)</f>
        <v>6671</v>
      </c>
    </row>
    <row r="164" spans="1:8" ht="16.5" thickBot="1">
      <c r="A164" s="175"/>
      <c r="B164" s="404" t="s">
        <v>131</v>
      </c>
      <c r="C164" s="405"/>
      <c r="D164" s="406"/>
      <c r="E164" s="407"/>
      <c r="F164" s="408"/>
      <c r="G164" s="408"/>
      <c r="H164" s="396"/>
    </row>
    <row r="165" spans="1:8" ht="15.75" thickBot="1">
      <c r="A165" s="175"/>
      <c r="B165" s="430" t="s">
        <v>118</v>
      </c>
      <c r="C165" s="271" t="s">
        <v>132</v>
      </c>
      <c r="D165" s="431" t="s">
        <v>133</v>
      </c>
      <c r="E165" s="432" t="s">
        <v>129</v>
      </c>
      <c r="F165" s="433" t="s">
        <v>134</v>
      </c>
      <c r="G165" s="434" t="s">
        <v>122</v>
      </c>
      <c r="H165" s="396"/>
    </row>
    <row r="166" spans="1:8">
      <c r="A166" s="175"/>
      <c r="B166" s="435"/>
      <c r="C166" s="436"/>
      <c r="D166" s="437"/>
      <c r="E166" s="438"/>
      <c r="F166" s="477"/>
      <c r="G166" s="439"/>
      <c r="H166" s="396"/>
    </row>
    <row r="167" spans="1:8" ht="15.75" thickBot="1">
      <c r="A167" s="175"/>
      <c r="B167" s="440"/>
      <c r="C167" s="441"/>
      <c r="D167" s="442"/>
      <c r="E167" s="426"/>
      <c r="F167" s="443"/>
      <c r="G167" s="444"/>
      <c r="H167" s="396"/>
    </row>
    <row r="168" spans="1:8" ht="15.75" thickBot="1">
      <c r="A168" s="175"/>
      <c r="B168" s="397"/>
      <c r="C168" s="398"/>
      <c r="D168" s="399"/>
      <c r="E168" s="428" t="s">
        <v>136</v>
      </c>
      <c r="F168" s="429"/>
      <c r="G168" s="402"/>
      <c r="H168" s="403">
        <f>G166+G167</f>
        <v>0</v>
      </c>
    </row>
    <row r="169" spans="1:8" ht="16.5" thickBot="1">
      <c r="A169" s="175"/>
      <c r="B169" s="404" t="s">
        <v>137</v>
      </c>
      <c r="C169" s="405"/>
      <c r="D169" s="406"/>
      <c r="E169" s="407"/>
      <c r="F169" s="408"/>
      <c r="G169" s="408"/>
      <c r="H169" s="396"/>
    </row>
    <row r="170" spans="1:8" ht="15.75" thickBot="1">
      <c r="A170" s="175"/>
      <c r="B170" s="430" t="s">
        <v>118</v>
      </c>
      <c r="C170" s="410" t="s">
        <v>56</v>
      </c>
      <c r="D170" s="386" t="s">
        <v>16</v>
      </c>
      <c r="E170" s="445" t="s">
        <v>129</v>
      </c>
      <c r="F170" s="446" t="s">
        <v>121</v>
      </c>
      <c r="G170" s="447" t="s">
        <v>122</v>
      </c>
      <c r="H170" s="396" t="s">
        <v>140</v>
      </c>
    </row>
    <row r="171" spans="1:8">
      <c r="A171" s="175"/>
      <c r="B171" s="448" t="s">
        <v>148</v>
      </c>
      <c r="C171" s="436"/>
      <c r="D171" s="437">
        <f>1/51</f>
        <v>1.9607843137254902E-2</v>
      </c>
      <c r="E171" s="449">
        <v>272021.33999999997</v>
      </c>
      <c r="F171" s="478"/>
      <c r="G171" s="439">
        <f>+D171*E171</f>
        <v>5333.7517647058812</v>
      </c>
      <c r="H171" s="396"/>
    </row>
    <row r="172" spans="1:8" ht="15.75" thickBot="1">
      <c r="A172" s="175"/>
      <c r="B172" s="450"/>
      <c r="C172" s="441"/>
      <c r="D172" s="451"/>
      <c r="E172" s="452"/>
      <c r="F172" s="453"/>
      <c r="G172" s="454"/>
      <c r="H172" s="396"/>
    </row>
    <row r="173" spans="1:8" ht="15.75" thickBot="1">
      <c r="A173" s="175"/>
      <c r="B173" s="397"/>
      <c r="C173" s="398"/>
      <c r="D173" s="399"/>
      <c r="E173" s="428" t="s">
        <v>136</v>
      </c>
      <c r="F173" s="429"/>
      <c r="G173" s="402"/>
      <c r="H173" s="403">
        <f>SUM(G171:G172)</f>
        <v>5333.7517647058812</v>
      </c>
    </row>
    <row r="174" spans="1:8" ht="16.5" thickBot="1">
      <c r="A174" s="175"/>
      <c r="B174" s="397"/>
      <c r="C174" s="398"/>
      <c r="D174" s="399"/>
      <c r="E174" s="428"/>
      <c r="F174" s="429"/>
      <c r="G174" s="402"/>
      <c r="H174" s="455"/>
    </row>
    <row r="175" spans="1:8" ht="18.75" thickBot="1">
      <c r="A175" s="175"/>
      <c r="B175" s="456"/>
      <c r="C175" s="405"/>
      <c r="D175" s="406"/>
      <c r="E175" s="457" t="s">
        <v>142</v>
      </c>
      <c r="F175" s="458"/>
      <c r="G175" s="408"/>
      <c r="H175" s="459">
        <f>H158+H163+H168+H173</f>
        <v>14034.801976470586</v>
      </c>
    </row>
  </sheetData>
  <mergeCells count="20">
    <mergeCell ref="A1:H1"/>
    <mergeCell ref="A58:H58"/>
    <mergeCell ref="C60:H61"/>
    <mergeCell ref="D62:H62"/>
    <mergeCell ref="D91:H91"/>
    <mergeCell ref="C151:H152"/>
    <mergeCell ref="D153:H153"/>
    <mergeCell ref="C3:H3"/>
    <mergeCell ref="C4:H5"/>
    <mergeCell ref="D6:H6"/>
    <mergeCell ref="C59:H59"/>
    <mergeCell ref="C30:H30"/>
    <mergeCell ref="D33:H33"/>
    <mergeCell ref="C31:H32"/>
    <mergeCell ref="C150:H150"/>
    <mergeCell ref="C88:H88"/>
    <mergeCell ref="C89:H90"/>
    <mergeCell ref="C120:H120"/>
    <mergeCell ref="C121:H122"/>
    <mergeCell ref="D123:H123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61" fitToHeight="0" orientation="portrait" horizontalDpi="300" verticalDpi="300" r:id="rId1"/>
  <rowBreaks count="2" manualBreakCount="2">
    <brk id="57" max="7" man="1"/>
    <brk id="14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PRESUPUESTO</vt:lpstr>
      <vt:lpstr>MEM CANTIDADES</vt:lpstr>
      <vt:lpstr>MEMORIAS DE CALCULOS </vt:lpstr>
      <vt:lpstr>MEMORIAS ELE-VARI-AGUA-MOB</vt:lpstr>
      <vt:lpstr>APUS </vt:lpstr>
      <vt:lpstr>'APUS '!Área_de_impresión</vt:lpstr>
      <vt:lpstr>'MEM CANTIDADES'!Área_de_impresión</vt:lpstr>
      <vt:lpstr>PRESUPUESTO!Área_de_impresión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INFRAESTRUCTURA</dc:creator>
  <cp:keywords/>
  <dc:description/>
  <cp:lastModifiedBy>usuario</cp:lastModifiedBy>
  <cp:revision/>
  <dcterms:created xsi:type="dcterms:W3CDTF">2019-06-28T14:10:47Z</dcterms:created>
  <dcterms:modified xsi:type="dcterms:W3CDTF">2023-09-12T20:29:09Z</dcterms:modified>
  <cp:category/>
  <cp:contentStatus/>
</cp:coreProperties>
</file>