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MÍNIMA CUANTÍA CRISTIAN CAJIGAS\SEPTIEMBRE 2023\OJO VOLVER A MONTAR DEAS pendiente visto bueno para montar con 2 cotizaciones\"/>
    </mc:Choice>
  </mc:AlternateContent>
  <xr:revisionPtr revIDLastSave="0" documentId="13_ncr:1_{77A0A533-BE75-4D2B-82FF-239B2025228A}" xr6:coauthVersionLast="36" xr6:coauthVersionMax="36" xr10:uidLastSave="{00000000-0000-0000-0000-000000000000}"/>
  <bookViews>
    <workbookView xWindow="0" yWindow="0" windowWidth="28800" windowHeight="11925" firstSheet="1" activeTab="1" xr2:uid="{85243820-61FE-4B7B-91A5-DEEFB71A0AF4}"/>
  </bookViews>
  <sheets>
    <sheet name="ESTUDIO DE MERCADO (3)" sheetId="14" state="hidden" r:id="rId1"/>
    <sheet name="ESTUDIO DE MERCADO (4)" sheetId="15" r:id="rId2"/>
  </sheets>
  <definedNames>
    <definedName name="_xlnm._FilterDatabase" localSheetId="0" hidden="1">'ESTUDIO DE MERCADO (3)'!$A$5:$T$12</definedName>
    <definedName name="_xlnm._FilterDatabase" localSheetId="1" hidden="1">'ESTUDIO DE MERCADO (4)'!$A$5:$T$12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5" l="1"/>
  <c r="B21" i="15" l="1"/>
  <c r="B20" i="15"/>
  <c r="B19" i="15"/>
  <c r="R12" i="15"/>
  <c r="J12" i="15"/>
  <c r="F12" i="15"/>
  <c r="S11" i="15"/>
  <c r="P11" i="15"/>
  <c r="O11" i="15"/>
  <c r="N11" i="15"/>
  <c r="K11" i="15"/>
  <c r="J11" i="15"/>
  <c r="G11" i="15"/>
  <c r="F11" i="15"/>
  <c r="S10" i="15"/>
  <c r="R10" i="15"/>
  <c r="O10" i="15"/>
  <c r="N10" i="15"/>
  <c r="K10" i="15"/>
  <c r="G10" i="15"/>
  <c r="F10" i="15"/>
  <c r="S9" i="15"/>
  <c r="R9" i="15"/>
  <c r="O9" i="15"/>
  <c r="N9" i="15"/>
  <c r="K9" i="15"/>
  <c r="G9" i="15"/>
  <c r="F9" i="15"/>
  <c r="S8" i="15"/>
  <c r="R8" i="15"/>
  <c r="O8" i="15"/>
  <c r="N8" i="15"/>
  <c r="K8" i="15"/>
  <c r="G8" i="15"/>
  <c r="F8" i="15"/>
  <c r="R7" i="15"/>
  <c r="P7" i="15"/>
  <c r="S7" i="15" s="1"/>
  <c r="N7" i="15"/>
  <c r="O7" i="15" s="1"/>
  <c r="K7" i="15"/>
  <c r="F7" i="15"/>
  <c r="G7" i="15" s="1"/>
  <c r="R6" i="15"/>
  <c r="S6" i="15" s="1"/>
  <c r="P6" i="15"/>
  <c r="N6" i="15"/>
  <c r="O6" i="15" s="1"/>
  <c r="K6" i="15"/>
  <c r="G6" i="15"/>
  <c r="G12" i="15" s="1"/>
  <c r="C20" i="15" s="1"/>
  <c r="K12" i="15" l="1"/>
  <c r="C21" i="15" s="1"/>
  <c r="O12" i="15"/>
  <c r="C19" i="15" s="1"/>
  <c r="B19" i="14"/>
  <c r="B21" i="14"/>
  <c r="B20" i="14"/>
  <c r="R12" i="14"/>
  <c r="J12" i="14"/>
  <c r="F12" i="14"/>
  <c r="P11" i="14"/>
  <c r="S11" i="14" s="1"/>
  <c r="N11" i="14"/>
  <c r="O11" i="14" s="1"/>
  <c r="O12" i="14" s="1"/>
  <c r="C19" i="14" s="1"/>
  <c r="J11" i="14"/>
  <c r="K11" i="14" s="1"/>
  <c r="K12" i="14" s="1"/>
  <c r="C21" i="14" s="1"/>
  <c r="F11" i="14"/>
  <c r="G11" i="14" s="1"/>
  <c r="G12" i="14" s="1"/>
  <c r="C20" i="14" s="1"/>
  <c r="S10" i="14"/>
  <c r="R10" i="14"/>
  <c r="O10" i="14"/>
  <c r="N10" i="14"/>
  <c r="K10" i="14"/>
  <c r="J10" i="14"/>
  <c r="G10" i="14"/>
  <c r="F10" i="14"/>
  <c r="S9" i="14"/>
  <c r="R9" i="14"/>
  <c r="O9" i="14"/>
  <c r="N9" i="14"/>
  <c r="K9" i="14"/>
  <c r="J9" i="14"/>
  <c r="G9" i="14"/>
  <c r="F9" i="14"/>
  <c r="S8" i="14"/>
  <c r="R8" i="14"/>
  <c r="O8" i="14"/>
  <c r="N8" i="14"/>
  <c r="K8" i="14"/>
  <c r="J8" i="14"/>
  <c r="G8" i="14"/>
  <c r="F8" i="14"/>
  <c r="S7" i="14"/>
  <c r="R7" i="14"/>
  <c r="P7" i="14"/>
  <c r="O7" i="14"/>
  <c r="N7" i="14"/>
  <c r="K7" i="14"/>
  <c r="J7" i="14"/>
  <c r="G7" i="14"/>
  <c r="F7" i="14"/>
  <c r="S6" i="14"/>
  <c r="R6" i="14"/>
  <c r="P6" i="14"/>
  <c r="O6" i="14"/>
  <c r="N6" i="14"/>
  <c r="K6" i="14"/>
  <c r="J6" i="14"/>
  <c r="G6" i="14"/>
  <c r="F6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Liliana Garcia Ferraro</author>
  </authors>
  <commentList>
    <comment ref="T6" authorId="0" shapeId="0" xr:uid="{48E8E1B3-D09C-4ADF-8D7B-606C184ACBC2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7" authorId="0" shapeId="0" xr:uid="{6FFD3623-F655-491F-B2C9-9651F869D408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8" authorId="0" shapeId="0" xr:uid="{DD2D44DD-03B2-442E-B3A2-8F1A2D620296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9" authorId="0" shapeId="0" xr:uid="{17B3F3A9-F244-47A5-A405-9F036EFA3F21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10" authorId="0" shapeId="0" xr:uid="{558AB69F-C6E3-413B-ABC9-BFA6A9056ADF}">
      <text>
        <r>
          <rPr>
            <b/>
            <sz val="9"/>
            <color indexed="81"/>
            <rFont val="Tahoma"/>
            <family val="2"/>
          </rPr>
          <t>42172105: Accesorios para desfibriladores externos automatizados aed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Liliana Garcia Ferraro</author>
  </authors>
  <commentList>
    <comment ref="T6" authorId="0" shapeId="0" xr:uid="{8B76A0D2-6B89-4A62-AA67-5B6F170205A5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7" authorId="0" shapeId="0" xr:uid="{0E6B5A57-EBA2-4E7F-9F0F-C428947FD477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8" authorId="0" shapeId="0" xr:uid="{32976612-032D-405B-9C2A-8409B7196C20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9" authorId="0" shapeId="0" xr:uid="{7255789E-54C6-4DA2-A2AD-5BEC9B818681}">
      <text>
        <r>
          <rPr>
            <b/>
            <sz val="9"/>
            <color indexed="81"/>
            <rFont val="Tahoma"/>
            <family val="2"/>
          </rPr>
          <t>42172101: Desfibriladores externos automatizados aed o paletas duras</t>
        </r>
      </text>
    </comment>
    <comment ref="T10" authorId="0" shapeId="0" xr:uid="{DF4B0F76-3394-4A10-A2FC-F9386750A165}">
      <text>
        <r>
          <rPr>
            <b/>
            <sz val="9"/>
            <color indexed="81"/>
            <rFont val="Tahoma"/>
            <family val="2"/>
          </rPr>
          <t>42172105: Accesorios para desfibriladores externos automatizados aed</t>
        </r>
      </text>
    </comment>
  </commentList>
</comments>
</file>

<file path=xl/sharedStrings.xml><?xml version="1.0" encoding="utf-8"?>
<sst xmlns="http://schemas.openxmlformats.org/spreadsheetml/2006/main" count="170" uniqueCount="22">
  <si>
    <t>CANTIDAD</t>
  </si>
  <si>
    <t>DESCRIPCION</t>
  </si>
  <si>
    <t>UNIDAD DE MEDIDA</t>
  </si>
  <si>
    <t>CODIGOS</t>
  </si>
  <si>
    <t>OFERENTE</t>
  </si>
  <si>
    <t>VALOR UNITARIO</t>
  </si>
  <si>
    <t>VALOR TOTAL (Iva Incluido)</t>
  </si>
  <si>
    <t xml:space="preserve">VALOR UNITARIO </t>
  </si>
  <si>
    <t>VALOR TOTAL</t>
  </si>
  <si>
    <t>Unidad</t>
  </si>
  <si>
    <t xml:space="preserve">Unidad  </t>
  </si>
  <si>
    <r>
      <t>DESFIBRILADOR</t>
    </r>
    <r>
      <rPr>
        <b/>
        <sz val="8"/>
        <color rgb="FF000000"/>
        <rFont val="Arial"/>
        <family val="2"/>
      </rPr>
      <t xml:space="preserve"> MODELO IPAD NF 1201</t>
    </r>
    <r>
      <rPr>
        <sz val="8"/>
        <color rgb="FF000000"/>
        <rFont val="Arial"/>
        <family val="2"/>
      </rPr>
      <t xml:space="preserve">, </t>
    </r>
    <r>
      <rPr>
        <b/>
        <sz val="8"/>
        <color rgb="FF000000"/>
        <rFont val="Arial"/>
        <family val="2"/>
      </rPr>
      <t>SERIE P1P02B252</t>
    </r>
    <r>
      <rPr>
        <sz val="8"/>
        <color rgb="FF000000"/>
        <rFont val="Arial"/>
        <family val="2"/>
      </rPr>
      <t>. SERVICIO DE MANTENIMIENTO PREVENTIVO Y CALIBRACIÓN</t>
    </r>
  </si>
  <si>
    <r>
      <t xml:space="preserve">DESFIBRILADOR </t>
    </r>
    <r>
      <rPr>
        <b/>
        <sz val="8"/>
        <color rgb="FF000000"/>
        <rFont val="Arial"/>
        <family val="2"/>
      </rPr>
      <t>MODELO IPAD NF 1201</t>
    </r>
    <r>
      <rPr>
        <sz val="8"/>
        <color rgb="FF000000"/>
        <rFont val="Arial"/>
        <family val="2"/>
      </rPr>
      <t xml:space="preserve">, </t>
    </r>
    <r>
      <rPr>
        <b/>
        <sz val="8"/>
        <color rgb="FF000000"/>
        <rFont val="Arial"/>
        <family val="2"/>
      </rPr>
      <t>SERIE P1S17A424</t>
    </r>
    <r>
      <rPr>
        <sz val="8"/>
        <color rgb="FF000000"/>
        <rFont val="Arial"/>
        <family val="2"/>
      </rPr>
      <t>. SERVICIO DE MANTENIMIENTO PREVENTIVO Y CALIBRACIÓN</t>
    </r>
  </si>
  <si>
    <r>
      <t xml:space="preserve">DESFIBRILADOR </t>
    </r>
    <r>
      <rPr>
        <b/>
        <sz val="8"/>
        <color rgb="FF000000"/>
        <rFont val="Arial"/>
        <family val="2"/>
      </rPr>
      <t>MODELO POWERHEART AED G3, SERIE 4451522.</t>
    </r>
    <r>
      <rPr>
        <sz val="8"/>
        <color rgb="FF000000"/>
        <rFont val="Arial"/>
        <family val="2"/>
      </rPr>
      <t xml:space="preserve"> SERVICIO DE MANTENIMIENTO PREVENTIVO Y CALIBRACIÓN</t>
    </r>
  </si>
  <si>
    <r>
      <t xml:space="preserve">DESFIBRILADOR </t>
    </r>
    <r>
      <rPr>
        <b/>
        <sz val="8"/>
        <color rgb="FF000000"/>
        <rFont val="Arial"/>
        <family val="2"/>
      </rPr>
      <t>MODELO POWERHEART AED G3, SERIE 4451607.</t>
    </r>
    <r>
      <rPr>
        <sz val="8"/>
        <color rgb="FF000000"/>
        <rFont val="Arial"/>
        <family val="2"/>
      </rPr>
      <t xml:space="preserve"> SERVICIO DE MANTENIMIENTO PREVENTIVO Y CALIBRACIÓN</t>
    </r>
  </si>
  <si>
    <t>LATE CORAZON
 COTIZACION DEL 10/07/2023</t>
  </si>
  <si>
    <t>CLINIK
 COTIZACION DEL10/07/2023</t>
  </si>
  <si>
    <t>BMO LINE
  COTIZACION DEL 15/07/2023</t>
  </si>
  <si>
    <r>
      <rPr>
        <b/>
        <sz val="8"/>
        <rFont val="Arial"/>
        <family val="2"/>
      </rPr>
      <t>BOLSA DE REPUESTOS:</t>
    </r>
    <r>
      <rPr>
        <sz val="8"/>
        <rFont val="Arial"/>
        <family val="2"/>
      </rPr>
      <t xml:space="preserve">
Parches para desfibrilador Marca CU MEDICAL SYSTEMS, Modelo NF1201
Serie P1S17A424 ADULTO</t>
    </r>
  </si>
  <si>
    <t>FUNDACIÒN PROYECTO SALVAVIDAS COLOMBIA</t>
  </si>
  <si>
    <t xml:space="preserve">LATE CORAZON
 COTIZACION </t>
  </si>
  <si>
    <t xml:space="preserve">BMO LINE
  COTIZACION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</si>
</sst>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1" fillId="0" borderId="1" xfId="1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164" fontId="2" fillId="8" borderId="1" xfId="1" applyNumberFormat="1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9" fillId="8" borderId="1" xfId="1" applyNumberFormat="1" applyFont="1" applyFill="1" applyBorder="1" applyAlignment="1">
      <alignment vertical="center"/>
    </xf>
    <xf numFmtId="164" fontId="0" fillId="0" borderId="0" xfId="0" applyNumberFormat="1" applyFill="1" applyAlignment="1">
      <alignment vertical="center"/>
    </xf>
    <xf numFmtId="164" fontId="2" fillId="7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2" fillId="9" borderId="1" xfId="0" applyFont="1" applyFill="1" applyBorder="1" applyAlignment="1">
      <alignment horizontal="center" vertical="center"/>
    </xf>
    <xf numFmtId="164" fontId="2" fillId="9" borderId="1" xfId="1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10" borderId="1" xfId="0" applyFont="1" applyFill="1" applyBorder="1" applyAlignment="1">
      <alignment horizontal="left" vertical="center"/>
    </xf>
    <xf numFmtId="164" fontId="8" fillId="1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vertical="center" wrapText="1"/>
    </xf>
    <xf numFmtId="0" fontId="1" fillId="8" borderId="1" xfId="0" applyFont="1" applyFill="1" applyBorder="1" applyAlignment="1">
      <alignment horizontal="center" vertical="center"/>
    </xf>
    <xf numFmtId="164" fontId="1" fillId="8" borderId="1" xfId="1" applyNumberFormat="1" applyFont="1" applyFill="1" applyBorder="1" applyAlignment="1">
      <alignment vertical="center"/>
    </xf>
    <xf numFmtId="164" fontId="5" fillId="8" borderId="1" xfId="1" applyNumberFormat="1" applyFont="1" applyFill="1" applyBorder="1" applyAlignment="1">
      <alignment vertical="center" wrapText="1"/>
    </xf>
    <xf numFmtId="164" fontId="1" fillId="8" borderId="1" xfId="1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164" fontId="1" fillId="7" borderId="1" xfId="1" applyNumberFormat="1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164" fontId="2" fillId="11" borderId="1" xfId="1" applyNumberFormat="1" applyFont="1" applyFill="1" applyBorder="1" applyAlignment="1">
      <alignment vertical="center"/>
    </xf>
    <xf numFmtId="164" fontId="1" fillId="11" borderId="1" xfId="1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horizontal="left" vertical="center"/>
    </xf>
    <xf numFmtId="164" fontId="8" fillId="1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8" fillId="13" borderId="1" xfId="0" applyFont="1" applyFill="1" applyBorder="1" applyAlignment="1">
      <alignment horizontal="left" vertical="center"/>
    </xf>
    <xf numFmtId="164" fontId="8" fillId="13" borderId="1" xfId="0" applyNumberFormat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2">
    <dxf>
      <fill>
        <patternFill patternType="solid">
          <fgColor rgb="FFFF99FF"/>
          <bgColor rgb="FF000000"/>
        </patternFill>
      </fill>
    </dxf>
    <dxf>
      <fill>
        <patternFill patternType="solid">
          <fgColor rgb="FFFF99FF"/>
          <bgColor rgb="FF000000"/>
        </patternFill>
      </fill>
    </dxf>
  </dxfs>
  <tableStyles count="0" defaultTableStyle="TableStyleMedium2" defaultPivotStyle="PivotStyleLight16"/>
  <colors>
    <mruColors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388CD-E07E-451D-AA44-FE216E8A116D}">
  <dimension ref="A4:V21"/>
  <sheetViews>
    <sheetView zoomScale="96" zoomScaleNormal="96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G16" sqref="G16"/>
    </sheetView>
  </sheetViews>
  <sheetFormatPr baseColWidth="10" defaultRowHeight="12.75" x14ac:dyDescent="0.2"/>
  <cols>
    <col min="1" max="1" width="4.42578125" customWidth="1"/>
    <col min="2" max="2" width="66.42578125" style="5" customWidth="1"/>
    <col min="3" max="3" width="12.140625" customWidth="1"/>
    <col min="4" max="4" width="10.5703125" style="6" customWidth="1"/>
    <col min="5" max="5" width="12.42578125" hidden="1" customWidth="1"/>
    <col min="6" max="6" width="12.42578125" customWidth="1"/>
    <col min="7" max="7" width="11.28515625" customWidth="1"/>
    <col min="8" max="8" width="10.5703125" style="6" customWidth="1"/>
    <col min="9" max="9" width="11.42578125" style="1" hidden="1" customWidth="1"/>
    <col min="10" max="10" width="13.5703125" customWidth="1"/>
    <col min="11" max="11" width="13" customWidth="1"/>
    <col min="12" max="12" width="10" customWidth="1"/>
    <col min="13" max="13" width="11.5703125" hidden="1" customWidth="1"/>
    <col min="14" max="14" width="11" customWidth="1"/>
    <col min="15" max="15" width="15.42578125" customWidth="1"/>
    <col min="16" max="19" width="11.42578125" hidden="1" customWidth="1"/>
    <col min="22" max="22" width="12.7109375" bestFit="1" customWidth="1"/>
  </cols>
  <sheetData>
    <row r="4" spans="1:22" s="13" customFormat="1" ht="27.75" customHeight="1" x14ac:dyDescent="0.2">
      <c r="A4" s="17"/>
      <c r="B4" s="19"/>
      <c r="C4" s="16"/>
      <c r="D4" s="57" t="s">
        <v>15</v>
      </c>
      <c r="E4" s="57"/>
      <c r="F4" s="57"/>
      <c r="G4" s="57"/>
      <c r="H4" s="58" t="s">
        <v>16</v>
      </c>
      <c r="I4" s="58"/>
      <c r="J4" s="58"/>
      <c r="K4" s="58"/>
      <c r="L4" s="59" t="s">
        <v>17</v>
      </c>
      <c r="M4" s="59"/>
      <c r="N4" s="59"/>
      <c r="O4" s="59"/>
      <c r="P4" s="60"/>
      <c r="Q4" s="60"/>
      <c r="R4" s="60"/>
      <c r="S4" s="60"/>
    </row>
    <row r="5" spans="1:22" ht="22.5" x14ac:dyDescent="0.2">
      <c r="A5" s="2"/>
      <c r="B5" s="20" t="s">
        <v>1</v>
      </c>
      <c r="C5" s="15" t="s">
        <v>2</v>
      </c>
      <c r="D5" s="7" t="s">
        <v>0</v>
      </c>
      <c r="E5" s="25" t="s">
        <v>7</v>
      </c>
      <c r="F5" s="8" t="s">
        <v>7</v>
      </c>
      <c r="G5" s="8" t="s">
        <v>8</v>
      </c>
      <c r="H5" s="10" t="s">
        <v>0</v>
      </c>
      <c r="I5" s="25" t="s">
        <v>5</v>
      </c>
      <c r="J5" s="9" t="s">
        <v>7</v>
      </c>
      <c r="K5" s="9" t="s">
        <v>8</v>
      </c>
      <c r="L5" s="33" t="s">
        <v>0</v>
      </c>
      <c r="M5" s="25" t="s">
        <v>5</v>
      </c>
      <c r="N5" s="33" t="s">
        <v>7</v>
      </c>
      <c r="O5" s="33" t="s">
        <v>8</v>
      </c>
      <c r="P5" s="52" t="s">
        <v>0</v>
      </c>
      <c r="Q5" s="25" t="s">
        <v>5</v>
      </c>
      <c r="R5" s="52" t="s">
        <v>7</v>
      </c>
      <c r="S5" s="52" t="s">
        <v>8</v>
      </c>
      <c r="T5" s="15" t="s">
        <v>3</v>
      </c>
    </row>
    <row r="6" spans="1:22" s="11" customFormat="1" ht="22.5" x14ac:dyDescent="0.2">
      <c r="A6" s="3"/>
      <c r="B6" s="34" t="s">
        <v>11</v>
      </c>
      <c r="C6" s="26" t="s">
        <v>10</v>
      </c>
      <c r="D6" s="31">
        <v>1</v>
      </c>
      <c r="E6" s="32">
        <v>280000</v>
      </c>
      <c r="F6" s="32">
        <f t="shared" ref="F6:F12" si="0">+E6*1.19</f>
        <v>333200</v>
      </c>
      <c r="G6" s="32">
        <f t="shared" ref="G6:G11" si="1">F6*D6</f>
        <v>333200</v>
      </c>
      <c r="H6" s="22">
        <v>1</v>
      </c>
      <c r="I6" s="27">
        <v>160000</v>
      </c>
      <c r="J6" s="27">
        <f t="shared" ref="J6:J12" si="2">+I6*1.19</f>
        <v>190400</v>
      </c>
      <c r="K6" s="21">
        <f t="shared" ref="K6:K11" si="3">J6*H6</f>
        <v>190400</v>
      </c>
      <c r="L6" s="47">
        <v>1</v>
      </c>
      <c r="M6" s="29">
        <v>420000</v>
      </c>
      <c r="N6" s="29">
        <f t="shared" ref="N6:N11" si="4">+M6*1.19</f>
        <v>499800</v>
      </c>
      <c r="O6" s="29">
        <f t="shared" ref="O6:O11" si="5">N6*L6</f>
        <v>499800</v>
      </c>
      <c r="P6" s="49">
        <f>D6</f>
        <v>1</v>
      </c>
      <c r="Q6" s="50"/>
      <c r="R6" s="50">
        <f>+Q6*1.19</f>
        <v>0</v>
      </c>
      <c r="S6" s="50">
        <f t="shared" ref="S6:S11" si="6">R6*P6</f>
        <v>0</v>
      </c>
      <c r="T6" s="53">
        <v>42172105</v>
      </c>
    </row>
    <row r="7" spans="1:22" s="11" customFormat="1" ht="22.5" x14ac:dyDescent="0.2">
      <c r="A7" s="3"/>
      <c r="B7" s="34" t="s">
        <v>12</v>
      </c>
      <c r="C7" s="26" t="s">
        <v>9</v>
      </c>
      <c r="D7" s="31">
        <v>1</v>
      </c>
      <c r="E7" s="32">
        <v>280000</v>
      </c>
      <c r="F7" s="32">
        <f>+E7*1.19</f>
        <v>333200</v>
      </c>
      <c r="G7" s="32">
        <f>F7*D7</f>
        <v>333200</v>
      </c>
      <c r="H7" s="22">
        <v>1</v>
      </c>
      <c r="I7" s="27">
        <v>160000</v>
      </c>
      <c r="J7" s="27">
        <f t="shared" si="2"/>
        <v>190400</v>
      </c>
      <c r="K7" s="21">
        <f t="shared" si="3"/>
        <v>190400</v>
      </c>
      <c r="L7" s="47">
        <v>1</v>
      </c>
      <c r="M7" s="29">
        <v>420000</v>
      </c>
      <c r="N7" s="29">
        <f t="shared" si="4"/>
        <v>499800</v>
      </c>
      <c r="O7" s="29">
        <f t="shared" si="5"/>
        <v>499800</v>
      </c>
      <c r="P7" s="49">
        <f>D7</f>
        <v>1</v>
      </c>
      <c r="Q7" s="50"/>
      <c r="R7" s="50">
        <f>+Q7*1.19</f>
        <v>0</v>
      </c>
      <c r="S7" s="50">
        <f t="shared" si="6"/>
        <v>0</v>
      </c>
      <c r="T7" s="53">
        <v>42172105</v>
      </c>
      <c r="V7" s="28"/>
    </row>
    <row r="8" spans="1:22" s="11" customFormat="1" ht="22.5" x14ac:dyDescent="0.2">
      <c r="A8" s="3"/>
      <c r="B8" s="34" t="s">
        <v>13</v>
      </c>
      <c r="C8" s="26" t="s">
        <v>9</v>
      </c>
      <c r="D8" s="31">
        <v>1</v>
      </c>
      <c r="E8" s="32">
        <v>280000</v>
      </c>
      <c r="F8" s="32">
        <f>+E8*1.19</f>
        <v>333200</v>
      </c>
      <c r="G8" s="32">
        <f>F8*D8</f>
        <v>333200</v>
      </c>
      <c r="H8" s="22">
        <v>1</v>
      </c>
      <c r="I8" s="27">
        <v>200000</v>
      </c>
      <c r="J8" s="27">
        <f>+I8*1.19</f>
        <v>238000</v>
      </c>
      <c r="K8" s="21">
        <f>J8*H8</f>
        <v>238000</v>
      </c>
      <c r="L8" s="47">
        <v>1</v>
      </c>
      <c r="M8" s="29">
        <v>420000</v>
      </c>
      <c r="N8" s="29">
        <f>+M8*1.19</f>
        <v>499800</v>
      </c>
      <c r="O8" s="29">
        <f>N8*L8</f>
        <v>499800</v>
      </c>
      <c r="P8" s="49"/>
      <c r="Q8" s="50"/>
      <c r="R8" s="50">
        <f>+Q8*1.19</f>
        <v>0</v>
      </c>
      <c r="S8" s="50">
        <f>R8*P8</f>
        <v>0</v>
      </c>
      <c r="T8" s="53">
        <v>42172105</v>
      </c>
      <c r="V8" s="28"/>
    </row>
    <row r="9" spans="1:22" s="11" customFormat="1" ht="22.5" x14ac:dyDescent="0.2">
      <c r="A9" s="3"/>
      <c r="B9" s="34" t="s">
        <v>14</v>
      </c>
      <c r="C9" s="26" t="s">
        <v>9</v>
      </c>
      <c r="D9" s="31">
        <v>1</v>
      </c>
      <c r="E9" s="32">
        <v>280000</v>
      </c>
      <c r="F9" s="32">
        <f>+E9*1.19</f>
        <v>333200</v>
      </c>
      <c r="G9" s="32">
        <f>F9*D9</f>
        <v>333200</v>
      </c>
      <c r="H9" s="22">
        <v>1</v>
      </c>
      <c r="I9" s="27">
        <v>200000</v>
      </c>
      <c r="J9" s="27">
        <f>+I9*1.19</f>
        <v>238000</v>
      </c>
      <c r="K9" s="21">
        <f>J9*H9</f>
        <v>238000</v>
      </c>
      <c r="L9" s="47">
        <v>1</v>
      </c>
      <c r="M9" s="29">
        <v>420000</v>
      </c>
      <c r="N9" s="29">
        <f>+M9*1.19</f>
        <v>499800</v>
      </c>
      <c r="O9" s="29">
        <f>N9*L9</f>
        <v>499800</v>
      </c>
      <c r="P9" s="49"/>
      <c r="Q9" s="50"/>
      <c r="R9" s="50">
        <f>+Q9*1.19</f>
        <v>0</v>
      </c>
      <c r="S9" s="50">
        <f>R9*P9</f>
        <v>0</v>
      </c>
      <c r="T9" s="53">
        <v>42172105</v>
      </c>
      <c r="V9" s="28"/>
    </row>
    <row r="10" spans="1:22" s="11" customFormat="1" ht="33.75" x14ac:dyDescent="0.2">
      <c r="A10" s="3"/>
      <c r="B10" s="17" t="s">
        <v>18</v>
      </c>
      <c r="C10" s="26" t="s">
        <v>9</v>
      </c>
      <c r="D10" s="31">
        <v>1</v>
      </c>
      <c r="E10" s="32">
        <v>486000</v>
      </c>
      <c r="F10" s="32">
        <f>+E10*1.19</f>
        <v>578340</v>
      </c>
      <c r="G10" s="32">
        <f>F10*D10</f>
        <v>578340</v>
      </c>
      <c r="H10" s="22">
        <v>1</v>
      </c>
      <c r="I10" s="27">
        <v>495000</v>
      </c>
      <c r="J10" s="27">
        <f>+I10*1.19</f>
        <v>589050</v>
      </c>
      <c r="K10" s="21">
        <f>J10*H10</f>
        <v>589050</v>
      </c>
      <c r="L10" s="47">
        <v>1</v>
      </c>
      <c r="M10" s="29">
        <v>580000</v>
      </c>
      <c r="N10" s="29">
        <f>+M10*1.19</f>
        <v>690200</v>
      </c>
      <c r="O10" s="29">
        <f>N10*L10</f>
        <v>690200</v>
      </c>
      <c r="P10" s="49"/>
      <c r="Q10" s="50"/>
      <c r="R10" s="50">
        <f>+Q10*1.19</f>
        <v>0</v>
      </c>
      <c r="S10" s="50">
        <f>R10*P10</f>
        <v>0</v>
      </c>
      <c r="T10" s="53">
        <v>42172105</v>
      </c>
      <c r="V10" s="28"/>
    </row>
    <row r="11" spans="1:22" s="11" customFormat="1" hidden="1" x14ac:dyDescent="0.2">
      <c r="A11" s="3"/>
      <c r="B11" s="30"/>
      <c r="C11" s="26"/>
      <c r="D11" s="23"/>
      <c r="E11" s="24"/>
      <c r="F11" s="24">
        <f t="shared" si="0"/>
        <v>0</v>
      </c>
      <c r="G11" s="24">
        <f t="shared" si="1"/>
        <v>0</v>
      </c>
      <c r="H11" s="22"/>
      <c r="I11" s="27"/>
      <c r="J11" s="27">
        <f t="shared" si="2"/>
        <v>0</v>
      </c>
      <c r="K11" s="21">
        <f t="shared" si="3"/>
        <v>0</v>
      </c>
      <c r="L11" s="47"/>
      <c r="M11" s="29"/>
      <c r="N11" s="29">
        <f t="shared" si="4"/>
        <v>0</v>
      </c>
      <c r="O11" s="29">
        <f t="shared" si="5"/>
        <v>0</v>
      </c>
      <c r="P11" s="49">
        <f>D11</f>
        <v>0</v>
      </c>
      <c r="Q11" s="50"/>
      <c r="R11" s="50"/>
      <c r="S11" s="50">
        <f t="shared" si="6"/>
        <v>0</v>
      </c>
      <c r="T11" s="53"/>
    </row>
    <row r="12" spans="1:22" s="46" customFormat="1" x14ac:dyDescent="0.2">
      <c r="A12" s="37"/>
      <c r="B12" s="54"/>
      <c r="C12" s="38"/>
      <c r="D12" s="39"/>
      <c r="E12" s="12"/>
      <c r="F12" s="40">
        <f t="shared" si="0"/>
        <v>0</v>
      </c>
      <c r="G12" s="40">
        <f>SUM(G6:G11)</f>
        <v>1911140</v>
      </c>
      <c r="H12" s="41"/>
      <c r="I12" s="42"/>
      <c r="J12" s="43">
        <f t="shared" si="2"/>
        <v>0</v>
      </c>
      <c r="K12" s="44">
        <f>SUM(K6:K11)</f>
        <v>1445850</v>
      </c>
      <c r="L12" s="48"/>
      <c r="M12" s="48"/>
      <c r="N12" s="48"/>
      <c r="O12" s="48">
        <f>SUM(O6:O11)</f>
        <v>2689400</v>
      </c>
      <c r="P12" s="51"/>
      <c r="Q12" s="51"/>
      <c r="R12" s="51">
        <f>P12*Q12</f>
        <v>0</v>
      </c>
      <c r="S12" s="51"/>
      <c r="T12" s="45"/>
    </row>
    <row r="15" spans="1:22" x14ac:dyDescent="0.2">
      <c r="J15" s="4"/>
    </row>
    <row r="18" spans="2:3" ht="38.25" x14ac:dyDescent="0.2">
      <c r="B18" s="14" t="s">
        <v>4</v>
      </c>
      <c r="C18" s="18" t="s">
        <v>6</v>
      </c>
    </row>
    <row r="19" spans="2:3" x14ac:dyDescent="0.2">
      <c r="B19" s="35" t="str">
        <f>L4</f>
        <v>BMO LINE
  COTIZACION DEL 15/07/2023</v>
      </c>
      <c r="C19" s="36">
        <f>O12</f>
        <v>2689400</v>
      </c>
    </row>
    <row r="20" spans="2:3" x14ac:dyDescent="0.2">
      <c r="B20" s="35" t="str">
        <f>D4</f>
        <v>LATE CORAZON
 COTIZACION DEL 10/07/2023</v>
      </c>
      <c r="C20" s="36">
        <f>G12</f>
        <v>1911140</v>
      </c>
    </row>
    <row r="21" spans="2:3" x14ac:dyDescent="0.2">
      <c r="B21" s="55" t="str">
        <f>H4</f>
        <v>CLINIK
 COTIZACION DEL10/07/2023</v>
      </c>
      <c r="C21" s="56">
        <f>K12</f>
        <v>1445850</v>
      </c>
    </row>
  </sheetData>
  <autoFilter ref="A5:T12" xr:uid="{9DFE2315-EDB0-410C-9397-216951D22D6B}">
    <sortState ref="A6:T12">
      <sortCondition sortBy="cellColor" ref="B5:B12" dxfId="1"/>
    </sortState>
  </autoFilter>
  <mergeCells count="4">
    <mergeCell ref="D4:G4"/>
    <mergeCell ref="H4:K4"/>
    <mergeCell ref="L4:O4"/>
    <mergeCell ref="P4:S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721B-3BD4-440C-A6B8-A1272006779C}">
  <dimension ref="A4:V21"/>
  <sheetViews>
    <sheetView tabSelected="1" zoomScale="96" zoomScaleNormal="96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B30" sqref="B30"/>
    </sheetView>
  </sheetViews>
  <sheetFormatPr baseColWidth="10" defaultRowHeight="12.75" x14ac:dyDescent="0.2"/>
  <cols>
    <col min="1" max="1" width="4.42578125" customWidth="1"/>
    <col min="2" max="2" width="66.42578125" style="5" customWidth="1"/>
    <col min="3" max="3" width="12.140625" customWidth="1"/>
    <col min="4" max="4" width="10.5703125" style="6" customWidth="1"/>
    <col min="5" max="5" width="12.42578125" hidden="1" customWidth="1"/>
    <col min="6" max="6" width="12.42578125" customWidth="1"/>
    <col min="7" max="7" width="11.28515625" customWidth="1"/>
    <col min="8" max="8" width="10.5703125" style="6" customWidth="1"/>
    <col min="9" max="9" width="11.42578125" style="1" hidden="1" customWidth="1"/>
    <col min="10" max="10" width="13.5703125" customWidth="1"/>
    <col min="11" max="11" width="13" customWidth="1"/>
    <col min="12" max="12" width="10" customWidth="1"/>
    <col min="13" max="13" width="11.5703125" hidden="1" customWidth="1"/>
    <col min="14" max="14" width="11" customWidth="1"/>
    <col min="15" max="15" width="15.42578125" customWidth="1"/>
    <col min="16" max="19" width="11.42578125" hidden="1" customWidth="1"/>
    <col min="22" max="22" width="12.7109375" bestFit="1" customWidth="1"/>
  </cols>
  <sheetData>
    <row r="4" spans="1:22" s="13" customFormat="1" ht="27.75" customHeight="1" x14ac:dyDescent="0.2">
      <c r="A4" s="17"/>
      <c r="B4" s="19"/>
      <c r="C4" s="16"/>
      <c r="D4" s="57" t="s">
        <v>20</v>
      </c>
      <c r="E4" s="57"/>
      <c r="F4" s="57"/>
      <c r="G4" s="57"/>
      <c r="H4" s="58" t="s">
        <v>19</v>
      </c>
      <c r="I4" s="58"/>
      <c r="J4" s="58"/>
      <c r="K4" s="58"/>
      <c r="L4" s="59" t="s">
        <v>21</v>
      </c>
      <c r="M4" s="59"/>
      <c r="N4" s="59"/>
      <c r="O4" s="59"/>
      <c r="P4" s="60"/>
      <c r="Q4" s="60"/>
      <c r="R4" s="60"/>
      <c r="S4" s="60"/>
    </row>
    <row r="5" spans="1:22" ht="22.5" x14ac:dyDescent="0.2">
      <c r="A5" s="2"/>
      <c r="B5" s="20" t="s">
        <v>1</v>
      </c>
      <c r="C5" s="15" t="s">
        <v>2</v>
      </c>
      <c r="D5" s="7" t="s">
        <v>0</v>
      </c>
      <c r="E5" s="25" t="s">
        <v>7</v>
      </c>
      <c r="F5" s="8" t="s">
        <v>7</v>
      </c>
      <c r="G5" s="8" t="s">
        <v>8</v>
      </c>
      <c r="H5" s="10" t="s">
        <v>0</v>
      </c>
      <c r="I5" s="25" t="s">
        <v>5</v>
      </c>
      <c r="J5" s="9" t="s">
        <v>7</v>
      </c>
      <c r="K5" s="9" t="s">
        <v>8</v>
      </c>
      <c r="L5" s="33" t="s">
        <v>0</v>
      </c>
      <c r="M5" s="25" t="s">
        <v>5</v>
      </c>
      <c r="N5" s="33" t="s">
        <v>7</v>
      </c>
      <c r="O5" s="33" t="s">
        <v>8</v>
      </c>
      <c r="P5" s="52" t="s">
        <v>0</v>
      </c>
      <c r="Q5" s="25" t="s">
        <v>5</v>
      </c>
      <c r="R5" s="52" t="s">
        <v>7</v>
      </c>
      <c r="S5" s="52" t="s">
        <v>8</v>
      </c>
      <c r="T5" s="15" t="s">
        <v>3</v>
      </c>
    </row>
    <row r="6" spans="1:22" s="11" customFormat="1" ht="22.5" x14ac:dyDescent="0.2">
      <c r="A6" s="3"/>
      <c r="B6" s="34" t="s">
        <v>11</v>
      </c>
      <c r="C6" s="26" t="s">
        <v>10</v>
      </c>
      <c r="D6" s="31">
        <v>1</v>
      </c>
      <c r="E6" s="32">
        <v>280000</v>
      </c>
      <c r="F6" s="32">
        <f>+E6*1.19</f>
        <v>333200</v>
      </c>
      <c r="G6" s="32">
        <f t="shared" ref="G6:G11" si="0">F6*D6</f>
        <v>333200</v>
      </c>
      <c r="H6" s="22">
        <v>1</v>
      </c>
      <c r="I6" s="27">
        <v>160000</v>
      </c>
      <c r="J6" s="22">
        <v>347480</v>
      </c>
      <c r="K6" s="21">
        <f t="shared" ref="K6:K11" si="1">J6*H6</f>
        <v>347480</v>
      </c>
      <c r="L6" s="47">
        <v>1</v>
      </c>
      <c r="M6" s="29">
        <v>420000</v>
      </c>
      <c r="N6" s="29">
        <f t="shared" ref="N6:N11" si="2">+M6*1.19</f>
        <v>499800</v>
      </c>
      <c r="O6" s="29">
        <f t="shared" ref="O6:O11" si="3">N6*L6</f>
        <v>499800</v>
      </c>
      <c r="P6" s="49">
        <f>D6</f>
        <v>1</v>
      </c>
      <c r="Q6" s="50"/>
      <c r="R6" s="50">
        <f>+Q6*1.19</f>
        <v>0</v>
      </c>
      <c r="S6" s="50">
        <f t="shared" ref="S6:S11" si="4">R6*P6</f>
        <v>0</v>
      </c>
      <c r="T6" s="53">
        <v>42172105</v>
      </c>
    </row>
    <row r="7" spans="1:22" s="11" customFormat="1" ht="22.5" x14ac:dyDescent="0.2">
      <c r="A7" s="3"/>
      <c r="B7" s="34" t="s">
        <v>12</v>
      </c>
      <c r="C7" s="26" t="s">
        <v>9</v>
      </c>
      <c r="D7" s="31">
        <v>1</v>
      </c>
      <c r="E7" s="32">
        <v>280000</v>
      </c>
      <c r="F7" s="32">
        <f>+E7*1.19</f>
        <v>333200</v>
      </c>
      <c r="G7" s="32">
        <f>F7*D7</f>
        <v>333200</v>
      </c>
      <c r="H7" s="22">
        <v>1</v>
      </c>
      <c r="I7" s="27">
        <v>160000</v>
      </c>
      <c r="J7" s="22">
        <v>347480</v>
      </c>
      <c r="K7" s="21">
        <f t="shared" si="1"/>
        <v>347480</v>
      </c>
      <c r="L7" s="47">
        <v>1</v>
      </c>
      <c r="M7" s="29">
        <v>420000</v>
      </c>
      <c r="N7" s="29">
        <f t="shared" si="2"/>
        <v>499800</v>
      </c>
      <c r="O7" s="29">
        <f t="shared" si="3"/>
        <v>499800</v>
      </c>
      <c r="P7" s="49">
        <f>D7</f>
        <v>1</v>
      </c>
      <c r="Q7" s="50"/>
      <c r="R7" s="50">
        <f>+Q7*1.19</f>
        <v>0</v>
      </c>
      <c r="S7" s="50">
        <f t="shared" si="4"/>
        <v>0</v>
      </c>
      <c r="T7" s="53">
        <v>42172105</v>
      </c>
      <c r="V7" s="28"/>
    </row>
    <row r="8" spans="1:22" s="11" customFormat="1" ht="22.5" x14ac:dyDescent="0.2">
      <c r="A8" s="3"/>
      <c r="B8" s="34" t="s">
        <v>13</v>
      </c>
      <c r="C8" s="26" t="s">
        <v>9</v>
      </c>
      <c r="D8" s="31">
        <v>1</v>
      </c>
      <c r="E8" s="32">
        <v>280000</v>
      </c>
      <c r="F8" s="32">
        <f>+E8*1.19</f>
        <v>333200</v>
      </c>
      <c r="G8" s="32">
        <f>F8*D8</f>
        <v>333200</v>
      </c>
      <c r="H8" s="22">
        <v>1</v>
      </c>
      <c r="I8" s="27">
        <v>200000</v>
      </c>
      <c r="J8" s="22">
        <v>347480</v>
      </c>
      <c r="K8" s="21">
        <f>J8*H8</f>
        <v>347480</v>
      </c>
      <c r="L8" s="47">
        <v>1</v>
      </c>
      <c r="M8" s="29">
        <v>420000</v>
      </c>
      <c r="N8" s="29">
        <f>+M8*1.19</f>
        <v>499800</v>
      </c>
      <c r="O8" s="29">
        <f>N8*L8</f>
        <v>499800</v>
      </c>
      <c r="P8" s="49"/>
      <c r="Q8" s="50"/>
      <c r="R8" s="50">
        <f>+Q8*1.19</f>
        <v>0</v>
      </c>
      <c r="S8" s="50">
        <f>R8*P8</f>
        <v>0</v>
      </c>
      <c r="T8" s="53">
        <v>42172105</v>
      </c>
      <c r="V8" s="28"/>
    </row>
    <row r="9" spans="1:22" s="11" customFormat="1" ht="22.5" x14ac:dyDescent="0.2">
      <c r="A9" s="3"/>
      <c r="B9" s="34" t="s">
        <v>14</v>
      </c>
      <c r="C9" s="26" t="s">
        <v>9</v>
      </c>
      <c r="D9" s="31">
        <v>1</v>
      </c>
      <c r="E9" s="32">
        <v>280000</v>
      </c>
      <c r="F9" s="32">
        <f>+E9*1.19</f>
        <v>333200</v>
      </c>
      <c r="G9" s="32">
        <f>F9*D9</f>
        <v>333200</v>
      </c>
      <c r="H9" s="22">
        <v>1</v>
      </c>
      <c r="I9" s="27">
        <v>200000</v>
      </c>
      <c r="J9" s="22">
        <v>347480</v>
      </c>
      <c r="K9" s="21">
        <f>J9*H9</f>
        <v>347480</v>
      </c>
      <c r="L9" s="47">
        <v>1</v>
      </c>
      <c r="M9" s="29">
        <v>420000</v>
      </c>
      <c r="N9" s="29">
        <f>+M9*1.19</f>
        <v>499800</v>
      </c>
      <c r="O9" s="29">
        <f>N9*L9</f>
        <v>499800</v>
      </c>
      <c r="P9" s="49"/>
      <c r="Q9" s="50"/>
      <c r="R9" s="50">
        <f>+Q9*1.19</f>
        <v>0</v>
      </c>
      <c r="S9" s="50">
        <f>R9*P9</f>
        <v>0</v>
      </c>
      <c r="T9" s="53">
        <v>42172105</v>
      </c>
      <c r="V9" s="28"/>
    </row>
    <row r="10" spans="1:22" s="11" customFormat="1" ht="33.75" x14ac:dyDescent="0.2">
      <c r="A10" s="3"/>
      <c r="B10" s="17" t="s">
        <v>18</v>
      </c>
      <c r="C10" s="26" t="s">
        <v>9</v>
      </c>
      <c r="D10" s="31">
        <v>1</v>
      </c>
      <c r="E10" s="32">
        <v>486000</v>
      </c>
      <c r="F10" s="32">
        <f>+E10*1.19</f>
        <v>578340</v>
      </c>
      <c r="G10" s="32">
        <f>F10*D10</f>
        <v>578340</v>
      </c>
      <c r="H10" s="22">
        <v>1</v>
      </c>
      <c r="I10" s="27">
        <v>495000</v>
      </c>
      <c r="J10" s="22">
        <v>587265</v>
      </c>
      <c r="K10" s="21">
        <f>J10*H10</f>
        <v>587265</v>
      </c>
      <c r="L10" s="47">
        <v>1</v>
      </c>
      <c r="M10" s="29">
        <v>580000</v>
      </c>
      <c r="N10" s="29">
        <f>+M10*1.19</f>
        <v>690200</v>
      </c>
      <c r="O10" s="29">
        <f>N10*L10</f>
        <v>690200</v>
      </c>
      <c r="P10" s="49"/>
      <c r="Q10" s="50"/>
      <c r="R10" s="50">
        <f>+Q10*1.19</f>
        <v>0</v>
      </c>
      <c r="S10" s="50">
        <f>R10*P10</f>
        <v>0</v>
      </c>
      <c r="T10" s="53">
        <v>42172105</v>
      </c>
      <c r="V10" s="28"/>
    </row>
    <row r="11" spans="1:22" s="11" customFormat="1" hidden="1" x14ac:dyDescent="0.2">
      <c r="A11" s="3"/>
      <c r="B11" s="30"/>
      <c r="C11" s="26"/>
      <c r="D11" s="23"/>
      <c r="E11" s="24"/>
      <c r="F11" s="24">
        <f t="shared" ref="F11:F12" si="5">+E11*1.19</f>
        <v>0</v>
      </c>
      <c r="G11" s="24">
        <f t="shared" si="0"/>
        <v>0</v>
      </c>
      <c r="H11" s="22"/>
      <c r="I11" s="27"/>
      <c r="J11" s="27">
        <f t="shared" ref="J11:J12" si="6">+I11*1.19</f>
        <v>0</v>
      </c>
      <c r="K11" s="21">
        <f t="shared" si="1"/>
        <v>0</v>
      </c>
      <c r="L11" s="47"/>
      <c r="M11" s="29"/>
      <c r="N11" s="29">
        <f t="shared" si="2"/>
        <v>0</v>
      </c>
      <c r="O11" s="29">
        <f t="shared" si="3"/>
        <v>0</v>
      </c>
      <c r="P11" s="49">
        <f>D11</f>
        <v>0</v>
      </c>
      <c r="Q11" s="50"/>
      <c r="R11" s="50"/>
      <c r="S11" s="50">
        <f t="shared" si="4"/>
        <v>0</v>
      </c>
      <c r="T11" s="53"/>
    </row>
    <row r="12" spans="1:22" s="46" customFormat="1" x14ac:dyDescent="0.2">
      <c r="A12" s="37"/>
      <c r="B12" s="54"/>
      <c r="C12" s="38"/>
      <c r="D12" s="39"/>
      <c r="E12" s="12"/>
      <c r="F12" s="40">
        <f t="shared" si="5"/>
        <v>0</v>
      </c>
      <c r="G12" s="40">
        <f>SUM(G6:G11)</f>
        <v>1911140</v>
      </c>
      <c r="H12" s="41"/>
      <c r="I12" s="42"/>
      <c r="J12" s="43">
        <f t="shared" si="6"/>
        <v>0</v>
      </c>
      <c r="K12" s="44">
        <f>SUM(K6:K11)</f>
        <v>1977185</v>
      </c>
      <c r="L12" s="48"/>
      <c r="M12" s="48"/>
      <c r="N12" s="48"/>
      <c r="O12" s="48">
        <f>SUM(O6:O11)</f>
        <v>2689400</v>
      </c>
      <c r="P12" s="51"/>
      <c r="Q12" s="51"/>
      <c r="R12" s="51">
        <f>P12*Q12</f>
        <v>0</v>
      </c>
      <c r="S12" s="51"/>
      <c r="T12" s="45"/>
    </row>
    <row r="15" spans="1:22" x14ac:dyDescent="0.2">
      <c r="J15" s="4"/>
    </row>
    <row r="18" spans="2:3" ht="38.25" x14ac:dyDescent="0.2">
      <c r="B18" s="14" t="s">
        <v>4</v>
      </c>
      <c r="C18" s="18" t="s">
        <v>6</v>
      </c>
    </row>
    <row r="19" spans="2:3" x14ac:dyDescent="0.2">
      <c r="B19" s="35" t="str">
        <f>L4</f>
        <v xml:space="preserve">BMO LINE
  COTIZACION </v>
      </c>
      <c r="C19" s="36">
        <f>O12</f>
        <v>2689400</v>
      </c>
    </row>
    <row r="20" spans="2:3" x14ac:dyDescent="0.2">
      <c r="B20" s="62" t="str">
        <f>D4</f>
        <v xml:space="preserve">LATE CORAZON
 COTIZACION </v>
      </c>
      <c r="C20" s="63">
        <f>G12</f>
        <v>1911140</v>
      </c>
    </row>
    <row r="21" spans="2:3" x14ac:dyDescent="0.2">
      <c r="B21" s="61" t="str">
        <f>H4</f>
        <v>FUNDACIÒN PROYECTO SALVAVIDAS COLOMBIA</v>
      </c>
      <c r="C21" s="36">
        <f>K12</f>
        <v>1977185</v>
      </c>
    </row>
  </sheetData>
  <autoFilter ref="A5:T12" xr:uid="{9DFE2315-EDB0-410C-9397-216951D22D6B}">
    <sortState ref="A6:T12">
      <sortCondition sortBy="cellColor" ref="B5:B12" dxfId="0"/>
    </sortState>
  </autoFilter>
  <mergeCells count="4">
    <mergeCell ref="D4:G4"/>
    <mergeCell ref="H4:K4"/>
    <mergeCell ref="L4:O4"/>
    <mergeCell ref="P4:S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(3)</vt:lpstr>
      <vt:lpstr>ESTUDIO DE MERCADO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Garcia Ferraro</dc:creator>
  <cp:lastModifiedBy>Cristian Javier Cajigas Aguilar</cp:lastModifiedBy>
  <dcterms:created xsi:type="dcterms:W3CDTF">2022-05-03T16:57:20Z</dcterms:created>
  <dcterms:modified xsi:type="dcterms:W3CDTF">2023-09-12T18:41:56Z</dcterms:modified>
</cp:coreProperties>
</file>