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Compartida Betico y Maca\Procesos año 2019\Proceso Examenes Cardiovascuales y Para el Cancer\DOCUMENTOS DEL PROCESO\"/>
    </mc:Choice>
  </mc:AlternateContent>
  <workbookProtection workbookPassword="EA37" lockStructure="1"/>
  <bookViews>
    <workbookView xWindow="0" yWindow="0" windowWidth="28800" windowHeight="11835"/>
  </bookViews>
  <sheets>
    <sheet name="presupuesto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4" i="1" l="1"/>
  <c r="K13" i="1"/>
  <c r="K5" i="1" l="1"/>
  <c r="K6" i="1"/>
  <c r="J5" i="1" l="1"/>
  <c r="I5" i="1"/>
  <c r="G6" i="1"/>
  <c r="G7" i="1"/>
  <c r="G8" i="1"/>
  <c r="G5" i="1"/>
  <c r="E7" i="1"/>
  <c r="E6" i="1"/>
  <c r="J6" i="1"/>
  <c r="J7" i="1"/>
  <c r="J8" i="1"/>
  <c r="E9" i="1" l="1"/>
  <c r="K7" i="1"/>
  <c r="K8" i="1"/>
  <c r="K9" i="1" l="1"/>
  <c r="K11" i="1" s="1"/>
  <c r="G9" i="1"/>
  <c r="I9" i="1"/>
</calcChain>
</file>

<file path=xl/sharedStrings.xml><?xml version="1.0" encoding="utf-8"?>
<sst xmlns="http://schemas.openxmlformats.org/spreadsheetml/2006/main" count="24" uniqueCount="16">
  <si>
    <t>HISTORICO</t>
  </si>
  <si>
    <t>PROMEDIO</t>
  </si>
  <si>
    <t>Valor Unitario Incluido IVA</t>
  </si>
  <si>
    <t>Valor Total Incluido IVA</t>
  </si>
  <si>
    <t>Cantidad de Personas</t>
  </si>
  <si>
    <t>Cantidad de Sesiones</t>
  </si>
  <si>
    <t>Descripción</t>
  </si>
  <si>
    <t>Total Presupuesto</t>
  </si>
  <si>
    <t>Total</t>
  </si>
  <si>
    <t>1. TAMIZAJE CARDIOVASCULAR</t>
  </si>
  <si>
    <t>Presupuesto oficial Contratar en nombre de la Nación - Consejo Superior de la Judicatura – Dirección Seccional de Administración Judicial-  los servicios de tamizaje cardiovascular, mamografía para mujeres y antígeno prostático para hombres” para los servidores judiciales de la Rama Judicial de Armenia, Quindío</t>
  </si>
  <si>
    <t>3. ANTÍGENO PROSTÁTICO</t>
  </si>
  <si>
    <t>4. CONSULTA MÉDICA</t>
  </si>
  <si>
    <t>LABORATORIO CLÍNICO CDC</t>
  </si>
  <si>
    <t>DINÁMICA</t>
  </si>
  <si>
    <t xml:space="preserve">2.  MAMOGRAFÍA - ECOGRAFÍA DE SENO-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</si>
</sst>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8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/>
    <xf numFmtId="3" fontId="2" fillId="0" borderId="0" xfId="0" applyNumberFormat="1" applyFont="1"/>
    <xf numFmtId="0" fontId="1" fillId="0" borderId="1" xfId="0" applyFont="1" applyFill="1" applyBorder="1" applyAlignment="1">
      <alignment wrapText="1"/>
    </xf>
    <xf numFmtId="3" fontId="2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3" fontId="1" fillId="2" borderId="1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top" wrapText="1"/>
    </xf>
    <xf numFmtId="0" fontId="1" fillId="2" borderId="4" xfId="0" applyFont="1" applyFill="1" applyBorder="1" applyAlignment="1">
      <alignment horizontal="right"/>
    </xf>
    <xf numFmtId="0" fontId="1" fillId="0" borderId="1" xfId="0" applyFont="1" applyFill="1" applyBorder="1" applyAlignment="1">
      <alignment horizontal="justify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right"/>
    </xf>
    <xf numFmtId="3" fontId="1" fillId="2" borderId="1" xfId="0" applyNumberFormat="1" applyFont="1" applyFill="1" applyBorder="1" applyAlignment="1">
      <alignment horizontal="right"/>
    </xf>
    <xf numFmtId="0" fontId="1" fillId="0" borderId="7" xfId="0" applyFont="1" applyFill="1" applyBorder="1" applyAlignment="1"/>
    <xf numFmtId="0" fontId="1" fillId="0" borderId="6" xfId="0" applyFont="1" applyFill="1" applyBorder="1" applyAlignment="1"/>
    <xf numFmtId="3" fontId="1" fillId="2" borderId="4" xfId="0" applyNumberFormat="1" applyFont="1" applyFill="1" applyBorder="1" applyAlignment="1">
      <alignment horizontal="center"/>
    </xf>
    <xf numFmtId="3" fontId="1" fillId="0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3" fontId="3" fillId="0" borderId="0" xfId="0" applyNumberFormat="1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Views>
    <sheetView showGridLines="0" tabSelected="1" zoomScale="154" zoomScaleNormal="154" workbookViewId="0">
      <selection activeCell="G5" sqref="G5:G8"/>
    </sheetView>
  </sheetViews>
  <sheetFormatPr baseColWidth="10" defaultRowHeight="11.25" x14ac:dyDescent="0.2"/>
  <cols>
    <col min="1" max="1" width="37" style="1" bestFit="1" customWidth="1"/>
    <col min="2" max="2" width="9.140625" style="1" customWidth="1"/>
    <col min="3" max="5" width="9.42578125" style="1" customWidth="1"/>
    <col min="6" max="7" width="12.28515625" style="1" customWidth="1"/>
    <col min="8" max="9" width="10.85546875" style="1" customWidth="1"/>
    <col min="10" max="11" width="14.5703125" style="1" customWidth="1"/>
    <col min="12" max="16384" width="11.42578125" style="1"/>
  </cols>
  <sheetData>
    <row r="1" spans="1:14" ht="43.5" customHeight="1" x14ac:dyDescent="0.2">
      <c r="A1" s="21" t="s">
        <v>10</v>
      </c>
      <c r="B1" s="21"/>
      <c r="C1" s="21"/>
      <c r="D1" s="21"/>
      <c r="E1" s="21"/>
      <c r="F1" s="21"/>
      <c r="G1" s="21"/>
      <c r="H1" s="21"/>
      <c r="I1" s="21"/>
      <c r="J1" s="21"/>
      <c r="K1" s="21"/>
    </row>
    <row r="2" spans="1:14" x14ac:dyDescent="0.2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</row>
    <row r="3" spans="1:14" x14ac:dyDescent="0.2">
      <c r="A3" s="24" t="s">
        <v>6</v>
      </c>
      <c r="B3" s="24" t="s">
        <v>4</v>
      </c>
      <c r="C3" s="24" t="s">
        <v>5</v>
      </c>
      <c r="D3" s="22" t="s">
        <v>14</v>
      </c>
      <c r="E3" s="23"/>
      <c r="F3" s="22" t="s">
        <v>13</v>
      </c>
      <c r="G3" s="23"/>
      <c r="H3" s="22" t="s">
        <v>0</v>
      </c>
      <c r="I3" s="23"/>
      <c r="J3" s="22" t="s">
        <v>1</v>
      </c>
      <c r="K3" s="23"/>
    </row>
    <row r="4" spans="1:14" ht="45" x14ac:dyDescent="0.2">
      <c r="A4" s="24"/>
      <c r="B4" s="24"/>
      <c r="C4" s="24"/>
      <c r="D4" s="19" t="s">
        <v>2</v>
      </c>
      <c r="E4" s="19" t="s">
        <v>3</v>
      </c>
      <c r="F4" s="12" t="s">
        <v>2</v>
      </c>
      <c r="G4" s="12" t="s">
        <v>3</v>
      </c>
      <c r="H4" s="12" t="s">
        <v>2</v>
      </c>
      <c r="I4" s="12" t="s">
        <v>3</v>
      </c>
      <c r="J4" s="12" t="s">
        <v>2</v>
      </c>
      <c r="K4" s="12" t="s">
        <v>3</v>
      </c>
    </row>
    <row r="5" spans="1:14" x14ac:dyDescent="0.2">
      <c r="A5" s="10" t="s">
        <v>9</v>
      </c>
      <c r="B5" s="20">
        <v>21</v>
      </c>
      <c r="C5" s="7">
        <v>1</v>
      </c>
      <c r="D5" s="4"/>
      <c r="E5" s="4"/>
      <c r="F5" s="4">
        <v>20900</v>
      </c>
      <c r="G5" s="4">
        <f>+F5*B5</f>
        <v>438900</v>
      </c>
      <c r="H5" s="4">
        <v>83333</v>
      </c>
      <c r="I5" s="4">
        <f>+H5*B5</f>
        <v>1749993</v>
      </c>
      <c r="J5" s="4">
        <f>ROUND((AVERAGE(D5,F5,H5)),0)</f>
        <v>52117</v>
      </c>
      <c r="K5" s="18">
        <f>+J5*C5*B5</f>
        <v>1094457</v>
      </c>
      <c r="N5" s="2"/>
    </row>
    <row r="6" spans="1:14" ht="13.5" customHeight="1" x14ac:dyDescent="0.2">
      <c r="A6" s="8" t="s">
        <v>15</v>
      </c>
      <c r="B6" s="7">
        <v>120</v>
      </c>
      <c r="C6" s="7">
        <v>1</v>
      </c>
      <c r="D6" s="4">
        <v>139585</v>
      </c>
      <c r="E6" s="4">
        <f>+B6*D6</f>
        <v>16750200</v>
      </c>
      <c r="F6" s="4">
        <v>50000</v>
      </c>
      <c r="G6" s="4">
        <f t="shared" ref="G6:G8" si="0">+F6*B6</f>
        <v>6000000</v>
      </c>
      <c r="H6" s="4"/>
      <c r="I6" s="4"/>
      <c r="J6" s="4">
        <f t="shared" ref="J6:J8" si="1">ROUND((AVERAGE(D6,F6,H6)),0)</f>
        <v>94793</v>
      </c>
      <c r="K6" s="18">
        <f>+B6*C6*J6</f>
        <v>11375160</v>
      </c>
    </row>
    <row r="7" spans="1:14" x14ac:dyDescent="0.2">
      <c r="A7" s="3" t="s">
        <v>11</v>
      </c>
      <c r="B7" s="7">
        <v>120</v>
      </c>
      <c r="C7" s="7">
        <v>1</v>
      </c>
      <c r="D7" s="4">
        <v>106350</v>
      </c>
      <c r="E7" s="4">
        <f>+D7*B7</f>
        <v>12762000</v>
      </c>
      <c r="F7" s="4">
        <v>22200</v>
      </c>
      <c r="G7" s="4">
        <f t="shared" si="0"/>
        <v>2664000</v>
      </c>
      <c r="H7" s="4"/>
      <c r="I7" s="4"/>
      <c r="J7" s="4">
        <f t="shared" si="1"/>
        <v>64275</v>
      </c>
      <c r="K7" s="18">
        <f>+B7*C7*J7</f>
        <v>7713000</v>
      </c>
      <c r="L7" s="2"/>
    </row>
    <row r="8" spans="1:14" x14ac:dyDescent="0.2">
      <c r="A8" s="3" t="s">
        <v>12</v>
      </c>
      <c r="B8" s="7">
        <v>51</v>
      </c>
      <c r="C8" s="7">
        <v>1</v>
      </c>
      <c r="D8" s="4"/>
      <c r="E8" s="4"/>
      <c r="F8" s="4">
        <v>25000</v>
      </c>
      <c r="G8" s="4">
        <f t="shared" si="0"/>
        <v>1275000</v>
      </c>
      <c r="H8" s="4"/>
      <c r="I8" s="4"/>
      <c r="J8" s="4">
        <f t="shared" si="1"/>
        <v>25000</v>
      </c>
      <c r="K8" s="18">
        <f>+B8*C8*J8</f>
        <v>1275000</v>
      </c>
    </row>
    <row r="9" spans="1:14" x14ac:dyDescent="0.2">
      <c r="A9" s="15"/>
      <c r="B9" s="15"/>
      <c r="C9" s="16"/>
      <c r="D9" s="13" t="s">
        <v>8</v>
      </c>
      <c r="E9" s="17">
        <f>SUM(E6:E8)</f>
        <v>29512200</v>
      </c>
      <c r="F9" s="13" t="s">
        <v>8</v>
      </c>
      <c r="G9" s="17">
        <f>SUM(G5:G8)</f>
        <v>10377900</v>
      </c>
      <c r="H9" s="13" t="s">
        <v>8</v>
      </c>
      <c r="I9" s="14">
        <f>SUM(I5:I8)</f>
        <v>1749993</v>
      </c>
      <c r="J9" s="9" t="s">
        <v>7</v>
      </c>
      <c r="K9" s="6">
        <f>SUM(K5:K8)</f>
        <v>21457617</v>
      </c>
      <c r="L9" s="2"/>
    </row>
    <row r="10" spans="1:14" x14ac:dyDescent="0.2">
      <c r="C10" s="5"/>
      <c r="D10" s="5"/>
      <c r="E10" s="5"/>
      <c r="K10" s="25">
        <v>21460000</v>
      </c>
      <c r="L10" s="2"/>
    </row>
    <row r="11" spans="1:14" x14ac:dyDescent="0.2">
      <c r="K11" s="25">
        <f>+K10-K9</f>
        <v>2383</v>
      </c>
    </row>
    <row r="12" spans="1:14" x14ac:dyDescent="0.2">
      <c r="K12" s="26"/>
    </row>
    <row r="13" spans="1:14" x14ac:dyDescent="0.2">
      <c r="K13" s="25">
        <f>K9*5%</f>
        <v>1072880.8500000001</v>
      </c>
      <c r="L13" s="2"/>
    </row>
    <row r="14" spans="1:14" x14ac:dyDescent="0.2">
      <c r="K14" s="26">
        <f>200*828818</f>
        <v>165763600</v>
      </c>
    </row>
    <row r="15" spans="1:14" x14ac:dyDescent="0.2">
      <c r="K15" s="26"/>
    </row>
  </sheetData>
  <sheetProtection password="EA37" sheet="1" objects="1" scenarios="1"/>
  <mergeCells count="8">
    <mergeCell ref="A1:K1"/>
    <mergeCell ref="J3:K3"/>
    <mergeCell ref="C3:C4"/>
    <mergeCell ref="B3:B4"/>
    <mergeCell ref="A3:A4"/>
    <mergeCell ref="F3:G3"/>
    <mergeCell ref="H3:I3"/>
    <mergeCell ref="D3:E3"/>
  </mergeCells>
  <pageMargins left="0.7" right="0.7" top="0.75" bottom="0.75" header="0.3" footer="0.3"/>
  <pageSetup paperSize="14" orientation="portrait" horizont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</vt:lpstr>
    </vt:vector>
  </TitlesOfParts>
  <Company>csj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Usuario de Windows</cp:lastModifiedBy>
  <dcterms:created xsi:type="dcterms:W3CDTF">2017-09-04T13:29:22Z</dcterms:created>
  <dcterms:modified xsi:type="dcterms:W3CDTF">2019-09-19T22:49:20Z</dcterms:modified>
</cp:coreProperties>
</file>