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72.23.131.133\Contratos\1. ADQUISICION Y BIENES\9. VIGENCIA 2023\2. LP\LP-004-ICFE-2023 MTT. CUBIERTAS  OK\CONTRATO GRUPO No. 2\"/>
    </mc:Choice>
  </mc:AlternateContent>
  <bookViews>
    <workbookView xWindow="0" yWindow="0" windowWidth="20400" windowHeight="7500"/>
  </bookViews>
  <sheets>
    <sheet name="PPTO VALLEDUPAR" sheetId="1" r:id="rId1"/>
    <sheet name="PPTO MURILLO" sheetId="3" r:id="rId2"/>
  </sheets>
  <externalReferences>
    <externalReference r:id="rId3"/>
    <externalReference r:id="rId4"/>
    <externalReference r:id="rId5"/>
    <externalReference r:id="rId6"/>
    <externalReference r:id="rId7"/>
  </externalReferences>
  <definedNames>
    <definedName name="_xlnm._FilterDatabase" localSheetId="1" hidden="1">'PPTO MURILLO'!$A$8:$G$71</definedName>
    <definedName name="_xlcn.WorksheetConnection_PPTOFASE2AcabadosArquitecturaEd.Ingenieria2.xlsxTB_BD_PPTO" localSheetId="1" hidden="1">TB_BD_PPTO</definedName>
    <definedName name="_xlcn.WorksheetConnection_PPTOFASE2AcabadosArquitecturaEd.Ingenieria2.xlsxTB_BD_PPTO" hidden="1">TB_BD_PPTO</definedName>
    <definedName name="_xlcn.WorksheetConnection_PPTOFASE2AcabadosArquitecturaEd.Ingenieria2.xlsxTB_CAPITULOS" localSheetId="1" hidden="1">TB_CAPITULOS</definedName>
    <definedName name="_xlcn.WorksheetConnection_PPTOFASE2AcabadosArquitecturaEd.Ingenieria2.xlsxTB_CAPITULOS" hidden="1">TB_CAPITULOS</definedName>
    <definedName name="Acero" localSheetId="1">#REF!</definedName>
    <definedName name="Acero">#REF!</definedName>
    <definedName name="Agregados" localSheetId="1">#REF!</definedName>
    <definedName name="Agregados">#REF!</definedName>
    <definedName name="Apar.Sanitarios" localSheetId="1">#REF!</definedName>
    <definedName name="Apar.Sanitarios">#REF!</definedName>
    <definedName name="_xlnm.Print_Area" localSheetId="1">'PPTO MURILLO'!$A$1:$G$82</definedName>
    <definedName name="_xlnm.Print_Area" localSheetId="0">'PPTO VALLEDUPAR'!$A$1:$G$76</definedName>
    <definedName name="Carp.Aluminio" localSheetId="1">#REF!</definedName>
    <definedName name="Carp.Aluminio">#REF!</definedName>
    <definedName name="Carp.Metalica" localSheetId="1">#REF!</definedName>
    <definedName name="Carp.Metalica">#REF!</definedName>
    <definedName name="Cerrajeria" localSheetId="1">#REF!</definedName>
    <definedName name="Cerrajeria">#REF!</definedName>
    <definedName name="Ciudades" localSheetId="1">#REF!</definedName>
    <definedName name="Ciudades">#REF!</definedName>
    <definedName name="Combustible" localSheetId="1">#REF!</definedName>
    <definedName name="Combustible">#REF!</definedName>
    <definedName name="Concretos" localSheetId="1">#REF!</definedName>
    <definedName name="Concretos">#REF!</definedName>
    <definedName name="Cuadrillas" localSheetId="1">#REF!</definedName>
    <definedName name="Cuadrillas">#REF!</definedName>
    <definedName name="Cubierta" localSheetId="1">#REF!</definedName>
    <definedName name="Cubierta">#REF!</definedName>
    <definedName name="Drywall" localSheetId="1">#REF!</definedName>
    <definedName name="Drywall">#REF!</definedName>
    <definedName name="EQUIPO">'[1]EQUIPO Y HERRAMIENTAS'!$C$3:$F$171</definedName>
    <definedName name="EQUIPOS">'[2]EQUIPO Y HERRAMIENTAS'!$C$3:$F$168</definedName>
    <definedName name="EquiposEspeciales">#REF!</definedName>
    <definedName name="EQUIPOYHERRAMIENTAS">[3]EQUIPOYHERRAMIENTAS!$A$3:$C$171</definedName>
    <definedName name="EURO">#REF!</definedName>
    <definedName name="F.AIU" localSheetId="1">#REF!</definedName>
    <definedName name="F.AIU">#REF!</definedName>
    <definedName name="F.APUs2" localSheetId="1">#REF!</definedName>
    <definedName name="F.APUs2">#REF!</definedName>
    <definedName name="F.CAP" localSheetId="1">#REF!</definedName>
    <definedName name="F.CAP">#REF!</definedName>
    <definedName name="F.ITEM" localSheetId="1">#REF!</definedName>
    <definedName name="F.ITEM">#REF!</definedName>
    <definedName name="F.SUBCAP" localSheetId="1">#REF!</definedName>
    <definedName name="F.SUBCAP">#REF!</definedName>
    <definedName name="fecha">[4]APU!$I$3</definedName>
    <definedName name="Ferreteria">#REF!</definedName>
    <definedName name="Formaletas" localSheetId="1">#REF!</definedName>
    <definedName name="Formaletas">#REF!</definedName>
    <definedName name="Geosinteticos" localSheetId="1">#REF!</definedName>
    <definedName name="Geosinteticos">#REF!</definedName>
    <definedName name="ID_APUs" localSheetId="1">#REF!</definedName>
    <definedName name="ID_APUs">#REF!</definedName>
    <definedName name="ID_CAPITULOS" localSheetId="1">#REF!</definedName>
    <definedName name="ID_CAPITULOS">#REF!</definedName>
    <definedName name="ID_MEDIDAS" localSheetId="1">#REF!</definedName>
    <definedName name="ID_MEDIDAS">#REF!</definedName>
    <definedName name="Impermeabilizantes" localSheetId="1">#REF!</definedName>
    <definedName name="Impermeabilizantes">#REF!</definedName>
    <definedName name="Inst.Electricas" localSheetId="1">#REF!</definedName>
    <definedName name="Inst.Electricas">#REF!</definedName>
    <definedName name="Inst.Hidrosanitarias" localSheetId="1">#REF!</definedName>
    <definedName name="Inst.Hidrosanitarias">#REF!</definedName>
    <definedName name="IVA" localSheetId="1">#REF!</definedName>
    <definedName name="IVA">#REF!</definedName>
    <definedName name="IVA_2017" localSheetId="1">#REF!</definedName>
    <definedName name="IVA_2017">#REF!</definedName>
    <definedName name="Ladrillos" localSheetId="1">#REF!</definedName>
    <definedName name="Ladrillos">#REF!</definedName>
    <definedName name="lily" localSheetId="1">#REF!</definedName>
    <definedName name="lily">#REF!</definedName>
    <definedName name="Maderas" localSheetId="1">#REF!</definedName>
    <definedName name="Maderas">#REF!</definedName>
    <definedName name="MANO">[3]MANO!$A$1:$C$7</definedName>
    <definedName name="MANOBRA">#REF!</definedName>
    <definedName name="MI" localSheetId="1">#REF!</definedName>
    <definedName name="MI">#REF!</definedName>
    <definedName name="MICOLUMNA" localSheetId="1">#REF!</definedName>
    <definedName name="MICOLUMNA">#REF!</definedName>
    <definedName name="MOBRA" localSheetId="1">#REF!</definedName>
    <definedName name="MOBRA">#REF!</definedName>
    <definedName name="Pinturas" localSheetId="1">#REF!</definedName>
    <definedName name="Pinturas">#REF!</definedName>
    <definedName name="PisosEnchapes" localSheetId="1">#REF!</definedName>
    <definedName name="PisosEnchapes">#REF!</definedName>
    <definedName name="Prefabricados" localSheetId="1">#REF!</definedName>
    <definedName name="Prefabricados">#REF!</definedName>
    <definedName name="proyecto">[4]APU!$I$1</definedName>
    <definedName name="_xlnm.Print_Titles" localSheetId="1">'PPTO MURILLO'!$1:$8</definedName>
    <definedName name="_xlnm.Print_Titles" localSheetId="0">'PPTO VALLEDUPAR'!$1:$8</definedName>
    <definedName name="TRM" localSheetId="1">#REF!</definedName>
    <definedName name="TRM">#REF!</definedName>
    <definedName name="ubicacion">[4]APU!$I$2</definedName>
    <definedName name="VariosAnalisi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1" i="3" l="1"/>
  <c r="G70" i="3"/>
  <c r="G69" i="3"/>
  <c r="G71" i="3" s="1"/>
  <c r="G66" i="3"/>
  <c r="G65" i="3"/>
  <c r="G62" i="3"/>
  <c r="G63" i="3" s="1"/>
  <c r="G59" i="3"/>
  <c r="G60" i="3" s="1"/>
  <c r="G56" i="3"/>
  <c r="G55" i="3"/>
  <c r="G54" i="3"/>
  <c r="G53" i="3"/>
  <c r="G52" i="3"/>
  <c r="G51" i="3"/>
  <c r="G50" i="3"/>
  <c r="G47" i="3"/>
  <c r="G46" i="3"/>
  <c r="G45" i="3"/>
  <c r="G48" i="3" s="1"/>
  <c r="G42" i="3"/>
  <c r="G43" i="3" s="1"/>
  <c r="G39" i="3"/>
  <c r="G40" i="3" s="1"/>
  <c r="G36" i="3"/>
  <c r="G35" i="3"/>
  <c r="G34" i="3"/>
  <c r="G33" i="3"/>
  <c r="G32" i="3"/>
  <c r="G31" i="3"/>
  <c r="G30" i="3"/>
  <c r="G29" i="3"/>
  <c r="G28" i="3"/>
  <c r="G25" i="3"/>
  <c r="G24" i="3"/>
  <c r="G23" i="3"/>
  <c r="G22" i="3"/>
  <c r="G19" i="3"/>
  <c r="G18" i="3"/>
  <c r="G17" i="3"/>
  <c r="G16" i="3"/>
  <c r="G15" i="3"/>
  <c r="G14" i="3"/>
  <c r="G13" i="3"/>
  <c r="G12" i="3"/>
  <c r="G11" i="3"/>
  <c r="G10" i="3"/>
  <c r="G64" i="1"/>
  <c r="G65" i="1" s="1"/>
  <c r="G61" i="1"/>
  <c r="G62" i="1" s="1"/>
  <c r="G58" i="1"/>
  <c r="G57" i="1"/>
  <c r="G54" i="1"/>
  <c r="G53" i="1"/>
  <c r="G55" i="1" s="1"/>
  <c r="G50" i="1"/>
  <c r="G51" i="1" s="1"/>
  <c r="G47" i="1"/>
  <c r="G48" i="1" s="1"/>
  <c r="G44" i="1"/>
  <c r="G43" i="1"/>
  <c r="G45" i="1" s="1"/>
  <c r="G40" i="1"/>
  <c r="G39" i="1"/>
  <c r="G36" i="1"/>
  <c r="G37" i="1" s="1"/>
  <c r="G33" i="1"/>
  <c r="G32" i="1"/>
  <c r="G34" i="1" s="1"/>
  <c r="G29" i="1"/>
  <c r="G28" i="1"/>
  <c r="G25" i="1"/>
  <c r="G24" i="1"/>
  <c r="G23" i="1"/>
  <c r="G22" i="1"/>
  <c r="G21" i="1"/>
  <c r="G20" i="1"/>
  <c r="G19" i="1"/>
  <c r="G16" i="1"/>
  <c r="G15" i="1"/>
  <c r="G14" i="1"/>
  <c r="G13" i="1"/>
  <c r="G12" i="1"/>
  <c r="G11" i="1"/>
  <c r="G10" i="1"/>
  <c r="G17" i="1" s="1"/>
  <c r="G67" i="3" l="1"/>
  <c r="G37" i="3"/>
  <c r="G30" i="1"/>
  <c r="G26" i="3"/>
  <c r="G26" i="1"/>
  <c r="G41" i="1"/>
  <c r="G59" i="1"/>
  <c r="G20" i="3"/>
  <c r="G57" i="3"/>
  <c r="G73" i="3" l="1"/>
  <c r="G76" i="3"/>
  <c r="G78" i="3"/>
  <c r="G80" i="3" s="1"/>
  <c r="G74" i="3" l="1"/>
  <c r="U82" i="3" s="1"/>
  <c r="U73" i="3"/>
  <c r="F72" i="1"/>
  <c r="F70" i="1"/>
  <c r="F68" i="1"/>
  <c r="G67" i="1" l="1"/>
  <c r="G70" i="1" l="1"/>
  <c r="G72" i="1"/>
  <c r="G74" i="1" s="1"/>
  <c r="G68" i="1"/>
  <c r="G75" i="1" l="1"/>
  <c r="R82" i="3" s="1"/>
  <c r="V83" i="3" s="1"/>
</calcChain>
</file>

<file path=xl/sharedStrings.xml><?xml version="1.0" encoding="utf-8"?>
<sst xmlns="http://schemas.openxmlformats.org/spreadsheetml/2006/main" count="353" uniqueCount="188">
  <si>
    <t>MINISTERIO DE DEFENSA NACIONAL
INSTITUTO DE CASAS FISCALES DEL EJÉRCITO</t>
  </si>
  <si>
    <t>PRESUPUESTO AÑO 2023</t>
  </si>
  <si>
    <t>VERSION:</t>
  </si>
  <si>
    <t>CODIGO: ICFE-P6-F26</t>
  </si>
  <si>
    <t xml:space="preserve">FECHA DE EMISIÓN: </t>
  </si>
  <si>
    <t>ZONA</t>
  </si>
  <si>
    <t>VALLEDUPAR</t>
  </si>
  <si>
    <t>CESAR</t>
  </si>
  <si>
    <t>OBRA:</t>
  </si>
  <si>
    <t>MANTENIMIENTO DE CUBIERTA DEL EDIFICIO GUATAPURI EN VALLEDUPAR</t>
  </si>
  <si>
    <t>ÁREA m2:</t>
  </si>
  <si>
    <t>UNIDAD:</t>
  </si>
  <si>
    <t>*El registro de Precios de Insumos no tiene en cuenta escalas por volumen de compras ni descuentos por ningún concepto. Como regla general tiene en cuenta el IVA y el valor de transporte. El Interesado debe verificar esta condición con su Proveedor.</t>
  </si>
  <si>
    <t>ITEM</t>
  </si>
  <si>
    <t>No. Memorias</t>
  </si>
  <si>
    <t>ACTIVIDADES</t>
  </si>
  <si>
    <t>UND.</t>
  </si>
  <si>
    <t>CANT.</t>
  </si>
  <si>
    <t>VR. UNITARIO</t>
  </si>
  <si>
    <t>VR. TOTAL</t>
  </si>
  <si>
    <t>1,00</t>
  </si>
  <si>
    <t>PRELIMINARES</t>
  </si>
  <si>
    <t>1,01</t>
  </si>
  <si>
    <t>CERRAMIENTO PERIMETRAL PROVISIONAL en polisombra verde, altura: 2,10 m. Incluye puerta de acceso, bases en concreto,  mantenimiento durante la ejecución de la obra, desmonte al finalizar y retiro de sobrantes a botadero autorizado.</t>
  </si>
  <si>
    <t>m</t>
  </si>
  <si>
    <t>1,02</t>
  </si>
  <si>
    <t>DEMOLICIÓN ENCHAPE Y ALISTADO DE PISOS (en todos los materiales existentes). Incluye lineales, demolición de bordillos, guardaescoba y demás acabados existentes en piso, así como el trasiego vertical y horizontal, cargue y retiro de escombros a escombrera autorizada, segun normatividad ambiental.</t>
  </si>
  <si>
    <t>m2</t>
  </si>
  <si>
    <t>1,03</t>
  </si>
  <si>
    <t>Demolición de manto y alistado existentes en cubierta y canales de desagüe. Incluye lineales, filos, dilataciones, desmonte de rejillas, procedimiento y herramientas adecuadas para conservar estructura, trasiego vertical y horizontal, cargue y retiro de residuos  a escombrera autorizada, segun normativa ambiental.</t>
  </si>
  <si>
    <t>1,04</t>
  </si>
  <si>
    <t>DESMONTE  DE TEJA tipo canaleta 90 de asbesto cemento.  Incluye trabajo en alturas contempla  lineales, ganchos, amarres y todos los elementos de fijación.</t>
  </si>
  <si>
    <t>1,05</t>
  </si>
  <si>
    <t>DEMOLICIÓN PAÑETE FACHADAS (humedades) espesor variable. Incluye filos, lineales y dilataciones, trabajo en alturas (contempla andamios, kit completo cuerpo entero de trabajo, seguridad en alturas y señalización), procedimiento y herramientas  adecuadas para conservar muro y estructura, trasiego vertical y horizontal, cargue y retiro de residuos a botadero autorizado.</t>
  </si>
  <si>
    <t>1,06</t>
  </si>
  <si>
    <t>DESMONTE CIELO RASO. Incluye desmonte de estructura (perfilería) y elementos de fijación, procedimiento y herramientas adecuadas para no afectar la estructura, trasiego vertical y horizontal,  cargue y retiro de residuos  a botadero autorizado.</t>
  </si>
  <si>
    <t>1,07</t>
  </si>
  <si>
    <t>DESMONTE DE APARTOS ELECTRICOS.Desmonte de salidas e iluminacion en baños (balas) y cocina (roseta)</t>
  </si>
  <si>
    <t>un</t>
  </si>
  <si>
    <t>TOTAL PRELIMINARES</t>
  </si>
  <si>
    <t>2,00</t>
  </si>
  <si>
    <t>RED DE DESAGUES</t>
  </si>
  <si>
    <t>2,01</t>
  </si>
  <si>
    <t>SUMINISTRO E INSTALACIÓN DE SALIDA DESAGÜE PVC-S   4". Sanitarios. Incluye tubería (Promedio 0,60 m), accesorios, yee, codo 90°.</t>
  </si>
  <si>
    <t>2,02</t>
  </si>
  <si>
    <t>Suministro e instalación de Bajante rectangular tipo RAIMAX o similar Aguas lluvias 4". Incluye accesorios, junta de expansión y soportes de fijación a muro.</t>
  </si>
  <si>
    <t>2,03</t>
  </si>
  <si>
    <t>Suministro e instalación de Rejilla tragante en aluminio de 5" x 4" con sosco.</t>
  </si>
  <si>
    <t>2,04</t>
  </si>
  <si>
    <t>PERFORACION CON SACA-NUCLEOS PARA TUBERIA DE 4" - e:0,15 , incluye resane y sellado con Sikadur o equialente.</t>
  </si>
  <si>
    <t>2,05</t>
  </si>
  <si>
    <t>DESMONTE DE TUBERIA PVC DE 3" A  6" (Incluye regata y desmonte de accesorios.)</t>
  </si>
  <si>
    <t>2,06</t>
  </si>
  <si>
    <t>SUMINISTRO Y APLICACIÓN DE PINTURA DE TUBERIA PVC DE 4"</t>
  </si>
  <si>
    <t>2,07</t>
  </si>
  <si>
    <t>SUMINISTRO E INSTALACIÓN DE TUBERIA PVC-S 4"  (Red sanitaria). Incluye excavación manual en material heterogéneo, relleno inicial en base granular B-200 o arena, compactación, instalación y accesorios.</t>
  </si>
  <si>
    <t>TOTAL RED DE DESAGUES</t>
  </si>
  <si>
    <t>3,00</t>
  </si>
  <si>
    <t>INSTALACIONES ELECTRICAS</t>
  </si>
  <si>
    <t>3,01</t>
  </si>
  <si>
    <t>13,1</t>
  </si>
  <si>
    <t>Suministro e instalación de Salida de iluminación en tubo conduit PVC Plus+SCH 40 de 3/4", 2 m promedio con conductores de cobre 2No12 + 1No12 desnudo. Incluye soportes, cajas y accesorios necesarios para completar la salida.</t>
  </si>
  <si>
    <t>3,02</t>
  </si>
  <si>
    <t>13,2</t>
  </si>
  <si>
    <t>Suministro e instalación de Salida de iluminación en tubo conduit PVC Plus+SCH 40 de 3/4", 5 m promedio con conductores de cobre 2No12 + 1No12 desnudo. Incluye soportes, cajas y accesorios necesarios para completar la salida.</t>
  </si>
  <si>
    <t>TOTAL INSTALACIONES ELECTRICAS</t>
  </si>
  <si>
    <t>4,00</t>
  </si>
  <si>
    <t>LUMINARIAS</t>
  </si>
  <si>
    <t>4,01</t>
  </si>
  <si>
    <t>14,1</t>
  </si>
  <si>
    <t>Suministro, montaje y conexión de panel LED circular 8" 12W - 120 V de incrustar en cielo raso. Incluye accesorios de conexión y fijación.</t>
  </si>
  <si>
    <t>4,02</t>
  </si>
  <si>
    <t>14,2</t>
  </si>
  <si>
    <t>Suministro, montaje y conexión de bala LED de incrustar, 3W, para cielo raso en madera de lavamanos.</t>
  </si>
  <si>
    <t>TOTAL LUMINARIAS</t>
  </si>
  <si>
    <t>5,00</t>
  </si>
  <si>
    <t>MAMPOSTERIA</t>
  </si>
  <si>
    <t>5,01</t>
  </si>
  <si>
    <t>Cambio de piezas de ladrillo a la vista en fachada. Incluye mortero 1:3  y trabajo en alturas (contempla andamios, kit completo cuerpo entero de trabajo, seguridad en alturas y señalización)</t>
  </si>
  <si>
    <t>TOTAL MAMPOSTERIA</t>
  </si>
  <si>
    <t>6,00</t>
  </si>
  <si>
    <t>MORTEROS, PAÑETES Y RESANES</t>
  </si>
  <si>
    <t>6,01</t>
  </si>
  <si>
    <t xml:space="preserve">Pañete liso  1:3 en muros interiores. Incluye mochetas, antepechos, dinteles, filos, lineales y dilataciones. </t>
  </si>
  <si>
    <t>6,02</t>
  </si>
  <si>
    <t>Pañete fachadas espesor variable, con mortero impermeabilizado. Incluye retiro de material existente, movimiento vertical y horizontal, cargue y retiro de escombros a botadero autorizado, trabajo en alturas (contempla andamios, kit completo cuerpo entero de trabajo y seguridad en alturas), así como los lineales, filos y dilataciones.</t>
  </si>
  <si>
    <t>TOTAL MORTEROS, PAÑETES Y RESANES</t>
  </si>
  <si>
    <t>7,00</t>
  </si>
  <si>
    <t>IMPERMEABILIZACIONES Y CUBIERTA</t>
  </si>
  <si>
    <t>7,01</t>
  </si>
  <si>
    <t>Suministro e instalación de teja en canaleta 43 Eternit o similar. Incluye trabajo en alturas (contempla andamios, kit completo cuerpo entero de trabajo, seguridad en alturas y señalización), lineales, ganchos, amarres y todos los elementos de fijación.</t>
  </si>
  <si>
    <t>7,02</t>
  </si>
  <si>
    <t>Impermeabilizacion de viga canales en manto asfaltico de 3mm, con acabado pintura reflectiva de aluminio, incluye preparación de superficie, tratamiento de fisuras, manto asfáltico, imprimación o puente de adherencia, sellos, media cañas, antepecho a altura minima de 30 cm, poyos, lineales, cuello de bajantes, implementos y capacitacion para trabajo en alturas certificados, todo lo necesario para su correcta instalación y funcionamiento.</t>
  </si>
  <si>
    <t>TOTAL IMPERMEABILIZACIONES Y CUBIERTA</t>
  </si>
  <si>
    <t>8,00</t>
  </si>
  <si>
    <t>CIELO RASOS</t>
  </si>
  <si>
    <t>8,01</t>
  </si>
  <si>
    <t>CIELO RASO SUSPENDIDO DRYWALL R.H.  JUNTA PERDIDA. (Perfilería metálica Cal. 26. Estructura cada 40 cm). Incluye tres (3) manos de pintura antihumedad, filos, dilatación plástica perimetral en "z", perforaciones, lineales y remates. Según diseño.</t>
  </si>
  <si>
    <t>TOTAL CIELO RASOS</t>
  </si>
  <si>
    <t>9,00</t>
  </si>
  <si>
    <t>ACABADOS DE PISO Y PARED</t>
  </si>
  <si>
    <t>9,01</t>
  </si>
  <si>
    <t>ALISTADO Y NIVELACIÓN DE PISOS Mortero 1:4  Impermeabilizado, espesor variable. Incluye lineales, baños, cocinas y patio de ropas.</t>
  </si>
  <si>
    <t>TOTAL ACABADOS DE PISO Y PARED</t>
  </si>
  <si>
    <t>10,00</t>
  </si>
  <si>
    <t>CARPINTERIA METALICA</t>
  </si>
  <si>
    <t>10,01</t>
  </si>
  <si>
    <t>Mantenimiento de BARANDA EN METAL Y MADERA en circulaciones, escaleras y otros (elementos verticales y horizontales). Incluye corte, desmonte y reposición de  secciones corroídas o deterioradas, reposición y/o refuerzo de fijaciones existentes, intervención de muro, piso o placa para anclajes, morteros o concretos de reparación para lleno de anclaje, soldadura west arco o similar, remoción de acabado existente, resanes o curado de imperfecciones, pulida de superficie,  anticorrosivo, acabado en esmalte Pintulux o similar, desmonte y reinstalación de piezas de madera, restauración de las mismas y acabado en laca transparente, y todos los elementos e insumos necesarios para su correcto funcionamiento.</t>
  </si>
  <si>
    <t>10,02</t>
  </si>
  <si>
    <t>Mantenimiento de VENTANERÍA y otros (elementos verticales y horizontales). Incluye corte, desmonte y reposición de  secciones corroídas o deterioradas, reposición y/o refuerzo de fijaciones existentes, intervención de muro, piso o placa para anclajes, morteros o concretos de reparación para lleno de anclaje, soldadura west arco o similar, remoción de acabado existente, resanes o curado de imperfecciones, pulida de superficie,  anticorrosivo, acabado en esmalte Pintulux o similar, desmonte y reinstalación de piezas de madera, restauración de las mismas y acabado en laca transparente, y todos los elementos e insumos necesarios para su correcto funcionamiento.</t>
  </si>
  <si>
    <t>TOTAL CARPINTERIA METALICA</t>
  </si>
  <si>
    <t>11,00</t>
  </si>
  <si>
    <t>ESTUCO Y PINTURA</t>
  </si>
  <si>
    <t>11,01</t>
  </si>
  <si>
    <t xml:space="preserve">VINILO TIPO 2 Pintuco o similar,  Bajo placa. Incluye 3 manos de pintura, filos, lineales y dilataciones, así como el retiro y cargue a botadero autorizado de la pintura existente en deterioro. Color blanco, según diseño. </t>
  </si>
  <si>
    <t>11,02</t>
  </si>
  <si>
    <t>PINTURA exterior Fachadas Tipo KORAZA Pintuco o Similar, 1 mano en pintura tipo 2 y dos manos en pintura Koraza. Incluye trabajo en alturas (contempla andamios, kit completo cuerpo entero de trabajo, seguridad en alturas y señalización), retiro y cargue a botadero autorizado de la pintura existente en deterioro, resanes puntuales en mortero impermeabilizado, así como la pintura de: filos, dilataciones y lineales. Colores  institucionales, (marfil y verde ciprés).</t>
  </si>
  <si>
    <t>TOTAL ESTUCO Y PINTURA</t>
  </si>
  <si>
    <t>12,00</t>
  </si>
  <si>
    <t>OBRAS EXTERIORES</t>
  </si>
  <si>
    <t>12,01</t>
  </si>
  <si>
    <t>26,3</t>
  </si>
  <si>
    <t>Lavado hidrófugo con acido nítrico o similar e impermeabilización con Sika transparente 10 años o similar. Incluye trabajo en alturas (contempla andamios, kit completo cuerpo entero de trabajo, seguridad en alturas y señalización), en fachada de ladrillo, cargue y retiro de material desmontado a botadero autorizado.</t>
  </si>
  <si>
    <t>TOTAL OBRAS EXTERIORES</t>
  </si>
  <si>
    <t>13,00</t>
  </si>
  <si>
    <t>PROTECCION Y ASEO GENERAL</t>
  </si>
  <si>
    <t>13,01</t>
  </si>
  <si>
    <t>Aseo General durante y a la entrega de la obra. ( incluye trasiego horizontal y vertical, retiro de escombros a botadero autorizado.)</t>
  </si>
  <si>
    <t>TOTAL PROTECCION Y ASEO GENERAL</t>
  </si>
  <si>
    <t xml:space="preserve">COSTOS DIRECTO </t>
  </si>
  <si>
    <t>ADMINISTRACION</t>
  </si>
  <si>
    <t xml:space="preserve">IMPREVISTOS </t>
  </si>
  <si>
    <t xml:space="preserve">UTILIDAD </t>
  </si>
  <si>
    <t xml:space="preserve">IVA/UTILIDAD </t>
  </si>
  <si>
    <t xml:space="preserve">TOTAL </t>
  </si>
  <si>
    <t>kg</t>
  </si>
  <si>
    <t>SANTA MARTA</t>
  </si>
  <si>
    <t>MAGDALENA</t>
  </si>
  <si>
    <t>MANTENIMIENTO A TODO COSTO DE CUBIERTAS Y SUS AREAS COMUNES - EDIFICIO MURILLO -  SANTA MARTA</t>
  </si>
  <si>
    <t>SECCIONAL SANTA MARTA</t>
  </si>
  <si>
    <t>DEMOLICIÓN DE PAÑETE INTERIOR (humedades) espesor variable. Incluye filos, lineales, dilataciones, procedimiento y herramientas adecuadas para conservar en buen estado los muros y estructura, trasiego horizontal y vertical, cargue y retiro de residuos a botadero autorizado.</t>
  </si>
  <si>
    <t>DEMOLICIÓN PAÑETE BAJO PLACA (humedades) espesor variable. Incluye filos, lineales y dilataciones, trabajo en alturas (contempla andamios, kit completo cuerpo entero de trabajo, seguridad en alturas y señalización), procedimiento y herramientas  adecuadas para conservar muro y estructura, trasiego vertical y horizontal, cargue y retiro de residuos a botadero autorizado.</t>
  </si>
  <si>
    <t>Desmonte de tanque plástico capacidad entre 500 a 2000 litros (para almacenamiento de agua), ubicado en cubierta. Incluye retiro de tuberías y accesorios de instalación, anulación de puntos, trabajo en alturas (contempla andamios, kit completo cuerpo entero de trabajo, seguridad en alturas y señalización), trasiego vertical y horizontal, cargue y retiro de residuos  a botadero autorizado o disposición final definida por el ICFE.</t>
  </si>
  <si>
    <t>DESMONTE CUBIERTA Y ESTRUCTURA. Incluye procedimiento y herramientas adecuadas para no afectar edificación, trabajo en alturas (contempla andamios, kit completo cuerpo entero de trabajo, seguridad en alturas y señalización), movimiento vertical y horizontal, cargue y retiro de escombros a botadero autorizado.</t>
  </si>
  <si>
    <t>1,08</t>
  </si>
  <si>
    <t>1,09</t>
  </si>
  <si>
    <t xml:space="preserve">Sellamiento punto bajante aguas lluvias entre 3" y 4" en viga canal, Incluye relleno con SIKA BOOM a una altura aprox.de 20cm, mortero, aditivos impermeabilizantes y de adherencia para garantizar el correcto sellado. </t>
  </si>
  <si>
    <t>1,10</t>
  </si>
  <si>
    <t>DESMONTE MARCO DE ESCOTILLA METÁLICA. Medidas: entre 0,70 x 0,70 m y 1,00 x 1,00 m, Incluye marco, ángulos protectores de borde y demás elementos que la conformen, el mantenimiento y/o resane en pañete impermeabilizado sobre la superficie afectada cubriendo filos y espesores de placa que conforman el acceso, así como el trabajo en alturas (contempla andamios, kit completo cuerpo entero de trabajo y seguridad en alturas), trasiego vertical y horizontal, cargue y retiro de residuos  a botadero autorizado.</t>
  </si>
  <si>
    <t>ACERO Y DEMAS ELEMENTOS METALICOS</t>
  </si>
  <si>
    <t>4,1</t>
  </si>
  <si>
    <t>Estructura perfil lamina delgada PHR C ASTM A500 grado 50. Calibre según diseño. Incluye vigas, cerchas, correas, aplicación de anticorrosivo y esmalte.</t>
  </si>
  <si>
    <t>4,2</t>
  </si>
  <si>
    <t xml:space="preserve">Suministro e instalación de ACCESORIOS  (PLATINAS Y ANGULOS DE UNION) ACERO A-36. Incluye soldadura, anticorrosivo y esmalte + protección anti fuego, anticorrosivo premium, acabado en esmalte sintetico tipo Pintulux </t>
  </si>
  <si>
    <t>4,3</t>
  </si>
  <si>
    <t xml:space="preserve">Suministro e instalación de TENSORES Y TIRANTILLOS ROSCADOS 3/8"SAE 1020. Incluye tuerca, contratuerca, arandelas, soldadura, anticorrosivo, esmalte sintetico y demás accesorios para su correcta instalación. Elementos y capacitacion  para trabajo en alturas certificados. </t>
  </si>
  <si>
    <t>4,4</t>
  </si>
  <si>
    <t>Suministro e instalación de Anclaje epóxico 1/2". Incluye perforación con taladro y broca, adhesivo epóxico, perno,  tuerca y arandela galvanizado SAE 1045, según diseño.</t>
  </si>
  <si>
    <t>TOTAL ACERO Y DEMAS ELEMENTOS METALICOS</t>
  </si>
  <si>
    <t>SUMINISTRO E INSTALACIÓN DE SALIDA DESAGÜE PVC-S   3". Sanitarios. Incluye tubería (Promedio 0,60 m), accesorios, yee, codo 90°.</t>
  </si>
  <si>
    <t>3,03</t>
  </si>
  <si>
    <t>Suministro e instalación de Bajante Aguas lluvias PVC-S 4". Incluye accesorios, junta de expansión y soportes de fijación a muro.</t>
  </si>
  <si>
    <t>3,04</t>
  </si>
  <si>
    <t>Suministro e instalación de Bajante Aguas lluvias PVC-S 3". Incluye accesorios, junta de expansión y soportes de fijación a muro.</t>
  </si>
  <si>
    <t>3,05</t>
  </si>
  <si>
    <t>3,06</t>
  </si>
  <si>
    <t>3,07</t>
  </si>
  <si>
    <t>3,08</t>
  </si>
  <si>
    <t>3,09</t>
  </si>
  <si>
    <t>DESMONTE Y REINSTALACIÓN DE TANQUE DE ALMACENAMIENTO DE AGUA ENTRE 1000lt y 2000lt, (incluye reconexión a la tubería y registro red white de 3/4")</t>
  </si>
  <si>
    <t>6,03</t>
  </si>
  <si>
    <t>Pañete liso 1:3 bajo placa. Incluye resanes, filos, dilataciones y lineales.</t>
  </si>
  <si>
    <t xml:space="preserve">Impermeabilizacion de placas de cubierta y viga canales en manto asfaltico de 3mm, con acabado pintura reflectiva de aluminio, incluye preparación de superficie, tratamiento de fisuras, manto asfáltico, imprimación o puente de adherencia, sellos, media cañas, antepecho a altura minima de 30 cm, poyos, lineales, cuello de bajantes, implementos y capacitacion para trabajo en alturas certificados, todo lo necesario para su correcta instalación y funcionamiento. Durabilidad garantizada: mayor a 10 años. </t>
  </si>
  <si>
    <t>Alistado para placa de cubierta en Mortero 1:4  Impermeabilizado espesor variable. Incluye desarrollo de viga canal, lineales, cortes, media caña, dilataciones para sello de impermeabilización, pendientado mínimo 3%, trabajo y seguridad en alturas.</t>
  </si>
  <si>
    <t>7,03</t>
  </si>
  <si>
    <t>Suministro e instalación de teja en Fibrocemento Eternit o similar. Incluye trabajo en alturas (contempla andamios, kit completo cuerpo entero de trabajo, seguridad en alturas y señalización), lineales, ganchos, amarres y todos los elementos de fijación.</t>
  </si>
  <si>
    <t>7,04</t>
  </si>
  <si>
    <t>Suministro e instalación de caballete en fibrocemento. Incluye trabajo en alturas (contempla andamios, kit completo cuerpo entero de trabajo, seguridad en alturas y señalización), el suministro de ganchos, amarres, elementos de fijación y todos los materiales necesarios para su correcta instalación.</t>
  </si>
  <si>
    <t>7,05</t>
  </si>
  <si>
    <t>FLANCHE EN LAMINA GALVANIZADA Cal.20 desarrollo 0.55 m. (Suministro e instalación con wash primer + esmalte + anclaje a muro y fijación a muro + sikaflex 1A o similar + todos los elementos necesarios para la correcta instalación). Incluye trabajo y seguridad en alturas.</t>
  </si>
  <si>
    <t>7,06</t>
  </si>
  <si>
    <t>Suministro e instalación de Mortero 1:4 perimetral que cubre las ondulaciones de la teja. Incluye trabajo y seguridad en alturas.</t>
  </si>
  <si>
    <t>7,07</t>
  </si>
  <si>
    <t>SUMINISTRO E INSTALACION DE  PUNTO DE ANCLAJE FIJO SEGÚN RESOLUCIÓN 4272 DE 2021   anclaje permanente  instalado sobre estructuras de hormigón para el uso por parte de trabajadores en alturas con riesgo de caída. : 1. Ficha técnica de cada uno de sus componentes 2. Protocolo de instalación. 3. Hoja de vida y certificación de los instaladores.4. Prueba de carga no destructiva a 3600 lbs.5.Video de la prueba de cada punto de anclaje. 6.Certificado de calibración del equipo con el cual se hacen las pruebas de carga. 7.Placa de identificación y certificación del punto de anclaje.</t>
  </si>
  <si>
    <t>Suministro e instalación de Tapa o escotilla para salida a la cubierta, Medidas: entre 0,70 x 0,70 m y 1,00 x 1,00 m, en lámina Alfajor de 1/8". Incluye anclajes, marco en ángulo de 1/8" x 2", bisagras, falleba y candado, trabajo y seguridad en alturas. Acabado en anticorrosivo y esmalte negro tipo Pintuco o similar.</t>
  </si>
  <si>
    <t>GRANIPLAST (esgrafiado) Fachadas - Colores Pastel, según diseño. Tipo Pintuco o similar. Incluye trabajo en alturas (contempla andamios, kit completo cuerpo entero de trabajo, seguridad en alturas y señalización), pintura de: filos, dilataciones y lineales.</t>
  </si>
  <si>
    <t>Suministro e instalación de protección para pisos de porcelanato y piso laminado del interior de los apartamentos, consistente en una capa de plástico o yumbolon y cartón corrugado, dicha protección se debe mantener en buen estado durante la ejecución de la obra, en todo caso, el contratista deberá garantizar el buen estado del piso existente.</t>
  </si>
  <si>
    <t>VALOR TOTAL GRUPO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</si>
</sst>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quot;$&quot;\ * #,##0.00_-;_-&quot;$&quot;\ * &quot;-&quot;??_-;_-@_-"/>
    <numFmt numFmtId="43" formatCode="_-* #,##0.00_-;\-* #,##0.00_-;_-* &quot;-&quot;??_-;_-@_-"/>
    <numFmt numFmtId="164" formatCode="&quot;$&quot;\ #,##0.00"/>
    <numFmt numFmtId="165" formatCode="_ &quot;$&quot;\ * #,##0.00_ ;_ &quot;$&quot;\ * \-#,##0.00_ ;_ &quot;$&quot;\ * &quot;-&quot;??_ ;_ @_ "/>
    <numFmt numFmtId="166" formatCode="_(&quot;$&quot;\ * #,##0.00_);_(&quot;$&quot;\ * \(#,##0.00\);_(&quot;$&quot;\ * &quot;-&quot;??_);_(@_)"/>
    <numFmt numFmtId="167" formatCode="0.0000%"/>
  </numFmts>
  <fonts count="13" x14ac:knownFonts="1">
    <font>
      <sz val="11"/>
      <color theme="1"/>
      <name val="Calibri"/>
      <family val="2"/>
      <scheme val="minor"/>
    </font>
    <font>
      <sz val="11"/>
      <color theme="1"/>
      <name val="Calibri"/>
      <family val="2"/>
      <scheme val="minor"/>
    </font>
    <font>
      <u/>
      <sz val="11"/>
      <color theme="10"/>
      <name val="Calibri"/>
      <family val="2"/>
      <scheme val="minor"/>
    </font>
    <font>
      <b/>
      <sz val="10"/>
      <color theme="1"/>
      <name val="Arial Narrow"/>
      <family val="2"/>
    </font>
    <font>
      <b/>
      <sz val="10"/>
      <color rgb="FF000000"/>
      <name val="Arial Narrow"/>
      <family val="2"/>
    </font>
    <font>
      <sz val="10"/>
      <color theme="1"/>
      <name val="Arial Narrow"/>
      <family val="2"/>
    </font>
    <font>
      <sz val="10"/>
      <color rgb="FF000000"/>
      <name val="Arial Narrow"/>
      <family val="2"/>
    </font>
    <font>
      <u/>
      <sz val="10"/>
      <color theme="10"/>
      <name val="Arial Narrow"/>
      <family val="2"/>
    </font>
    <font>
      <sz val="10"/>
      <name val="Arial Narrow"/>
      <family val="2"/>
    </font>
    <font>
      <b/>
      <sz val="10"/>
      <name val="Arial Narrow"/>
      <family val="2"/>
    </font>
    <font>
      <u/>
      <sz val="10"/>
      <color theme="10"/>
      <name val="Calibri"/>
      <family val="2"/>
      <scheme val="minor"/>
    </font>
    <font>
      <sz val="10"/>
      <name val="Arial"/>
      <family val="2"/>
    </font>
    <font>
      <sz val="12"/>
      <color rgb="FF000000"/>
      <name val="Calibri"/>
      <family val="2"/>
    </font>
  </fonts>
  <fills count="4">
    <fill>
      <patternFill patternType="none"/>
    </fill>
    <fill>
      <patternFill patternType="gray125"/>
    </fill>
    <fill>
      <patternFill patternType="solid">
        <fgColor theme="5" tint="0.39997558519241921"/>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43" fontId="1" fillId="0" borderId="0" applyFont="0" applyFill="0" applyBorder="0" applyAlignment="0" applyProtection="0"/>
    <xf numFmtId="165" fontId="11" fillId="0" borderId="0" applyFont="0" applyFill="0" applyBorder="0" applyAlignment="0" applyProtection="0"/>
    <xf numFmtId="166" fontId="1" fillId="0" borderId="0" applyFont="0" applyFill="0" applyBorder="0" applyAlignment="0" applyProtection="0"/>
    <xf numFmtId="0" fontId="11" fillId="0" borderId="0"/>
    <xf numFmtId="0" fontId="12" fillId="0" borderId="0"/>
  </cellStyleXfs>
  <cellXfs count="147">
    <xf numFmtId="0" fontId="0" fillId="0" borderId="0" xfId="0"/>
    <xf numFmtId="0" fontId="5" fillId="0" borderId="0" xfId="0" applyFont="1"/>
    <xf numFmtId="49" fontId="4" fillId="0" borderId="1" xfId="0" applyNumberFormat="1" applyFont="1" applyBorder="1" applyAlignment="1">
      <alignment horizontal="center" vertical="center"/>
    </xf>
    <xf numFmtId="0" fontId="4" fillId="0" borderId="1" xfId="0" applyFont="1" applyBorder="1" applyAlignment="1">
      <alignment horizontal="left" vertical="center" wrapText="1"/>
    </xf>
    <xf numFmtId="14" fontId="4" fillId="0" borderId="4" xfId="1" applyNumberFormat="1" applyFont="1" applyBorder="1" applyAlignment="1">
      <alignment horizontal="center" vertical="center"/>
    </xf>
    <xf numFmtId="49" fontId="4" fillId="2" borderId="1" xfId="0" applyNumberFormat="1" applyFont="1" applyFill="1" applyBorder="1" applyAlignment="1">
      <alignment horizontal="center" vertical="center"/>
    </xf>
    <xf numFmtId="49" fontId="4"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44" fontId="3" fillId="2" borderId="4" xfId="1" applyFont="1" applyFill="1" applyBorder="1" applyAlignment="1">
      <alignment horizontal="center" vertical="center"/>
    </xf>
    <xf numFmtId="44" fontId="3" fillId="2" borderId="1" xfId="1" applyFont="1" applyFill="1" applyBorder="1" applyAlignment="1">
      <alignment horizontal="center" vertical="center"/>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4" applyNumberFormat="1" applyFont="1" applyFill="1" applyBorder="1" applyAlignment="1">
      <alignment horizontal="center" vertical="center" wrapText="1"/>
    </xf>
    <xf numFmtId="44" fontId="4" fillId="2" borderId="1" xfId="1" applyFont="1" applyFill="1" applyBorder="1" applyAlignment="1">
      <alignment horizontal="center" vertical="center" wrapText="1"/>
    </xf>
    <xf numFmtId="49" fontId="4" fillId="3" borderId="1" xfId="0" applyNumberFormat="1"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1" xfId="4" applyNumberFormat="1" applyFont="1" applyFill="1" applyBorder="1" applyAlignment="1">
      <alignment horizontal="center" vertical="center" wrapText="1"/>
    </xf>
    <xf numFmtId="44" fontId="4" fillId="3" borderId="1" xfId="1" applyFont="1" applyFill="1" applyBorder="1" applyAlignment="1">
      <alignment horizontal="center" vertical="center" wrapText="1"/>
    </xf>
    <xf numFmtId="0" fontId="7" fillId="0" borderId="1" xfId="3" quotePrefix="1"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44" fontId="5" fillId="0" borderId="1" xfId="1" applyFont="1" applyBorder="1" applyAlignment="1">
      <alignment horizontal="center" vertical="center"/>
    </xf>
    <xf numFmtId="0" fontId="7" fillId="0" borderId="1" xfId="3" quotePrefix="1" applyFont="1" applyFill="1" applyBorder="1" applyAlignment="1">
      <alignment horizontal="center" vertical="center"/>
    </xf>
    <xf numFmtId="2" fontId="5" fillId="0" borderId="1" xfId="0" applyNumberFormat="1" applyFont="1" applyBorder="1" applyAlignment="1">
      <alignment horizontal="center" vertical="center"/>
    </xf>
    <xf numFmtId="49" fontId="8"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0" fontId="8" fillId="2" borderId="1" xfId="0" applyFont="1" applyFill="1" applyBorder="1"/>
    <xf numFmtId="2" fontId="8" fillId="2" borderId="1" xfId="0" applyNumberFormat="1" applyFont="1" applyFill="1" applyBorder="1" applyAlignment="1">
      <alignment horizontal="center" vertical="center"/>
    </xf>
    <xf numFmtId="44" fontId="8" fillId="2" borderId="1" xfId="1" applyFont="1" applyFill="1" applyBorder="1" applyAlignment="1">
      <alignment horizontal="center" vertical="center"/>
    </xf>
    <xf numFmtId="164" fontId="4" fillId="2" borderId="1" xfId="0" applyNumberFormat="1" applyFont="1" applyFill="1" applyBorder="1" applyAlignment="1">
      <alignment horizontal="right" vertical="center" wrapText="1"/>
    </xf>
    <xf numFmtId="49" fontId="9" fillId="3" borderId="1" xfId="0" applyNumberFormat="1" applyFont="1" applyFill="1" applyBorder="1" applyAlignment="1">
      <alignment horizontal="center" vertical="center"/>
    </xf>
    <xf numFmtId="49" fontId="8" fillId="3" borderId="1" xfId="0" applyNumberFormat="1" applyFont="1" applyFill="1" applyBorder="1" applyAlignment="1">
      <alignment horizontal="center" vertical="center"/>
    </xf>
    <xf numFmtId="0" fontId="8" fillId="3" borderId="1" xfId="0" applyFont="1" applyFill="1" applyBorder="1"/>
    <xf numFmtId="2" fontId="8" fillId="3" borderId="1" xfId="0" applyNumberFormat="1" applyFont="1" applyFill="1" applyBorder="1" applyAlignment="1">
      <alignment horizontal="center" vertical="center"/>
    </xf>
    <xf numFmtId="44" fontId="8" fillId="3" borderId="1" xfId="1" applyFont="1" applyFill="1" applyBorder="1" applyAlignment="1">
      <alignment horizontal="center" vertical="center"/>
    </xf>
    <xf numFmtId="164" fontId="4" fillId="3" borderId="1" xfId="0" applyNumberFormat="1" applyFont="1" applyFill="1" applyBorder="1" applyAlignment="1">
      <alignment horizontal="right" vertical="center" wrapText="1"/>
    </xf>
    <xf numFmtId="44" fontId="5" fillId="0" borderId="1" xfId="1" applyFont="1" applyFill="1" applyBorder="1" applyAlignment="1">
      <alignment horizontal="center" vertical="center"/>
    </xf>
    <xf numFmtId="0" fontId="8" fillId="2" borderId="1" xfId="0" applyFont="1" applyFill="1" applyBorder="1" applyAlignment="1">
      <alignment horizontal="center" vertical="center"/>
    </xf>
    <xf numFmtId="0" fontId="8" fillId="3" borderId="1" xfId="0" applyFont="1" applyFill="1" applyBorder="1" applyAlignment="1">
      <alignment horizontal="center" vertical="center"/>
    </xf>
    <xf numFmtId="49" fontId="8"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8" fillId="0" borderId="1" xfId="0" applyFont="1" applyBorder="1" applyAlignment="1">
      <alignment horizontal="center" vertical="center"/>
    </xf>
    <xf numFmtId="44" fontId="5" fillId="0" borderId="1" xfId="0" applyNumberFormat="1" applyFont="1" applyBorder="1" applyAlignment="1">
      <alignment horizontal="center" vertical="center"/>
    </xf>
    <xf numFmtId="0" fontId="10" fillId="0" borderId="1" xfId="3" quotePrefix="1" applyFont="1" applyFill="1" applyBorder="1" applyAlignment="1">
      <alignment horizontal="center" vertical="center"/>
    </xf>
    <xf numFmtId="0" fontId="5" fillId="0" borderId="0" xfId="0" applyFont="1" applyAlignment="1">
      <alignment horizontal="center" vertical="center"/>
    </xf>
    <xf numFmtId="164" fontId="3" fillId="3" borderId="1" xfId="5" applyNumberFormat="1" applyFont="1" applyFill="1" applyBorder="1" applyAlignment="1">
      <alignment vertical="center" wrapText="1"/>
    </xf>
    <xf numFmtId="9" fontId="5" fillId="0" borderId="1" xfId="2" applyFont="1" applyFill="1" applyBorder="1" applyAlignment="1">
      <alignment horizontal="center" vertical="center" wrapText="1"/>
    </xf>
    <xf numFmtId="165" fontId="5" fillId="3" borderId="1" xfId="5" applyFont="1" applyFill="1" applyBorder="1" applyAlignment="1">
      <alignment vertical="center" wrapText="1"/>
    </xf>
    <xf numFmtId="165" fontId="5" fillId="0" borderId="1" xfId="5" applyFont="1" applyFill="1" applyBorder="1" applyAlignment="1">
      <alignment vertical="center" wrapText="1"/>
    </xf>
    <xf numFmtId="164" fontId="3" fillId="2" borderId="1" xfId="0" applyNumberFormat="1" applyFont="1" applyFill="1" applyBorder="1" applyAlignment="1">
      <alignment vertical="center" wrapText="1"/>
    </xf>
    <xf numFmtId="44" fontId="5" fillId="0" borderId="0" xfId="1" applyFont="1" applyAlignment="1">
      <alignment horizontal="center" vertical="center"/>
    </xf>
    <xf numFmtId="0" fontId="5" fillId="0" borderId="0" xfId="0" applyFont="1" applyAlignment="1">
      <alignment wrapText="1"/>
    </xf>
    <xf numFmtId="2" fontId="8" fillId="0" borderId="1" xfId="0" applyNumberFormat="1" applyFont="1" applyBorder="1" applyAlignment="1">
      <alignment horizontal="center" vertical="center"/>
    </xf>
    <xf numFmtId="44" fontId="8" fillId="0" borderId="1" xfId="1" applyFont="1" applyFill="1" applyBorder="1" applyAlignment="1">
      <alignment horizontal="center" vertical="center"/>
    </xf>
    <xf numFmtId="49" fontId="4" fillId="0" borderId="8" xfId="0" applyNumberFormat="1" applyFont="1" applyBorder="1" applyAlignment="1">
      <alignment horizontal="center" vertical="center"/>
    </xf>
    <xf numFmtId="14" fontId="4" fillId="0" borderId="9" xfId="1" applyNumberFormat="1" applyFont="1" applyBorder="1" applyAlignment="1">
      <alignment horizontal="center" vertical="center"/>
    </xf>
    <xf numFmtId="49" fontId="4" fillId="2" borderId="8" xfId="0" applyNumberFormat="1" applyFont="1" applyFill="1" applyBorder="1" applyAlignment="1">
      <alignment horizontal="center" vertical="center"/>
    </xf>
    <xf numFmtId="0" fontId="3" fillId="2" borderId="1" xfId="0" applyFont="1" applyFill="1" applyBorder="1" applyAlignment="1">
      <alignment horizontal="center" vertical="center"/>
    </xf>
    <xf numFmtId="2" fontId="3" fillId="2" borderId="1" xfId="0" applyNumberFormat="1" applyFont="1" applyFill="1" applyBorder="1" applyAlignment="1">
      <alignment horizontal="center" vertical="center"/>
    </xf>
    <xf numFmtId="44" fontId="3" fillId="2" borderId="9" xfId="1" applyFont="1" applyFill="1" applyBorder="1" applyAlignment="1">
      <alignment horizontal="center" vertical="center"/>
    </xf>
    <xf numFmtId="49" fontId="4" fillId="2" borderId="8" xfId="0" applyNumberFormat="1" applyFont="1" applyFill="1" applyBorder="1" applyAlignment="1">
      <alignment horizontal="center" vertical="center" wrapText="1"/>
    </xf>
    <xf numFmtId="2" fontId="4" fillId="2" borderId="1" xfId="4" applyNumberFormat="1" applyFont="1" applyFill="1" applyBorder="1" applyAlignment="1">
      <alignment horizontal="center" vertical="center" wrapText="1"/>
    </xf>
    <xf numFmtId="44" fontId="4" fillId="2" borderId="9" xfId="1" applyFont="1" applyFill="1" applyBorder="1" applyAlignment="1">
      <alignment horizontal="center" vertical="center" wrapText="1"/>
    </xf>
    <xf numFmtId="49" fontId="4" fillId="3" borderId="8" xfId="0" applyNumberFormat="1" applyFont="1" applyFill="1" applyBorder="1" applyAlignment="1">
      <alignment horizontal="center" vertical="center" wrapText="1"/>
    </xf>
    <xf numFmtId="2" fontId="4" fillId="3" borderId="1" xfId="4" applyNumberFormat="1" applyFont="1" applyFill="1" applyBorder="1" applyAlignment="1">
      <alignment horizontal="center" vertical="center" wrapText="1"/>
    </xf>
    <xf numFmtId="44" fontId="4" fillId="3" borderId="9" xfId="1" applyFont="1" applyFill="1" applyBorder="1" applyAlignment="1">
      <alignment horizontal="center" vertical="center" wrapText="1"/>
    </xf>
    <xf numFmtId="0" fontId="7" fillId="0" borderId="8" xfId="3" quotePrefix="1" applyFont="1" applyBorder="1" applyAlignment="1">
      <alignment horizontal="center" vertical="center"/>
    </xf>
    <xf numFmtId="44" fontId="5" fillId="0" borderId="9" xfId="1" applyFont="1" applyBorder="1" applyAlignment="1">
      <alignment horizontal="center" vertical="center"/>
    </xf>
    <xf numFmtId="0" fontId="7" fillId="0" borderId="8" xfId="3" quotePrefix="1" applyFont="1" applyFill="1" applyBorder="1" applyAlignment="1">
      <alignment horizontal="center" vertical="center"/>
    </xf>
    <xf numFmtId="49" fontId="8" fillId="2" borderId="8" xfId="0" applyNumberFormat="1" applyFont="1" applyFill="1" applyBorder="1" applyAlignment="1">
      <alignment horizontal="center" vertical="center"/>
    </xf>
    <xf numFmtId="164" fontId="4" fillId="2" borderId="9" xfId="0" applyNumberFormat="1" applyFont="1" applyFill="1" applyBorder="1" applyAlignment="1">
      <alignment horizontal="right" vertical="center" wrapText="1"/>
    </xf>
    <xf numFmtId="49" fontId="9" fillId="3" borderId="8" xfId="0" applyNumberFormat="1" applyFont="1" applyFill="1" applyBorder="1" applyAlignment="1">
      <alignment horizontal="center" vertical="center"/>
    </xf>
    <xf numFmtId="164" fontId="4" fillId="3" borderId="9" xfId="0" applyNumberFormat="1" applyFont="1" applyFill="1" applyBorder="1" applyAlignment="1">
      <alignment horizontal="right" vertical="center" wrapText="1"/>
    </xf>
    <xf numFmtId="49" fontId="8" fillId="0" borderId="1" xfId="0" applyNumberFormat="1" applyFont="1" applyBorder="1" applyAlignment="1">
      <alignment horizontal="center" vertical="center"/>
    </xf>
    <xf numFmtId="0" fontId="2" fillId="0" borderId="8" xfId="3" quotePrefix="1" applyFill="1" applyBorder="1" applyAlignment="1">
      <alignment horizontal="center" vertical="center"/>
    </xf>
    <xf numFmtId="164" fontId="6" fillId="0" borderId="9" xfId="0" applyNumberFormat="1" applyFont="1" applyBorder="1" applyAlignment="1">
      <alignment horizontal="right" vertical="center" wrapText="1"/>
    </xf>
    <xf numFmtId="44" fontId="8" fillId="3" borderId="9" xfId="1" applyFont="1" applyFill="1" applyBorder="1" applyAlignment="1">
      <alignment horizontal="center" vertical="center"/>
    </xf>
    <xf numFmtId="44" fontId="5" fillId="0" borderId="9" xfId="0" applyNumberFormat="1" applyFont="1" applyBorder="1" applyAlignment="1">
      <alignment horizontal="center" vertical="center"/>
    </xf>
    <xf numFmtId="49" fontId="8" fillId="2" borderId="10" xfId="0" applyNumberFormat="1" applyFont="1" applyFill="1" applyBorder="1" applyAlignment="1">
      <alignment horizontal="center" vertical="center"/>
    </xf>
    <xf numFmtId="49" fontId="8" fillId="2" borderId="11" xfId="0" applyNumberFormat="1" applyFont="1" applyFill="1" applyBorder="1" applyAlignment="1">
      <alignment horizontal="center" vertical="center"/>
    </xf>
    <xf numFmtId="0" fontId="4" fillId="2" borderId="11" xfId="0" applyFont="1" applyFill="1" applyBorder="1" applyAlignment="1">
      <alignment horizontal="left" vertical="center" wrapText="1"/>
    </xf>
    <xf numFmtId="0" fontId="8" fillId="2" borderId="11" xfId="0" applyFont="1" applyFill="1" applyBorder="1"/>
    <xf numFmtId="2" fontId="8" fillId="2" borderId="11" xfId="0" applyNumberFormat="1" applyFont="1" applyFill="1" applyBorder="1" applyAlignment="1">
      <alignment horizontal="center" vertical="center"/>
    </xf>
    <xf numFmtId="44" fontId="8" fillId="2" borderId="11" xfId="1" applyFont="1" applyFill="1" applyBorder="1" applyAlignment="1">
      <alignment horizontal="center" vertical="center"/>
    </xf>
    <xf numFmtId="164" fontId="4" fillId="2" borderId="12" xfId="0" applyNumberFormat="1" applyFont="1" applyFill="1" applyBorder="1" applyAlignment="1">
      <alignment horizontal="right" vertical="center" wrapText="1"/>
    </xf>
    <xf numFmtId="9" fontId="5" fillId="0" borderId="1" xfId="1" applyNumberFormat="1" applyFont="1" applyFill="1" applyBorder="1" applyAlignment="1">
      <alignment horizontal="center" vertical="center" wrapText="1"/>
    </xf>
    <xf numFmtId="2" fontId="5" fillId="0" borderId="0" xfId="0" applyNumberFormat="1" applyFont="1" applyAlignment="1">
      <alignment horizontal="center" vertical="center"/>
    </xf>
    <xf numFmtId="164" fontId="5" fillId="0" borderId="0" xfId="0" applyNumberFormat="1" applyFont="1"/>
    <xf numFmtId="44" fontId="5" fillId="0" borderId="0" xfId="1" applyFont="1"/>
    <xf numFmtId="167" fontId="5" fillId="0" borderId="0" xfId="2" applyNumberFormat="1" applyFont="1"/>
    <xf numFmtId="0" fontId="4" fillId="0" borderId="0" xfId="0" applyFont="1" applyBorder="1" applyAlignment="1">
      <alignment horizontal="center" vertical="center"/>
    </xf>
    <xf numFmtId="14" fontId="4" fillId="0" borderId="0" xfId="1" applyNumberFormat="1" applyFont="1" applyBorder="1" applyAlignment="1">
      <alignment horizontal="center" vertical="center"/>
    </xf>
    <xf numFmtId="44" fontId="3" fillId="2" borderId="0" xfId="1" applyFont="1" applyFill="1" applyBorder="1" applyAlignment="1">
      <alignment horizontal="center" vertical="center"/>
    </xf>
    <xf numFmtId="2" fontId="5" fillId="0" borderId="0" xfId="1" applyNumberFormat="1" applyFont="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left" vertical="center" wrapText="1"/>
    </xf>
    <xf numFmtId="0" fontId="6" fillId="0" borderId="0" xfId="0" applyFont="1" applyBorder="1" applyAlignment="1">
      <alignment horizontal="center" vertical="center"/>
    </xf>
    <xf numFmtId="44" fontId="4" fillId="2" borderId="0" xfId="1" applyFont="1" applyFill="1" applyBorder="1" applyAlignment="1">
      <alignment horizontal="center" vertical="center" wrapText="1"/>
    </xf>
    <xf numFmtId="44" fontId="4" fillId="3" borderId="0" xfId="1" applyFont="1" applyFill="1" applyBorder="1" applyAlignment="1">
      <alignment horizontal="center" vertical="center" wrapText="1"/>
    </xf>
    <xf numFmtId="44" fontId="5" fillId="0" borderId="0" xfId="1" applyFont="1" applyBorder="1" applyAlignment="1">
      <alignment horizontal="center" vertical="center"/>
    </xf>
    <xf numFmtId="164" fontId="4" fillId="2" borderId="0" xfId="0" applyNumberFormat="1" applyFont="1" applyFill="1" applyBorder="1" applyAlignment="1">
      <alignment horizontal="right" vertical="center" wrapText="1"/>
    </xf>
    <xf numFmtId="164" fontId="4" fillId="3" borderId="0" xfId="0" applyNumberFormat="1" applyFont="1" applyFill="1" applyBorder="1" applyAlignment="1">
      <alignment horizontal="right" vertical="center" wrapText="1"/>
    </xf>
    <xf numFmtId="164" fontId="6" fillId="0" borderId="0" xfId="0" applyNumberFormat="1" applyFont="1" applyBorder="1" applyAlignment="1">
      <alignment horizontal="right" vertical="center" wrapText="1"/>
    </xf>
    <xf numFmtId="44" fontId="8" fillId="3" borderId="0" xfId="1" applyFont="1" applyFill="1" applyBorder="1" applyAlignment="1">
      <alignment horizontal="center" vertical="center"/>
    </xf>
    <xf numFmtId="44" fontId="5" fillId="0" borderId="0" xfId="0" applyNumberFormat="1" applyFont="1" applyBorder="1" applyAlignment="1">
      <alignment horizontal="center" vertical="center"/>
    </xf>
    <xf numFmtId="164" fontId="3" fillId="3" borderId="0" xfId="5" applyNumberFormat="1" applyFont="1" applyFill="1" applyBorder="1" applyAlignment="1">
      <alignment vertical="center" wrapText="1"/>
    </xf>
    <xf numFmtId="165" fontId="5" fillId="3" borderId="0" xfId="5" applyFont="1" applyFill="1" applyBorder="1" applyAlignment="1">
      <alignment vertical="center" wrapText="1"/>
    </xf>
    <xf numFmtId="165" fontId="5" fillId="0" borderId="0" xfId="5" applyFont="1" applyFill="1" applyBorder="1" applyAlignment="1">
      <alignment vertical="center" wrapText="1"/>
    </xf>
    <xf numFmtId="164" fontId="3" fillId="2" borderId="0" xfId="0" applyNumberFormat="1" applyFont="1" applyFill="1" applyBorder="1" applyAlignment="1">
      <alignment vertical="center" wrapText="1"/>
    </xf>
    <xf numFmtId="9" fontId="5" fillId="3" borderId="1" xfId="2"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14" fontId="4" fillId="0" borderId="2" xfId="0" applyNumberFormat="1" applyFont="1" applyBorder="1" applyAlignment="1">
      <alignment horizontal="right" vertical="center"/>
    </xf>
    <xf numFmtId="14" fontId="4" fillId="0" borderId="3" xfId="0" applyNumberFormat="1" applyFont="1" applyBorder="1" applyAlignment="1">
      <alignment horizontal="right"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4" xfId="0" applyFont="1" applyFill="1" applyBorder="1" applyAlignment="1">
      <alignment horizontal="center" vertical="center"/>
    </xf>
    <xf numFmtId="0" fontId="5" fillId="0" borderId="2" xfId="1" applyNumberFormat="1" applyFont="1" applyBorder="1" applyAlignment="1">
      <alignment horizontal="center" vertical="center"/>
    </xf>
    <xf numFmtId="0" fontId="5" fillId="0" borderId="4" xfId="1" applyNumberFormat="1" applyFont="1" applyBorder="1" applyAlignment="1">
      <alignment horizontal="center" vertical="center"/>
    </xf>
    <xf numFmtId="0" fontId="3" fillId="0" borderId="1" xfId="0" applyFont="1" applyBorder="1" applyAlignment="1">
      <alignment horizontal="center" vertical="center"/>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3"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9" fontId="5" fillId="0" borderId="2" xfId="2" applyFont="1" applyBorder="1" applyAlignment="1">
      <alignment horizontal="center" vertical="center" wrapText="1"/>
    </xf>
    <xf numFmtId="9" fontId="5" fillId="0" borderId="3" xfId="2" applyFont="1" applyBorder="1" applyAlignment="1">
      <alignment horizontal="center" vertical="center" wrapText="1"/>
    </xf>
    <xf numFmtId="9" fontId="5" fillId="0" borderId="4" xfId="2"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3" borderId="1"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14" fontId="4" fillId="0" borderId="1" xfId="0" applyNumberFormat="1" applyFont="1" applyBorder="1" applyAlignment="1">
      <alignment horizontal="right" vertical="center"/>
    </xf>
    <xf numFmtId="0" fontId="4" fillId="3" borderId="8" xfId="0" applyFont="1" applyFill="1" applyBorder="1" applyAlignment="1">
      <alignment horizontal="center" vertical="center"/>
    </xf>
    <xf numFmtId="2" fontId="5" fillId="0" borderId="1" xfId="1" applyNumberFormat="1" applyFont="1" applyBorder="1" applyAlignment="1">
      <alignment horizontal="center" vertical="center"/>
    </xf>
    <xf numFmtId="2" fontId="5" fillId="0" borderId="9" xfId="1" applyNumberFormat="1" applyFont="1" applyBorder="1" applyAlignment="1">
      <alignment horizontal="center" vertical="center"/>
    </xf>
    <xf numFmtId="0" fontId="3" fillId="0" borderId="9" xfId="0" applyFont="1" applyBorder="1" applyAlignment="1">
      <alignment horizontal="center" vertical="center"/>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4" fillId="0" borderId="8" xfId="0" applyFont="1" applyBorder="1" applyAlignment="1">
      <alignment horizontal="center" vertical="center"/>
    </xf>
    <xf numFmtId="0" fontId="6" fillId="0" borderId="9" xfId="0" applyFont="1" applyBorder="1" applyAlignment="1">
      <alignment horizontal="center" vertical="center"/>
    </xf>
  </cellXfs>
  <cellStyles count="9">
    <cellStyle name="Hipervínculo" xfId="3" builtinId="8"/>
    <cellStyle name="Millares 6" xfId="4"/>
    <cellStyle name="Moneda" xfId="1" builtinId="4"/>
    <cellStyle name="Moneda 2" xfId="6"/>
    <cellStyle name="Moneda 3" xfId="5"/>
    <cellStyle name="Normal" xfId="0" builtinId="0"/>
    <cellStyle name="Normal 2" xfId="7"/>
    <cellStyle name="Normal 4 3" xfId="8"/>
    <cellStyle name="Porcentaje" xfId="2" builtinId="5"/>
  </cellStyles>
  <dxfs count="4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224380</xdr:colOff>
      <xdr:row>0</xdr:row>
      <xdr:rowOff>63500</xdr:rowOff>
    </xdr:from>
    <xdr:ext cx="856326" cy="857249"/>
    <xdr:pic>
      <xdr:nvPicPr>
        <xdr:cNvPr id="2" name="Imagen 1">
          <a:extLst>
            <a:ext uri="{FF2B5EF4-FFF2-40B4-BE49-F238E27FC236}">
              <a16:creationId xmlns:a16="http://schemas.microsoft.com/office/drawing/2014/main" id="{99035FE6-AAF5-40C5-B212-0FB915B7DD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4380" y="63500"/>
          <a:ext cx="856326" cy="85724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60187</xdr:colOff>
      <xdr:row>0</xdr:row>
      <xdr:rowOff>0</xdr:rowOff>
    </xdr:from>
    <xdr:ext cx="801599" cy="802463"/>
    <xdr:pic>
      <xdr:nvPicPr>
        <xdr:cNvPr id="2" name="Imagen 1">
          <a:extLst>
            <a:ext uri="{FF2B5EF4-FFF2-40B4-BE49-F238E27FC236}">
              <a16:creationId xmlns:a16="http://schemas.microsoft.com/office/drawing/2014/main" id="{4DF50AEE-1848-4524-A3A5-87B4F929A8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187" y="0"/>
          <a:ext cx="801599" cy="80246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APU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PRESUPUESTO%20OCTUBRE%20GER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CORRECCION%20APU-PINTURA%20Y%20ORNAMENTACION%20VENTAN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rupoayesaa41015322-my.sharepoint.com/C:/G:/Users/ANDRES-JASDIVI/AppData/Local/Microsoft/Windows/Temporary%20Internet%20Files/Content.IE5/Z70XW50V/PRESUPUESTO%20LICITACION%2004-2011%20PARA%20ICFE%20SEPTIEMBRE%2029-201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23.131.140\Bk_Compartidas\Users\user\Desktop\ICFE\MANTENIMIENTO%20CUBIERTAS\3-PROYECTO%20VALLEDUPAR\PRESUPUESTO%20VALLEDUPAR%20FIRMAS%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EQUIPO Y HERRAMIENTAS"/>
      <sheetName val="PRESUPUESTO"/>
      <sheetName val="APU"/>
      <sheetName val="CUADRILLA"/>
    </sheetNames>
    <sheetDataSet>
      <sheetData sheetId="0" refreshError="1"/>
      <sheetData sheetId="1" refreshError="1">
        <row r="3">
          <cell r="C3" t="str">
            <v>ALICATE 5 1/2</v>
          </cell>
          <cell r="E3" t="str">
            <v>UN</v>
          </cell>
          <cell r="F3">
            <v>23900</v>
          </cell>
        </row>
        <row r="4">
          <cell r="C4" t="str">
            <v>ALICATE 7 1/2</v>
          </cell>
          <cell r="E4" t="str">
            <v>UN</v>
          </cell>
          <cell r="F4">
            <v>24900</v>
          </cell>
        </row>
        <row r="5">
          <cell r="C5" t="str">
            <v>ALICATE CORTA FRIO 6"</v>
          </cell>
          <cell r="E5" t="str">
            <v>UN</v>
          </cell>
          <cell r="F5">
            <v>25900</v>
          </cell>
        </row>
        <row r="6">
          <cell r="C6" t="str">
            <v>ALICATE CORTA FRIO 8"</v>
          </cell>
          <cell r="E6" t="str">
            <v>UN</v>
          </cell>
          <cell r="F6">
            <v>31900</v>
          </cell>
        </row>
        <row r="7">
          <cell r="C7" t="str">
            <v>ALICATE PELICANO 12"</v>
          </cell>
          <cell r="E7" t="str">
            <v>UN</v>
          </cell>
          <cell r="F7">
            <v>20000</v>
          </cell>
        </row>
        <row r="8">
          <cell r="C8" t="str">
            <v>ALICATE PUNTA LARGA 8"</v>
          </cell>
          <cell r="E8" t="str">
            <v>UN</v>
          </cell>
          <cell r="F8">
            <v>22900</v>
          </cell>
        </row>
        <row r="9">
          <cell r="C9" t="str">
            <v>ALMADANA  CON CABO 10 LB</v>
          </cell>
          <cell r="E9" t="str">
            <v>UN</v>
          </cell>
          <cell r="F9">
            <v>56900</v>
          </cell>
        </row>
        <row r="10">
          <cell r="C10" t="str">
            <v>ALMADANA  CON CABO 2 LB</v>
          </cell>
          <cell r="E10" t="str">
            <v>UN</v>
          </cell>
          <cell r="F10">
            <v>19900</v>
          </cell>
        </row>
        <row r="11">
          <cell r="C11" t="str">
            <v>ALMADANA  CON CABO 3 LB</v>
          </cell>
          <cell r="E11" t="str">
            <v>UN</v>
          </cell>
          <cell r="F11">
            <v>22900</v>
          </cell>
        </row>
        <row r="12">
          <cell r="C12" t="str">
            <v>ALMADANA  CON CABO 4 LB</v>
          </cell>
          <cell r="E12" t="str">
            <v>UN</v>
          </cell>
          <cell r="F12">
            <v>28900</v>
          </cell>
        </row>
        <row r="13">
          <cell r="C13" t="str">
            <v>ALMADANA CON CABO 12 LB</v>
          </cell>
          <cell r="E13" t="str">
            <v>UN</v>
          </cell>
          <cell r="F13">
            <v>67900</v>
          </cell>
        </row>
        <row r="14">
          <cell r="C14" t="str">
            <v>ALMADANA CON CABO 6 LB</v>
          </cell>
          <cell r="E14" t="str">
            <v>UN</v>
          </cell>
          <cell r="F14">
            <v>45500</v>
          </cell>
        </row>
        <row r="15">
          <cell r="C15" t="str">
            <v>ANDAMIO METALICO TUBULAR</v>
          </cell>
          <cell r="E15" t="str">
            <v>U/D</v>
          </cell>
          <cell r="F15">
            <v>714</v>
          </cell>
        </row>
        <row r="16">
          <cell r="C16" t="str">
            <v>ANDAMIO TUBULAR DE 1.5X1.5</v>
          </cell>
          <cell r="F16">
            <v>850</v>
          </cell>
        </row>
        <row r="17">
          <cell r="C17" t="str">
            <v>APLANADORA</v>
          </cell>
          <cell r="D17" t="str">
            <v>HONDA</v>
          </cell>
          <cell r="E17" t="str">
            <v>UN</v>
          </cell>
          <cell r="F17">
            <v>5060000</v>
          </cell>
        </row>
        <row r="18">
          <cell r="C18" t="str">
            <v>BALDE</v>
          </cell>
          <cell r="E18" t="str">
            <v>und</v>
          </cell>
          <cell r="F18">
            <v>1700</v>
          </cell>
        </row>
        <row r="19">
          <cell r="C19" t="str">
            <v>BALDE CONSTRUCCION</v>
          </cell>
          <cell r="D19" t="str">
            <v>nn</v>
          </cell>
          <cell r="E19" t="str">
            <v>UN</v>
          </cell>
          <cell r="F19">
            <v>1700</v>
          </cell>
        </row>
        <row r="20">
          <cell r="C20" t="str">
            <v>BALDE CONSTRUCCION</v>
          </cell>
          <cell r="E20" t="str">
            <v>UN</v>
          </cell>
          <cell r="F20">
            <v>1700</v>
          </cell>
        </row>
        <row r="21">
          <cell r="C21" t="str">
            <v>BISTURI PROFECIONAL</v>
          </cell>
          <cell r="E21" t="str">
            <v>UN</v>
          </cell>
          <cell r="F21">
            <v>8526</v>
          </cell>
        </row>
        <row r="22">
          <cell r="C22" t="str">
            <v>BROCA DE TUSTENO DE 1/8" BAUKER</v>
          </cell>
          <cell r="E22" t="str">
            <v>UN</v>
          </cell>
          <cell r="F22">
            <v>1700</v>
          </cell>
        </row>
        <row r="23">
          <cell r="C23" t="str">
            <v>BROCHA DE 4"</v>
          </cell>
          <cell r="E23" t="str">
            <v>UN</v>
          </cell>
          <cell r="F23">
            <v>7600</v>
          </cell>
        </row>
        <row r="24">
          <cell r="C24" t="str">
            <v>CABO PARA PALA</v>
          </cell>
          <cell r="E24" t="str">
            <v>UN</v>
          </cell>
          <cell r="F24">
            <v>2980</v>
          </cell>
        </row>
        <row r="25">
          <cell r="C25" t="str">
            <v>CALIBRADOR DIGITALPIE DE REY 6"</v>
          </cell>
          <cell r="E25" t="str">
            <v>UN</v>
          </cell>
          <cell r="F25">
            <v>79900</v>
          </cell>
        </row>
        <row r="26">
          <cell r="C26" t="str">
            <v>CALIBRADOR DIGITALPIE DE REY 8"</v>
          </cell>
          <cell r="E26" t="str">
            <v>UN</v>
          </cell>
          <cell r="F26">
            <v>99900</v>
          </cell>
        </row>
        <row r="27">
          <cell r="C27" t="str">
            <v>CALIBRADOR PIE DE REY 6"</v>
          </cell>
          <cell r="E27" t="str">
            <v>UN</v>
          </cell>
          <cell r="F27">
            <v>59900</v>
          </cell>
        </row>
        <row r="28">
          <cell r="C28" t="str">
            <v>CALIBRADOR PIE DE REY 8"</v>
          </cell>
          <cell r="E28" t="str">
            <v>UN</v>
          </cell>
          <cell r="F28">
            <v>49900</v>
          </cell>
        </row>
        <row r="29">
          <cell r="C29" t="str">
            <v xml:space="preserve">CARRETILLA </v>
          </cell>
          <cell r="D29" t="str">
            <v>nn</v>
          </cell>
          <cell r="E29" t="str">
            <v>UN</v>
          </cell>
          <cell r="F29">
            <v>80000</v>
          </cell>
        </row>
        <row r="30">
          <cell r="C30" t="str">
            <v xml:space="preserve">CARRETILLA </v>
          </cell>
          <cell r="E30" t="str">
            <v>und</v>
          </cell>
          <cell r="F30">
            <v>80000</v>
          </cell>
        </row>
        <row r="31">
          <cell r="C31" t="str">
            <v>CIMBRA ALBAÑIL ENCAUCHETADA</v>
          </cell>
          <cell r="E31" t="str">
            <v>UN</v>
          </cell>
          <cell r="F31">
            <v>9900</v>
          </cell>
        </row>
        <row r="32">
          <cell r="C32" t="str">
            <v>CINCEL  CORTA FRIO 1"X8"</v>
          </cell>
          <cell r="E32" t="str">
            <v>UN</v>
          </cell>
          <cell r="F32">
            <v>19900</v>
          </cell>
        </row>
        <row r="33">
          <cell r="C33" t="str">
            <v>CINCEL  CORTA FRIO 1/2X6"</v>
          </cell>
          <cell r="E33" t="str">
            <v>UN</v>
          </cell>
          <cell r="F33">
            <v>10900</v>
          </cell>
        </row>
        <row r="34">
          <cell r="C34" t="str">
            <v>CINCEL  CORTA FRIO 3/4X8"</v>
          </cell>
          <cell r="E34" t="str">
            <v>UN</v>
          </cell>
          <cell r="F34">
            <v>14900</v>
          </cell>
        </row>
        <row r="35">
          <cell r="C35" t="str">
            <v>CINCEL  CORTA FRIO 3/8X5"</v>
          </cell>
          <cell r="E35" t="str">
            <v>UN</v>
          </cell>
          <cell r="F35">
            <v>10900</v>
          </cell>
        </row>
        <row r="36">
          <cell r="C36" t="str">
            <v>CINCEL  CORTA FRIO 5/8X8"</v>
          </cell>
          <cell r="E36" t="str">
            <v>UN</v>
          </cell>
          <cell r="F36">
            <v>12900</v>
          </cell>
        </row>
        <row r="37">
          <cell r="C37" t="str">
            <v>CINCEL 1/2X8"</v>
          </cell>
          <cell r="E37" t="str">
            <v>UN</v>
          </cell>
          <cell r="F37">
            <v>3900</v>
          </cell>
        </row>
        <row r="38">
          <cell r="C38" t="str">
            <v>CINCEL 3/4X10"</v>
          </cell>
          <cell r="E38" t="str">
            <v>UN</v>
          </cell>
          <cell r="F38">
            <v>4900</v>
          </cell>
        </row>
        <row r="39">
          <cell r="C39" t="str">
            <v>CINCEL 5/8X10"</v>
          </cell>
          <cell r="E39" t="str">
            <v>UN</v>
          </cell>
          <cell r="F39">
            <v>3900</v>
          </cell>
        </row>
        <row r="40">
          <cell r="C40" t="str">
            <v>CINCEL 5/8X8"</v>
          </cell>
          <cell r="E40" t="str">
            <v>UN</v>
          </cell>
          <cell r="F40">
            <v>3900</v>
          </cell>
        </row>
        <row r="41">
          <cell r="C41" t="str">
            <v>CINTA METRICA ACERO 30M</v>
          </cell>
          <cell r="E41" t="str">
            <v>UN</v>
          </cell>
          <cell r="F41">
            <v>59900</v>
          </cell>
        </row>
        <row r="42">
          <cell r="C42" t="str">
            <v>CINTA METRICA FIBRA DE VIDRIO 30M</v>
          </cell>
          <cell r="E42" t="str">
            <v>UN</v>
          </cell>
          <cell r="F42">
            <v>39900</v>
          </cell>
        </row>
        <row r="43">
          <cell r="C43" t="str">
            <v>CINTA METRICA FIBRA DE VIDRIO 60M</v>
          </cell>
          <cell r="E43" t="str">
            <v>UN</v>
          </cell>
          <cell r="F43">
            <v>78900</v>
          </cell>
        </row>
        <row r="44">
          <cell r="C44" t="str">
            <v xml:space="preserve">CODAL DE ALUMINIO </v>
          </cell>
          <cell r="D44" t="str">
            <v>nn</v>
          </cell>
          <cell r="E44" t="str">
            <v>UN</v>
          </cell>
          <cell r="F44">
            <v>7291</v>
          </cell>
        </row>
        <row r="45">
          <cell r="C45" t="str">
            <v>CODAL DE ALUMINIO 6MTRS</v>
          </cell>
          <cell r="E45" t="str">
            <v>ml</v>
          </cell>
          <cell r="F45">
            <v>43750</v>
          </cell>
        </row>
        <row r="46">
          <cell r="C46" t="str">
            <v>COLILLADORA DEWALT 12 PUL</v>
          </cell>
          <cell r="E46" t="str">
            <v>UN</v>
          </cell>
          <cell r="F46">
            <v>759000</v>
          </cell>
        </row>
        <row r="47">
          <cell r="C47" t="str">
            <v>CORTADORA LADRTILLO</v>
          </cell>
          <cell r="D47" t="str">
            <v>SIEMENS</v>
          </cell>
          <cell r="E47" t="str">
            <v>UN</v>
          </cell>
          <cell r="F47">
            <v>3106900</v>
          </cell>
        </row>
        <row r="48">
          <cell r="C48" t="str">
            <v>CORTADORA PISO</v>
          </cell>
          <cell r="D48" t="str">
            <v>SIEMENS</v>
          </cell>
          <cell r="E48" t="str">
            <v>UN</v>
          </cell>
          <cell r="F48">
            <v>3757900</v>
          </cell>
        </row>
        <row r="49">
          <cell r="C49" t="str">
            <v>CORTAVIDRIO</v>
          </cell>
          <cell r="E49" t="str">
            <v>UN</v>
          </cell>
          <cell r="F49">
            <v>8000</v>
          </cell>
        </row>
        <row r="50">
          <cell r="C50" t="str">
            <v>DESTORNILLADOR ESTRELLA #2 100MM</v>
          </cell>
          <cell r="D50" t="str">
            <v>nn</v>
          </cell>
          <cell r="E50" t="str">
            <v>UN</v>
          </cell>
          <cell r="F50">
            <v>6900</v>
          </cell>
        </row>
        <row r="51">
          <cell r="C51" t="str">
            <v>DESTORNILLADOR ESTRELLA N.1 / 100MM</v>
          </cell>
          <cell r="E51" t="str">
            <v>UN</v>
          </cell>
          <cell r="F51">
            <v>5900</v>
          </cell>
        </row>
        <row r="52">
          <cell r="C52" t="str">
            <v>DESTORNILLADOR ESTRELLA N.1 / 150MM</v>
          </cell>
          <cell r="E52" t="str">
            <v>UN</v>
          </cell>
          <cell r="F52">
            <v>6900</v>
          </cell>
        </row>
        <row r="53">
          <cell r="C53" t="str">
            <v>DESTORNILLADOR ESTRELLA N.1 / 250MM</v>
          </cell>
          <cell r="E53" t="str">
            <v>UN</v>
          </cell>
          <cell r="F53">
            <v>11900</v>
          </cell>
        </row>
        <row r="54">
          <cell r="C54" t="str">
            <v>DESTORNILLADOR PALA N.3 / 150MM</v>
          </cell>
          <cell r="E54" t="str">
            <v>UN</v>
          </cell>
          <cell r="F54">
            <v>6900</v>
          </cell>
        </row>
        <row r="55">
          <cell r="C55" t="str">
            <v>DESTORNILLADOR PALA N.3 / 200MM</v>
          </cell>
          <cell r="E55" t="str">
            <v>UN</v>
          </cell>
          <cell r="F55">
            <v>9900</v>
          </cell>
        </row>
        <row r="56">
          <cell r="C56" t="str">
            <v>DESTORNILLADOR PALA N.5 / 150MM</v>
          </cell>
          <cell r="E56" t="str">
            <v>UN</v>
          </cell>
          <cell r="F56">
            <v>7900</v>
          </cell>
        </row>
        <row r="57">
          <cell r="C57" t="str">
            <v>DESTORNILLADOR PALA N.5 / 2000MM</v>
          </cell>
          <cell r="E57" t="str">
            <v>UN</v>
          </cell>
          <cell r="F57">
            <v>10900</v>
          </cell>
        </row>
        <row r="58">
          <cell r="C58" t="str">
            <v>DIFERENCIAL 1 TON</v>
          </cell>
          <cell r="E58" t="str">
            <v>UN</v>
          </cell>
          <cell r="F58">
            <v>120000</v>
          </cell>
        </row>
        <row r="59">
          <cell r="C59" t="str">
            <v>DISCO PULIDORA CORTE MATERIAL ARCILLA</v>
          </cell>
          <cell r="E59" t="str">
            <v>UN</v>
          </cell>
          <cell r="F59">
            <v>13387</v>
          </cell>
        </row>
        <row r="60">
          <cell r="C60" t="str">
            <v>DISCO PULIDORA CORTE METAL 4 1/2</v>
          </cell>
          <cell r="E60" t="str">
            <v>UN</v>
          </cell>
          <cell r="F60">
            <v>3126</v>
          </cell>
        </row>
        <row r="61">
          <cell r="C61" t="str">
            <v>ESCUADRA FIJA 10"</v>
          </cell>
          <cell r="E61" t="str">
            <v>UN</v>
          </cell>
          <cell r="F61">
            <v>10900</v>
          </cell>
        </row>
        <row r="62">
          <cell r="C62" t="str">
            <v>ESCUADRA FIJA 12"</v>
          </cell>
          <cell r="E62" t="str">
            <v>UN</v>
          </cell>
          <cell r="F62">
            <v>10900</v>
          </cell>
        </row>
        <row r="63">
          <cell r="C63" t="str">
            <v>ESCUADRA FIJA 8"</v>
          </cell>
          <cell r="E63" t="str">
            <v>UN</v>
          </cell>
          <cell r="F63">
            <v>9900</v>
          </cell>
        </row>
        <row r="64">
          <cell r="C64" t="str">
            <v>ESPATULA 2"</v>
          </cell>
          <cell r="E64" t="str">
            <v>UN</v>
          </cell>
          <cell r="F64">
            <v>3050</v>
          </cell>
        </row>
        <row r="65">
          <cell r="C65" t="str">
            <v>ESPATULA 3"</v>
          </cell>
          <cell r="E65" t="str">
            <v>UN</v>
          </cell>
          <cell r="F65">
            <v>3450</v>
          </cell>
        </row>
        <row r="66">
          <cell r="C66" t="str">
            <v>ESPATULA 4"</v>
          </cell>
          <cell r="D66" t="str">
            <v>nn</v>
          </cell>
          <cell r="E66" t="str">
            <v>UN</v>
          </cell>
          <cell r="F66">
            <v>2600</v>
          </cell>
        </row>
        <row r="67">
          <cell r="C67" t="str">
            <v>ESPATULA 4"</v>
          </cell>
          <cell r="E67" t="str">
            <v>und</v>
          </cell>
          <cell r="F67">
            <v>2600</v>
          </cell>
        </row>
        <row r="68">
          <cell r="C68" t="str">
            <v>FLEXOMETRO</v>
          </cell>
          <cell r="D68" t="str">
            <v>nn</v>
          </cell>
          <cell r="E68" t="str">
            <v>UN</v>
          </cell>
          <cell r="F68">
            <v>15450</v>
          </cell>
        </row>
        <row r="69">
          <cell r="C69" t="str">
            <v>FLEXOMETRO</v>
          </cell>
          <cell r="E69" t="str">
            <v>und</v>
          </cell>
          <cell r="F69">
            <v>15450</v>
          </cell>
        </row>
        <row r="70">
          <cell r="C70" t="str">
            <v>FLEXOMETRO</v>
          </cell>
          <cell r="E70" t="str">
            <v>UN</v>
          </cell>
          <cell r="F70">
            <v>15450</v>
          </cell>
        </row>
        <row r="71">
          <cell r="C71" t="str">
            <v>FLEXOMETRO X 3M</v>
          </cell>
          <cell r="D71" t="str">
            <v>nn</v>
          </cell>
          <cell r="E71" t="str">
            <v>UN</v>
          </cell>
          <cell r="F71">
            <v>5900</v>
          </cell>
        </row>
        <row r="72">
          <cell r="C72" t="str">
            <v>FORMALETA PARA ENTREPISO</v>
          </cell>
          <cell r="D72" t="str">
            <v>M2</v>
          </cell>
          <cell r="E72" t="str">
            <v>M2</v>
          </cell>
          <cell r="F72">
            <v>3765</v>
          </cell>
        </row>
        <row r="73">
          <cell r="C73" t="str">
            <v>FORMON MADERA 1</v>
          </cell>
          <cell r="E73" t="str">
            <v>UN</v>
          </cell>
          <cell r="F73">
            <v>14900</v>
          </cell>
        </row>
        <row r="74">
          <cell r="C74" t="str">
            <v>FORMON MADERA 1/2</v>
          </cell>
          <cell r="E74" t="str">
            <v>UN</v>
          </cell>
          <cell r="F74">
            <v>9500</v>
          </cell>
        </row>
        <row r="75">
          <cell r="C75" t="str">
            <v>FORMON MADERA 1/4</v>
          </cell>
          <cell r="E75" t="str">
            <v>UN</v>
          </cell>
          <cell r="F75">
            <v>8900</v>
          </cell>
        </row>
        <row r="76">
          <cell r="C76" t="str">
            <v>FORMON MADERA 3/4</v>
          </cell>
          <cell r="E76" t="str">
            <v>UN</v>
          </cell>
          <cell r="F76">
            <v>10900</v>
          </cell>
        </row>
        <row r="77">
          <cell r="C77" t="str">
            <v>GARRUCHA CON POLEA 250 KG</v>
          </cell>
          <cell r="E77" t="str">
            <v>UN</v>
          </cell>
          <cell r="F77">
            <v>38900</v>
          </cell>
        </row>
        <row r="78">
          <cell r="C78" t="str">
            <v>HERRAMIENTA MENOR</v>
          </cell>
          <cell r="D78" t="str">
            <v>GL</v>
          </cell>
          <cell r="E78" t="str">
            <v>GL</v>
          </cell>
          <cell r="F78">
            <v>1300</v>
          </cell>
        </row>
        <row r="79">
          <cell r="C79" t="str">
            <v>HIDROLAVADORA</v>
          </cell>
          <cell r="E79" t="str">
            <v>DIA</v>
          </cell>
          <cell r="F79">
            <v>200000</v>
          </cell>
        </row>
        <row r="80">
          <cell r="C80" t="str">
            <v>HOLLADORA</v>
          </cell>
          <cell r="E80" t="str">
            <v>UN</v>
          </cell>
          <cell r="F80">
            <v>36288</v>
          </cell>
        </row>
        <row r="81">
          <cell r="C81" t="str">
            <v>HOMBRESOLO RECTO 10"</v>
          </cell>
          <cell r="E81" t="str">
            <v>UN</v>
          </cell>
          <cell r="F81">
            <v>19900</v>
          </cell>
        </row>
        <row r="82">
          <cell r="C82" t="str">
            <v>LIJA 320 AGUA</v>
          </cell>
          <cell r="E82" t="str">
            <v>UN</v>
          </cell>
          <cell r="F82">
            <v>900</v>
          </cell>
        </row>
        <row r="83">
          <cell r="C83" t="str">
            <v>LIMA TRIANGULAR</v>
          </cell>
          <cell r="E83" t="str">
            <v>UN</v>
          </cell>
          <cell r="F83">
            <v>3450</v>
          </cell>
        </row>
        <row r="84">
          <cell r="C84" t="str">
            <v>LLANA DE TERNIL</v>
          </cell>
          <cell r="D84" t="str">
            <v>nn</v>
          </cell>
          <cell r="E84" t="str">
            <v>UN</v>
          </cell>
          <cell r="F84">
            <v>11000</v>
          </cell>
        </row>
        <row r="85">
          <cell r="C85" t="str">
            <v>LLANA DE TERNIL</v>
          </cell>
          <cell r="E85" t="str">
            <v>und</v>
          </cell>
          <cell r="F85">
            <v>11000</v>
          </cell>
        </row>
        <row r="86">
          <cell r="C86" t="str">
            <v>LLANA LISA</v>
          </cell>
          <cell r="E86" t="str">
            <v>UN</v>
          </cell>
          <cell r="F86">
            <v>11895</v>
          </cell>
        </row>
        <row r="87">
          <cell r="C87" t="str">
            <v>LLANA MADERA</v>
          </cell>
          <cell r="E87" t="str">
            <v>UN</v>
          </cell>
          <cell r="F87">
            <v>15000</v>
          </cell>
        </row>
        <row r="88">
          <cell r="C88" t="str">
            <v>LLANA METALICA</v>
          </cell>
          <cell r="D88" t="str">
            <v>nn</v>
          </cell>
          <cell r="E88" t="str">
            <v>UN</v>
          </cell>
          <cell r="F88">
            <v>14000</v>
          </cell>
        </row>
        <row r="89">
          <cell r="C89" t="str">
            <v>MACETA 2 LIBRAS</v>
          </cell>
          <cell r="E89" t="str">
            <v>UN</v>
          </cell>
          <cell r="F89">
            <v>17900</v>
          </cell>
        </row>
        <row r="90">
          <cell r="C90" t="str">
            <v>MACETA CON CABO 2 LIBRAS</v>
          </cell>
          <cell r="E90" t="str">
            <v>UN</v>
          </cell>
          <cell r="F90">
            <v>17900</v>
          </cell>
        </row>
        <row r="91">
          <cell r="C91" t="str">
            <v>MACETA CON CABO 3 LIBRAS</v>
          </cell>
          <cell r="E91" t="str">
            <v>UN</v>
          </cell>
          <cell r="F91">
            <v>21900</v>
          </cell>
        </row>
        <row r="92">
          <cell r="C92" t="str">
            <v>MANGUERA ERGO 8 METROS</v>
          </cell>
          <cell r="E92" t="str">
            <v>M</v>
          </cell>
          <cell r="F92">
            <v>29900</v>
          </cell>
        </row>
        <row r="93">
          <cell r="C93" t="str">
            <v>MANGUERA PARA NIVEL 3/8</v>
          </cell>
          <cell r="E93" t="str">
            <v>ML</v>
          </cell>
          <cell r="F93">
            <v>1200</v>
          </cell>
        </row>
        <row r="94">
          <cell r="C94" t="str">
            <v>MARCO PARA SEGUETA</v>
          </cell>
          <cell r="E94" t="str">
            <v>UN</v>
          </cell>
          <cell r="F94">
            <v>14175</v>
          </cell>
        </row>
        <row r="95">
          <cell r="C95" t="str">
            <v>MARCO PARA SEGUETA</v>
          </cell>
          <cell r="E95" t="str">
            <v>UN</v>
          </cell>
          <cell r="F95">
            <v>14175</v>
          </cell>
        </row>
        <row r="96">
          <cell r="C96" t="str">
            <v>MARCO SEGUETA REF 68044</v>
          </cell>
          <cell r="D96" t="str">
            <v>nn</v>
          </cell>
          <cell r="E96" t="str">
            <v>UN</v>
          </cell>
          <cell r="F96">
            <v>10900</v>
          </cell>
        </row>
        <row r="97">
          <cell r="C97" t="str">
            <v xml:space="preserve">MARTILLO BOLA 12 ONZ </v>
          </cell>
          <cell r="E97" t="str">
            <v>UN</v>
          </cell>
          <cell r="F97">
            <v>19900</v>
          </cell>
        </row>
        <row r="98">
          <cell r="C98" t="str">
            <v xml:space="preserve">MARTILLO BOLA 24 ONZ </v>
          </cell>
          <cell r="E98" t="str">
            <v>UN</v>
          </cell>
          <cell r="F98">
            <v>22900</v>
          </cell>
        </row>
        <row r="99">
          <cell r="C99" t="str">
            <v xml:space="preserve">MARTILLO BOLA 32 ONZ </v>
          </cell>
          <cell r="E99" t="str">
            <v>UN</v>
          </cell>
          <cell r="F99">
            <v>27900</v>
          </cell>
        </row>
        <row r="100">
          <cell r="C100" t="str">
            <v>MARTILLO N. 18</v>
          </cell>
          <cell r="E100" t="str">
            <v>UN</v>
          </cell>
          <cell r="F100">
            <v>9500</v>
          </cell>
        </row>
        <row r="101">
          <cell r="C101" t="str">
            <v>MARTILLO N. 20</v>
          </cell>
          <cell r="E101" t="str">
            <v>UN</v>
          </cell>
          <cell r="F101">
            <v>12320</v>
          </cell>
        </row>
        <row r="102">
          <cell r="C102" t="str">
            <v>MARTILLO UÑA MANGO DE MADERA 13 ONZ</v>
          </cell>
          <cell r="E102" t="str">
            <v>UN</v>
          </cell>
          <cell r="F102">
            <v>13900</v>
          </cell>
        </row>
        <row r="103">
          <cell r="C103" t="str">
            <v>MARTILLO UÑA MANGO DE MADERA 16 ONZ</v>
          </cell>
          <cell r="E103" t="str">
            <v>UN</v>
          </cell>
          <cell r="F103">
            <v>14900</v>
          </cell>
        </row>
        <row r="104">
          <cell r="C104" t="str">
            <v>MARTILLO UÑA MANGO DE MADERA 20 ONZ</v>
          </cell>
          <cell r="E104" t="str">
            <v>UN</v>
          </cell>
          <cell r="F104">
            <v>19900</v>
          </cell>
        </row>
        <row r="105">
          <cell r="C105" t="str">
            <v>MAZO DE GOMA 10 ONZ</v>
          </cell>
          <cell r="E105" t="str">
            <v>UN</v>
          </cell>
          <cell r="F105">
            <v>9900</v>
          </cell>
        </row>
        <row r="106">
          <cell r="C106" t="str">
            <v>MAZO DE GOMA 16 ONZ</v>
          </cell>
          <cell r="E106" t="str">
            <v>UN</v>
          </cell>
          <cell r="F106">
            <v>16900</v>
          </cell>
        </row>
        <row r="107">
          <cell r="C107" t="str">
            <v>MAZO DE GOMA 20 ONZ</v>
          </cell>
          <cell r="E107" t="str">
            <v>UN</v>
          </cell>
          <cell r="F107">
            <v>14900</v>
          </cell>
        </row>
        <row r="108">
          <cell r="C108" t="str">
            <v>MAZO DE GOMA 8 ONZ</v>
          </cell>
          <cell r="E108" t="str">
            <v>UN</v>
          </cell>
          <cell r="F108">
            <v>14900</v>
          </cell>
        </row>
        <row r="109">
          <cell r="C109" t="str">
            <v>MEZCLADORA 1 1/2</v>
          </cell>
          <cell r="D109" t="str">
            <v>SIEMENS</v>
          </cell>
          <cell r="E109" t="str">
            <v>UN</v>
          </cell>
          <cell r="F109">
            <v>5406900</v>
          </cell>
        </row>
        <row r="110">
          <cell r="C110" t="str">
            <v>MICROMETRO 0 A 1"</v>
          </cell>
          <cell r="E110" t="str">
            <v>UN</v>
          </cell>
          <cell r="F110">
            <v>29900</v>
          </cell>
        </row>
        <row r="111">
          <cell r="C111" t="str">
            <v>MICROMETRO 1" A 2"</v>
          </cell>
          <cell r="E111" t="str">
            <v>UN</v>
          </cell>
          <cell r="F111">
            <v>34900</v>
          </cell>
        </row>
        <row r="112">
          <cell r="C112" t="str">
            <v>NIVEL ALUMINIO 12"</v>
          </cell>
          <cell r="E112" t="str">
            <v>UN</v>
          </cell>
          <cell r="F112">
            <v>15900</v>
          </cell>
        </row>
        <row r="113">
          <cell r="C113" t="str">
            <v>NIVEL ALUMINIO 18"</v>
          </cell>
          <cell r="E113" t="str">
            <v>UN</v>
          </cell>
          <cell r="F113">
            <v>16900</v>
          </cell>
        </row>
        <row r="114">
          <cell r="C114" t="str">
            <v>NIVEL ALUMINIO 24"</v>
          </cell>
          <cell r="E114" t="str">
            <v>UN</v>
          </cell>
          <cell r="F114">
            <v>17900</v>
          </cell>
        </row>
        <row r="115">
          <cell r="C115" t="str">
            <v>NIVEL ALUMINIO 30"</v>
          </cell>
          <cell r="E115" t="str">
            <v>UN</v>
          </cell>
          <cell r="F115">
            <v>29900</v>
          </cell>
        </row>
        <row r="116">
          <cell r="C116" t="str">
            <v>NIVEL ALUMINIO 36"</v>
          </cell>
          <cell r="E116" t="str">
            <v>UN</v>
          </cell>
          <cell r="F116">
            <v>32900</v>
          </cell>
        </row>
        <row r="117">
          <cell r="C117" t="str">
            <v>NIVEL ALUMINIO 48"</v>
          </cell>
          <cell r="E117" t="str">
            <v>UN</v>
          </cell>
          <cell r="F117">
            <v>39900</v>
          </cell>
        </row>
        <row r="118">
          <cell r="C118" t="str">
            <v>NIVEL ALUMINIO 72"</v>
          </cell>
          <cell r="E118" t="str">
            <v>UN</v>
          </cell>
          <cell r="F118">
            <v>39900</v>
          </cell>
        </row>
        <row r="119">
          <cell r="C119" t="str">
            <v>NIVEL DE MANO 24"</v>
          </cell>
          <cell r="E119" t="str">
            <v>UN</v>
          </cell>
          <cell r="F119">
            <v>17900</v>
          </cell>
        </row>
        <row r="120">
          <cell r="C120" t="str">
            <v>NIVEL DE MANO DE 18"</v>
          </cell>
          <cell r="E120" t="str">
            <v>und</v>
          </cell>
          <cell r="F120">
            <v>10750</v>
          </cell>
        </row>
        <row r="121">
          <cell r="C121" t="str">
            <v>NIVEL LASER</v>
          </cell>
          <cell r="E121" t="str">
            <v>UN</v>
          </cell>
          <cell r="F121">
            <v>12900</v>
          </cell>
        </row>
        <row r="122">
          <cell r="C122" t="str">
            <v>PALA N. 2</v>
          </cell>
          <cell r="E122" t="str">
            <v>UN</v>
          </cell>
          <cell r="F122">
            <v>9000</v>
          </cell>
        </row>
        <row r="123">
          <cell r="C123" t="str">
            <v>PALA PUNTA CUADRADA 4" CON CABO</v>
          </cell>
          <cell r="E123" t="str">
            <v>und</v>
          </cell>
          <cell r="F123">
            <v>10700</v>
          </cell>
        </row>
        <row r="124">
          <cell r="C124" t="str">
            <v>PALA REDONDA</v>
          </cell>
          <cell r="D124" t="str">
            <v>nn</v>
          </cell>
          <cell r="E124" t="str">
            <v>UN</v>
          </cell>
          <cell r="F124">
            <v>10700</v>
          </cell>
        </row>
        <row r="125">
          <cell r="C125" t="str">
            <v xml:space="preserve">PALA REDONDA </v>
          </cell>
          <cell r="E125" t="str">
            <v>UN</v>
          </cell>
          <cell r="F125">
            <v>10700</v>
          </cell>
        </row>
        <row r="126">
          <cell r="C126" t="str">
            <v>PALA REDONDA N. 4</v>
          </cell>
          <cell r="E126" t="str">
            <v>UN</v>
          </cell>
          <cell r="F126">
            <v>10400</v>
          </cell>
        </row>
        <row r="127">
          <cell r="C127" t="str">
            <v>PALUSTRE MANGO DE MADERA 7´´</v>
          </cell>
          <cell r="E127" t="str">
            <v>und</v>
          </cell>
          <cell r="F127">
            <v>10900</v>
          </cell>
        </row>
        <row r="128">
          <cell r="C128" t="str">
            <v>PALUSTRE MANGO MADERA 10"</v>
          </cell>
          <cell r="E128" t="str">
            <v>UN</v>
          </cell>
          <cell r="F128">
            <v>10900</v>
          </cell>
        </row>
        <row r="129">
          <cell r="C129" t="str">
            <v>PALUSTRE MANGO MADERA 5"</v>
          </cell>
          <cell r="E129" t="str">
            <v>UN</v>
          </cell>
          <cell r="F129">
            <v>9800</v>
          </cell>
        </row>
        <row r="130">
          <cell r="C130" t="str">
            <v>PALUSTRE MANGO MADERA 6"</v>
          </cell>
          <cell r="E130" t="str">
            <v>UN</v>
          </cell>
          <cell r="F130">
            <v>9800</v>
          </cell>
        </row>
        <row r="131">
          <cell r="C131" t="str">
            <v>PALUSTRE MANGO MADERA 7"</v>
          </cell>
          <cell r="E131" t="str">
            <v>UN</v>
          </cell>
          <cell r="F131">
            <v>10900</v>
          </cell>
        </row>
        <row r="132">
          <cell r="C132" t="str">
            <v>PALUSTRE MANGO MADERA 8"</v>
          </cell>
          <cell r="E132" t="str">
            <v>UN</v>
          </cell>
          <cell r="F132">
            <v>10900</v>
          </cell>
        </row>
        <row r="133">
          <cell r="C133" t="str">
            <v>PALUSTRE MANGO PLASTICO 10"</v>
          </cell>
          <cell r="E133" t="str">
            <v>UN</v>
          </cell>
          <cell r="F133">
            <v>8600</v>
          </cell>
        </row>
        <row r="134">
          <cell r="C134" t="str">
            <v>PALUSTRE MANGO PLASTICO 5"</v>
          </cell>
          <cell r="E134" t="str">
            <v>UN</v>
          </cell>
          <cell r="F134">
            <v>7600</v>
          </cell>
        </row>
        <row r="135">
          <cell r="C135" t="str">
            <v>PALUSTRE MANGO PLASTICO 6"</v>
          </cell>
          <cell r="E135" t="str">
            <v>UN</v>
          </cell>
          <cell r="F135">
            <v>7600</v>
          </cell>
        </row>
        <row r="136">
          <cell r="C136" t="str">
            <v>PALUSTRE MANGO PLASTICO 7"</v>
          </cell>
          <cell r="E136" t="str">
            <v>UN</v>
          </cell>
          <cell r="F136">
            <v>8600</v>
          </cell>
        </row>
        <row r="137">
          <cell r="C137" t="str">
            <v>PALUSTRE MANGO PLASTICO 8"</v>
          </cell>
          <cell r="E137" t="str">
            <v>UN</v>
          </cell>
          <cell r="F137">
            <v>8600</v>
          </cell>
        </row>
        <row r="138">
          <cell r="C138" t="str">
            <v>PALUSTRE N. 10</v>
          </cell>
          <cell r="E138" t="str">
            <v>UN</v>
          </cell>
          <cell r="F138">
            <v>8200</v>
          </cell>
        </row>
        <row r="139">
          <cell r="C139" t="str">
            <v>PALUSTRE N. 6</v>
          </cell>
          <cell r="E139" t="str">
            <v>UN</v>
          </cell>
          <cell r="F139">
            <v>9800</v>
          </cell>
        </row>
        <row r="140">
          <cell r="C140" t="str">
            <v>PICA CON CABO</v>
          </cell>
          <cell r="E140" t="str">
            <v>UN</v>
          </cell>
          <cell r="F140">
            <v>8000</v>
          </cell>
        </row>
        <row r="141">
          <cell r="C141" t="str">
            <v>PISTOLA METALICA SILICONA</v>
          </cell>
          <cell r="E141" t="str">
            <v>UN</v>
          </cell>
          <cell r="F141">
            <v>4300</v>
          </cell>
        </row>
        <row r="142">
          <cell r="C142" t="str">
            <v>PLASTICO</v>
          </cell>
          <cell r="E142" t="str">
            <v>M2</v>
          </cell>
          <cell r="F142">
            <v>2000</v>
          </cell>
        </row>
        <row r="143">
          <cell r="C143" t="str">
            <v>PLATAFORMA PARA ESCALERA MULTIPROPOSITO</v>
          </cell>
          <cell r="D143" t="str">
            <v>nn</v>
          </cell>
          <cell r="E143" t="str">
            <v>UN</v>
          </cell>
          <cell r="F143">
            <v>34900</v>
          </cell>
        </row>
        <row r="144">
          <cell r="C144" t="str">
            <v>PLOMADA</v>
          </cell>
          <cell r="D144" t="str">
            <v>nn</v>
          </cell>
          <cell r="E144" t="str">
            <v>UN</v>
          </cell>
          <cell r="F144">
            <v>8000</v>
          </cell>
        </row>
        <row r="145">
          <cell r="C145" t="str">
            <v>PLOMADA 10 ONZ</v>
          </cell>
          <cell r="E145" t="str">
            <v>UN</v>
          </cell>
          <cell r="F145">
            <v>24900</v>
          </cell>
        </row>
        <row r="146">
          <cell r="C146" t="str">
            <v>PLOMADA 12 ONZ</v>
          </cell>
          <cell r="E146" t="str">
            <v>UN</v>
          </cell>
          <cell r="F146">
            <v>29900</v>
          </cell>
        </row>
        <row r="147">
          <cell r="C147" t="str">
            <v>PLOMADA 8 ONZ</v>
          </cell>
          <cell r="E147" t="str">
            <v>UN</v>
          </cell>
          <cell r="F147">
            <v>19900</v>
          </cell>
        </row>
        <row r="148">
          <cell r="C148" t="str">
            <v>PLOMADA DE NUEZ</v>
          </cell>
          <cell r="E148" t="str">
            <v>und</v>
          </cell>
          <cell r="F148">
            <v>12000</v>
          </cell>
        </row>
        <row r="149">
          <cell r="C149" t="str">
            <v>PLUMA GRUA</v>
          </cell>
          <cell r="D149" t="str">
            <v>SIEMENS</v>
          </cell>
          <cell r="E149" t="str">
            <v>UN</v>
          </cell>
          <cell r="F149">
            <v>4007900</v>
          </cell>
        </row>
        <row r="150">
          <cell r="C150" t="str">
            <v>PULIDORA 4 1/2</v>
          </cell>
          <cell r="E150" t="str">
            <v>UN</v>
          </cell>
          <cell r="F150">
            <v>39900</v>
          </cell>
        </row>
        <row r="151">
          <cell r="C151" t="str">
            <v>PULIDORA 4 1/2´´</v>
          </cell>
          <cell r="D151" t="str">
            <v>nn</v>
          </cell>
          <cell r="E151" t="str">
            <v>UN</v>
          </cell>
          <cell r="F151">
            <v>39900</v>
          </cell>
        </row>
        <row r="152">
          <cell r="C152" t="str">
            <v>PULIDORA MAQUITA</v>
          </cell>
          <cell r="E152" t="str">
            <v>UN</v>
          </cell>
          <cell r="F152">
            <v>268900</v>
          </cell>
        </row>
        <row r="153">
          <cell r="C153" t="str">
            <v xml:space="preserve">PUNTERO </v>
          </cell>
          <cell r="E153" t="str">
            <v>UN</v>
          </cell>
          <cell r="F153">
            <v>8000</v>
          </cell>
        </row>
        <row r="154">
          <cell r="C154" t="str">
            <v xml:space="preserve">PUNTERO </v>
          </cell>
          <cell r="E154" t="str">
            <v>UN</v>
          </cell>
          <cell r="F154">
            <v>8000</v>
          </cell>
        </row>
        <row r="155">
          <cell r="C155" t="str">
            <v>REGLA VIBRATORIA ESCALERA</v>
          </cell>
          <cell r="D155" t="str">
            <v>HONDA</v>
          </cell>
          <cell r="E155" t="str">
            <v>UN</v>
          </cell>
          <cell r="F155">
            <v>3272900</v>
          </cell>
        </row>
        <row r="156">
          <cell r="C156" t="str">
            <v>REMACHADORA POP 2 POSICIONES</v>
          </cell>
          <cell r="D156" t="str">
            <v>nn</v>
          </cell>
          <cell r="E156" t="str">
            <v>UN</v>
          </cell>
          <cell r="F156">
            <v>43900</v>
          </cell>
        </row>
        <row r="157">
          <cell r="C157" t="str">
            <v>RODILLO DE FELPA</v>
          </cell>
          <cell r="E157" t="str">
            <v>UN</v>
          </cell>
          <cell r="F157">
            <v>6000</v>
          </cell>
        </row>
        <row r="158">
          <cell r="C158" t="str">
            <v>SEGUETA SIN MARCO</v>
          </cell>
          <cell r="E158" t="str">
            <v>UND</v>
          </cell>
          <cell r="F158">
            <v>2552</v>
          </cell>
        </row>
        <row r="159">
          <cell r="C159" t="str">
            <v>SERRUCHO N. 16</v>
          </cell>
          <cell r="E159" t="str">
            <v>UN</v>
          </cell>
          <cell r="F159">
            <v>9900</v>
          </cell>
        </row>
        <row r="160">
          <cell r="C160" t="str">
            <v>SERRUCHO N. 18</v>
          </cell>
          <cell r="E160" t="str">
            <v>UN</v>
          </cell>
          <cell r="F160">
            <v>11600</v>
          </cell>
        </row>
        <row r="161">
          <cell r="C161" t="str">
            <v>SERRUCHO N. 20</v>
          </cell>
          <cell r="E161" t="str">
            <v>UN</v>
          </cell>
          <cell r="F161">
            <v>13900</v>
          </cell>
        </row>
        <row r="162">
          <cell r="C162" t="str">
            <v>SERRUCHO N. 22</v>
          </cell>
          <cell r="E162" t="str">
            <v>UN</v>
          </cell>
          <cell r="F162">
            <v>14900</v>
          </cell>
        </row>
        <row r="163">
          <cell r="C163" t="str">
            <v>TALADRO PERCUTOR 1/2´´</v>
          </cell>
          <cell r="D163" t="str">
            <v>nn</v>
          </cell>
          <cell r="E163" t="str">
            <v>UN</v>
          </cell>
          <cell r="F163">
            <v>89900</v>
          </cell>
        </row>
        <row r="164">
          <cell r="C164" t="str">
            <v>TALADRO PERCUTOR 3/8</v>
          </cell>
          <cell r="E164" t="str">
            <v>UN</v>
          </cell>
          <cell r="F164">
            <v>74000</v>
          </cell>
        </row>
        <row r="165">
          <cell r="C165" t="str">
            <v>TENAZAS 7"</v>
          </cell>
          <cell r="E165" t="str">
            <v>UN</v>
          </cell>
          <cell r="F165">
            <v>9900</v>
          </cell>
        </row>
        <row r="166">
          <cell r="C166" t="str">
            <v>TENAZAS 8"</v>
          </cell>
          <cell r="E166" t="str">
            <v>UN</v>
          </cell>
          <cell r="F166">
            <v>11900</v>
          </cell>
        </row>
        <row r="167">
          <cell r="C167" t="str">
            <v>VIBRADOR CONCRETO</v>
          </cell>
          <cell r="D167" t="str">
            <v>HONDA</v>
          </cell>
          <cell r="E167" t="str">
            <v>UN</v>
          </cell>
          <cell r="F167">
            <v>2786900</v>
          </cell>
        </row>
        <row r="168">
          <cell r="C168" t="str">
            <v>VIBRADOR ELECTRICO</v>
          </cell>
          <cell r="E168" t="str">
            <v>DIA</v>
          </cell>
          <cell r="F168">
            <v>32800</v>
          </cell>
        </row>
        <row r="169">
          <cell r="C169" t="str">
            <v>VIBROCOMPATADORA</v>
          </cell>
          <cell r="D169" t="str">
            <v>SIEMENS</v>
          </cell>
          <cell r="E169" t="str">
            <v>UN</v>
          </cell>
          <cell r="F169">
            <v>3106900</v>
          </cell>
        </row>
        <row r="170">
          <cell r="C170" t="str">
            <v>ZARANDA 1/2</v>
          </cell>
          <cell r="E170" t="str">
            <v>M2</v>
          </cell>
          <cell r="F170">
            <v>3000</v>
          </cell>
        </row>
        <row r="171">
          <cell r="C171" t="str">
            <v>ZARANDA 70X100 CM</v>
          </cell>
          <cell r="E171" t="str">
            <v>und</v>
          </cell>
          <cell r="F171">
            <v>7000</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EQUIPO Y HERRAMIENTAS"/>
      <sheetName val="PRESUPUESTO"/>
      <sheetName val="APU..............."/>
      <sheetName val="CUADRILLA"/>
    </sheetNames>
    <sheetDataSet>
      <sheetData sheetId="0"/>
      <sheetData sheetId="1">
        <row r="3">
          <cell r="C3" t="str">
            <v>ALICATE 5 1/2</v>
          </cell>
          <cell r="E3" t="str">
            <v>UN</v>
          </cell>
          <cell r="F3">
            <v>23900</v>
          </cell>
        </row>
        <row r="4">
          <cell r="C4" t="str">
            <v>ALICATE 7 1/2</v>
          </cell>
          <cell r="E4" t="str">
            <v>UN</v>
          </cell>
          <cell r="F4">
            <v>24900</v>
          </cell>
        </row>
        <row r="5">
          <cell r="C5" t="str">
            <v>ALICATE CORTA FRIO 6"</v>
          </cell>
          <cell r="E5" t="str">
            <v>UN</v>
          </cell>
          <cell r="F5">
            <v>25900</v>
          </cell>
        </row>
        <row r="6">
          <cell r="C6" t="str">
            <v>ALICATE CORTA FRIO 8"</v>
          </cell>
          <cell r="E6" t="str">
            <v>UN</v>
          </cell>
          <cell r="F6">
            <v>31900</v>
          </cell>
        </row>
        <row r="7">
          <cell r="C7" t="str">
            <v>ALICATE PELICANO 12"</v>
          </cell>
          <cell r="E7" t="str">
            <v>UN</v>
          </cell>
          <cell r="F7">
            <v>20000</v>
          </cell>
        </row>
        <row r="8">
          <cell r="C8" t="str">
            <v>ALICATE PUNTA LARGA 8"</v>
          </cell>
          <cell r="E8" t="str">
            <v>UN</v>
          </cell>
          <cell r="F8">
            <v>22900</v>
          </cell>
        </row>
        <row r="9">
          <cell r="C9" t="str">
            <v>APLANADORA</v>
          </cell>
          <cell r="D9" t="str">
            <v>HONDA</v>
          </cell>
          <cell r="E9" t="str">
            <v>UN</v>
          </cell>
          <cell r="F9">
            <v>5060000</v>
          </cell>
        </row>
        <row r="10">
          <cell r="C10" t="str">
            <v>ALMADANA  CON CABO 10 LB</v>
          </cell>
          <cell r="E10" t="str">
            <v>UN</v>
          </cell>
          <cell r="F10">
            <v>56900</v>
          </cell>
        </row>
        <row r="11">
          <cell r="C11" t="str">
            <v>ALMADANA  CON CABO 2 LB</v>
          </cell>
          <cell r="E11" t="str">
            <v>UN</v>
          </cell>
          <cell r="F11">
            <v>19900</v>
          </cell>
        </row>
        <row r="12">
          <cell r="C12" t="str">
            <v>ALMADANA  CON CABO 3 LB</v>
          </cell>
          <cell r="E12" t="str">
            <v>UN</v>
          </cell>
          <cell r="F12">
            <v>22900</v>
          </cell>
        </row>
        <row r="13">
          <cell r="C13" t="str">
            <v>ALMADANA  CON CABO 4 LB</v>
          </cell>
          <cell r="E13" t="str">
            <v>UN</v>
          </cell>
          <cell r="F13">
            <v>28900</v>
          </cell>
        </row>
        <row r="14">
          <cell r="C14" t="str">
            <v>ALMADANA CON CABO 12 LB</v>
          </cell>
          <cell r="E14" t="str">
            <v>UN</v>
          </cell>
          <cell r="F14">
            <v>67900</v>
          </cell>
        </row>
        <row r="15">
          <cell r="C15" t="str">
            <v>ALMADANA CON CABO 6 LB</v>
          </cell>
          <cell r="E15" t="str">
            <v>UN</v>
          </cell>
          <cell r="F15">
            <v>45500</v>
          </cell>
        </row>
        <row r="16">
          <cell r="C16" t="str">
            <v>ANDAMIO METALICO TUBULAR</v>
          </cell>
          <cell r="E16" t="str">
            <v>U/D</v>
          </cell>
          <cell r="F16">
            <v>714</v>
          </cell>
        </row>
        <row r="17">
          <cell r="C17" t="str">
            <v>ANDAMIO TUBULAR DE 1.5X1.5</v>
          </cell>
          <cell r="E17" t="str">
            <v>DIA</v>
          </cell>
          <cell r="F17">
            <v>850</v>
          </cell>
        </row>
        <row r="18">
          <cell r="C18" t="str">
            <v>BALDE</v>
          </cell>
          <cell r="E18" t="str">
            <v>und</v>
          </cell>
          <cell r="F18">
            <v>1700</v>
          </cell>
        </row>
        <row r="19">
          <cell r="C19" t="str">
            <v>BALDE CONSTRUCCION</v>
          </cell>
          <cell r="D19" t="str">
            <v>nn</v>
          </cell>
          <cell r="E19" t="str">
            <v>UN</v>
          </cell>
          <cell r="F19">
            <v>1700</v>
          </cell>
        </row>
        <row r="20">
          <cell r="C20" t="str">
            <v>BALDE CONSTRUCCION</v>
          </cell>
          <cell r="E20" t="str">
            <v>UN</v>
          </cell>
          <cell r="F20">
            <v>1700</v>
          </cell>
        </row>
        <row r="21">
          <cell r="C21" t="str">
            <v>BISTURI PROFECIONAL</v>
          </cell>
          <cell r="E21" t="str">
            <v>UN</v>
          </cell>
          <cell r="F21">
            <v>8526</v>
          </cell>
        </row>
        <row r="22">
          <cell r="C22" t="str">
            <v>BROCA DE TUSTENO DE 1/8" BAUKER</v>
          </cell>
          <cell r="E22" t="str">
            <v>UN</v>
          </cell>
          <cell r="F22">
            <v>1700</v>
          </cell>
        </row>
        <row r="23">
          <cell r="C23" t="str">
            <v>CABO PARA PALA</v>
          </cell>
          <cell r="E23" t="str">
            <v>UN</v>
          </cell>
          <cell r="F23">
            <v>2980</v>
          </cell>
        </row>
        <row r="24">
          <cell r="C24" t="str">
            <v>CALIBRADOR DIGITALPIE DE REY 6"</v>
          </cell>
          <cell r="E24" t="str">
            <v>UN</v>
          </cell>
          <cell r="F24">
            <v>79900</v>
          </cell>
        </row>
        <row r="25">
          <cell r="C25" t="str">
            <v>CALIBRADOR DIGITALPIE DE REY 8"</v>
          </cell>
          <cell r="E25" t="str">
            <v>UN</v>
          </cell>
          <cell r="F25">
            <v>99900</v>
          </cell>
        </row>
        <row r="26">
          <cell r="C26" t="str">
            <v>CALIBRADOR PIE DE REY 6"</v>
          </cell>
          <cell r="E26" t="str">
            <v>UN</v>
          </cell>
          <cell r="F26">
            <v>59900</v>
          </cell>
        </row>
        <row r="27">
          <cell r="C27" t="str">
            <v>CALIBRADOR PIE DE REY 8"</v>
          </cell>
          <cell r="E27" t="str">
            <v>UN</v>
          </cell>
          <cell r="F27">
            <v>49900</v>
          </cell>
        </row>
        <row r="28">
          <cell r="C28" t="str">
            <v xml:space="preserve">CARRETILLA </v>
          </cell>
          <cell r="D28" t="str">
            <v>nn</v>
          </cell>
          <cell r="E28" t="str">
            <v>UN</v>
          </cell>
          <cell r="F28">
            <v>80000</v>
          </cell>
        </row>
        <row r="29">
          <cell r="C29" t="str">
            <v xml:space="preserve">CARRETILLA </v>
          </cell>
          <cell r="E29" t="str">
            <v>und</v>
          </cell>
          <cell r="F29">
            <v>80000</v>
          </cell>
        </row>
        <row r="30">
          <cell r="C30" t="str">
            <v>CIMBRA ALBAÑIL ENCAUCHETADA</v>
          </cell>
          <cell r="E30" t="str">
            <v>UN</v>
          </cell>
          <cell r="F30">
            <v>9900</v>
          </cell>
        </row>
        <row r="31">
          <cell r="C31" t="str">
            <v>CINCEL  CORTA FRIO 1"X8"</v>
          </cell>
          <cell r="E31" t="str">
            <v>UN</v>
          </cell>
          <cell r="F31">
            <v>19900</v>
          </cell>
        </row>
        <row r="32">
          <cell r="C32" t="str">
            <v>CINCEL  CORTA FRIO 1/2X6"</v>
          </cell>
          <cell r="E32" t="str">
            <v>UN</v>
          </cell>
          <cell r="F32">
            <v>10900</v>
          </cell>
        </row>
        <row r="33">
          <cell r="C33" t="str">
            <v>CINCEL  CORTA FRIO 3/4X8"</v>
          </cell>
          <cell r="E33" t="str">
            <v>UN</v>
          </cell>
          <cell r="F33">
            <v>14900</v>
          </cell>
        </row>
        <row r="34">
          <cell r="C34" t="str">
            <v>CINCEL  CORTA FRIO 3/8X5"</v>
          </cell>
          <cell r="E34" t="str">
            <v>UN</v>
          </cell>
          <cell r="F34">
            <v>10900</v>
          </cell>
        </row>
        <row r="35">
          <cell r="C35" t="str">
            <v>CINCEL  CORTA FRIO 5/8X8"</v>
          </cell>
          <cell r="E35" t="str">
            <v>UN</v>
          </cell>
          <cell r="F35">
            <v>12900</v>
          </cell>
        </row>
        <row r="36">
          <cell r="C36" t="str">
            <v>CINCEL 1/2X8"</v>
          </cell>
          <cell r="E36" t="str">
            <v>UN</v>
          </cell>
          <cell r="F36">
            <v>3900</v>
          </cell>
        </row>
        <row r="37">
          <cell r="C37" t="str">
            <v>CINCEL 3/4X10"</v>
          </cell>
          <cell r="E37" t="str">
            <v>UN</v>
          </cell>
          <cell r="F37">
            <v>4900</v>
          </cell>
        </row>
        <row r="38">
          <cell r="C38" t="str">
            <v>CINCEL 5/8X10"</v>
          </cell>
          <cell r="E38" t="str">
            <v>UN</v>
          </cell>
          <cell r="F38">
            <v>3900</v>
          </cell>
        </row>
        <row r="39">
          <cell r="C39" t="str">
            <v>CINCEL 5/8X8"</v>
          </cell>
          <cell r="E39" t="str">
            <v>UN</v>
          </cell>
          <cell r="F39">
            <v>3900</v>
          </cell>
        </row>
        <row r="40">
          <cell r="C40" t="str">
            <v>CINTA METRICA ACERO 30M</v>
          </cell>
          <cell r="E40" t="str">
            <v>UN</v>
          </cell>
          <cell r="F40">
            <v>59900</v>
          </cell>
        </row>
        <row r="41">
          <cell r="C41" t="str">
            <v>CINTA METRICA FIBRA DE VIDRIO 30M</v>
          </cell>
          <cell r="E41" t="str">
            <v>UN</v>
          </cell>
          <cell r="F41">
            <v>39900</v>
          </cell>
        </row>
        <row r="42">
          <cell r="C42" t="str">
            <v>CINTA METRICA FIBRA DE VIDRIO 60M</v>
          </cell>
          <cell r="E42" t="str">
            <v>UN</v>
          </cell>
          <cell r="F42">
            <v>78900</v>
          </cell>
        </row>
        <row r="43">
          <cell r="C43" t="str">
            <v xml:space="preserve">CODAL DE ALUMINIO </v>
          </cell>
          <cell r="D43" t="str">
            <v>nn</v>
          </cell>
          <cell r="E43" t="str">
            <v>UN</v>
          </cell>
          <cell r="F43">
            <v>7291</v>
          </cell>
        </row>
        <row r="44">
          <cell r="C44" t="str">
            <v>CODAL DE ALUMINIO 6MTRS</v>
          </cell>
          <cell r="E44" t="str">
            <v>ml</v>
          </cell>
          <cell r="F44">
            <v>43750</v>
          </cell>
        </row>
        <row r="45">
          <cell r="C45" t="str">
            <v>COLILLADORA DEWALT 12 PUL</v>
          </cell>
          <cell r="E45" t="str">
            <v>UN</v>
          </cell>
          <cell r="F45">
            <v>759000</v>
          </cell>
        </row>
        <row r="46">
          <cell r="C46" t="str">
            <v>CORTADORA LADRTILLO</v>
          </cell>
          <cell r="D46" t="str">
            <v>SIEMENS</v>
          </cell>
          <cell r="E46" t="str">
            <v>UN</v>
          </cell>
          <cell r="F46">
            <v>3106900</v>
          </cell>
        </row>
        <row r="47">
          <cell r="C47" t="str">
            <v>CORTADORA PISO</v>
          </cell>
          <cell r="D47" t="str">
            <v>SIEMENS</v>
          </cell>
          <cell r="E47" t="str">
            <v>UN</v>
          </cell>
          <cell r="F47">
            <v>3757900</v>
          </cell>
        </row>
        <row r="48">
          <cell r="C48" t="str">
            <v>CORTAVIDRIO</v>
          </cell>
          <cell r="E48" t="str">
            <v>UN</v>
          </cell>
          <cell r="F48">
            <v>8000</v>
          </cell>
        </row>
        <row r="49">
          <cell r="C49" t="str">
            <v>DESTORNILLADOR ESTRELLA #2 100MM</v>
          </cell>
          <cell r="D49" t="str">
            <v>nn</v>
          </cell>
          <cell r="E49" t="str">
            <v>UN</v>
          </cell>
          <cell r="F49">
            <v>6900</v>
          </cell>
        </row>
        <row r="50">
          <cell r="C50" t="str">
            <v>DESTORNILLADOR ESTRELLA N.1 / 100MM</v>
          </cell>
          <cell r="E50" t="str">
            <v>UN</v>
          </cell>
          <cell r="F50">
            <v>5900</v>
          </cell>
        </row>
        <row r="51">
          <cell r="C51" t="str">
            <v>DESTORNILLADOR ESTRELLA N.1 / 150MM</v>
          </cell>
          <cell r="E51" t="str">
            <v>UN</v>
          </cell>
          <cell r="F51">
            <v>6900</v>
          </cell>
        </row>
        <row r="52">
          <cell r="C52" t="str">
            <v>DESTORNILLADOR ESTRELLA N.1 / 250MM</v>
          </cell>
          <cell r="E52" t="str">
            <v>UN</v>
          </cell>
          <cell r="F52">
            <v>11900</v>
          </cell>
        </row>
        <row r="53">
          <cell r="C53" t="str">
            <v>DESTORNILLADOR PALA N.3 / 150MM</v>
          </cell>
          <cell r="E53" t="str">
            <v>UN</v>
          </cell>
          <cell r="F53">
            <v>6900</v>
          </cell>
        </row>
        <row r="54">
          <cell r="C54" t="str">
            <v>DESTORNILLADOR PALA N.3 / 200MM</v>
          </cell>
          <cell r="E54" t="str">
            <v>UN</v>
          </cell>
          <cell r="F54">
            <v>9900</v>
          </cell>
        </row>
        <row r="55">
          <cell r="C55" t="str">
            <v>DESTORNILLADOR PALA N.5 / 150MM</v>
          </cell>
          <cell r="E55" t="str">
            <v>UN</v>
          </cell>
          <cell r="F55">
            <v>7900</v>
          </cell>
        </row>
        <row r="56">
          <cell r="C56" t="str">
            <v>DESTORNILLADOR PALA N.5 / 2000MM</v>
          </cell>
          <cell r="E56" t="str">
            <v>UN</v>
          </cell>
          <cell r="F56">
            <v>10900</v>
          </cell>
        </row>
        <row r="57">
          <cell r="C57" t="str">
            <v>DIFERENCIAL 1 TON</v>
          </cell>
          <cell r="E57" t="str">
            <v>UN</v>
          </cell>
          <cell r="F57">
            <v>120000</v>
          </cell>
        </row>
        <row r="58">
          <cell r="C58" t="str">
            <v>DISCO PULIDORA CORTE MATERIAL ARCILLA</v>
          </cell>
          <cell r="E58" t="str">
            <v>UN</v>
          </cell>
          <cell r="F58">
            <v>13387</v>
          </cell>
        </row>
        <row r="59">
          <cell r="C59" t="str">
            <v>DISCO PULIDORA CORTE METAL 4 1/2</v>
          </cell>
          <cell r="E59" t="str">
            <v>UN</v>
          </cell>
          <cell r="F59">
            <v>3126</v>
          </cell>
        </row>
        <row r="60">
          <cell r="C60" t="str">
            <v>ESCUADRA FIJA 10"</v>
          </cell>
          <cell r="E60" t="str">
            <v>UN</v>
          </cell>
          <cell r="F60">
            <v>10900</v>
          </cell>
        </row>
        <row r="61">
          <cell r="C61" t="str">
            <v>ESCUADRA FIJA 12"</v>
          </cell>
          <cell r="E61" t="str">
            <v>UN</v>
          </cell>
          <cell r="F61">
            <v>10900</v>
          </cell>
        </row>
        <row r="62">
          <cell r="C62" t="str">
            <v>ESCUADRA FIJA 8"</v>
          </cell>
          <cell r="E62" t="str">
            <v>UN</v>
          </cell>
          <cell r="F62">
            <v>9900</v>
          </cell>
        </row>
        <row r="63">
          <cell r="C63" t="str">
            <v>ESPATULA 2"</v>
          </cell>
          <cell r="E63" t="str">
            <v>UN</v>
          </cell>
          <cell r="F63">
            <v>3050</v>
          </cell>
        </row>
        <row r="64">
          <cell r="C64" t="str">
            <v>ESPATULA 3"</v>
          </cell>
          <cell r="E64" t="str">
            <v>UN</v>
          </cell>
          <cell r="F64">
            <v>3450</v>
          </cell>
        </row>
        <row r="65">
          <cell r="C65" t="str">
            <v>ESPATULA 4"</v>
          </cell>
          <cell r="D65" t="str">
            <v>nn</v>
          </cell>
          <cell r="E65" t="str">
            <v>UN</v>
          </cell>
          <cell r="F65">
            <v>2600</v>
          </cell>
        </row>
        <row r="66">
          <cell r="C66" t="str">
            <v>ESPATULA 4"</v>
          </cell>
          <cell r="E66" t="str">
            <v>und</v>
          </cell>
          <cell r="F66">
            <v>2600</v>
          </cell>
        </row>
        <row r="67">
          <cell r="C67" t="str">
            <v>FLEXOMETRO</v>
          </cell>
          <cell r="D67" t="str">
            <v>nn</v>
          </cell>
          <cell r="E67" t="str">
            <v>UN</v>
          </cell>
          <cell r="F67">
            <v>15450</v>
          </cell>
        </row>
        <row r="68">
          <cell r="C68" t="str">
            <v>FLEXOMETRO</v>
          </cell>
          <cell r="E68" t="str">
            <v>und</v>
          </cell>
          <cell r="F68">
            <v>15450</v>
          </cell>
        </row>
        <row r="69">
          <cell r="C69" t="str">
            <v>FLEXOMETRO</v>
          </cell>
          <cell r="E69" t="str">
            <v>UN</v>
          </cell>
          <cell r="F69">
            <v>15450</v>
          </cell>
        </row>
        <row r="70">
          <cell r="C70" t="str">
            <v>FLEXOMETRO X 3M</v>
          </cell>
          <cell r="D70" t="str">
            <v>nn</v>
          </cell>
          <cell r="E70" t="str">
            <v>UN</v>
          </cell>
          <cell r="F70">
            <v>5900</v>
          </cell>
        </row>
        <row r="71">
          <cell r="C71" t="str">
            <v>FORMALETA PARA ENTREPISO</v>
          </cell>
          <cell r="D71" t="str">
            <v>M2</v>
          </cell>
          <cell r="E71" t="str">
            <v>M2</v>
          </cell>
          <cell r="F71">
            <v>3765</v>
          </cell>
        </row>
        <row r="72">
          <cell r="C72" t="str">
            <v>FORMON MADERA 1</v>
          </cell>
          <cell r="E72" t="str">
            <v>UN</v>
          </cell>
          <cell r="F72">
            <v>14900</v>
          </cell>
        </row>
        <row r="73">
          <cell r="C73" t="str">
            <v>FORMON MADERA 1/2</v>
          </cell>
          <cell r="E73" t="str">
            <v>UN</v>
          </cell>
          <cell r="F73">
            <v>9500</v>
          </cell>
        </row>
        <row r="74">
          <cell r="C74" t="str">
            <v>FORMON MADERA 1/4</v>
          </cell>
          <cell r="E74" t="str">
            <v>UN</v>
          </cell>
          <cell r="F74">
            <v>8900</v>
          </cell>
        </row>
        <row r="75">
          <cell r="C75" t="str">
            <v>FORMON MADERA 3/4</v>
          </cell>
          <cell r="E75" t="str">
            <v>UN</v>
          </cell>
          <cell r="F75">
            <v>10900</v>
          </cell>
        </row>
        <row r="76">
          <cell r="C76" t="str">
            <v>GARRUCHA CON POLEA 250 KG</v>
          </cell>
          <cell r="E76" t="str">
            <v>UN</v>
          </cell>
          <cell r="F76">
            <v>38900</v>
          </cell>
        </row>
        <row r="77">
          <cell r="C77" t="str">
            <v>HERRAMIENTA MENOR</v>
          </cell>
          <cell r="D77" t="str">
            <v>GL</v>
          </cell>
          <cell r="E77" t="str">
            <v>GL</v>
          </cell>
          <cell r="F77">
            <v>1300</v>
          </cell>
        </row>
        <row r="78">
          <cell r="C78" t="str">
            <v>HIDROLAVADORA</v>
          </cell>
          <cell r="E78" t="str">
            <v>DIA</v>
          </cell>
          <cell r="F78">
            <v>200000</v>
          </cell>
        </row>
        <row r="79">
          <cell r="C79" t="str">
            <v>HOLLADORA</v>
          </cell>
          <cell r="E79" t="str">
            <v>UN</v>
          </cell>
          <cell r="F79">
            <v>36288</v>
          </cell>
        </row>
        <row r="80">
          <cell r="C80" t="str">
            <v>HOMBRESOLO RECTO 10"</v>
          </cell>
          <cell r="E80" t="str">
            <v>UN</v>
          </cell>
          <cell r="F80">
            <v>19900</v>
          </cell>
        </row>
        <row r="81">
          <cell r="C81" t="str">
            <v>LIJA 320 AGUA</v>
          </cell>
          <cell r="E81" t="str">
            <v>UN</v>
          </cell>
          <cell r="F81">
            <v>900</v>
          </cell>
        </row>
        <row r="82">
          <cell r="C82" t="str">
            <v>LIMA TRIANGULAR</v>
          </cell>
          <cell r="E82" t="str">
            <v>UN</v>
          </cell>
          <cell r="F82">
            <v>3450</v>
          </cell>
        </row>
        <row r="83">
          <cell r="C83" t="str">
            <v>LLANA DE TERNIL</v>
          </cell>
          <cell r="D83" t="str">
            <v>nn</v>
          </cell>
          <cell r="E83" t="str">
            <v>UN</v>
          </cell>
          <cell r="F83">
            <v>11000</v>
          </cell>
        </row>
        <row r="84">
          <cell r="C84" t="str">
            <v>LLANA DE TERNIL</v>
          </cell>
          <cell r="E84" t="str">
            <v>und</v>
          </cell>
          <cell r="F84">
            <v>11000</v>
          </cell>
        </row>
        <row r="85">
          <cell r="C85" t="str">
            <v>LLANA LISA</v>
          </cell>
          <cell r="E85" t="str">
            <v>UN</v>
          </cell>
          <cell r="F85">
            <v>11895</v>
          </cell>
        </row>
        <row r="86">
          <cell r="C86" t="str">
            <v>LLANA MADERA</v>
          </cell>
          <cell r="E86" t="str">
            <v>UN</v>
          </cell>
          <cell r="F86">
            <v>15000</v>
          </cell>
        </row>
        <row r="87">
          <cell r="C87" t="str">
            <v>LLANA METALICA</v>
          </cell>
          <cell r="D87" t="str">
            <v>nn</v>
          </cell>
          <cell r="E87" t="str">
            <v>UN</v>
          </cell>
          <cell r="F87">
            <v>14000</v>
          </cell>
        </row>
        <row r="88">
          <cell r="C88" t="str">
            <v>MACETA 2 LIBRAS</v>
          </cell>
          <cell r="E88" t="str">
            <v>UN</v>
          </cell>
          <cell r="F88">
            <v>17900</v>
          </cell>
        </row>
        <row r="89">
          <cell r="C89" t="str">
            <v>MACETA CON CABO 2 LIBRAS</v>
          </cell>
          <cell r="E89" t="str">
            <v>UN</v>
          </cell>
          <cell r="F89">
            <v>17900</v>
          </cell>
        </row>
        <row r="90">
          <cell r="C90" t="str">
            <v>MACETA CON CABO 3 LIBRAS</v>
          </cell>
          <cell r="E90" t="str">
            <v>UN</v>
          </cell>
          <cell r="F90">
            <v>21900</v>
          </cell>
        </row>
        <row r="91">
          <cell r="C91" t="str">
            <v>MANGUERA ERGO 8 METROS</v>
          </cell>
          <cell r="E91" t="str">
            <v>M</v>
          </cell>
          <cell r="F91">
            <v>29900</v>
          </cell>
        </row>
        <row r="92">
          <cell r="C92" t="str">
            <v>MANGUERA PARA NIVEL 3/8</v>
          </cell>
          <cell r="E92" t="str">
            <v>ML</v>
          </cell>
          <cell r="F92">
            <v>1200</v>
          </cell>
        </row>
        <row r="93">
          <cell r="C93" t="str">
            <v>MARCO PARA SEGUETA</v>
          </cell>
          <cell r="E93" t="str">
            <v>UN</v>
          </cell>
          <cell r="F93">
            <v>14175</v>
          </cell>
        </row>
        <row r="94">
          <cell r="C94" t="str">
            <v>MARCO PARA SEGUETA</v>
          </cell>
          <cell r="E94" t="str">
            <v>UN</v>
          </cell>
          <cell r="F94">
            <v>14175</v>
          </cell>
        </row>
        <row r="95">
          <cell r="C95" t="str">
            <v>MARCO SEGUETA REF 68044</v>
          </cell>
          <cell r="D95" t="str">
            <v>nn</v>
          </cell>
          <cell r="E95" t="str">
            <v>UN</v>
          </cell>
          <cell r="F95">
            <v>10900</v>
          </cell>
        </row>
        <row r="96">
          <cell r="C96" t="str">
            <v xml:space="preserve">MARTILLO BOLA 12 ONZ </v>
          </cell>
          <cell r="E96" t="str">
            <v>UN</v>
          </cell>
          <cell r="F96">
            <v>19900</v>
          </cell>
        </row>
        <row r="97">
          <cell r="C97" t="str">
            <v xml:space="preserve">MARTILLO BOLA 24 ONZ </v>
          </cell>
          <cell r="E97" t="str">
            <v>UN</v>
          </cell>
          <cell r="F97">
            <v>22900</v>
          </cell>
        </row>
        <row r="98">
          <cell r="C98" t="str">
            <v xml:space="preserve">MARTILLO BOLA 32 ONZ </v>
          </cell>
          <cell r="E98" t="str">
            <v>UN</v>
          </cell>
          <cell r="F98">
            <v>27900</v>
          </cell>
        </row>
        <row r="99">
          <cell r="C99" t="str">
            <v>MARTILLO N. 18</v>
          </cell>
          <cell r="E99" t="str">
            <v>UN</v>
          </cell>
          <cell r="F99">
            <v>9500</v>
          </cell>
        </row>
        <row r="100">
          <cell r="C100" t="str">
            <v>MARTILLO N. 20</v>
          </cell>
          <cell r="E100" t="str">
            <v>UN</v>
          </cell>
          <cell r="F100">
            <v>12320</v>
          </cell>
        </row>
        <row r="101">
          <cell r="C101" t="str">
            <v>MARTILLO UÑA MANGO DE MADERA 13 ONZ</v>
          </cell>
          <cell r="E101" t="str">
            <v>UN</v>
          </cell>
          <cell r="F101">
            <v>13900</v>
          </cell>
        </row>
        <row r="102">
          <cell r="C102" t="str">
            <v>MARTILLO UÑA MANGO DE MADERA 16 ONZ</v>
          </cell>
          <cell r="E102" t="str">
            <v>UN</v>
          </cell>
          <cell r="F102">
            <v>14900</v>
          </cell>
        </row>
        <row r="103">
          <cell r="C103" t="str">
            <v>MARTILLO UÑA MANGO DE MADERA 20 ONZ</v>
          </cell>
          <cell r="E103" t="str">
            <v>UN</v>
          </cell>
          <cell r="F103">
            <v>19900</v>
          </cell>
        </row>
        <row r="104">
          <cell r="C104" t="str">
            <v>MAZO DE GOMA 10 ONZ</v>
          </cell>
          <cell r="E104" t="str">
            <v>UN</v>
          </cell>
          <cell r="F104">
            <v>9900</v>
          </cell>
        </row>
        <row r="105">
          <cell r="C105" t="str">
            <v>MAZO DE GOMA 16 ONZ</v>
          </cell>
          <cell r="E105" t="str">
            <v>UN</v>
          </cell>
          <cell r="F105">
            <v>16900</v>
          </cell>
        </row>
        <row r="106">
          <cell r="C106" t="str">
            <v>MAZO DE GOMA 20 ONZ</v>
          </cell>
          <cell r="E106" t="str">
            <v>UN</v>
          </cell>
          <cell r="F106">
            <v>14900</v>
          </cell>
        </row>
        <row r="107">
          <cell r="C107" t="str">
            <v>MAZO DE GOMA 8 ONZ</v>
          </cell>
          <cell r="E107" t="str">
            <v>UN</v>
          </cell>
          <cell r="F107">
            <v>14900</v>
          </cell>
        </row>
        <row r="108">
          <cell r="C108" t="str">
            <v>MEZCLADORA 1 1/2</v>
          </cell>
          <cell r="D108" t="str">
            <v>SIEMENS</v>
          </cell>
          <cell r="E108" t="str">
            <v>UN</v>
          </cell>
          <cell r="F108">
            <v>5406900</v>
          </cell>
        </row>
        <row r="109">
          <cell r="C109" t="str">
            <v>MICROMETRO 0 A 1"</v>
          </cell>
          <cell r="E109" t="str">
            <v>UN</v>
          </cell>
          <cell r="F109">
            <v>29900</v>
          </cell>
        </row>
        <row r="110">
          <cell r="C110" t="str">
            <v>MICROMETRO 1" A 2"</v>
          </cell>
          <cell r="E110" t="str">
            <v>UN</v>
          </cell>
          <cell r="F110">
            <v>34900</v>
          </cell>
        </row>
        <row r="111">
          <cell r="C111" t="str">
            <v>NIVEL ALUMINIO 12"</v>
          </cell>
          <cell r="E111" t="str">
            <v>UN</v>
          </cell>
          <cell r="F111">
            <v>15900</v>
          </cell>
        </row>
        <row r="112">
          <cell r="C112" t="str">
            <v>NIVEL ALUMINIO 18"</v>
          </cell>
          <cell r="E112" t="str">
            <v>UN</v>
          </cell>
          <cell r="F112">
            <v>16900</v>
          </cell>
        </row>
        <row r="113">
          <cell r="C113" t="str">
            <v>NIVEL ALUMINIO 24"</v>
          </cell>
          <cell r="E113" t="str">
            <v>UN</v>
          </cell>
          <cell r="F113">
            <v>17900</v>
          </cell>
        </row>
        <row r="114">
          <cell r="C114" t="str">
            <v>NIVEL ALUMINIO 30"</v>
          </cell>
          <cell r="E114" t="str">
            <v>UN</v>
          </cell>
          <cell r="F114">
            <v>29900</v>
          </cell>
        </row>
        <row r="115">
          <cell r="C115" t="str">
            <v>NIVEL ALUMINIO 36"</v>
          </cell>
          <cell r="E115" t="str">
            <v>UN</v>
          </cell>
          <cell r="F115">
            <v>32900</v>
          </cell>
        </row>
        <row r="116">
          <cell r="C116" t="str">
            <v>NIVEL ALUMINIO 48"</v>
          </cell>
          <cell r="E116" t="str">
            <v>UN</v>
          </cell>
          <cell r="F116">
            <v>39900</v>
          </cell>
        </row>
        <row r="117">
          <cell r="C117" t="str">
            <v>NIVEL ALUMINIO 72"</v>
          </cell>
          <cell r="E117" t="str">
            <v>UN</v>
          </cell>
          <cell r="F117">
            <v>39900</v>
          </cell>
        </row>
        <row r="118">
          <cell r="C118" t="str">
            <v>NIVEL DE MANO 24"</v>
          </cell>
          <cell r="E118" t="str">
            <v>UN</v>
          </cell>
          <cell r="F118">
            <v>17900</v>
          </cell>
        </row>
        <row r="119">
          <cell r="C119" t="str">
            <v>NIVEL DE MANO DE 18"</v>
          </cell>
          <cell r="E119" t="str">
            <v>und</v>
          </cell>
          <cell r="F119">
            <v>10750</v>
          </cell>
        </row>
        <row r="120">
          <cell r="C120" t="str">
            <v>NIVEL LASER</v>
          </cell>
          <cell r="E120" t="str">
            <v>UN</v>
          </cell>
          <cell r="F120">
            <v>12900</v>
          </cell>
        </row>
        <row r="121">
          <cell r="C121" t="str">
            <v>PALA N. 2</v>
          </cell>
          <cell r="E121" t="str">
            <v>UN</v>
          </cell>
          <cell r="F121">
            <v>9000</v>
          </cell>
        </row>
        <row r="122">
          <cell r="C122" t="str">
            <v>PALA PUNTA CUADRADA 4" CON CABO</v>
          </cell>
          <cell r="E122" t="str">
            <v>und</v>
          </cell>
          <cell r="F122">
            <v>10700</v>
          </cell>
        </row>
        <row r="123">
          <cell r="C123" t="str">
            <v>PALA REDONDA</v>
          </cell>
          <cell r="D123" t="str">
            <v>nn</v>
          </cell>
          <cell r="E123" t="str">
            <v>UN</v>
          </cell>
          <cell r="F123">
            <v>10700</v>
          </cell>
        </row>
        <row r="124">
          <cell r="C124" t="str">
            <v xml:space="preserve">PALA REDONDA </v>
          </cell>
          <cell r="E124" t="str">
            <v>UN</v>
          </cell>
          <cell r="F124">
            <v>10700</v>
          </cell>
        </row>
        <row r="125">
          <cell r="C125" t="str">
            <v>PALA REDONDA N. 4</v>
          </cell>
          <cell r="E125" t="str">
            <v>UN</v>
          </cell>
          <cell r="F125">
            <v>10400</v>
          </cell>
        </row>
        <row r="126">
          <cell r="C126" t="str">
            <v>PALUSTRE MANGO DE MADERA 7´´</v>
          </cell>
          <cell r="E126" t="str">
            <v>und</v>
          </cell>
          <cell r="F126">
            <v>10900</v>
          </cell>
        </row>
        <row r="127">
          <cell r="C127" t="str">
            <v>PALUSTRE MANGO MADERA 10"</v>
          </cell>
          <cell r="E127" t="str">
            <v>UN</v>
          </cell>
          <cell r="F127">
            <v>10900</v>
          </cell>
        </row>
        <row r="128">
          <cell r="C128" t="str">
            <v>PALUSTRE MANGO MADERA 5"</v>
          </cell>
          <cell r="E128" t="str">
            <v>UN</v>
          </cell>
          <cell r="F128">
            <v>9800</v>
          </cell>
        </row>
        <row r="129">
          <cell r="C129" t="str">
            <v>PALUSTRE MANGO MADERA 6"</v>
          </cell>
          <cell r="E129" t="str">
            <v>UN</v>
          </cell>
          <cell r="F129">
            <v>9800</v>
          </cell>
        </row>
        <row r="130">
          <cell r="C130" t="str">
            <v>PALUSTRE MANGO MADERA 7"</v>
          </cell>
          <cell r="E130" t="str">
            <v>UN</v>
          </cell>
          <cell r="F130">
            <v>10900</v>
          </cell>
        </row>
        <row r="131">
          <cell r="C131" t="str">
            <v>PALUSTRE MANGO MADERA 8"</v>
          </cell>
          <cell r="E131" t="str">
            <v>UN</v>
          </cell>
          <cell r="F131">
            <v>10900</v>
          </cell>
        </row>
        <row r="132">
          <cell r="C132" t="str">
            <v>PALUSTRE MANGO PLASTICO 10"</v>
          </cell>
          <cell r="E132" t="str">
            <v>UN</v>
          </cell>
          <cell r="F132">
            <v>8600</v>
          </cell>
        </row>
        <row r="133">
          <cell r="C133" t="str">
            <v>PALUSTRE MANGO PLASTICO 5"</v>
          </cell>
          <cell r="E133" t="str">
            <v>UN</v>
          </cell>
          <cell r="F133">
            <v>7600</v>
          </cell>
        </row>
        <row r="134">
          <cell r="C134" t="str">
            <v>PALUSTRE MANGO PLASTICO 6"</v>
          </cell>
          <cell r="E134" t="str">
            <v>UN</v>
          </cell>
          <cell r="F134">
            <v>7600</v>
          </cell>
        </row>
        <row r="135">
          <cell r="C135" t="str">
            <v>PALUSTRE MANGO PLASTICO 7"</v>
          </cell>
          <cell r="E135" t="str">
            <v>UN</v>
          </cell>
          <cell r="F135">
            <v>8600</v>
          </cell>
        </row>
        <row r="136">
          <cell r="C136" t="str">
            <v>PALUSTRE MANGO PLASTICO 8"</v>
          </cell>
          <cell r="E136" t="str">
            <v>UN</v>
          </cell>
          <cell r="F136">
            <v>8600</v>
          </cell>
        </row>
        <row r="137">
          <cell r="C137" t="str">
            <v>PALUSTRE N. 10</v>
          </cell>
          <cell r="E137" t="str">
            <v>UN</v>
          </cell>
          <cell r="F137">
            <v>8200</v>
          </cell>
        </row>
        <row r="138">
          <cell r="C138" t="str">
            <v>PALUSTRE N. 6</v>
          </cell>
          <cell r="E138" t="str">
            <v>UN</v>
          </cell>
          <cell r="F138">
            <v>9800</v>
          </cell>
        </row>
        <row r="139">
          <cell r="C139" t="str">
            <v>PICA CON CABO</v>
          </cell>
          <cell r="E139" t="str">
            <v>UN</v>
          </cell>
          <cell r="F139">
            <v>8000</v>
          </cell>
        </row>
        <row r="140">
          <cell r="C140" t="str">
            <v>PISTOLA METALICA SILICONA</v>
          </cell>
          <cell r="E140" t="str">
            <v>UN</v>
          </cell>
          <cell r="F140">
            <v>4300</v>
          </cell>
        </row>
        <row r="141">
          <cell r="C141" t="str">
            <v>PLATAFORMA PARA ESCALERA MULTIPROPOSITO</v>
          </cell>
          <cell r="D141" t="str">
            <v>nn</v>
          </cell>
          <cell r="E141" t="str">
            <v>UN</v>
          </cell>
          <cell r="F141">
            <v>34900</v>
          </cell>
        </row>
        <row r="142">
          <cell r="C142" t="str">
            <v>PLOMADA</v>
          </cell>
          <cell r="D142" t="str">
            <v>nn</v>
          </cell>
          <cell r="E142" t="str">
            <v>UN</v>
          </cell>
          <cell r="F142">
            <v>8000</v>
          </cell>
        </row>
        <row r="143">
          <cell r="C143" t="str">
            <v>PLOMADA 10 ONZ</v>
          </cell>
          <cell r="E143" t="str">
            <v>UN</v>
          </cell>
          <cell r="F143">
            <v>24900</v>
          </cell>
        </row>
        <row r="144">
          <cell r="C144" t="str">
            <v>PLOMADA 12 ONZ</v>
          </cell>
          <cell r="E144" t="str">
            <v>UN</v>
          </cell>
          <cell r="F144">
            <v>29900</v>
          </cell>
        </row>
        <row r="145">
          <cell r="C145" t="str">
            <v>PLOMADA 8 ONZ</v>
          </cell>
          <cell r="E145" t="str">
            <v>UN</v>
          </cell>
          <cell r="F145">
            <v>19900</v>
          </cell>
        </row>
        <row r="146">
          <cell r="C146" t="str">
            <v>PLOMADA DE NUEZ</v>
          </cell>
          <cell r="E146" t="str">
            <v>und</v>
          </cell>
          <cell r="F146">
            <v>12000</v>
          </cell>
        </row>
        <row r="147">
          <cell r="C147" t="str">
            <v>PLUMA GRUA</v>
          </cell>
          <cell r="D147" t="str">
            <v>SIEMENS</v>
          </cell>
          <cell r="E147" t="str">
            <v>UN</v>
          </cell>
          <cell r="F147">
            <v>4007900</v>
          </cell>
        </row>
        <row r="148">
          <cell r="C148" t="str">
            <v>PULIDORA 4 1/2</v>
          </cell>
          <cell r="E148" t="str">
            <v>UN</v>
          </cell>
          <cell r="F148">
            <v>39900</v>
          </cell>
        </row>
        <row r="149">
          <cell r="C149" t="str">
            <v>PULIDORA 4 1/2´´</v>
          </cell>
          <cell r="D149" t="str">
            <v>nn</v>
          </cell>
          <cell r="E149" t="str">
            <v>UN</v>
          </cell>
          <cell r="F149">
            <v>39900</v>
          </cell>
        </row>
        <row r="150">
          <cell r="C150" t="str">
            <v>PULIDORA MAQUITA</v>
          </cell>
          <cell r="E150" t="str">
            <v>UN</v>
          </cell>
          <cell r="F150">
            <v>268900</v>
          </cell>
        </row>
        <row r="151">
          <cell r="C151" t="str">
            <v xml:space="preserve">PUNTERO </v>
          </cell>
          <cell r="E151" t="str">
            <v>UN</v>
          </cell>
          <cell r="F151">
            <v>8000</v>
          </cell>
        </row>
        <row r="152">
          <cell r="C152" t="str">
            <v xml:space="preserve">PUNTERO </v>
          </cell>
          <cell r="E152" t="str">
            <v>UN</v>
          </cell>
          <cell r="F152">
            <v>8000</v>
          </cell>
        </row>
        <row r="153">
          <cell r="C153" t="str">
            <v>REGLA VIBRATORIA ESCALERA</v>
          </cell>
          <cell r="D153" t="str">
            <v>HONDA</v>
          </cell>
          <cell r="E153" t="str">
            <v>UN</v>
          </cell>
          <cell r="F153">
            <v>3272900</v>
          </cell>
        </row>
        <row r="154">
          <cell r="C154" t="str">
            <v>REMACHADORA POP 2 POSICIONES</v>
          </cell>
          <cell r="D154" t="str">
            <v>nn</v>
          </cell>
          <cell r="E154" t="str">
            <v>UN</v>
          </cell>
          <cell r="F154">
            <v>43900</v>
          </cell>
        </row>
        <row r="155">
          <cell r="C155" t="str">
            <v>SEGUETA SIN MARCO</v>
          </cell>
          <cell r="E155" t="str">
            <v>UND</v>
          </cell>
          <cell r="F155">
            <v>2552</v>
          </cell>
        </row>
        <row r="156">
          <cell r="C156" t="str">
            <v>SERRUCHO N. 16</v>
          </cell>
          <cell r="E156" t="str">
            <v>UN</v>
          </cell>
          <cell r="F156">
            <v>9900</v>
          </cell>
        </row>
        <row r="157">
          <cell r="C157" t="str">
            <v>SERRUCHO N. 18</v>
          </cell>
          <cell r="E157" t="str">
            <v>UN</v>
          </cell>
          <cell r="F157">
            <v>11600</v>
          </cell>
        </row>
        <row r="158">
          <cell r="C158" t="str">
            <v>SERRUCHO N. 20</v>
          </cell>
          <cell r="E158" t="str">
            <v>UN</v>
          </cell>
          <cell r="F158">
            <v>13900</v>
          </cell>
        </row>
        <row r="159">
          <cell r="C159" t="str">
            <v>SERRUCHO N. 22</v>
          </cell>
          <cell r="E159" t="str">
            <v>UN</v>
          </cell>
          <cell r="F159">
            <v>14900</v>
          </cell>
        </row>
        <row r="160">
          <cell r="C160" t="str">
            <v>TALADRO PERCUTOR 1/2´´</v>
          </cell>
          <cell r="D160" t="str">
            <v>nn</v>
          </cell>
          <cell r="E160" t="str">
            <v>UN</v>
          </cell>
          <cell r="F160">
            <v>89900</v>
          </cell>
        </row>
        <row r="161">
          <cell r="C161" t="str">
            <v>TALADRO PERCUTOR 3/8</v>
          </cell>
          <cell r="E161" t="str">
            <v>UN</v>
          </cell>
          <cell r="F161">
            <v>74000</v>
          </cell>
        </row>
        <row r="162">
          <cell r="C162" t="str">
            <v>TENAZAS 7"</v>
          </cell>
          <cell r="E162" t="str">
            <v>UN</v>
          </cell>
          <cell r="F162">
            <v>9900</v>
          </cell>
        </row>
        <row r="163">
          <cell r="C163" t="str">
            <v>TENAZAS 8"</v>
          </cell>
          <cell r="E163" t="str">
            <v>UN</v>
          </cell>
          <cell r="F163">
            <v>11900</v>
          </cell>
        </row>
        <row r="164">
          <cell r="C164" t="str">
            <v>VIBRADOR CONCRETO</v>
          </cell>
          <cell r="D164" t="str">
            <v>HONDA</v>
          </cell>
          <cell r="E164" t="str">
            <v>UN</v>
          </cell>
          <cell r="F164">
            <v>2786900</v>
          </cell>
        </row>
        <row r="165">
          <cell r="C165" t="str">
            <v>VIBRADOR ELECTRICO</v>
          </cell>
          <cell r="E165" t="str">
            <v>DIA</v>
          </cell>
          <cell r="F165">
            <v>32800</v>
          </cell>
        </row>
        <row r="166">
          <cell r="C166" t="str">
            <v>VIBROCOMPATADORA</v>
          </cell>
          <cell r="D166" t="str">
            <v>SIEMENS</v>
          </cell>
          <cell r="E166" t="str">
            <v>UN</v>
          </cell>
          <cell r="F166">
            <v>3106900</v>
          </cell>
        </row>
        <row r="167">
          <cell r="C167" t="str">
            <v>ZARANDA 1/2</v>
          </cell>
          <cell r="E167" t="str">
            <v>M2</v>
          </cell>
          <cell r="F167">
            <v>3000</v>
          </cell>
        </row>
        <row r="168">
          <cell r="C168" t="str">
            <v>ZARANDA 70X100 CM</v>
          </cell>
          <cell r="E168" t="str">
            <v>und</v>
          </cell>
          <cell r="F168">
            <v>7000</v>
          </cell>
        </row>
      </sheetData>
      <sheetData sheetId="2" refreshError="1"/>
      <sheetData sheetId="3" refreshError="1"/>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EQUIPOYHERRAMIENTAS"/>
      <sheetName val="APU"/>
      <sheetName val="PRESUPUESTO"/>
      <sheetName val="MANO"/>
    </sheetNames>
    <sheetDataSet>
      <sheetData sheetId="0" refreshError="1"/>
      <sheetData sheetId="1">
        <row r="3">
          <cell r="A3" t="str">
            <v>ALICATE 5 1/2</v>
          </cell>
          <cell r="B3" t="str">
            <v>UN</v>
          </cell>
          <cell r="C3">
            <v>23900</v>
          </cell>
        </row>
        <row r="4">
          <cell r="A4" t="str">
            <v>ALICATE 7 1/2</v>
          </cell>
          <cell r="B4" t="str">
            <v>UN</v>
          </cell>
          <cell r="C4">
            <v>24900</v>
          </cell>
        </row>
        <row r="5">
          <cell r="A5" t="str">
            <v>ALICATE CORTA FRIO 6"</v>
          </cell>
          <cell r="B5" t="str">
            <v>UN</v>
          </cell>
          <cell r="C5">
            <v>25900</v>
          </cell>
        </row>
        <row r="6">
          <cell r="A6" t="str">
            <v>ALICATE CORTA FRIO 8"</v>
          </cell>
          <cell r="B6" t="str">
            <v>UN</v>
          </cell>
          <cell r="C6">
            <v>31900</v>
          </cell>
        </row>
        <row r="7">
          <cell r="A7" t="str">
            <v>ALICATE PELICANO 12"</v>
          </cell>
          <cell r="B7" t="str">
            <v>UN</v>
          </cell>
          <cell r="C7">
            <v>20000</v>
          </cell>
        </row>
        <row r="8">
          <cell r="A8" t="str">
            <v>ALICATE PUNTA LARGA 8"</v>
          </cell>
          <cell r="B8" t="str">
            <v>UN</v>
          </cell>
          <cell r="C8">
            <v>22900</v>
          </cell>
        </row>
        <row r="9">
          <cell r="A9" t="str">
            <v>ALMADANA  CON CABO 10 LB</v>
          </cell>
          <cell r="B9" t="str">
            <v>UN</v>
          </cell>
          <cell r="C9">
            <v>56900</v>
          </cell>
        </row>
        <row r="10">
          <cell r="A10" t="str">
            <v>ALMADANA  CON CABO 2 LB</v>
          </cell>
          <cell r="B10" t="str">
            <v>UN</v>
          </cell>
          <cell r="C10">
            <v>19900</v>
          </cell>
        </row>
        <row r="11">
          <cell r="A11" t="str">
            <v>ALMADANA  CON CABO 3 LB</v>
          </cell>
          <cell r="B11" t="str">
            <v>UN</v>
          </cell>
          <cell r="C11">
            <v>22900</v>
          </cell>
        </row>
        <row r="12">
          <cell r="A12" t="str">
            <v>ALMADANA  CON CABO 4 LB</v>
          </cell>
          <cell r="B12" t="str">
            <v>UN</v>
          </cell>
          <cell r="C12">
            <v>28900</v>
          </cell>
        </row>
        <row r="13">
          <cell r="A13" t="str">
            <v>ALMADANA CON CABO 12 LB</v>
          </cell>
          <cell r="B13" t="str">
            <v>UN</v>
          </cell>
          <cell r="C13">
            <v>67900</v>
          </cell>
        </row>
        <row r="14">
          <cell r="A14" t="str">
            <v>ALMADANA CON CABO 6 LB</v>
          </cell>
          <cell r="B14" t="str">
            <v>UN</v>
          </cell>
          <cell r="C14">
            <v>45500</v>
          </cell>
        </row>
        <row r="15">
          <cell r="A15" t="str">
            <v>ANDAMIO METALICO TUBULAR</v>
          </cell>
          <cell r="B15" t="str">
            <v>U/D</v>
          </cell>
          <cell r="C15">
            <v>714</v>
          </cell>
        </row>
        <row r="16">
          <cell r="A16" t="str">
            <v>ANDAMIO TUBULAR DE 1.5X1.5</v>
          </cell>
          <cell r="C16">
            <v>850</v>
          </cell>
        </row>
        <row r="17">
          <cell r="A17" t="str">
            <v>APLANADORA</v>
          </cell>
          <cell r="B17" t="str">
            <v>UN</v>
          </cell>
          <cell r="C17">
            <v>5060000</v>
          </cell>
        </row>
        <row r="18">
          <cell r="A18" t="str">
            <v>BALDE</v>
          </cell>
          <cell r="B18" t="str">
            <v>und</v>
          </cell>
          <cell r="C18">
            <v>1700</v>
          </cell>
        </row>
        <row r="19">
          <cell r="A19" t="str">
            <v>BALDE CONSTRUCCION</v>
          </cell>
          <cell r="B19" t="str">
            <v>UN</v>
          </cell>
          <cell r="C19">
            <v>1700</v>
          </cell>
        </row>
        <row r="20">
          <cell r="A20" t="str">
            <v>BALDE CONSTRUCCION</v>
          </cell>
          <cell r="B20" t="str">
            <v>UN</v>
          </cell>
          <cell r="C20">
            <v>1700</v>
          </cell>
        </row>
        <row r="21">
          <cell r="A21" t="str">
            <v>BISTURI PROFECIONAL</v>
          </cell>
          <cell r="B21" t="str">
            <v>UN</v>
          </cell>
          <cell r="C21">
            <v>8526</v>
          </cell>
        </row>
        <row r="22">
          <cell r="A22" t="str">
            <v>BROCA DE TUSTENO DE 1/8" BAUKER</v>
          </cell>
          <cell r="B22" t="str">
            <v>UN</v>
          </cell>
          <cell r="C22">
            <v>1700</v>
          </cell>
        </row>
        <row r="23">
          <cell r="A23" t="str">
            <v>BROCHA DE 4"</v>
          </cell>
          <cell r="B23" t="str">
            <v>UN</v>
          </cell>
          <cell r="C23">
            <v>7600</v>
          </cell>
        </row>
        <row r="24">
          <cell r="A24" t="str">
            <v>CABO PARA PALA</v>
          </cell>
          <cell r="B24" t="str">
            <v>UN</v>
          </cell>
          <cell r="C24">
            <v>2980</v>
          </cell>
        </row>
        <row r="25">
          <cell r="A25" t="str">
            <v>CALIBRADOR DIGITALPIE DE REY 6"</v>
          </cell>
          <cell r="B25" t="str">
            <v>UN</v>
          </cell>
          <cell r="C25">
            <v>79900</v>
          </cell>
        </row>
        <row r="26">
          <cell r="A26" t="str">
            <v>CALIBRADOR DIGITALPIE DE REY 8"</v>
          </cell>
          <cell r="B26" t="str">
            <v>UN</v>
          </cell>
          <cell r="C26">
            <v>99900</v>
          </cell>
        </row>
        <row r="27">
          <cell r="A27" t="str">
            <v>CALIBRADOR PIE DE REY 6"</v>
          </cell>
          <cell r="B27" t="str">
            <v>UN</v>
          </cell>
          <cell r="C27">
            <v>59900</v>
          </cell>
        </row>
        <row r="28">
          <cell r="A28" t="str">
            <v>CALIBRADOR PIE DE REY 8"</v>
          </cell>
          <cell r="B28" t="str">
            <v>UN</v>
          </cell>
          <cell r="C28">
            <v>49900</v>
          </cell>
        </row>
        <row r="29">
          <cell r="A29" t="str">
            <v xml:space="preserve">CARRETILLA </v>
          </cell>
          <cell r="B29" t="str">
            <v>UN</v>
          </cell>
          <cell r="C29">
            <v>80000</v>
          </cell>
        </row>
        <row r="30">
          <cell r="A30" t="str">
            <v xml:space="preserve">CARRETILLA </v>
          </cell>
          <cell r="B30" t="str">
            <v>und</v>
          </cell>
          <cell r="C30">
            <v>80000</v>
          </cell>
        </row>
        <row r="31">
          <cell r="A31" t="str">
            <v>CIMBRA ALBAÑIL ENCAUCHETADA</v>
          </cell>
          <cell r="B31" t="str">
            <v>UN</v>
          </cell>
          <cell r="C31">
            <v>9900</v>
          </cell>
        </row>
        <row r="32">
          <cell r="A32" t="str">
            <v>CINCEL  CORTA FRIO 1"X8"</v>
          </cell>
          <cell r="B32" t="str">
            <v>UN</v>
          </cell>
          <cell r="C32">
            <v>19900</v>
          </cell>
        </row>
        <row r="33">
          <cell r="A33" t="str">
            <v>CINCEL  CORTA FRIO 1/2X6"</v>
          </cell>
          <cell r="B33" t="str">
            <v>UN</v>
          </cell>
          <cell r="C33">
            <v>10900</v>
          </cell>
        </row>
        <row r="34">
          <cell r="A34" t="str">
            <v>CINCEL  CORTA FRIO 3/4X8"</v>
          </cell>
          <cell r="B34" t="str">
            <v>UN</v>
          </cell>
          <cell r="C34">
            <v>14900</v>
          </cell>
        </row>
        <row r="35">
          <cell r="A35" t="str">
            <v>CINCEL  CORTA FRIO 3/8X5"</v>
          </cell>
          <cell r="B35" t="str">
            <v>UN</v>
          </cell>
          <cell r="C35">
            <v>10900</v>
          </cell>
        </row>
        <row r="36">
          <cell r="A36" t="str">
            <v>CINCEL  CORTA FRIO 5/8X8"</v>
          </cell>
          <cell r="B36" t="str">
            <v>UN</v>
          </cell>
          <cell r="C36">
            <v>12900</v>
          </cell>
        </row>
        <row r="37">
          <cell r="A37" t="str">
            <v>CINCEL 1/2X8"</v>
          </cell>
          <cell r="B37" t="str">
            <v>UN</v>
          </cell>
          <cell r="C37">
            <v>3900</v>
          </cell>
        </row>
        <row r="38">
          <cell r="A38" t="str">
            <v>CINCEL 3/4X10"</v>
          </cell>
          <cell r="B38" t="str">
            <v>UN</v>
          </cell>
          <cell r="C38">
            <v>4900</v>
          </cell>
        </row>
        <row r="39">
          <cell r="A39" t="str">
            <v>CINCEL 5/8X10"</v>
          </cell>
          <cell r="B39" t="str">
            <v>UN</v>
          </cell>
          <cell r="C39">
            <v>3900</v>
          </cell>
        </row>
        <row r="40">
          <cell r="A40" t="str">
            <v>CINCEL 5/8X8"</v>
          </cell>
          <cell r="B40" t="str">
            <v>UN</v>
          </cell>
          <cell r="C40">
            <v>3900</v>
          </cell>
        </row>
        <row r="41">
          <cell r="A41" t="str">
            <v>CINTA METRICA ACERO 30M</v>
          </cell>
          <cell r="B41" t="str">
            <v>UN</v>
          </cell>
          <cell r="C41">
            <v>59900</v>
          </cell>
        </row>
        <row r="42">
          <cell r="A42" t="str">
            <v>CINTA METRICA FIBRA DE VIDRIO 30M</v>
          </cell>
          <cell r="B42" t="str">
            <v>UN</v>
          </cell>
          <cell r="C42">
            <v>39900</v>
          </cell>
        </row>
        <row r="43">
          <cell r="A43" t="str">
            <v>CINTA METRICA FIBRA DE VIDRIO 60M</v>
          </cell>
          <cell r="B43" t="str">
            <v>UN</v>
          </cell>
          <cell r="C43">
            <v>78900</v>
          </cell>
        </row>
        <row r="44">
          <cell r="A44" t="str">
            <v xml:space="preserve">CODAL DE ALUMINIO </v>
          </cell>
          <cell r="B44" t="str">
            <v>UN</v>
          </cell>
          <cell r="C44">
            <v>7291</v>
          </cell>
        </row>
        <row r="45">
          <cell r="A45" t="str">
            <v>CODAL DE ALUMINIO 6MTRS</v>
          </cell>
          <cell r="B45" t="str">
            <v>ml</v>
          </cell>
          <cell r="C45">
            <v>43750</v>
          </cell>
        </row>
        <row r="46">
          <cell r="A46" t="str">
            <v>COLILLADORA DEWALT 12 PUL</v>
          </cell>
          <cell r="B46" t="str">
            <v>UN</v>
          </cell>
          <cell r="C46">
            <v>759000</v>
          </cell>
        </row>
        <row r="47">
          <cell r="A47" t="str">
            <v>CORTADORA LADRTILLO</v>
          </cell>
          <cell r="B47" t="str">
            <v>UN</v>
          </cell>
          <cell r="C47">
            <v>3106900</v>
          </cell>
        </row>
        <row r="48">
          <cell r="A48" t="str">
            <v>CORTADORA PISO</v>
          </cell>
          <cell r="B48" t="str">
            <v>UN</v>
          </cell>
          <cell r="C48">
            <v>3757900</v>
          </cell>
        </row>
        <row r="49">
          <cell r="A49" t="str">
            <v>CORTAVIDRIO</v>
          </cell>
          <cell r="B49" t="str">
            <v>UN</v>
          </cell>
          <cell r="C49">
            <v>8000</v>
          </cell>
        </row>
        <row r="50">
          <cell r="A50" t="str">
            <v>DESTORNILLADOR ESTRELLA #2 100MM</v>
          </cell>
          <cell r="B50" t="str">
            <v>UN</v>
          </cell>
          <cell r="C50">
            <v>6900</v>
          </cell>
        </row>
        <row r="51">
          <cell r="A51" t="str">
            <v>DESTORNILLADOR ESTRELLA N.1 / 100MM</v>
          </cell>
          <cell r="B51" t="str">
            <v>UN</v>
          </cell>
          <cell r="C51">
            <v>5900</v>
          </cell>
        </row>
        <row r="52">
          <cell r="A52" t="str">
            <v>DESTORNILLADOR ESTRELLA N.1 / 150MM</v>
          </cell>
          <cell r="B52" t="str">
            <v>UN</v>
          </cell>
          <cell r="C52">
            <v>6900</v>
          </cell>
        </row>
        <row r="53">
          <cell r="A53" t="str">
            <v>DESTORNILLADOR ESTRELLA N.1 / 250MM</v>
          </cell>
          <cell r="B53" t="str">
            <v>UN</v>
          </cell>
          <cell r="C53">
            <v>11900</v>
          </cell>
        </row>
        <row r="54">
          <cell r="A54" t="str">
            <v>DESTORNILLADOR PALA N.3 / 150MM</v>
          </cell>
          <cell r="B54" t="str">
            <v>UN</v>
          </cell>
          <cell r="C54">
            <v>6900</v>
          </cell>
        </row>
        <row r="55">
          <cell r="A55" t="str">
            <v>DESTORNILLADOR PALA N.3 / 200MM</v>
          </cell>
          <cell r="B55" t="str">
            <v>UN</v>
          </cell>
          <cell r="C55">
            <v>9900</v>
          </cell>
        </row>
        <row r="56">
          <cell r="A56" t="str">
            <v>DESTORNILLADOR PALA N.5 / 150MM</v>
          </cell>
          <cell r="B56" t="str">
            <v>UN</v>
          </cell>
          <cell r="C56">
            <v>7900</v>
          </cell>
        </row>
        <row r="57">
          <cell r="A57" t="str">
            <v>DESTORNILLADOR PALA N.5 / 2000MM</v>
          </cell>
          <cell r="B57" t="str">
            <v>UN</v>
          </cell>
          <cell r="C57">
            <v>10900</v>
          </cell>
        </row>
        <row r="58">
          <cell r="A58" t="str">
            <v>DIFERENCIAL 1 TON</v>
          </cell>
          <cell r="B58" t="str">
            <v>UN</v>
          </cell>
          <cell r="C58">
            <v>120000</v>
          </cell>
        </row>
        <row r="59">
          <cell r="A59" t="str">
            <v>DISCO PULIDORA CORTE MATERIAL ARCILLA</v>
          </cell>
          <cell r="B59" t="str">
            <v>UN</v>
          </cell>
          <cell r="C59">
            <v>13387</v>
          </cell>
        </row>
        <row r="60">
          <cell r="A60" t="str">
            <v>DISCO PULIDORA CORTE METAL 4 1/2</v>
          </cell>
          <cell r="B60" t="str">
            <v>UN</v>
          </cell>
          <cell r="C60">
            <v>3126</v>
          </cell>
        </row>
        <row r="61">
          <cell r="A61" t="str">
            <v>ESCUADRA FIJA 10"</v>
          </cell>
          <cell r="B61" t="str">
            <v>UN</v>
          </cell>
          <cell r="C61">
            <v>10900</v>
          </cell>
        </row>
        <row r="62">
          <cell r="A62" t="str">
            <v>ESCUADRA FIJA 12"</v>
          </cell>
          <cell r="B62" t="str">
            <v>UN</v>
          </cell>
          <cell r="C62">
            <v>10900</v>
          </cell>
        </row>
        <row r="63">
          <cell r="A63" t="str">
            <v>ESCUADRA FIJA 8"</v>
          </cell>
          <cell r="B63" t="str">
            <v>UN</v>
          </cell>
          <cell r="C63">
            <v>9900</v>
          </cell>
        </row>
        <row r="64">
          <cell r="A64" t="str">
            <v>ESPATULA 2"</v>
          </cell>
          <cell r="B64" t="str">
            <v>UN</v>
          </cell>
          <cell r="C64">
            <v>3050</v>
          </cell>
        </row>
        <row r="65">
          <cell r="A65" t="str">
            <v>ESPATULA 3"</v>
          </cell>
          <cell r="B65" t="str">
            <v>UN</v>
          </cell>
          <cell r="C65">
            <v>3450</v>
          </cell>
        </row>
        <row r="66">
          <cell r="A66" t="str">
            <v>ESPATULA 4"</v>
          </cell>
          <cell r="B66" t="str">
            <v>UN</v>
          </cell>
          <cell r="C66">
            <v>2600</v>
          </cell>
        </row>
        <row r="67">
          <cell r="A67" t="str">
            <v>ESPATULA 4"</v>
          </cell>
          <cell r="B67" t="str">
            <v>und</v>
          </cell>
          <cell r="C67">
            <v>2600</v>
          </cell>
        </row>
        <row r="68">
          <cell r="A68" t="str">
            <v>FLEXOMETRO</v>
          </cell>
          <cell r="B68" t="str">
            <v>UN</v>
          </cell>
          <cell r="C68">
            <v>15450</v>
          </cell>
        </row>
        <row r="69">
          <cell r="A69" t="str">
            <v>FLEXOMETRO</v>
          </cell>
          <cell r="B69" t="str">
            <v>und</v>
          </cell>
          <cell r="C69">
            <v>15450</v>
          </cell>
        </row>
        <row r="70">
          <cell r="A70" t="str">
            <v>FLEXOMETRO</v>
          </cell>
          <cell r="B70" t="str">
            <v>UN</v>
          </cell>
          <cell r="C70">
            <v>15450</v>
          </cell>
        </row>
        <row r="71">
          <cell r="A71" t="str">
            <v>FLEXOMETRO X 3M</v>
          </cell>
          <cell r="B71" t="str">
            <v>UN</v>
          </cell>
          <cell r="C71">
            <v>5900</v>
          </cell>
        </row>
        <row r="72">
          <cell r="A72" t="str">
            <v>FORMALETA PARA ENTREPISO</v>
          </cell>
          <cell r="B72" t="str">
            <v>M2</v>
          </cell>
          <cell r="C72">
            <v>3765</v>
          </cell>
        </row>
        <row r="73">
          <cell r="A73" t="str">
            <v>FORMON MADERA 1</v>
          </cell>
          <cell r="B73" t="str">
            <v>UN</v>
          </cell>
          <cell r="C73">
            <v>14900</v>
          </cell>
        </row>
        <row r="74">
          <cell r="A74" t="str">
            <v>FORMON MADERA 1/2</v>
          </cell>
          <cell r="B74" t="str">
            <v>UN</v>
          </cell>
          <cell r="C74">
            <v>9500</v>
          </cell>
        </row>
        <row r="75">
          <cell r="A75" t="str">
            <v>FORMON MADERA 1/4</v>
          </cell>
          <cell r="B75" t="str">
            <v>UN</v>
          </cell>
          <cell r="C75">
            <v>8900</v>
          </cell>
        </row>
        <row r="76">
          <cell r="A76" t="str">
            <v>FORMON MADERA 3/4</v>
          </cell>
          <cell r="B76" t="str">
            <v>UN</v>
          </cell>
          <cell r="C76">
            <v>10900</v>
          </cell>
        </row>
        <row r="77">
          <cell r="A77" t="str">
            <v>GARRUCHA CON POLEA 250 KG</v>
          </cell>
          <cell r="B77" t="str">
            <v>UN</v>
          </cell>
          <cell r="C77">
            <v>38900</v>
          </cell>
        </row>
        <row r="78">
          <cell r="A78" t="str">
            <v>HERRAMIENTA MENOR</v>
          </cell>
          <cell r="B78" t="str">
            <v>GL</v>
          </cell>
          <cell r="C78">
            <v>1300</v>
          </cell>
        </row>
        <row r="79">
          <cell r="A79" t="str">
            <v>HIDROLAVADORA</v>
          </cell>
          <cell r="B79" t="str">
            <v>DIA</v>
          </cell>
          <cell r="C79">
            <v>200000</v>
          </cell>
        </row>
        <row r="80">
          <cell r="A80" t="str">
            <v>HOLLADORA</v>
          </cell>
          <cell r="B80" t="str">
            <v>UN</v>
          </cell>
          <cell r="C80">
            <v>36288</v>
          </cell>
        </row>
        <row r="81">
          <cell r="A81" t="str">
            <v>HOMBRESOLO RECTO 10"</v>
          </cell>
          <cell r="B81" t="str">
            <v>UN</v>
          </cell>
          <cell r="C81">
            <v>19900</v>
          </cell>
        </row>
        <row r="82">
          <cell r="A82" t="str">
            <v>LIJA 320 AGUA</v>
          </cell>
          <cell r="B82" t="str">
            <v>UN</v>
          </cell>
          <cell r="C82">
            <v>900</v>
          </cell>
        </row>
        <row r="83">
          <cell r="A83" t="str">
            <v>LIMA TRIANGULAR</v>
          </cell>
          <cell r="B83" t="str">
            <v>UN</v>
          </cell>
          <cell r="C83">
            <v>3450</v>
          </cell>
        </row>
        <row r="84">
          <cell r="A84" t="str">
            <v>LLANA DE TERNIL</v>
          </cell>
          <cell r="B84" t="str">
            <v>UN</v>
          </cell>
          <cell r="C84">
            <v>11000</v>
          </cell>
        </row>
        <row r="85">
          <cell r="A85" t="str">
            <v>LLANA DE TERNIL</v>
          </cell>
          <cell r="B85" t="str">
            <v>und</v>
          </cell>
          <cell r="C85">
            <v>11000</v>
          </cell>
        </row>
        <row r="86">
          <cell r="A86" t="str">
            <v>LLANA LISA</v>
          </cell>
          <cell r="B86" t="str">
            <v>UN</v>
          </cell>
          <cell r="C86">
            <v>11895</v>
          </cell>
        </row>
        <row r="87">
          <cell r="A87" t="str">
            <v>LLANA MADERA</v>
          </cell>
          <cell r="B87" t="str">
            <v>UN</v>
          </cell>
          <cell r="C87">
            <v>15000</v>
          </cell>
        </row>
        <row r="88">
          <cell r="A88" t="str">
            <v>LLANA METALICA</v>
          </cell>
          <cell r="B88" t="str">
            <v>UN</v>
          </cell>
          <cell r="C88">
            <v>14000</v>
          </cell>
        </row>
        <row r="89">
          <cell r="A89" t="str">
            <v>MACETA 2 LIBRAS</v>
          </cell>
          <cell r="B89" t="str">
            <v>UN</v>
          </cell>
          <cell r="C89">
            <v>17900</v>
          </cell>
        </row>
        <row r="90">
          <cell r="A90" t="str">
            <v>MACETA CON CABO 2 LIBRAS</v>
          </cell>
          <cell r="B90" t="str">
            <v>UN</v>
          </cell>
          <cell r="C90">
            <v>17900</v>
          </cell>
        </row>
        <row r="91">
          <cell r="A91" t="str">
            <v>MACETA CON CABO 3 LIBRAS</v>
          </cell>
          <cell r="B91" t="str">
            <v>UN</v>
          </cell>
          <cell r="C91">
            <v>21900</v>
          </cell>
        </row>
        <row r="92">
          <cell r="A92" t="str">
            <v>MANGUERA ERGO 8 METROS</v>
          </cell>
          <cell r="B92" t="str">
            <v>M</v>
          </cell>
          <cell r="C92">
            <v>29900</v>
          </cell>
        </row>
        <row r="93">
          <cell r="A93" t="str">
            <v>MANGUERA PARA NIVEL 3/8</v>
          </cell>
          <cell r="B93" t="str">
            <v>ML</v>
          </cell>
          <cell r="C93">
            <v>1200</v>
          </cell>
        </row>
        <row r="94">
          <cell r="A94" t="str">
            <v>MARCO PARA SEGUETA</v>
          </cell>
          <cell r="B94" t="str">
            <v>UN</v>
          </cell>
          <cell r="C94">
            <v>14175</v>
          </cell>
        </row>
        <row r="95">
          <cell r="A95" t="str">
            <v>MARCO PARA SEGUETA</v>
          </cell>
          <cell r="B95" t="str">
            <v>UN</v>
          </cell>
          <cell r="C95">
            <v>14175</v>
          </cell>
        </row>
        <row r="96">
          <cell r="A96" t="str">
            <v>MARCO SEGUETA REF 68044</v>
          </cell>
          <cell r="B96" t="str">
            <v>UN</v>
          </cell>
          <cell r="C96">
            <v>10900</v>
          </cell>
        </row>
        <row r="97">
          <cell r="A97" t="str">
            <v xml:space="preserve">MARTILLO BOLA 12 ONZ </v>
          </cell>
          <cell r="B97" t="str">
            <v>UN</v>
          </cell>
          <cell r="C97">
            <v>19900</v>
          </cell>
        </row>
        <row r="98">
          <cell r="A98" t="str">
            <v xml:space="preserve">MARTILLO BOLA 24 ONZ </v>
          </cell>
          <cell r="B98" t="str">
            <v>UN</v>
          </cell>
          <cell r="C98">
            <v>22900</v>
          </cell>
        </row>
        <row r="99">
          <cell r="A99" t="str">
            <v xml:space="preserve">MARTILLO BOLA 32 ONZ </v>
          </cell>
          <cell r="B99" t="str">
            <v>UN</v>
          </cell>
          <cell r="C99">
            <v>27900</v>
          </cell>
        </row>
        <row r="100">
          <cell r="A100" t="str">
            <v>MARTILLO N. 18</v>
          </cell>
          <cell r="B100" t="str">
            <v>UN</v>
          </cell>
          <cell r="C100">
            <v>9500</v>
          </cell>
        </row>
        <row r="101">
          <cell r="A101" t="str">
            <v>MARTILLO N. 20</v>
          </cell>
          <cell r="B101" t="str">
            <v>UN</v>
          </cell>
          <cell r="C101">
            <v>12320</v>
          </cell>
        </row>
        <row r="102">
          <cell r="A102" t="str">
            <v>MARTILLO UÑA MANGO DE MADERA 13 ONZ</v>
          </cell>
          <cell r="B102" t="str">
            <v>UN</v>
          </cell>
          <cell r="C102">
            <v>13900</v>
          </cell>
        </row>
        <row r="103">
          <cell r="A103" t="str">
            <v>MARTILLO UÑA MANGO DE MADERA 16 ONZ</v>
          </cell>
          <cell r="B103" t="str">
            <v>UN</v>
          </cell>
          <cell r="C103">
            <v>14900</v>
          </cell>
        </row>
        <row r="104">
          <cell r="A104" t="str">
            <v>MARTILLO UÑA MANGO DE MADERA 20 ONZ</v>
          </cell>
          <cell r="B104" t="str">
            <v>UN</v>
          </cell>
          <cell r="C104">
            <v>19900</v>
          </cell>
        </row>
        <row r="105">
          <cell r="A105" t="str">
            <v>MAZO DE GOMA 10 ONZ</v>
          </cell>
          <cell r="B105" t="str">
            <v>UN</v>
          </cell>
          <cell r="C105">
            <v>9900</v>
          </cell>
        </row>
        <row r="106">
          <cell r="A106" t="str">
            <v>MAZO DE GOMA 16 ONZ</v>
          </cell>
          <cell r="B106" t="str">
            <v>UN</v>
          </cell>
          <cell r="C106">
            <v>16900</v>
          </cell>
        </row>
        <row r="107">
          <cell r="A107" t="str">
            <v>MAZO DE GOMA 20 ONZ</v>
          </cell>
          <cell r="B107" t="str">
            <v>UN</v>
          </cell>
          <cell r="C107">
            <v>14900</v>
          </cell>
        </row>
        <row r="108">
          <cell r="A108" t="str">
            <v>MAZO DE GOMA 8 ONZ</v>
          </cell>
          <cell r="B108" t="str">
            <v>UN</v>
          </cell>
          <cell r="C108">
            <v>14900</v>
          </cell>
        </row>
        <row r="109">
          <cell r="A109" t="str">
            <v>MEZCLADORA 1 1/2</v>
          </cell>
          <cell r="B109" t="str">
            <v>UN</v>
          </cell>
          <cell r="C109">
            <v>5406900</v>
          </cell>
        </row>
        <row r="110">
          <cell r="A110" t="str">
            <v>MICROMETRO 0 A 1"</v>
          </cell>
          <cell r="B110" t="str">
            <v>UN</v>
          </cell>
          <cell r="C110">
            <v>29900</v>
          </cell>
        </row>
        <row r="111">
          <cell r="A111" t="str">
            <v>MICROMETRO 1" A 2"</v>
          </cell>
          <cell r="B111" t="str">
            <v>UN</v>
          </cell>
          <cell r="C111">
            <v>34900</v>
          </cell>
        </row>
        <row r="112">
          <cell r="A112" t="str">
            <v>NIVEL ALUMINIO 12"</v>
          </cell>
          <cell r="B112" t="str">
            <v>UN</v>
          </cell>
          <cell r="C112">
            <v>15900</v>
          </cell>
        </row>
        <row r="113">
          <cell r="A113" t="str">
            <v>NIVEL ALUMINIO 18"</v>
          </cell>
          <cell r="B113" t="str">
            <v>UN</v>
          </cell>
          <cell r="C113">
            <v>16900</v>
          </cell>
        </row>
        <row r="114">
          <cell r="A114" t="str">
            <v>NIVEL ALUMINIO 24"</v>
          </cell>
          <cell r="B114" t="str">
            <v>UN</v>
          </cell>
          <cell r="C114">
            <v>17900</v>
          </cell>
        </row>
        <row r="115">
          <cell r="A115" t="str">
            <v>NIVEL ALUMINIO 30"</v>
          </cell>
          <cell r="B115" t="str">
            <v>UN</v>
          </cell>
          <cell r="C115">
            <v>29900</v>
          </cell>
        </row>
        <row r="116">
          <cell r="A116" t="str">
            <v>NIVEL ALUMINIO 36"</v>
          </cell>
          <cell r="B116" t="str">
            <v>UN</v>
          </cell>
          <cell r="C116">
            <v>32900</v>
          </cell>
        </row>
        <row r="117">
          <cell r="A117" t="str">
            <v>NIVEL ALUMINIO 48"</v>
          </cell>
          <cell r="B117" t="str">
            <v>UN</v>
          </cell>
          <cell r="C117">
            <v>39900</v>
          </cell>
        </row>
        <row r="118">
          <cell r="A118" t="str">
            <v>NIVEL ALUMINIO 72"</v>
          </cell>
          <cell r="B118" t="str">
            <v>UN</v>
          </cell>
          <cell r="C118">
            <v>39900</v>
          </cell>
        </row>
        <row r="119">
          <cell r="A119" t="str">
            <v>NIVEL DE MANO 24"</v>
          </cell>
          <cell r="B119" t="str">
            <v>UN</v>
          </cell>
          <cell r="C119">
            <v>17900</v>
          </cell>
        </row>
        <row r="120">
          <cell r="A120" t="str">
            <v>NIVEL DE MANO DE 18"</v>
          </cell>
          <cell r="B120" t="str">
            <v>und</v>
          </cell>
          <cell r="C120">
            <v>10750</v>
          </cell>
        </row>
        <row r="121">
          <cell r="A121" t="str">
            <v>NIVEL LASER</v>
          </cell>
          <cell r="B121" t="str">
            <v>UN</v>
          </cell>
          <cell r="C121">
            <v>12900</v>
          </cell>
        </row>
        <row r="122">
          <cell r="A122" t="str">
            <v>PALA N. 2</v>
          </cell>
          <cell r="B122" t="str">
            <v>UN</v>
          </cell>
          <cell r="C122">
            <v>9000</v>
          </cell>
        </row>
        <row r="123">
          <cell r="A123" t="str">
            <v>PALA PUNTA CUADRADA 4" CON CABO</v>
          </cell>
          <cell r="B123" t="str">
            <v>und</v>
          </cell>
          <cell r="C123">
            <v>10700</v>
          </cell>
        </row>
        <row r="124">
          <cell r="A124" t="str">
            <v>PALA REDONDA</v>
          </cell>
          <cell r="B124" t="str">
            <v>UN</v>
          </cell>
          <cell r="C124">
            <v>10700</v>
          </cell>
        </row>
        <row r="125">
          <cell r="A125" t="str">
            <v xml:space="preserve">PALA REDONDA </v>
          </cell>
          <cell r="B125" t="str">
            <v>UN</v>
          </cell>
          <cell r="C125">
            <v>10700</v>
          </cell>
        </row>
        <row r="126">
          <cell r="A126" t="str">
            <v>PALA REDONDA N. 4</v>
          </cell>
          <cell r="B126" t="str">
            <v>UN</v>
          </cell>
          <cell r="C126">
            <v>10400</v>
          </cell>
        </row>
        <row r="127">
          <cell r="A127" t="str">
            <v>PALUSTRE MANGO DE MADERA 7´´</v>
          </cell>
          <cell r="B127" t="str">
            <v>und</v>
          </cell>
          <cell r="C127">
            <v>10900</v>
          </cell>
        </row>
        <row r="128">
          <cell r="A128" t="str">
            <v>PALUSTRE MANGO MADERA 10"</v>
          </cell>
          <cell r="B128" t="str">
            <v>UN</v>
          </cell>
          <cell r="C128">
            <v>10900</v>
          </cell>
        </row>
        <row r="129">
          <cell r="A129" t="str">
            <v>PALUSTRE MANGO MADERA 5"</v>
          </cell>
          <cell r="B129" t="str">
            <v>UN</v>
          </cell>
          <cell r="C129">
            <v>9800</v>
          </cell>
        </row>
        <row r="130">
          <cell r="A130" t="str">
            <v>PALUSTRE MANGO MADERA 6"</v>
          </cell>
          <cell r="B130" t="str">
            <v>UN</v>
          </cell>
          <cell r="C130">
            <v>9800</v>
          </cell>
        </row>
        <row r="131">
          <cell r="A131" t="str">
            <v>PALUSTRE MANGO MADERA 7"</v>
          </cell>
          <cell r="B131" t="str">
            <v>UN</v>
          </cell>
          <cell r="C131">
            <v>10900</v>
          </cell>
        </row>
        <row r="132">
          <cell r="A132" t="str">
            <v>PALUSTRE MANGO MADERA 8"</v>
          </cell>
          <cell r="B132" t="str">
            <v>UN</v>
          </cell>
          <cell r="C132">
            <v>10900</v>
          </cell>
        </row>
        <row r="133">
          <cell r="A133" t="str">
            <v>PALUSTRE MANGO PLASTICO 10"</v>
          </cell>
          <cell r="B133" t="str">
            <v>UN</v>
          </cell>
          <cell r="C133">
            <v>8600</v>
          </cell>
        </row>
        <row r="134">
          <cell r="A134" t="str">
            <v>PALUSTRE MANGO PLASTICO 5"</v>
          </cell>
          <cell r="B134" t="str">
            <v>UN</v>
          </cell>
          <cell r="C134">
            <v>7600</v>
          </cell>
        </row>
        <row r="135">
          <cell r="A135" t="str">
            <v>PALUSTRE MANGO PLASTICO 6"</v>
          </cell>
          <cell r="B135" t="str">
            <v>UN</v>
          </cell>
          <cell r="C135">
            <v>7600</v>
          </cell>
        </row>
        <row r="136">
          <cell r="A136" t="str">
            <v>PALUSTRE MANGO PLASTICO 7"</v>
          </cell>
          <cell r="B136" t="str">
            <v>UN</v>
          </cell>
          <cell r="C136">
            <v>8600</v>
          </cell>
        </row>
        <row r="137">
          <cell r="A137" t="str">
            <v>PALUSTRE MANGO PLASTICO 8"</v>
          </cell>
          <cell r="B137" t="str">
            <v>UN</v>
          </cell>
          <cell r="C137">
            <v>8600</v>
          </cell>
        </row>
        <row r="138">
          <cell r="A138" t="str">
            <v>PALUSTRE N. 10</v>
          </cell>
          <cell r="B138" t="str">
            <v>UN</v>
          </cell>
          <cell r="C138">
            <v>8200</v>
          </cell>
        </row>
        <row r="139">
          <cell r="A139" t="str">
            <v>PALUSTRE N. 6</v>
          </cell>
          <cell r="B139" t="str">
            <v>UN</v>
          </cell>
          <cell r="C139">
            <v>9800</v>
          </cell>
        </row>
        <row r="140">
          <cell r="A140" t="str">
            <v>PICA CON CABO</v>
          </cell>
          <cell r="B140" t="str">
            <v>UN</v>
          </cell>
          <cell r="C140">
            <v>8000</v>
          </cell>
        </row>
        <row r="141">
          <cell r="A141" t="str">
            <v>PISTOLA METALICA SILICONA</v>
          </cell>
          <cell r="B141" t="str">
            <v>UN</v>
          </cell>
          <cell r="C141">
            <v>4300</v>
          </cell>
        </row>
        <row r="142">
          <cell r="A142" t="str">
            <v>PLASTICO</v>
          </cell>
          <cell r="B142" t="str">
            <v>M2</v>
          </cell>
          <cell r="C142">
            <v>2000</v>
          </cell>
        </row>
        <row r="143">
          <cell r="A143" t="str">
            <v>PLATAFORMA PARA ESCALERA MULTIPROPOSITO</v>
          </cell>
          <cell r="B143" t="str">
            <v>UN</v>
          </cell>
          <cell r="C143">
            <v>34900</v>
          </cell>
        </row>
        <row r="144">
          <cell r="A144" t="str">
            <v>PLOMADA</v>
          </cell>
          <cell r="B144" t="str">
            <v>UN</v>
          </cell>
          <cell r="C144">
            <v>8000</v>
          </cell>
        </row>
        <row r="145">
          <cell r="A145" t="str">
            <v>PLOMADA 10 ONZ</v>
          </cell>
          <cell r="B145" t="str">
            <v>UN</v>
          </cell>
          <cell r="C145">
            <v>24900</v>
          </cell>
        </row>
        <row r="146">
          <cell r="A146" t="str">
            <v>PLOMADA 12 ONZ</v>
          </cell>
          <cell r="B146" t="str">
            <v>UN</v>
          </cell>
          <cell r="C146">
            <v>29900</v>
          </cell>
        </row>
        <row r="147">
          <cell r="A147" t="str">
            <v>PLOMADA 8 ONZ</v>
          </cell>
          <cell r="B147" t="str">
            <v>UN</v>
          </cell>
          <cell r="C147">
            <v>19900</v>
          </cell>
        </row>
        <row r="148">
          <cell r="A148" t="str">
            <v>PLOMADA DE NUEZ</v>
          </cell>
          <cell r="B148" t="str">
            <v>und</v>
          </cell>
          <cell r="C148">
            <v>12000</v>
          </cell>
        </row>
        <row r="149">
          <cell r="A149" t="str">
            <v>PLUMA GRUA</v>
          </cell>
          <cell r="B149" t="str">
            <v>UN</v>
          </cell>
          <cell r="C149">
            <v>4007900</v>
          </cell>
        </row>
        <row r="150">
          <cell r="A150" t="str">
            <v>PULIDORA 4 1/2</v>
          </cell>
          <cell r="B150" t="str">
            <v>UN</v>
          </cell>
          <cell r="C150">
            <v>39900</v>
          </cell>
        </row>
        <row r="151">
          <cell r="A151" t="str">
            <v>PULIDORA 4 1/2´´</v>
          </cell>
          <cell r="B151" t="str">
            <v>UN</v>
          </cell>
          <cell r="C151">
            <v>39900</v>
          </cell>
        </row>
        <row r="152">
          <cell r="A152" t="str">
            <v>PULIDORA MAQUITA</v>
          </cell>
          <cell r="B152" t="str">
            <v>UN</v>
          </cell>
          <cell r="C152">
            <v>268900</v>
          </cell>
        </row>
        <row r="153">
          <cell r="A153" t="str">
            <v xml:space="preserve">PUNTERO </v>
          </cell>
          <cell r="B153" t="str">
            <v>UN</v>
          </cell>
          <cell r="C153">
            <v>8000</v>
          </cell>
        </row>
        <row r="154">
          <cell r="A154" t="str">
            <v xml:space="preserve">PUNTERO </v>
          </cell>
          <cell r="B154" t="str">
            <v>UN</v>
          </cell>
          <cell r="C154">
            <v>8000</v>
          </cell>
        </row>
        <row r="155">
          <cell r="A155" t="str">
            <v>REGLA VIBRATORIA ESCALERA</v>
          </cell>
          <cell r="B155" t="str">
            <v>UN</v>
          </cell>
          <cell r="C155">
            <v>3272900</v>
          </cell>
        </row>
        <row r="156">
          <cell r="A156" t="str">
            <v>REMACHADORA POP 2 POSICIONES</v>
          </cell>
          <cell r="B156" t="str">
            <v>UN</v>
          </cell>
          <cell r="C156">
            <v>43900</v>
          </cell>
        </row>
        <row r="157">
          <cell r="A157" t="str">
            <v>RODILLO DE FELPA</v>
          </cell>
          <cell r="B157" t="str">
            <v>UN</v>
          </cell>
          <cell r="C157">
            <v>6000</v>
          </cell>
        </row>
        <row r="158">
          <cell r="A158" t="str">
            <v>SEGUETA SIN MARCO</v>
          </cell>
          <cell r="B158" t="str">
            <v>UND</v>
          </cell>
          <cell r="C158">
            <v>2552</v>
          </cell>
        </row>
        <row r="159">
          <cell r="A159" t="str">
            <v>SERRUCHO N. 16</v>
          </cell>
          <cell r="B159" t="str">
            <v>UN</v>
          </cell>
          <cell r="C159">
            <v>9900</v>
          </cell>
        </row>
        <row r="160">
          <cell r="A160" t="str">
            <v>SERRUCHO N. 18</v>
          </cell>
          <cell r="B160" t="str">
            <v>UN</v>
          </cell>
          <cell r="C160">
            <v>11600</v>
          </cell>
        </row>
        <row r="161">
          <cell r="A161" t="str">
            <v>SERRUCHO N. 20</v>
          </cell>
          <cell r="B161" t="str">
            <v>UN</v>
          </cell>
          <cell r="C161">
            <v>13900</v>
          </cell>
        </row>
        <row r="162">
          <cell r="A162" t="str">
            <v>SERRUCHO N. 22</v>
          </cell>
          <cell r="B162" t="str">
            <v>UN</v>
          </cell>
          <cell r="C162">
            <v>14900</v>
          </cell>
        </row>
        <row r="163">
          <cell r="A163" t="str">
            <v>TALADRO PERCUTOR 1/2´´</v>
          </cell>
          <cell r="B163" t="str">
            <v>UN</v>
          </cell>
          <cell r="C163">
            <v>89900</v>
          </cell>
        </row>
        <row r="164">
          <cell r="A164" t="str">
            <v>TALADRO PERCUTOR 3/8</v>
          </cell>
          <cell r="B164" t="str">
            <v>UN</v>
          </cell>
          <cell r="C164">
            <v>74000</v>
          </cell>
        </row>
        <row r="165">
          <cell r="A165" t="str">
            <v>TENAZAS 7"</v>
          </cell>
          <cell r="B165" t="str">
            <v>UN</v>
          </cell>
          <cell r="C165">
            <v>9900</v>
          </cell>
        </row>
        <row r="166">
          <cell r="A166" t="str">
            <v>TENAZAS 8"</v>
          </cell>
          <cell r="B166" t="str">
            <v>UN</v>
          </cell>
          <cell r="C166">
            <v>11900</v>
          </cell>
        </row>
        <row r="167">
          <cell r="A167" t="str">
            <v>VIBRADOR CONCRETO</v>
          </cell>
          <cell r="B167" t="str">
            <v>UN</v>
          </cell>
          <cell r="C167">
            <v>2786900</v>
          </cell>
        </row>
        <row r="168">
          <cell r="A168" t="str">
            <v>VIBRADOR ELECTRICO</v>
          </cell>
          <cell r="B168" t="str">
            <v>DIA</v>
          </cell>
          <cell r="C168">
            <v>32800</v>
          </cell>
        </row>
        <row r="169">
          <cell r="A169" t="str">
            <v>VIBROCOMPATADORA</v>
          </cell>
          <cell r="B169" t="str">
            <v>UN</v>
          </cell>
          <cell r="C169">
            <v>3106900</v>
          </cell>
        </row>
        <row r="170">
          <cell r="A170" t="str">
            <v>ZARANDA 1/2</v>
          </cell>
          <cell r="B170" t="str">
            <v>M2</v>
          </cell>
          <cell r="C170">
            <v>3000</v>
          </cell>
        </row>
        <row r="171">
          <cell r="A171" t="str">
            <v>ZARANDA 70X100 CM</v>
          </cell>
          <cell r="B171" t="str">
            <v>und</v>
          </cell>
          <cell r="C171">
            <v>7000</v>
          </cell>
        </row>
      </sheetData>
      <sheetData sheetId="2" refreshError="1"/>
      <sheetData sheetId="3" refreshError="1"/>
      <sheetData sheetId="4">
        <row r="1">
          <cell r="A1" t="str">
            <v xml:space="preserve">DESCRIPCION </v>
          </cell>
          <cell r="B1" t="str">
            <v xml:space="preserve">UNIDAD </v>
          </cell>
          <cell r="C1" t="str">
            <v>VALOR UNITARIO</v>
          </cell>
        </row>
        <row r="2">
          <cell r="A2" t="str">
            <v xml:space="preserve">AYUDANTE </v>
          </cell>
          <cell r="B2" t="str">
            <v>H/H</v>
          </cell>
          <cell r="C2">
            <v>3125</v>
          </cell>
        </row>
        <row r="3">
          <cell r="A3" t="str">
            <v xml:space="preserve">AYUDANTE PRACTICO </v>
          </cell>
          <cell r="B3" t="str">
            <v>H/H</v>
          </cell>
          <cell r="C3">
            <v>3750</v>
          </cell>
        </row>
        <row r="4">
          <cell r="A4" t="str">
            <v>OFICIAL</v>
          </cell>
          <cell r="B4" t="str">
            <v>H/H</v>
          </cell>
          <cell r="C4">
            <v>5000</v>
          </cell>
        </row>
        <row r="5">
          <cell r="A5" t="str">
            <v>OFICIAL ESPECIALIZADO</v>
          </cell>
          <cell r="B5" t="str">
            <v>H/H</v>
          </cell>
          <cell r="C5">
            <v>7500</v>
          </cell>
        </row>
        <row r="6">
          <cell r="A6" t="str">
            <v>MAESTRO DE OBRA</v>
          </cell>
          <cell r="B6" t="str">
            <v>H/H</v>
          </cell>
          <cell r="C6">
            <v>10000</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sheetName val="APU"/>
      <sheetName val="AIU"/>
      <sheetName val="Nuevos APU"/>
      <sheetName val="APU Tablon"/>
    </sheetNames>
    <sheetDataSet>
      <sheetData sheetId="0"/>
      <sheetData sheetId="1">
        <row r="1">
          <cell r="I1" t="str">
            <v>MANTENIMIENTO A TODO COSTO DEL EDIFICIO CODAZZI UBICADO EN EL CONJUNTO LOS LIBERTADORES Y EL EDIFICIO SAN MATEO UBLICADO EN EL CONJUNTO SANTA  ANA DE LA CIUDAD DE BOGOTÁ</v>
          </cell>
        </row>
        <row r="2">
          <cell r="I2" t="str">
            <v>Bogotá</v>
          </cell>
        </row>
        <row r="3">
          <cell r="I3">
            <v>40745</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VALLEDUPAR"/>
      <sheetName val="AIU"/>
      <sheetName val="EYH"/>
      <sheetName val="MATERIALES"/>
      <sheetName val="MANO OBRA"/>
      <sheetName val="1,01"/>
      <sheetName val="1,02"/>
      <sheetName val="1,03"/>
      <sheetName val="1,04"/>
      <sheetName val="1,05"/>
      <sheetName val="1,06"/>
      <sheetName val="1,07"/>
      <sheetName val="2,01"/>
      <sheetName val="2,02"/>
      <sheetName val="2,03"/>
      <sheetName val="2,04"/>
      <sheetName val="2,05"/>
      <sheetName val="2,06"/>
      <sheetName val="2,07"/>
      <sheetName val="3,01"/>
      <sheetName val="3,02"/>
      <sheetName val="4,01"/>
      <sheetName val="4,02"/>
      <sheetName val="5,01"/>
      <sheetName val="6,01"/>
      <sheetName val="6,02"/>
      <sheetName val="7,01"/>
      <sheetName val="7,02"/>
      <sheetName val="8,01"/>
      <sheetName val="9,01"/>
      <sheetName val="10,01"/>
      <sheetName val="10,02"/>
      <sheetName val="11,01"/>
      <sheetName val="11,02"/>
      <sheetName val="12,01"/>
      <sheetName val="13,01"/>
    </sheetNames>
    <sheetDataSet>
      <sheetData sheetId="0"/>
      <sheetData sheetId="1">
        <row r="42">
          <cell r="M42">
            <v>0.25</v>
          </cell>
        </row>
        <row r="46">
          <cell r="E46">
            <v>0.01</v>
          </cell>
        </row>
        <row r="49">
          <cell r="E49">
            <v>0.04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G75"/>
  <sheetViews>
    <sheetView tabSelected="1" view="pageBreakPreview" topLeftCell="A76" zoomScale="80" zoomScaleNormal="80" zoomScaleSheetLayoutView="80" workbookViewId="0">
      <selection activeCell="G75" sqref="G75"/>
    </sheetView>
  </sheetViews>
  <sheetFormatPr baseColWidth="10" defaultColWidth="10.85546875" defaultRowHeight="12.75" x14ac:dyDescent="0.2"/>
  <cols>
    <col min="1" max="1" width="8.140625" style="47" customWidth="1"/>
    <col min="2" max="2" width="10.85546875" style="47"/>
    <col min="3" max="3" width="45.42578125" style="54" customWidth="1"/>
    <col min="4" max="4" width="7.7109375" style="47" customWidth="1"/>
    <col min="5" max="5" width="7.5703125" style="47" customWidth="1"/>
    <col min="6" max="6" width="12.42578125" style="53" customWidth="1"/>
    <col min="7" max="7" width="15" style="1" customWidth="1"/>
    <col min="8" max="16384" width="10.85546875" style="1"/>
  </cols>
  <sheetData>
    <row r="1" spans="1:7" ht="74.099999999999994" customHeight="1" x14ac:dyDescent="0.2">
      <c r="A1" s="113" t="s">
        <v>0</v>
      </c>
      <c r="B1" s="113"/>
      <c r="C1" s="113"/>
      <c r="D1" s="114" t="s">
        <v>1</v>
      </c>
      <c r="E1" s="114"/>
      <c r="F1" s="114"/>
      <c r="G1" s="114"/>
    </row>
    <row r="2" spans="1:7" x14ac:dyDescent="0.2">
      <c r="A2" s="2" t="s">
        <v>2</v>
      </c>
      <c r="B2" s="2">
        <v>1</v>
      </c>
      <c r="C2" s="3" t="s">
        <v>3</v>
      </c>
      <c r="D2" s="115" t="s">
        <v>4</v>
      </c>
      <c r="E2" s="116"/>
      <c r="F2" s="116"/>
      <c r="G2" s="4">
        <v>45121</v>
      </c>
    </row>
    <row r="3" spans="1:7" x14ac:dyDescent="0.2">
      <c r="A3" s="5" t="s">
        <v>5</v>
      </c>
      <c r="B3" s="6"/>
      <c r="C3" s="7">
        <v>5</v>
      </c>
      <c r="D3" s="8"/>
      <c r="E3" s="9" t="s">
        <v>6</v>
      </c>
      <c r="F3" s="10"/>
      <c r="G3" s="11" t="s">
        <v>7</v>
      </c>
    </row>
    <row r="4" spans="1:7" ht="25.5" x14ac:dyDescent="0.2">
      <c r="A4" s="117" t="s">
        <v>8</v>
      </c>
      <c r="B4" s="117"/>
      <c r="C4" s="12" t="s">
        <v>9</v>
      </c>
      <c r="D4" s="118" t="s">
        <v>10</v>
      </c>
      <c r="E4" s="119"/>
      <c r="F4" s="120">
        <v>1490</v>
      </c>
      <c r="G4" s="121"/>
    </row>
    <row r="5" spans="1:7" x14ac:dyDescent="0.2">
      <c r="A5" s="117" t="s">
        <v>11</v>
      </c>
      <c r="B5" s="117"/>
      <c r="C5" s="122"/>
      <c r="D5" s="122"/>
      <c r="E5" s="122"/>
      <c r="F5" s="122"/>
      <c r="G5" s="122"/>
    </row>
    <row r="6" spans="1:7" ht="29.45" customHeight="1" x14ac:dyDescent="0.2">
      <c r="A6" s="123" t="s">
        <v>12</v>
      </c>
      <c r="B6" s="123"/>
      <c r="C6" s="123"/>
      <c r="D6" s="123"/>
      <c r="E6" s="123"/>
      <c r="F6" s="123"/>
      <c r="G6" s="123"/>
    </row>
    <row r="7" spans="1:7" ht="6.6" customHeight="1" x14ac:dyDescent="0.2">
      <c r="A7" s="114"/>
      <c r="B7" s="124"/>
      <c r="C7" s="124"/>
      <c r="D7" s="124"/>
      <c r="E7" s="124"/>
      <c r="F7" s="124"/>
      <c r="G7" s="124"/>
    </row>
    <row r="8" spans="1:7" ht="25.5" x14ac:dyDescent="0.2">
      <c r="A8" s="6" t="s">
        <v>13</v>
      </c>
      <c r="B8" s="6" t="s">
        <v>14</v>
      </c>
      <c r="C8" s="13" t="s">
        <v>15</v>
      </c>
      <c r="D8" s="13" t="s">
        <v>16</v>
      </c>
      <c r="E8" s="14" t="s">
        <v>17</v>
      </c>
      <c r="F8" s="15" t="s">
        <v>18</v>
      </c>
      <c r="G8" s="15" t="s">
        <v>19</v>
      </c>
    </row>
    <row r="9" spans="1:7" x14ac:dyDescent="0.2">
      <c r="A9" s="16" t="s">
        <v>20</v>
      </c>
      <c r="B9" s="16"/>
      <c r="C9" s="17" t="s">
        <v>21</v>
      </c>
      <c r="D9" s="18"/>
      <c r="E9" s="19"/>
      <c r="F9" s="20"/>
      <c r="G9" s="20"/>
    </row>
    <row r="10" spans="1:7" ht="58.5" customHeight="1" x14ac:dyDescent="0.2">
      <c r="A10" s="21" t="s">
        <v>22</v>
      </c>
      <c r="B10" s="22">
        <v>1.1000000000000001</v>
      </c>
      <c r="C10" s="23" t="s">
        <v>23</v>
      </c>
      <c r="D10" s="22" t="s">
        <v>24</v>
      </c>
      <c r="E10" s="22">
        <v>93.93</v>
      </c>
      <c r="F10" s="24">
        <v>21700</v>
      </c>
      <c r="G10" s="24">
        <f>E10*F10</f>
        <v>2038281.0000000002</v>
      </c>
    </row>
    <row r="11" spans="1:7" ht="73.5" customHeight="1" x14ac:dyDescent="0.2">
      <c r="A11" s="21" t="s">
        <v>25</v>
      </c>
      <c r="B11" s="22">
        <v>1.2</v>
      </c>
      <c r="C11" s="23" t="s">
        <v>26</v>
      </c>
      <c r="D11" s="22" t="s">
        <v>27</v>
      </c>
      <c r="E11" s="22">
        <v>129.6</v>
      </c>
      <c r="F11" s="24">
        <v>20200</v>
      </c>
      <c r="G11" s="24">
        <f t="shared" ref="G11:G16" si="0">E11*F11</f>
        <v>2617920</v>
      </c>
    </row>
    <row r="12" spans="1:7" ht="74.099999999999994" customHeight="1" x14ac:dyDescent="0.2">
      <c r="A12" s="21" t="s">
        <v>28</v>
      </c>
      <c r="B12" s="22">
        <v>1.5</v>
      </c>
      <c r="C12" s="23" t="s">
        <v>29</v>
      </c>
      <c r="D12" s="22" t="s">
        <v>27</v>
      </c>
      <c r="E12" s="22">
        <v>150.19</v>
      </c>
      <c r="F12" s="24">
        <v>16100</v>
      </c>
      <c r="G12" s="24">
        <f t="shared" si="0"/>
        <v>2418059</v>
      </c>
    </row>
    <row r="13" spans="1:7" ht="50.1" customHeight="1" x14ac:dyDescent="0.2">
      <c r="A13" s="21" t="s">
        <v>30</v>
      </c>
      <c r="B13" s="22">
        <v>1.1399999999999999</v>
      </c>
      <c r="C13" s="23" t="s">
        <v>31</v>
      </c>
      <c r="D13" s="22" t="s">
        <v>27</v>
      </c>
      <c r="E13" s="22">
        <v>239.52</v>
      </c>
      <c r="F13" s="24">
        <v>22300</v>
      </c>
      <c r="G13" s="24">
        <f t="shared" si="0"/>
        <v>5341296</v>
      </c>
    </row>
    <row r="14" spans="1:7" ht="96.6" customHeight="1" x14ac:dyDescent="0.2">
      <c r="A14" s="21" t="s">
        <v>32</v>
      </c>
      <c r="B14" s="22">
        <v>1.1499999999999999</v>
      </c>
      <c r="C14" s="23" t="s">
        <v>33</v>
      </c>
      <c r="D14" s="22" t="s">
        <v>27</v>
      </c>
      <c r="E14" s="22">
        <v>111.87</v>
      </c>
      <c r="F14" s="24">
        <v>19400</v>
      </c>
      <c r="G14" s="24">
        <f t="shared" si="0"/>
        <v>2170278</v>
      </c>
    </row>
    <row r="15" spans="1:7" ht="60.95" customHeight="1" x14ac:dyDescent="0.2">
      <c r="A15" s="21" t="s">
        <v>34</v>
      </c>
      <c r="B15" s="22">
        <v>1.1599999999999999</v>
      </c>
      <c r="C15" s="23" t="s">
        <v>35</v>
      </c>
      <c r="D15" s="22" t="s">
        <v>27</v>
      </c>
      <c r="E15" s="22">
        <v>337.76</v>
      </c>
      <c r="F15" s="24">
        <v>7000</v>
      </c>
      <c r="G15" s="24">
        <f t="shared" si="0"/>
        <v>2364320</v>
      </c>
    </row>
    <row r="16" spans="1:7" ht="42.95" customHeight="1" x14ac:dyDescent="0.2">
      <c r="A16" s="25" t="s">
        <v>36</v>
      </c>
      <c r="B16" s="26">
        <v>1.1000000000000001</v>
      </c>
      <c r="C16" s="23" t="s">
        <v>37</v>
      </c>
      <c r="D16" s="22" t="s">
        <v>38</v>
      </c>
      <c r="E16" s="22">
        <v>10</v>
      </c>
      <c r="F16" s="24">
        <v>8600</v>
      </c>
      <c r="G16" s="24">
        <f t="shared" si="0"/>
        <v>86000</v>
      </c>
    </row>
    <row r="17" spans="1:7" x14ac:dyDescent="0.2">
      <c r="A17" s="27"/>
      <c r="B17" s="27"/>
      <c r="C17" s="28" t="s">
        <v>39</v>
      </c>
      <c r="D17" s="29"/>
      <c r="E17" s="30"/>
      <c r="F17" s="31"/>
      <c r="G17" s="32">
        <f>SUM(G10:G16)</f>
        <v>17036154</v>
      </c>
    </row>
    <row r="18" spans="1:7" x14ac:dyDescent="0.2">
      <c r="A18" s="33" t="s">
        <v>40</v>
      </c>
      <c r="B18" s="34"/>
      <c r="C18" s="17" t="s">
        <v>41</v>
      </c>
      <c r="D18" s="35"/>
      <c r="E18" s="36"/>
      <c r="F18" s="37"/>
      <c r="G18" s="38"/>
    </row>
    <row r="19" spans="1:7" ht="47.1" customHeight="1" x14ac:dyDescent="0.2">
      <c r="A19" s="21" t="s">
        <v>42</v>
      </c>
      <c r="B19" s="22">
        <v>1</v>
      </c>
      <c r="C19" s="23" t="s">
        <v>43</v>
      </c>
      <c r="D19" s="22" t="s">
        <v>38</v>
      </c>
      <c r="E19" s="22">
        <v>20</v>
      </c>
      <c r="F19" s="24">
        <v>111700</v>
      </c>
      <c r="G19" s="24">
        <f>E19*F19</f>
        <v>2234000</v>
      </c>
    </row>
    <row r="20" spans="1:7" ht="47.1" customHeight="1" x14ac:dyDescent="0.2">
      <c r="A20" s="21" t="s">
        <v>44</v>
      </c>
      <c r="B20" s="22">
        <v>2</v>
      </c>
      <c r="C20" s="23" t="s">
        <v>45</v>
      </c>
      <c r="D20" s="22" t="s">
        <v>24</v>
      </c>
      <c r="E20" s="22">
        <v>198</v>
      </c>
      <c r="F20" s="39">
        <v>84100</v>
      </c>
      <c r="G20" s="24">
        <f t="shared" ref="G20:G25" si="1">E20*F20</f>
        <v>16651800</v>
      </c>
    </row>
    <row r="21" spans="1:7" ht="33.6" customHeight="1" x14ac:dyDescent="0.2">
      <c r="A21" s="21" t="s">
        <v>46</v>
      </c>
      <c r="B21" s="22">
        <v>3</v>
      </c>
      <c r="C21" s="23" t="s">
        <v>47</v>
      </c>
      <c r="D21" s="22" t="s">
        <v>38</v>
      </c>
      <c r="E21" s="22">
        <v>20</v>
      </c>
      <c r="F21" s="24">
        <v>27300</v>
      </c>
      <c r="G21" s="24">
        <f t="shared" si="1"/>
        <v>546000</v>
      </c>
    </row>
    <row r="22" spans="1:7" ht="31.5" customHeight="1" x14ac:dyDescent="0.2">
      <c r="A22" s="25" t="s">
        <v>48</v>
      </c>
      <c r="B22" s="22">
        <v>4</v>
      </c>
      <c r="C22" s="23" t="s">
        <v>49</v>
      </c>
      <c r="D22" s="22" t="s">
        <v>38</v>
      </c>
      <c r="E22" s="22">
        <v>20</v>
      </c>
      <c r="F22" s="24">
        <v>39600</v>
      </c>
      <c r="G22" s="24">
        <f t="shared" si="1"/>
        <v>792000</v>
      </c>
    </row>
    <row r="23" spans="1:7" ht="30.95" customHeight="1" x14ac:dyDescent="0.2">
      <c r="A23" s="21" t="s">
        <v>50</v>
      </c>
      <c r="B23" s="22">
        <v>5</v>
      </c>
      <c r="C23" s="23" t="s">
        <v>51</v>
      </c>
      <c r="D23" s="22" t="s">
        <v>24</v>
      </c>
      <c r="E23" s="22">
        <v>118.8</v>
      </c>
      <c r="F23" s="24">
        <v>11800</v>
      </c>
      <c r="G23" s="24">
        <f t="shared" si="1"/>
        <v>1401840</v>
      </c>
    </row>
    <row r="24" spans="1:7" ht="32.450000000000003" customHeight="1" x14ac:dyDescent="0.2">
      <c r="A24" s="21" t="s">
        <v>52</v>
      </c>
      <c r="B24" s="22">
        <v>6</v>
      </c>
      <c r="C24" s="23" t="s">
        <v>53</v>
      </c>
      <c r="D24" s="22" t="s">
        <v>24</v>
      </c>
      <c r="E24" s="22">
        <v>198</v>
      </c>
      <c r="F24" s="24">
        <v>3400</v>
      </c>
      <c r="G24" s="24">
        <f t="shared" si="1"/>
        <v>673200</v>
      </c>
    </row>
    <row r="25" spans="1:7" ht="59.1" customHeight="1" x14ac:dyDescent="0.2">
      <c r="A25" s="21" t="s">
        <v>54</v>
      </c>
      <c r="B25" s="22">
        <v>7</v>
      </c>
      <c r="C25" s="23" t="s">
        <v>55</v>
      </c>
      <c r="D25" s="22" t="s">
        <v>24</v>
      </c>
      <c r="E25" s="22">
        <v>25.3</v>
      </c>
      <c r="F25" s="39">
        <v>44500</v>
      </c>
      <c r="G25" s="24">
        <f t="shared" si="1"/>
        <v>1125850</v>
      </c>
    </row>
    <row r="26" spans="1:7" x14ac:dyDescent="0.2">
      <c r="A26" s="27"/>
      <c r="B26" s="27"/>
      <c r="C26" s="28" t="s">
        <v>56</v>
      </c>
      <c r="D26" s="29"/>
      <c r="E26" s="40"/>
      <c r="F26" s="31"/>
      <c r="G26" s="32">
        <f>SUM(G19:G25)</f>
        <v>23424690</v>
      </c>
    </row>
    <row r="27" spans="1:7" x14ac:dyDescent="0.2">
      <c r="A27" s="33" t="s">
        <v>57</v>
      </c>
      <c r="B27" s="34"/>
      <c r="C27" s="17" t="s">
        <v>58</v>
      </c>
      <c r="D27" s="35"/>
      <c r="E27" s="41"/>
      <c r="F27" s="37"/>
      <c r="G27" s="38"/>
    </row>
    <row r="28" spans="1:7" ht="66.95" customHeight="1" x14ac:dyDescent="0.2">
      <c r="A28" s="25" t="s">
        <v>59</v>
      </c>
      <c r="B28" s="42" t="s">
        <v>60</v>
      </c>
      <c r="C28" s="43" t="s">
        <v>61</v>
      </c>
      <c r="D28" s="44" t="s">
        <v>38</v>
      </c>
      <c r="E28" s="44">
        <v>8</v>
      </c>
      <c r="F28" s="24">
        <v>111300</v>
      </c>
      <c r="G28" s="45">
        <f>E28*F28</f>
        <v>890400</v>
      </c>
    </row>
    <row r="29" spans="1:7" ht="64.5" customHeight="1" x14ac:dyDescent="0.2">
      <c r="A29" s="25" t="s">
        <v>62</v>
      </c>
      <c r="B29" s="42" t="s">
        <v>63</v>
      </c>
      <c r="C29" s="43" t="s">
        <v>64</v>
      </c>
      <c r="D29" s="44" t="s">
        <v>38</v>
      </c>
      <c r="E29" s="44">
        <v>2</v>
      </c>
      <c r="F29" s="24">
        <v>128500</v>
      </c>
      <c r="G29" s="45">
        <f>E29*F29</f>
        <v>257000</v>
      </c>
    </row>
    <row r="30" spans="1:7" x14ac:dyDescent="0.2">
      <c r="A30" s="27"/>
      <c r="B30" s="27"/>
      <c r="C30" s="28" t="s">
        <v>65</v>
      </c>
      <c r="D30" s="29"/>
      <c r="E30" s="40"/>
      <c r="F30" s="31"/>
      <c r="G30" s="32">
        <f>SUM(G28:G29)</f>
        <v>1147400</v>
      </c>
    </row>
    <row r="31" spans="1:7" x14ac:dyDescent="0.2">
      <c r="A31" s="33" t="s">
        <v>66</v>
      </c>
      <c r="B31" s="34"/>
      <c r="C31" s="17" t="s">
        <v>67</v>
      </c>
      <c r="D31" s="35"/>
      <c r="E31" s="41"/>
      <c r="F31" s="37"/>
      <c r="G31" s="38"/>
    </row>
    <row r="32" spans="1:7" ht="45.95" customHeight="1" x14ac:dyDescent="0.2">
      <c r="A32" s="25" t="s">
        <v>68</v>
      </c>
      <c r="B32" s="42" t="s">
        <v>69</v>
      </c>
      <c r="C32" s="43" t="s">
        <v>70</v>
      </c>
      <c r="D32" s="44" t="s">
        <v>38</v>
      </c>
      <c r="E32" s="44">
        <v>2</v>
      </c>
      <c r="F32" s="24">
        <v>24500</v>
      </c>
      <c r="G32" s="45">
        <f>E32*F32</f>
        <v>49000</v>
      </c>
    </row>
    <row r="33" spans="1:7" ht="37.5" customHeight="1" x14ac:dyDescent="0.2">
      <c r="A33" s="25" t="s">
        <v>71</v>
      </c>
      <c r="B33" s="42" t="s">
        <v>72</v>
      </c>
      <c r="C33" s="43" t="s">
        <v>73</v>
      </c>
      <c r="D33" s="44" t="s">
        <v>38</v>
      </c>
      <c r="E33" s="44">
        <v>8</v>
      </c>
      <c r="F33" s="24">
        <v>18900</v>
      </c>
      <c r="G33" s="45">
        <f>E33*F33</f>
        <v>151200</v>
      </c>
    </row>
    <row r="34" spans="1:7" x14ac:dyDescent="0.2">
      <c r="A34" s="27"/>
      <c r="B34" s="27"/>
      <c r="C34" s="28" t="s">
        <v>74</v>
      </c>
      <c r="D34" s="29"/>
      <c r="E34" s="40"/>
      <c r="F34" s="31"/>
      <c r="G34" s="32">
        <f>SUM(G31:G33)</f>
        <v>200200</v>
      </c>
    </row>
    <row r="35" spans="1:7" x14ac:dyDescent="0.2">
      <c r="A35" s="33" t="s">
        <v>75</v>
      </c>
      <c r="B35" s="34"/>
      <c r="C35" s="17" t="s">
        <v>76</v>
      </c>
      <c r="D35" s="35"/>
      <c r="E35" s="36"/>
      <c r="F35" s="37"/>
      <c r="G35" s="38"/>
    </row>
    <row r="36" spans="1:7" ht="55.5" customHeight="1" x14ac:dyDescent="0.2">
      <c r="A36" s="25" t="s">
        <v>77</v>
      </c>
      <c r="B36" s="22">
        <v>3.3</v>
      </c>
      <c r="C36" s="23" t="s">
        <v>78</v>
      </c>
      <c r="D36" s="22" t="s">
        <v>27</v>
      </c>
      <c r="E36" s="22">
        <v>10</v>
      </c>
      <c r="F36" s="24">
        <v>63900</v>
      </c>
      <c r="G36" s="24">
        <f>E36*F36</f>
        <v>639000</v>
      </c>
    </row>
    <row r="37" spans="1:7" x14ac:dyDescent="0.2">
      <c r="A37" s="27"/>
      <c r="B37" s="27"/>
      <c r="C37" s="28" t="s">
        <v>79</v>
      </c>
      <c r="D37" s="29"/>
      <c r="E37" s="30"/>
      <c r="F37" s="31"/>
      <c r="G37" s="32">
        <f>SUM(G36)</f>
        <v>639000</v>
      </c>
    </row>
    <row r="38" spans="1:7" x14ac:dyDescent="0.2">
      <c r="A38" s="33" t="s">
        <v>80</v>
      </c>
      <c r="B38" s="34"/>
      <c r="C38" s="17" t="s">
        <v>81</v>
      </c>
      <c r="D38" s="35"/>
      <c r="E38" s="36"/>
      <c r="F38" s="37"/>
      <c r="G38" s="38"/>
    </row>
    <row r="39" spans="1:7" ht="40.5" customHeight="1" x14ac:dyDescent="0.2">
      <c r="A39" s="25" t="s">
        <v>82</v>
      </c>
      <c r="B39" s="22">
        <v>16.100000000000001</v>
      </c>
      <c r="C39" s="23" t="s">
        <v>83</v>
      </c>
      <c r="D39" s="22" t="s">
        <v>27</v>
      </c>
      <c r="E39" s="22">
        <v>270.89999999999998</v>
      </c>
      <c r="F39" s="24">
        <v>22600</v>
      </c>
      <c r="G39" s="24">
        <f>E39*F39</f>
        <v>6122339.9999999991</v>
      </c>
    </row>
    <row r="40" spans="1:7" ht="87.6" customHeight="1" x14ac:dyDescent="0.2">
      <c r="A40" s="25" t="s">
        <v>84</v>
      </c>
      <c r="B40" s="22">
        <v>16.3</v>
      </c>
      <c r="C40" s="23" t="s">
        <v>85</v>
      </c>
      <c r="D40" s="22" t="s">
        <v>27</v>
      </c>
      <c r="E40" s="22">
        <v>11.87</v>
      </c>
      <c r="F40" s="24">
        <v>37100</v>
      </c>
      <c r="G40" s="24">
        <f>E40*F40</f>
        <v>440377</v>
      </c>
    </row>
    <row r="41" spans="1:7" x14ac:dyDescent="0.2">
      <c r="A41" s="27"/>
      <c r="B41" s="27"/>
      <c r="C41" s="28" t="s">
        <v>86</v>
      </c>
      <c r="D41" s="29"/>
      <c r="E41" s="40"/>
      <c r="F41" s="31"/>
      <c r="G41" s="32">
        <f>SUM(G39:G40)</f>
        <v>6562716.9999999991</v>
      </c>
    </row>
    <row r="42" spans="1:7" x14ac:dyDescent="0.2">
      <c r="A42" s="33" t="s">
        <v>87</v>
      </c>
      <c r="B42" s="34"/>
      <c r="C42" s="17" t="s">
        <v>88</v>
      </c>
      <c r="D42" s="35"/>
      <c r="E42" s="41"/>
      <c r="F42" s="37"/>
      <c r="G42" s="37"/>
    </row>
    <row r="43" spans="1:7" ht="71.099999999999994" customHeight="1" x14ac:dyDescent="0.2">
      <c r="A43" s="46" t="s">
        <v>89</v>
      </c>
      <c r="B43" s="22">
        <v>17.100000000000001</v>
      </c>
      <c r="C43" s="23" t="s">
        <v>90</v>
      </c>
      <c r="D43" s="22" t="s">
        <v>27</v>
      </c>
      <c r="E43" s="22">
        <v>239.52</v>
      </c>
      <c r="F43" s="24">
        <v>87600</v>
      </c>
      <c r="G43" s="24">
        <f>E43*F43</f>
        <v>20981952</v>
      </c>
    </row>
    <row r="44" spans="1:7" ht="105" customHeight="1" x14ac:dyDescent="0.2">
      <c r="A44" s="46" t="s">
        <v>91</v>
      </c>
      <c r="B44" s="22">
        <v>17.3</v>
      </c>
      <c r="C44" s="23" t="s">
        <v>92</v>
      </c>
      <c r="D44" s="22" t="s">
        <v>27</v>
      </c>
      <c r="E44" s="22">
        <v>62.16</v>
      </c>
      <c r="F44" s="24">
        <v>85600</v>
      </c>
      <c r="G44" s="24">
        <f>E44*F44</f>
        <v>5320896</v>
      </c>
    </row>
    <row r="45" spans="1:7" x14ac:dyDescent="0.2">
      <c r="A45" s="27"/>
      <c r="B45" s="27"/>
      <c r="C45" s="28" t="s">
        <v>93</v>
      </c>
      <c r="D45" s="29"/>
      <c r="E45" s="40"/>
      <c r="F45" s="31"/>
      <c r="G45" s="32">
        <f>SUM(G43:G44)</f>
        <v>26302848</v>
      </c>
    </row>
    <row r="46" spans="1:7" x14ac:dyDescent="0.2">
      <c r="A46" s="33" t="s">
        <v>94</v>
      </c>
      <c r="B46" s="34"/>
      <c r="C46" s="17" t="s">
        <v>95</v>
      </c>
      <c r="D46" s="35"/>
      <c r="E46" s="41"/>
      <c r="F46" s="37"/>
      <c r="G46" s="38"/>
    </row>
    <row r="47" spans="1:7" ht="66.95" customHeight="1" x14ac:dyDescent="0.2">
      <c r="A47" s="25" t="s">
        <v>96</v>
      </c>
      <c r="B47" s="22">
        <v>18.100000000000001</v>
      </c>
      <c r="C47" s="23" t="s">
        <v>97</v>
      </c>
      <c r="D47" s="22" t="s">
        <v>27</v>
      </c>
      <c r="E47" s="22">
        <v>337.76</v>
      </c>
      <c r="F47" s="24">
        <v>96900</v>
      </c>
      <c r="G47" s="24">
        <f>E47*F47</f>
        <v>32728944</v>
      </c>
    </row>
    <row r="48" spans="1:7" x14ac:dyDescent="0.2">
      <c r="A48" s="27"/>
      <c r="B48" s="27"/>
      <c r="C48" s="28" t="s">
        <v>98</v>
      </c>
      <c r="D48" s="29"/>
      <c r="E48" s="40"/>
      <c r="F48" s="31"/>
      <c r="G48" s="32">
        <f>SUM(G47:G47)</f>
        <v>32728944</v>
      </c>
    </row>
    <row r="49" spans="1:7" x14ac:dyDescent="0.2">
      <c r="A49" s="33" t="s">
        <v>99</v>
      </c>
      <c r="B49" s="34"/>
      <c r="C49" s="17" t="s">
        <v>100</v>
      </c>
      <c r="D49" s="35"/>
      <c r="E49" s="41"/>
      <c r="F49" s="37"/>
      <c r="G49" s="38"/>
    </row>
    <row r="50" spans="1:7" ht="57.6" customHeight="1" x14ac:dyDescent="0.2">
      <c r="A50" s="25" t="s">
        <v>101</v>
      </c>
      <c r="B50" s="22">
        <v>19.100000000000001</v>
      </c>
      <c r="C50" s="23" t="s">
        <v>102</v>
      </c>
      <c r="D50" s="22" t="s">
        <v>27</v>
      </c>
      <c r="E50" s="22">
        <v>150.19</v>
      </c>
      <c r="F50" s="24">
        <v>21800</v>
      </c>
      <c r="G50" s="24">
        <f>E50*F50</f>
        <v>3274142</v>
      </c>
    </row>
    <row r="51" spans="1:7" x14ac:dyDescent="0.2">
      <c r="A51" s="27"/>
      <c r="B51" s="27"/>
      <c r="C51" s="28" t="s">
        <v>103</v>
      </c>
      <c r="D51" s="29"/>
      <c r="E51" s="40"/>
      <c r="F51" s="31"/>
      <c r="G51" s="32">
        <f>SUM(G49:G50)</f>
        <v>3274142</v>
      </c>
    </row>
    <row r="52" spans="1:7" x14ac:dyDescent="0.2">
      <c r="A52" s="33" t="s">
        <v>104</v>
      </c>
      <c r="B52" s="34"/>
      <c r="C52" s="17" t="s">
        <v>105</v>
      </c>
      <c r="D52" s="35"/>
      <c r="E52" s="41"/>
      <c r="F52" s="37"/>
      <c r="G52" s="38"/>
    </row>
    <row r="53" spans="1:7" ht="164.45" customHeight="1" x14ac:dyDescent="0.2">
      <c r="A53" s="25" t="s">
        <v>106</v>
      </c>
      <c r="B53" s="22">
        <v>23.1</v>
      </c>
      <c r="C53" s="23" t="s">
        <v>107</v>
      </c>
      <c r="D53" s="22" t="s">
        <v>24</v>
      </c>
      <c r="E53" s="22">
        <v>35.85</v>
      </c>
      <c r="F53" s="24">
        <v>43500</v>
      </c>
      <c r="G53" s="24">
        <f>E53*F53</f>
        <v>1559475</v>
      </c>
    </row>
    <row r="54" spans="1:7" ht="162" customHeight="1" x14ac:dyDescent="0.2">
      <c r="A54" s="25" t="s">
        <v>108</v>
      </c>
      <c r="B54" s="22">
        <v>23.3</v>
      </c>
      <c r="C54" s="23" t="s">
        <v>109</v>
      </c>
      <c r="D54" s="22" t="s">
        <v>27</v>
      </c>
      <c r="E54" s="22">
        <v>173.04</v>
      </c>
      <c r="F54" s="39">
        <v>53500</v>
      </c>
      <c r="G54" s="24">
        <f>E54*F54</f>
        <v>9257640</v>
      </c>
    </row>
    <row r="55" spans="1:7" x14ac:dyDescent="0.2">
      <c r="A55" s="27"/>
      <c r="B55" s="27"/>
      <c r="C55" s="28" t="s">
        <v>110</v>
      </c>
      <c r="D55" s="29"/>
      <c r="E55" s="40"/>
      <c r="F55" s="31"/>
      <c r="G55" s="32">
        <f>SUM(G53:G54)</f>
        <v>10817115</v>
      </c>
    </row>
    <row r="56" spans="1:7" x14ac:dyDescent="0.2">
      <c r="A56" s="33" t="s">
        <v>111</v>
      </c>
      <c r="B56" s="34"/>
      <c r="C56" s="17" t="s">
        <v>112</v>
      </c>
      <c r="D56" s="35"/>
      <c r="E56" s="41"/>
      <c r="F56" s="37"/>
      <c r="G56" s="38"/>
    </row>
    <row r="57" spans="1:7" ht="51" x14ac:dyDescent="0.2">
      <c r="A57" s="25" t="s">
        <v>113</v>
      </c>
      <c r="B57" s="22">
        <v>25.2</v>
      </c>
      <c r="C57" s="23" t="s">
        <v>114</v>
      </c>
      <c r="D57" s="22" t="s">
        <v>27</v>
      </c>
      <c r="E57" s="22">
        <v>270.89999999999998</v>
      </c>
      <c r="F57" s="24">
        <v>22600</v>
      </c>
      <c r="G57" s="24">
        <f>E57*F57</f>
        <v>6122339.9999999991</v>
      </c>
    </row>
    <row r="58" spans="1:7" ht="119.1" customHeight="1" x14ac:dyDescent="0.2">
      <c r="A58" s="25" t="s">
        <v>115</v>
      </c>
      <c r="B58" s="22">
        <v>25.3</v>
      </c>
      <c r="C58" s="23" t="s">
        <v>116</v>
      </c>
      <c r="D58" s="22" t="s">
        <v>27</v>
      </c>
      <c r="E58" s="22">
        <v>275.74</v>
      </c>
      <c r="F58" s="24">
        <v>28600</v>
      </c>
      <c r="G58" s="24">
        <f>E58*F58</f>
        <v>7886164</v>
      </c>
    </row>
    <row r="59" spans="1:7" x14ac:dyDescent="0.2">
      <c r="A59" s="27"/>
      <c r="B59" s="27"/>
      <c r="C59" s="28" t="s">
        <v>117</v>
      </c>
      <c r="D59" s="29"/>
      <c r="E59" s="40"/>
      <c r="F59" s="31"/>
      <c r="G59" s="32">
        <f>SUM(G57:G58)</f>
        <v>14008504</v>
      </c>
    </row>
    <row r="60" spans="1:7" x14ac:dyDescent="0.2">
      <c r="A60" s="33" t="s">
        <v>118</v>
      </c>
      <c r="B60" s="34"/>
      <c r="C60" s="17" t="s">
        <v>119</v>
      </c>
      <c r="D60" s="35"/>
      <c r="E60" s="41"/>
      <c r="F60" s="37"/>
      <c r="G60" s="38"/>
    </row>
    <row r="61" spans="1:7" ht="84" customHeight="1" x14ac:dyDescent="0.2">
      <c r="A61" s="25" t="s">
        <v>120</v>
      </c>
      <c r="B61" s="22" t="s">
        <v>121</v>
      </c>
      <c r="C61" s="23" t="s">
        <v>122</v>
      </c>
      <c r="D61" s="22" t="s">
        <v>27</v>
      </c>
      <c r="E61" s="22">
        <v>439.12</v>
      </c>
      <c r="F61" s="24">
        <v>11200</v>
      </c>
      <c r="G61" s="24">
        <f>E61*F61</f>
        <v>4918144</v>
      </c>
    </row>
    <row r="62" spans="1:7" x14ac:dyDescent="0.2">
      <c r="A62" s="27"/>
      <c r="B62" s="27"/>
      <c r="C62" s="28" t="s">
        <v>123</v>
      </c>
      <c r="D62" s="29"/>
      <c r="E62" s="40"/>
      <c r="F62" s="31"/>
      <c r="G62" s="32">
        <f>G61</f>
        <v>4918144</v>
      </c>
    </row>
    <row r="63" spans="1:7" x14ac:dyDescent="0.2">
      <c r="A63" s="33" t="s">
        <v>124</v>
      </c>
      <c r="B63" s="34"/>
      <c r="C63" s="17" t="s">
        <v>125</v>
      </c>
      <c r="D63" s="35"/>
      <c r="E63" s="41"/>
      <c r="F63" s="37"/>
      <c r="G63" s="38"/>
    </row>
    <row r="64" spans="1:7" ht="48.95" customHeight="1" x14ac:dyDescent="0.2">
      <c r="A64" s="25" t="s">
        <v>126</v>
      </c>
      <c r="B64" s="22">
        <v>28.1</v>
      </c>
      <c r="C64" s="23" t="s">
        <v>127</v>
      </c>
      <c r="D64" s="22" t="s">
        <v>27</v>
      </c>
      <c r="E64" s="22">
        <v>1490</v>
      </c>
      <c r="F64" s="24">
        <v>3400</v>
      </c>
      <c r="G64" s="24">
        <f>E64*F64</f>
        <v>5066000</v>
      </c>
    </row>
    <row r="65" spans="1:7" x14ac:dyDescent="0.2">
      <c r="A65" s="27"/>
      <c r="B65" s="27"/>
      <c r="C65" s="28" t="s">
        <v>128</v>
      </c>
      <c r="D65" s="29"/>
      <c r="E65" s="40"/>
      <c r="F65" s="31"/>
      <c r="G65" s="32">
        <f>G64</f>
        <v>5066000</v>
      </c>
    </row>
    <row r="67" spans="1:7" x14ac:dyDescent="0.2">
      <c r="C67" s="125" t="s">
        <v>129</v>
      </c>
      <c r="D67" s="125"/>
      <c r="E67" s="125"/>
      <c r="F67" s="125"/>
      <c r="G67" s="48">
        <f>G17+G26+G30+G34+G37+G41+G45+G48+G51+G55+G59+G62+G65</f>
        <v>146125858</v>
      </c>
    </row>
    <row r="68" spans="1:7" x14ac:dyDescent="0.2">
      <c r="C68" s="112" t="s">
        <v>130</v>
      </c>
      <c r="D68" s="112"/>
      <c r="E68" s="112"/>
      <c r="F68" s="49">
        <f>[5]AIU!M42</f>
        <v>0.25</v>
      </c>
      <c r="G68" s="50">
        <f>+G67*F68</f>
        <v>36531464.5</v>
      </c>
    </row>
    <row r="69" spans="1:7" x14ac:dyDescent="0.2">
      <c r="C69" s="127"/>
      <c r="D69" s="128"/>
      <c r="E69" s="128"/>
      <c r="F69" s="129"/>
      <c r="G69" s="51"/>
    </row>
    <row r="70" spans="1:7" x14ac:dyDescent="0.2">
      <c r="C70" s="112" t="s">
        <v>131</v>
      </c>
      <c r="D70" s="112"/>
      <c r="E70" s="112"/>
      <c r="F70" s="49">
        <f>[5]AIU!E46</f>
        <v>0.01</v>
      </c>
      <c r="G70" s="50">
        <f>G67*F70</f>
        <v>1461258.58</v>
      </c>
    </row>
    <row r="71" spans="1:7" x14ac:dyDescent="0.2">
      <c r="C71" s="127"/>
      <c r="D71" s="128"/>
      <c r="E71" s="128"/>
      <c r="F71" s="129"/>
      <c r="G71" s="51"/>
    </row>
    <row r="72" spans="1:7" x14ac:dyDescent="0.2">
      <c r="C72" s="112" t="s">
        <v>132</v>
      </c>
      <c r="D72" s="112"/>
      <c r="E72" s="112"/>
      <c r="F72" s="49">
        <f>[5]AIU!E49</f>
        <v>0.04</v>
      </c>
      <c r="G72" s="50">
        <f>+G67*F72</f>
        <v>5845034.3200000003</v>
      </c>
    </row>
    <row r="73" spans="1:7" x14ac:dyDescent="0.2">
      <c r="C73" s="127"/>
      <c r="D73" s="128"/>
      <c r="E73" s="128"/>
      <c r="F73" s="129"/>
      <c r="G73" s="51"/>
    </row>
    <row r="74" spans="1:7" x14ac:dyDescent="0.2">
      <c r="C74" s="112" t="s">
        <v>133</v>
      </c>
      <c r="D74" s="112"/>
      <c r="E74" s="112"/>
      <c r="F74" s="49">
        <v>0.19</v>
      </c>
      <c r="G74" s="50">
        <f>+G72*F74</f>
        <v>1110556.5208000001</v>
      </c>
    </row>
    <row r="75" spans="1:7" x14ac:dyDescent="0.2">
      <c r="C75" s="126" t="s">
        <v>134</v>
      </c>
      <c r="D75" s="126"/>
      <c r="E75" s="126"/>
      <c r="F75" s="126"/>
      <c r="G75" s="52">
        <f>SUM(G67:G74)</f>
        <v>191074171.9208</v>
      </c>
    </row>
  </sheetData>
  <mergeCells count="19">
    <mergeCell ref="C75:F75"/>
    <mergeCell ref="C69:F69"/>
    <mergeCell ref="C70:E70"/>
    <mergeCell ref="C71:F71"/>
    <mergeCell ref="C72:E72"/>
    <mergeCell ref="C73:F73"/>
    <mergeCell ref="C74:E74"/>
    <mergeCell ref="C68:E68"/>
    <mergeCell ref="A1:C1"/>
    <mergeCell ref="D1:G1"/>
    <mergeCell ref="D2:F2"/>
    <mergeCell ref="A4:B4"/>
    <mergeCell ref="D4:E4"/>
    <mergeCell ref="F4:G4"/>
    <mergeCell ref="A5:B5"/>
    <mergeCell ref="C5:G5"/>
    <mergeCell ref="A6:G6"/>
    <mergeCell ref="A7:G7"/>
    <mergeCell ref="C67:F67"/>
  </mergeCells>
  <conditionalFormatting sqref="C2 A1 C5 C7">
    <cfRule type="duplicateValues" dxfId="40" priority="21"/>
  </conditionalFormatting>
  <conditionalFormatting sqref="C3">
    <cfRule type="duplicateValues" dxfId="39" priority="19"/>
  </conditionalFormatting>
  <conditionalFormatting sqref="C4">
    <cfRule type="duplicateValues" dxfId="38" priority="20"/>
  </conditionalFormatting>
  <conditionalFormatting sqref="C8:C9">
    <cfRule type="duplicateValues" dxfId="37" priority="18"/>
  </conditionalFormatting>
  <conditionalFormatting sqref="C17">
    <cfRule type="duplicateValues" dxfId="36" priority="16"/>
  </conditionalFormatting>
  <conditionalFormatting sqref="C18">
    <cfRule type="duplicateValues" dxfId="35" priority="17"/>
  </conditionalFormatting>
  <conditionalFormatting sqref="C26">
    <cfRule type="duplicateValues" dxfId="34" priority="12"/>
  </conditionalFormatting>
  <conditionalFormatting sqref="C27:C33">
    <cfRule type="duplicateValues" dxfId="33" priority="3"/>
  </conditionalFormatting>
  <conditionalFormatting sqref="C34">
    <cfRule type="duplicateValues" dxfId="32" priority="2"/>
  </conditionalFormatting>
  <conditionalFormatting sqref="C35">
    <cfRule type="duplicateValues" dxfId="31" priority="1"/>
  </conditionalFormatting>
  <conditionalFormatting sqref="C37">
    <cfRule type="duplicateValues" dxfId="30" priority="14"/>
  </conditionalFormatting>
  <conditionalFormatting sqref="C38">
    <cfRule type="duplicateValues" dxfId="29" priority="15"/>
  </conditionalFormatting>
  <conditionalFormatting sqref="C41:C42">
    <cfRule type="duplicateValues" dxfId="28" priority="13"/>
  </conditionalFormatting>
  <conditionalFormatting sqref="C45:C46">
    <cfRule type="duplicateValues" dxfId="27" priority="11"/>
  </conditionalFormatting>
  <conditionalFormatting sqref="C48:C49">
    <cfRule type="duplicateValues" dxfId="26" priority="10"/>
  </conditionalFormatting>
  <conditionalFormatting sqref="C51:C52">
    <cfRule type="duplicateValues" dxfId="25" priority="9"/>
  </conditionalFormatting>
  <conditionalFormatting sqref="C55:C56">
    <cfRule type="duplicateValues" dxfId="24" priority="8"/>
  </conditionalFormatting>
  <conditionalFormatting sqref="C59:C60">
    <cfRule type="duplicateValues" dxfId="23" priority="7"/>
  </conditionalFormatting>
  <conditionalFormatting sqref="C62:C63">
    <cfRule type="duplicateValues" dxfId="22" priority="6"/>
  </conditionalFormatting>
  <conditionalFormatting sqref="C65">
    <cfRule type="duplicateValues" dxfId="21" priority="5"/>
  </conditionalFormatting>
  <conditionalFormatting sqref="C67:C75">
    <cfRule type="duplicateValues" dxfId="20" priority="4"/>
  </conditionalFormatting>
  <hyperlinks>
    <hyperlink ref="A10" location="'1,01'!A1" display="1,01"/>
    <hyperlink ref="A11" location="'1,02'!A1" display="1,02"/>
    <hyperlink ref="A12" location="'1,03'!A1" display="1,03"/>
    <hyperlink ref="A13" location="'1,04'!A1" display="1,04"/>
    <hyperlink ref="A14" location="'1,05'!A1" display="1,05"/>
    <hyperlink ref="A15" location="'1,06'!A1" display="1,06"/>
    <hyperlink ref="A19" location="'2,01'!A1" display="2,01"/>
    <hyperlink ref="A21" location="'2,03'!A1" display="2,03"/>
    <hyperlink ref="A22" location="'2,04'!A1" display="2,04"/>
    <hyperlink ref="A23" location="'2,05'!A1" display="2,05"/>
    <hyperlink ref="A24" location="'2,06'!A1" display="2,06"/>
    <hyperlink ref="A28" location="'3,01'!A1" display="3,01"/>
    <hyperlink ref="A29" location="'3,02'!A1" display="3,02"/>
    <hyperlink ref="A32" location="'4,01'!A1" display="4,01"/>
    <hyperlink ref="A33" location="'4,02'!A1" display="4,02"/>
    <hyperlink ref="A36" location="'5,01'!A1" display="5,01"/>
    <hyperlink ref="A39" location="'6,01'!A1" display="6,01"/>
    <hyperlink ref="A40" location="'6,02'!A1" display="6,02"/>
    <hyperlink ref="A43" location="'7,01'!A1" display="7,01"/>
    <hyperlink ref="A44" location="'7,02'!A1" display="7,02"/>
    <hyperlink ref="A47" location="'8,01'!A1" display="8,01"/>
    <hyperlink ref="A50" location="'9,01'!A1" display="9,01"/>
    <hyperlink ref="A53" location="'10,01'!A1" display="10,01"/>
    <hyperlink ref="A57" location="'11,01'!A1" display="11,01"/>
    <hyperlink ref="A58" location="'11,02'!A1" display="11,02"/>
    <hyperlink ref="A61" location="'12,01'!A1" display="12,01"/>
    <hyperlink ref="A64" location="'13,01'!A1" display="13,01"/>
    <hyperlink ref="A25" location="'2,07'!A1" display="2,07"/>
    <hyperlink ref="A20" location="'2,02'!A1" display="2,02"/>
    <hyperlink ref="A16" location="'1,07'!A1" display="1,07"/>
  </hyperlinks>
  <pageMargins left="0.70866141732283472" right="0.70866141732283472" top="0.74803149606299213" bottom="0.74803149606299213" header="0" footer="0"/>
  <pageSetup scale="84" orientation="portrait" horizontalDpi="4294967293"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V87"/>
  <sheetViews>
    <sheetView view="pageBreakPreview" zoomScaleNormal="70" zoomScaleSheetLayoutView="100" workbookViewId="0">
      <selection activeCell="G81" sqref="G81"/>
    </sheetView>
  </sheetViews>
  <sheetFormatPr baseColWidth="10" defaultColWidth="10.85546875" defaultRowHeight="12.75" x14ac:dyDescent="0.2"/>
  <cols>
    <col min="1" max="1" width="8.140625" style="47" customWidth="1"/>
    <col min="2" max="2" width="10.85546875" style="47"/>
    <col min="3" max="3" width="44.7109375" style="54" customWidth="1"/>
    <col min="4" max="4" width="7.7109375" style="47" customWidth="1"/>
    <col min="5" max="5" width="9.5703125" style="89" customWidth="1"/>
    <col min="6" max="6" width="13.140625" style="53" bestFit="1" customWidth="1"/>
    <col min="7" max="15" width="25.42578125" style="1" customWidth="1"/>
    <col min="16" max="16" width="10.85546875" style="1"/>
    <col min="17" max="17" width="15" style="1" hidden="1" customWidth="1"/>
    <col min="18" max="18" width="14.140625" style="1" hidden="1" customWidth="1"/>
    <col min="19" max="20" width="0" style="1" hidden="1" customWidth="1"/>
    <col min="21" max="21" width="13" style="1" bestFit="1" customWidth="1"/>
    <col min="22" max="22" width="0" style="1" hidden="1" customWidth="1"/>
    <col min="23" max="16384" width="10.85546875" style="1"/>
  </cols>
  <sheetData>
    <row r="1" spans="1:15" ht="74.099999999999994" customHeight="1" x14ac:dyDescent="0.2">
      <c r="A1" s="134" t="s">
        <v>0</v>
      </c>
      <c r="B1" s="135"/>
      <c r="C1" s="135"/>
      <c r="D1" s="136" t="s">
        <v>1</v>
      </c>
      <c r="E1" s="136"/>
      <c r="F1" s="136"/>
      <c r="G1" s="137"/>
      <c r="H1" s="93"/>
      <c r="I1" s="93"/>
      <c r="J1" s="93"/>
      <c r="K1" s="93"/>
      <c r="L1" s="93"/>
      <c r="M1" s="93"/>
      <c r="N1" s="93"/>
      <c r="O1" s="93"/>
    </row>
    <row r="2" spans="1:15" x14ac:dyDescent="0.2">
      <c r="A2" s="57" t="s">
        <v>2</v>
      </c>
      <c r="B2" s="2">
        <v>1</v>
      </c>
      <c r="C2" s="3" t="s">
        <v>3</v>
      </c>
      <c r="D2" s="138" t="s">
        <v>4</v>
      </c>
      <c r="E2" s="138"/>
      <c r="F2" s="138"/>
      <c r="G2" s="58">
        <v>45131</v>
      </c>
      <c r="H2" s="94"/>
      <c r="I2" s="94"/>
      <c r="J2" s="94"/>
      <c r="K2" s="94"/>
      <c r="L2" s="94"/>
      <c r="M2" s="94"/>
      <c r="N2" s="94"/>
      <c r="O2" s="94"/>
    </row>
    <row r="3" spans="1:15" x14ac:dyDescent="0.2">
      <c r="A3" s="59" t="s">
        <v>5</v>
      </c>
      <c r="B3" s="6"/>
      <c r="C3" s="7">
        <v>5</v>
      </c>
      <c r="D3" s="60"/>
      <c r="E3" s="61" t="s">
        <v>136</v>
      </c>
      <c r="F3" s="11"/>
      <c r="G3" s="62" t="s">
        <v>137</v>
      </c>
      <c r="H3" s="95"/>
      <c r="I3" s="95"/>
      <c r="J3" s="95"/>
      <c r="K3" s="95"/>
      <c r="L3" s="95"/>
      <c r="M3" s="95"/>
      <c r="N3" s="95"/>
      <c r="O3" s="95"/>
    </row>
    <row r="4" spans="1:15" ht="25.5" x14ac:dyDescent="0.2">
      <c r="A4" s="139" t="s">
        <v>8</v>
      </c>
      <c r="B4" s="117"/>
      <c r="C4" s="12" t="s">
        <v>138</v>
      </c>
      <c r="D4" s="117" t="s">
        <v>10</v>
      </c>
      <c r="E4" s="117"/>
      <c r="F4" s="140">
        <v>358</v>
      </c>
      <c r="G4" s="141"/>
      <c r="H4" s="96"/>
      <c r="I4" s="96"/>
      <c r="J4" s="96"/>
      <c r="K4" s="96"/>
      <c r="L4" s="96"/>
      <c r="M4" s="96"/>
      <c r="N4" s="96"/>
      <c r="O4" s="96"/>
    </row>
    <row r="5" spans="1:15" x14ac:dyDescent="0.2">
      <c r="A5" s="139" t="s">
        <v>11</v>
      </c>
      <c r="B5" s="117"/>
      <c r="C5" s="122" t="s">
        <v>139</v>
      </c>
      <c r="D5" s="122"/>
      <c r="E5" s="122"/>
      <c r="F5" s="122"/>
      <c r="G5" s="142"/>
      <c r="H5" s="97"/>
      <c r="I5" s="97"/>
      <c r="J5" s="97"/>
      <c r="K5" s="97"/>
      <c r="L5" s="97"/>
      <c r="M5" s="97"/>
      <c r="N5" s="97"/>
      <c r="O5" s="97"/>
    </row>
    <row r="6" spans="1:15" ht="36.950000000000003" customHeight="1" x14ac:dyDescent="0.2">
      <c r="A6" s="143" t="s">
        <v>12</v>
      </c>
      <c r="B6" s="123"/>
      <c r="C6" s="123"/>
      <c r="D6" s="123"/>
      <c r="E6" s="123"/>
      <c r="F6" s="123"/>
      <c r="G6" s="144"/>
      <c r="H6" s="98"/>
      <c r="I6" s="98"/>
      <c r="J6" s="98"/>
      <c r="K6" s="98"/>
      <c r="L6" s="98"/>
      <c r="M6" s="98"/>
      <c r="N6" s="98"/>
      <c r="O6" s="98"/>
    </row>
    <row r="7" spans="1:15" ht="6.6" customHeight="1" x14ac:dyDescent="0.2">
      <c r="A7" s="145"/>
      <c r="B7" s="124"/>
      <c r="C7" s="124"/>
      <c r="D7" s="124"/>
      <c r="E7" s="124"/>
      <c r="F7" s="124"/>
      <c r="G7" s="146"/>
      <c r="H7" s="99"/>
      <c r="I7" s="99"/>
      <c r="J7" s="99"/>
      <c r="K7" s="99"/>
      <c r="L7" s="99"/>
      <c r="M7" s="99"/>
      <c r="N7" s="99"/>
      <c r="O7" s="99"/>
    </row>
    <row r="8" spans="1:15" ht="25.5" x14ac:dyDescent="0.2">
      <c r="A8" s="63" t="s">
        <v>13</v>
      </c>
      <c r="B8" s="6" t="s">
        <v>14</v>
      </c>
      <c r="C8" s="13" t="s">
        <v>15</v>
      </c>
      <c r="D8" s="13" t="s">
        <v>16</v>
      </c>
      <c r="E8" s="64" t="s">
        <v>17</v>
      </c>
      <c r="F8" s="15" t="s">
        <v>18</v>
      </c>
      <c r="G8" s="65" t="s">
        <v>19</v>
      </c>
      <c r="H8" s="100"/>
      <c r="I8" s="100"/>
      <c r="J8" s="100"/>
      <c r="K8" s="100"/>
      <c r="L8" s="100"/>
      <c r="M8" s="100"/>
      <c r="N8" s="100"/>
      <c r="O8" s="100"/>
    </row>
    <row r="9" spans="1:15" x14ac:dyDescent="0.2">
      <c r="A9" s="66" t="s">
        <v>20</v>
      </c>
      <c r="B9" s="16"/>
      <c r="C9" s="17" t="s">
        <v>21</v>
      </c>
      <c r="D9" s="18"/>
      <c r="E9" s="67"/>
      <c r="F9" s="20"/>
      <c r="G9" s="68"/>
      <c r="H9" s="101"/>
      <c r="I9" s="101"/>
      <c r="J9" s="101"/>
      <c r="K9" s="101"/>
      <c r="L9" s="101"/>
      <c r="M9" s="101"/>
      <c r="N9" s="101"/>
      <c r="O9" s="101"/>
    </row>
    <row r="10" spans="1:15" ht="63" customHeight="1" x14ac:dyDescent="0.2">
      <c r="A10" s="69" t="s">
        <v>22</v>
      </c>
      <c r="B10" s="22">
        <v>1.2</v>
      </c>
      <c r="C10" s="23" t="s">
        <v>23</v>
      </c>
      <c r="D10" s="22" t="s">
        <v>24</v>
      </c>
      <c r="E10" s="26">
        <v>110</v>
      </c>
      <c r="F10" s="39">
        <v>21700</v>
      </c>
      <c r="G10" s="70">
        <f>E10*F10</f>
        <v>2387000</v>
      </c>
      <c r="H10" s="102"/>
      <c r="I10" s="102"/>
      <c r="J10" s="102"/>
      <c r="K10" s="102"/>
      <c r="L10" s="102"/>
      <c r="M10" s="102"/>
      <c r="N10" s="102"/>
      <c r="O10" s="102"/>
    </row>
    <row r="11" spans="1:15" ht="74.099999999999994" customHeight="1" x14ac:dyDescent="0.2">
      <c r="A11" s="69" t="s">
        <v>25</v>
      </c>
      <c r="B11" s="22">
        <v>1.1399999999999999</v>
      </c>
      <c r="C11" s="23" t="s">
        <v>140</v>
      </c>
      <c r="D11" s="22" t="s">
        <v>27</v>
      </c>
      <c r="E11" s="26">
        <v>73</v>
      </c>
      <c r="F11" s="39">
        <v>19400</v>
      </c>
      <c r="G11" s="70">
        <f t="shared" ref="G11:G19" si="0">E11*F11</f>
        <v>1416200</v>
      </c>
      <c r="H11" s="102"/>
      <c r="I11" s="102"/>
      <c r="J11" s="102"/>
      <c r="K11" s="102"/>
      <c r="L11" s="102"/>
      <c r="M11" s="102"/>
      <c r="N11" s="102"/>
      <c r="O11" s="102"/>
    </row>
    <row r="12" spans="1:15" ht="89.25" x14ac:dyDescent="0.2">
      <c r="A12" s="69" t="s">
        <v>28</v>
      </c>
      <c r="B12" s="22">
        <v>1.1499999999999999</v>
      </c>
      <c r="C12" s="23" t="s">
        <v>33</v>
      </c>
      <c r="D12" s="22" t="s">
        <v>27</v>
      </c>
      <c r="E12" s="26">
        <v>97</v>
      </c>
      <c r="F12" s="39">
        <v>19400</v>
      </c>
      <c r="G12" s="70">
        <f t="shared" si="0"/>
        <v>1881800</v>
      </c>
      <c r="H12" s="102"/>
      <c r="I12" s="102"/>
      <c r="J12" s="102"/>
      <c r="K12" s="102"/>
      <c r="L12" s="102"/>
      <c r="M12" s="102"/>
      <c r="N12" s="102"/>
      <c r="O12" s="102"/>
    </row>
    <row r="13" spans="1:15" ht="89.25" x14ac:dyDescent="0.2">
      <c r="A13" s="69" t="s">
        <v>30</v>
      </c>
      <c r="B13" s="22">
        <v>1.1599999999999999</v>
      </c>
      <c r="C13" s="23" t="s">
        <v>141</v>
      </c>
      <c r="D13" s="22" t="s">
        <v>27</v>
      </c>
      <c r="E13" s="26">
        <v>47</v>
      </c>
      <c r="F13" s="39">
        <v>16600</v>
      </c>
      <c r="G13" s="70">
        <f t="shared" si="0"/>
        <v>780200</v>
      </c>
      <c r="H13" s="102"/>
      <c r="I13" s="102"/>
      <c r="J13" s="102"/>
      <c r="K13" s="102"/>
      <c r="L13" s="102"/>
      <c r="M13" s="102"/>
      <c r="N13" s="102"/>
      <c r="O13" s="102"/>
    </row>
    <row r="14" spans="1:15" ht="62.1" customHeight="1" x14ac:dyDescent="0.2">
      <c r="A14" s="71" t="s">
        <v>32</v>
      </c>
      <c r="B14" s="22">
        <v>1.21</v>
      </c>
      <c r="C14" s="23" t="s">
        <v>35</v>
      </c>
      <c r="D14" s="22" t="s">
        <v>27</v>
      </c>
      <c r="E14" s="26">
        <v>339</v>
      </c>
      <c r="F14" s="39">
        <v>7000</v>
      </c>
      <c r="G14" s="70">
        <f t="shared" si="0"/>
        <v>2373000</v>
      </c>
      <c r="H14" s="102"/>
      <c r="I14" s="102"/>
      <c r="J14" s="102"/>
      <c r="K14" s="102"/>
      <c r="L14" s="102"/>
      <c r="M14" s="102"/>
      <c r="N14" s="102"/>
      <c r="O14" s="102"/>
    </row>
    <row r="15" spans="1:15" ht="89.25" x14ac:dyDescent="0.2">
      <c r="A15" s="71" t="s">
        <v>34</v>
      </c>
      <c r="B15" s="22">
        <v>1.24</v>
      </c>
      <c r="C15" s="23" t="s">
        <v>142</v>
      </c>
      <c r="D15" s="22" t="s">
        <v>38</v>
      </c>
      <c r="E15" s="26">
        <v>10</v>
      </c>
      <c r="F15" s="39">
        <v>66000</v>
      </c>
      <c r="G15" s="70">
        <f t="shared" si="0"/>
        <v>660000</v>
      </c>
      <c r="H15" s="102"/>
      <c r="I15" s="102"/>
      <c r="J15" s="102"/>
      <c r="K15" s="102"/>
      <c r="L15" s="102"/>
      <c r="M15" s="102"/>
      <c r="N15" s="102"/>
      <c r="O15" s="102"/>
    </row>
    <row r="16" spans="1:15" ht="76.5" x14ac:dyDescent="0.2">
      <c r="A16" s="71" t="s">
        <v>36</v>
      </c>
      <c r="B16" s="22">
        <v>1.26</v>
      </c>
      <c r="C16" s="23" t="s">
        <v>143</v>
      </c>
      <c r="D16" s="22" t="s">
        <v>27</v>
      </c>
      <c r="E16" s="26">
        <v>306</v>
      </c>
      <c r="F16" s="39">
        <v>14200</v>
      </c>
      <c r="G16" s="70">
        <f t="shared" si="0"/>
        <v>4345200</v>
      </c>
      <c r="H16" s="102"/>
      <c r="I16" s="102"/>
      <c r="J16" s="102"/>
      <c r="K16" s="102"/>
      <c r="L16" s="102"/>
      <c r="M16" s="102"/>
      <c r="N16" s="102"/>
      <c r="O16" s="102"/>
    </row>
    <row r="17" spans="1:15" ht="38.450000000000003" customHeight="1" x14ac:dyDescent="0.2">
      <c r="A17" s="71" t="s">
        <v>144</v>
      </c>
      <c r="B17" s="26"/>
      <c r="C17" s="23" t="s">
        <v>37</v>
      </c>
      <c r="D17" s="22" t="s">
        <v>38</v>
      </c>
      <c r="E17" s="26">
        <v>38</v>
      </c>
      <c r="F17" s="39">
        <v>8600</v>
      </c>
      <c r="G17" s="70">
        <f t="shared" si="0"/>
        <v>326800</v>
      </c>
      <c r="H17" s="102"/>
      <c r="I17" s="102"/>
      <c r="J17" s="102"/>
      <c r="K17" s="102"/>
      <c r="L17" s="102"/>
      <c r="M17" s="102"/>
      <c r="N17" s="102"/>
      <c r="O17" s="102"/>
    </row>
    <row r="18" spans="1:15" ht="58.5" customHeight="1" x14ac:dyDescent="0.2">
      <c r="A18" s="71" t="s">
        <v>145</v>
      </c>
      <c r="B18" s="26">
        <v>1.27</v>
      </c>
      <c r="C18" s="23" t="s">
        <v>146</v>
      </c>
      <c r="D18" s="22" t="s">
        <v>38</v>
      </c>
      <c r="E18" s="26">
        <v>18</v>
      </c>
      <c r="F18" s="39">
        <v>25700</v>
      </c>
      <c r="G18" s="70">
        <f t="shared" si="0"/>
        <v>462600</v>
      </c>
      <c r="H18" s="102"/>
      <c r="I18" s="102"/>
      <c r="J18" s="102"/>
      <c r="K18" s="102"/>
      <c r="L18" s="102"/>
      <c r="M18" s="102"/>
      <c r="N18" s="102"/>
      <c r="O18" s="102"/>
    </row>
    <row r="19" spans="1:15" ht="114.75" x14ac:dyDescent="0.2">
      <c r="A19" s="71" t="s">
        <v>147</v>
      </c>
      <c r="B19" s="26">
        <v>1.28</v>
      </c>
      <c r="C19" s="23" t="s">
        <v>148</v>
      </c>
      <c r="D19" s="22" t="s">
        <v>38</v>
      </c>
      <c r="E19" s="26">
        <v>2</v>
      </c>
      <c r="F19" s="39">
        <v>21600</v>
      </c>
      <c r="G19" s="70">
        <f t="shared" si="0"/>
        <v>43200</v>
      </c>
      <c r="H19" s="102"/>
      <c r="I19" s="102"/>
      <c r="J19" s="102"/>
      <c r="K19" s="102"/>
      <c r="L19" s="102"/>
      <c r="M19" s="102"/>
      <c r="N19" s="102"/>
      <c r="O19" s="102"/>
    </row>
    <row r="20" spans="1:15" x14ac:dyDescent="0.2">
      <c r="A20" s="72"/>
      <c r="B20" s="27"/>
      <c r="C20" s="28" t="s">
        <v>39</v>
      </c>
      <c r="D20" s="29"/>
      <c r="E20" s="30"/>
      <c r="F20" s="31"/>
      <c r="G20" s="73">
        <f>SUM(G10:G19)</f>
        <v>14676000</v>
      </c>
      <c r="H20" s="103"/>
      <c r="I20" s="103"/>
      <c r="J20" s="103"/>
      <c r="K20" s="103"/>
      <c r="L20" s="103"/>
      <c r="M20" s="103"/>
      <c r="N20" s="103"/>
      <c r="O20" s="103"/>
    </row>
    <row r="21" spans="1:15" x14ac:dyDescent="0.2">
      <c r="A21" s="74" t="s">
        <v>40</v>
      </c>
      <c r="B21" s="34"/>
      <c r="C21" s="17" t="s">
        <v>149</v>
      </c>
      <c r="D21" s="35"/>
      <c r="E21" s="36"/>
      <c r="F21" s="37"/>
      <c r="G21" s="75"/>
      <c r="H21" s="104"/>
      <c r="I21" s="104"/>
      <c r="J21" s="104"/>
      <c r="K21" s="104"/>
      <c r="L21" s="104"/>
      <c r="M21" s="104"/>
      <c r="N21" s="104"/>
      <c r="O21" s="104"/>
    </row>
    <row r="22" spans="1:15" ht="54.95" customHeight="1" x14ac:dyDescent="0.2">
      <c r="A22" s="71" t="s">
        <v>42</v>
      </c>
      <c r="B22" s="76" t="s">
        <v>150</v>
      </c>
      <c r="C22" s="43" t="s">
        <v>151</v>
      </c>
      <c r="D22" s="44" t="s">
        <v>135</v>
      </c>
      <c r="E22" s="55">
        <v>1603.43</v>
      </c>
      <c r="F22" s="56">
        <v>18200</v>
      </c>
      <c r="G22" s="70">
        <f>E22*F22</f>
        <v>29182426</v>
      </c>
      <c r="H22" s="102"/>
      <c r="I22" s="102"/>
      <c r="J22" s="102"/>
      <c r="K22" s="102"/>
      <c r="L22" s="102"/>
      <c r="M22" s="102"/>
      <c r="N22" s="102"/>
      <c r="O22" s="102"/>
    </row>
    <row r="23" spans="1:15" ht="59.1" customHeight="1" x14ac:dyDescent="0.2">
      <c r="A23" s="71" t="s">
        <v>44</v>
      </c>
      <c r="B23" s="76" t="s">
        <v>152</v>
      </c>
      <c r="C23" s="43" t="s">
        <v>153</v>
      </c>
      <c r="D23" s="44" t="s">
        <v>135</v>
      </c>
      <c r="E23" s="55">
        <v>175.28</v>
      </c>
      <c r="F23" s="56">
        <v>15200</v>
      </c>
      <c r="G23" s="70">
        <f t="shared" ref="G23:G25" si="1">E23*F23</f>
        <v>2664256</v>
      </c>
      <c r="H23" s="102"/>
      <c r="I23" s="102"/>
      <c r="J23" s="102"/>
      <c r="K23" s="102"/>
      <c r="L23" s="102"/>
      <c r="M23" s="102"/>
      <c r="N23" s="102"/>
      <c r="O23" s="102"/>
    </row>
    <row r="24" spans="1:15" ht="75" customHeight="1" x14ac:dyDescent="0.2">
      <c r="A24" s="71" t="s">
        <v>46</v>
      </c>
      <c r="B24" s="76" t="s">
        <v>154</v>
      </c>
      <c r="C24" s="43" t="s">
        <v>155</v>
      </c>
      <c r="D24" s="44" t="s">
        <v>135</v>
      </c>
      <c r="E24" s="55">
        <v>34.21</v>
      </c>
      <c r="F24" s="56">
        <v>13600</v>
      </c>
      <c r="G24" s="70">
        <f t="shared" si="1"/>
        <v>465256</v>
      </c>
      <c r="H24" s="102"/>
      <c r="I24" s="102"/>
      <c r="J24" s="102"/>
      <c r="K24" s="102"/>
      <c r="L24" s="102"/>
      <c r="M24" s="102"/>
      <c r="N24" s="102"/>
      <c r="O24" s="102"/>
    </row>
    <row r="25" spans="1:15" ht="59.1" customHeight="1" x14ac:dyDescent="0.2">
      <c r="A25" s="71" t="s">
        <v>48</v>
      </c>
      <c r="B25" s="76" t="s">
        <v>156</v>
      </c>
      <c r="C25" s="43" t="s">
        <v>157</v>
      </c>
      <c r="D25" s="44" t="s">
        <v>135</v>
      </c>
      <c r="E25" s="55">
        <v>9.68</v>
      </c>
      <c r="F25" s="56">
        <v>13400</v>
      </c>
      <c r="G25" s="70">
        <f t="shared" si="1"/>
        <v>129712</v>
      </c>
      <c r="H25" s="102"/>
      <c r="I25" s="102"/>
      <c r="J25" s="102"/>
      <c r="K25" s="102"/>
      <c r="L25" s="102"/>
      <c r="M25" s="102"/>
      <c r="N25" s="102"/>
      <c r="O25" s="102"/>
    </row>
    <row r="26" spans="1:15" x14ac:dyDescent="0.2">
      <c r="A26" s="72"/>
      <c r="B26" s="27"/>
      <c r="C26" s="28" t="s">
        <v>158</v>
      </c>
      <c r="D26" s="29"/>
      <c r="E26" s="30"/>
      <c r="F26" s="31"/>
      <c r="G26" s="73">
        <f>SUM(G22:G25)</f>
        <v>32441650</v>
      </c>
      <c r="H26" s="103"/>
      <c r="I26" s="103"/>
      <c r="J26" s="103"/>
      <c r="K26" s="103"/>
      <c r="L26" s="103"/>
      <c r="M26" s="103"/>
      <c r="N26" s="103"/>
      <c r="O26" s="103"/>
    </row>
    <row r="27" spans="1:15" x14ac:dyDescent="0.2">
      <c r="A27" s="74" t="s">
        <v>57</v>
      </c>
      <c r="B27" s="34"/>
      <c r="C27" s="17" t="s">
        <v>41</v>
      </c>
      <c r="D27" s="35"/>
      <c r="E27" s="36"/>
      <c r="F27" s="37"/>
      <c r="G27" s="75"/>
      <c r="H27" s="104"/>
      <c r="I27" s="104"/>
      <c r="J27" s="104"/>
      <c r="K27" s="104"/>
      <c r="L27" s="104"/>
      <c r="M27" s="104"/>
      <c r="N27" s="104"/>
      <c r="O27" s="104"/>
    </row>
    <row r="28" spans="1:15" ht="48" customHeight="1" x14ac:dyDescent="0.2">
      <c r="A28" s="77" t="s">
        <v>59</v>
      </c>
      <c r="B28" s="22">
        <v>1</v>
      </c>
      <c r="C28" s="23" t="s">
        <v>159</v>
      </c>
      <c r="D28" s="22" t="s">
        <v>38</v>
      </c>
      <c r="E28" s="26">
        <v>1</v>
      </c>
      <c r="F28" s="24">
        <v>34200</v>
      </c>
      <c r="G28" s="70">
        <f>E28*F28</f>
        <v>34200</v>
      </c>
      <c r="H28" s="102"/>
      <c r="I28" s="102"/>
      <c r="J28" s="102"/>
      <c r="K28" s="102"/>
      <c r="L28" s="102"/>
      <c r="M28" s="102"/>
      <c r="N28" s="102"/>
      <c r="O28" s="102"/>
    </row>
    <row r="29" spans="1:15" ht="51.6" customHeight="1" x14ac:dyDescent="0.2">
      <c r="A29" s="77" t="s">
        <v>62</v>
      </c>
      <c r="B29" s="22">
        <v>2</v>
      </c>
      <c r="C29" s="23" t="s">
        <v>43</v>
      </c>
      <c r="D29" s="22" t="s">
        <v>38</v>
      </c>
      <c r="E29" s="26">
        <v>16</v>
      </c>
      <c r="F29" s="24">
        <v>111700</v>
      </c>
      <c r="G29" s="70">
        <f t="shared" ref="G29:G36" si="2">E29*F29</f>
        <v>1787200</v>
      </c>
      <c r="H29" s="102"/>
      <c r="I29" s="102"/>
      <c r="J29" s="102"/>
      <c r="K29" s="102"/>
      <c r="L29" s="102"/>
      <c r="M29" s="102"/>
      <c r="N29" s="102"/>
      <c r="O29" s="102"/>
    </row>
    <row r="30" spans="1:15" ht="45.6" customHeight="1" x14ac:dyDescent="0.2">
      <c r="A30" s="77" t="s">
        <v>160</v>
      </c>
      <c r="B30" s="22">
        <v>3</v>
      </c>
      <c r="C30" s="23" t="s">
        <v>161</v>
      </c>
      <c r="D30" s="22" t="s">
        <v>24</v>
      </c>
      <c r="E30" s="26">
        <v>99</v>
      </c>
      <c r="F30" s="24">
        <v>61900</v>
      </c>
      <c r="G30" s="70">
        <f t="shared" si="2"/>
        <v>6128100</v>
      </c>
      <c r="H30" s="102"/>
      <c r="I30" s="102"/>
      <c r="J30" s="102"/>
      <c r="K30" s="102"/>
      <c r="L30" s="102"/>
      <c r="M30" s="102"/>
      <c r="N30" s="102"/>
      <c r="O30" s="102"/>
    </row>
    <row r="31" spans="1:15" ht="44.1" customHeight="1" x14ac:dyDescent="0.2">
      <c r="A31" s="77" t="s">
        <v>162</v>
      </c>
      <c r="B31" s="22">
        <v>4</v>
      </c>
      <c r="C31" s="23" t="s">
        <v>163</v>
      </c>
      <c r="D31" s="22" t="s">
        <v>24</v>
      </c>
      <c r="E31" s="26">
        <v>3.3</v>
      </c>
      <c r="F31" s="24">
        <v>51500</v>
      </c>
      <c r="G31" s="70">
        <f t="shared" si="2"/>
        <v>169950</v>
      </c>
      <c r="H31" s="102"/>
      <c r="I31" s="102"/>
      <c r="J31" s="102"/>
      <c r="K31" s="102"/>
      <c r="L31" s="102"/>
      <c r="M31" s="102"/>
      <c r="N31" s="102"/>
      <c r="O31" s="102"/>
    </row>
    <row r="32" spans="1:15" ht="25.5" x14ac:dyDescent="0.2">
      <c r="A32" s="77" t="s">
        <v>164</v>
      </c>
      <c r="B32" s="22">
        <v>5</v>
      </c>
      <c r="C32" s="23" t="s">
        <v>47</v>
      </c>
      <c r="D32" s="22" t="s">
        <v>24</v>
      </c>
      <c r="E32" s="26">
        <v>16</v>
      </c>
      <c r="F32" s="24">
        <v>27300</v>
      </c>
      <c r="G32" s="70">
        <f t="shared" si="2"/>
        <v>436800</v>
      </c>
      <c r="H32" s="102"/>
      <c r="I32" s="102"/>
      <c r="J32" s="102"/>
      <c r="K32" s="102"/>
      <c r="L32" s="102"/>
      <c r="M32" s="102"/>
      <c r="N32" s="102"/>
      <c r="O32" s="102"/>
    </row>
    <row r="33" spans="1:15" ht="38.450000000000003" customHeight="1" x14ac:dyDescent="0.2">
      <c r="A33" s="77" t="s">
        <v>165</v>
      </c>
      <c r="B33" s="22">
        <v>6</v>
      </c>
      <c r="C33" s="23" t="s">
        <v>49</v>
      </c>
      <c r="D33" s="22" t="s">
        <v>38</v>
      </c>
      <c r="E33" s="26">
        <v>17</v>
      </c>
      <c r="F33" s="24">
        <v>39600</v>
      </c>
      <c r="G33" s="70">
        <f t="shared" si="2"/>
        <v>673200</v>
      </c>
      <c r="H33" s="102"/>
      <c r="I33" s="102"/>
      <c r="J33" s="102"/>
      <c r="K33" s="102"/>
      <c r="L33" s="102"/>
      <c r="M33" s="102"/>
      <c r="N33" s="102"/>
      <c r="O33" s="102"/>
    </row>
    <row r="34" spans="1:15" ht="33.950000000000003" customHeight="1" x14ac:dyDescent="0.2">
      <c r="A34" s="77" t="s">
        <v>166</v>
      </c>
      <c r="B34" s="22">
        <v>7</v>
      </c>
      <c r="C34" s="23" t="s">
        <v>51</v>
      </c>
      <c r="D34" s="22" t="s">
        <v>24</v>
      </c>
      <c r="E34" s="26">
        <v>79.2</v>
      </c>
      <c r="F34" s="24">
        <v>11800</v>
      </c>
      <c r="G34" s="70">
        <f t="shared" si="2"/>
        <v>934560</v>
      </c>
      <c r="H34" s="102"/>
      <c r="I34" s="102"/>
      <c r="J34" s="102"/>
      <c r="K34" s="102"/>
      <c r="L34" s="102"/>
      <c r="M34" s="102"/>
      <c r="N34" s="102"/>
      <c r="O34" s="102"/>
    </row>
    <row r="35" spans="1:15" ht="27" customHeight="1" x14ac:dyDescent="0.2">
      <c r="A35" s="77" t="s">
        <v>167</v>
      </c>
      <c r="B35" s="22">
        <v>8</v>
      </c>
      <c r="C35" s="23" t="s">
        <v>53</v>
      </c>
      <c r="D35" s="22" t="s">
        <v>24</v>
      </c>
      <c r="E35" s="26">
        <v>99</v>
      </c>
      <c r="F35" s="24">
        <v>3400</v>
      </c>
      <c r="G35" s="70">
        <f t="shared" si="2"/>
        <v>336600</v>
      </c>
      <c r="H35" s="102"/>
      <c r="I35" s="102"/>
      <c r="J35" s="102"/>
      <c r="K35" s="102"/>
      <c r="L35" s="102"/>
      <c r="M35" s="102"/>
      <c r="N35" s="102"/>
      <c r="O35" s="102"/>
    </row>
    <row r="36" spans="1:15" ht="43.5" customHeight="1" x14ac:dyDescent="0.2">
      <c r="A36" s="77" t="s">
        <v>168</v>
      </c>
      <c r="B36" s="22">
        <v>9</v>
      </c>
      <c r="C36" s="23" t="s">
        <v>169</v>
      </c>
      <c r="D36" s="22" t="s">
        <v>38</v>
      </c>
      <c r="E36" s="26">
        <v>10</v>
      </c>
      <c r="F36" s="24">
        <v>224000</v>
      </c>
      <c r="G36" s="70">
        <f t="shared" si="2"/>
        <v>2240000</v>
      </c>
      <c r="H36" s="102"/>
      <c r="I36" s="102"/>
      <c r="J36" s="102"/>
      <c r="K36" s="102"/>
      <c r="L36" s="102"/>
      <c r="M36" s="102"/>
      <c r="N36" s="102"/>
      <c r="O36" s="102"/>
    </row>
    <row r="37" spans="1:15" x14ac:dyDescent="0.2">
      <c r="A37" s="72"/>
      <c r="B37" s="27"/>
      <c r="C37" s="28" t="s">
        <v>56</v>
      </c>
      <c r="D37" s="29"/>
      <c r="E37" s="30"/>
      <c r="F37" s="31"/>
      <c r="G37" s="73">
        <f>SUM(G28:G36)</f>
        <v>12740610</v>
      </c>
      <c r="H37" s="103"/>
      <c r="I37" s="103"/>
      <c r="J37" s="103"/>
      <c r="K37" s="103"/>
      <c r="L37" s="103"/>
      <c r="M37" s="103"/>
      <c r="N37" s="103"/>
      <c r="O37" s="103"/>
    </row>
    <row r="38" spans="1:15" x14ac:dyDescent="0.2">
      <c r="A38" s="74" t="s">
        <v>66</v>
      </c>
      <c r="B38" s="34"/>
      <c r="C38" s="17" t="s">
        <v>58</v>
      </c>
      <c r="D38" s="35"/>
      <c r="E38" s="36"/>
      <c r="F38" s="37"/>
      <c r="G38" s="75"/>
      <c r="H38" s="104"/>
      <c r="I38" s="104"/>
      <c r="J38" s="104"/>
      <c r="K38" s="104"/>
      <c r="L38" s="104"/>
      <c r="M38" s="104"/>
      <c r="N38" s="104"/>
      <c r="O38" s="104"/>
    </row>
    <row r="39" spans="1:15" ht="72.95" customHeight="1" x14ac:dyDescent="0.2">
      <c r="A39" s="71" t="s">
        <v>68</v>
      </c>
      <c r="B39" s="76" t="s">
        <v>63</v>
      </c>
      <c r="C39" s="43" t="s">
        <v>64</v>
      </c>
      <c r="D39" s="44" t="s">
        <v>38</v>
      </c>
      <c r="E39" s="55">
        <v>38</v>
      </c>
      <c r="F39" s="56">
        <v>128500</v>
      </c>
      <c r="G39" s="78">
        <f>E39*F39</f>
        <v>4883000</v>
      </c>
      <c r="H39" s="105"/>
      <c r="I39" s="105"/>
      <c r="J39" s="105"/>
      <c r="K39" s="105"/>
      <c r="L39" s="105"/>
      <c r="M39" s="105"/>
      <c r="N39" s="105"/>
      <c r="O39" s="105"/>
    </row>
    <row r="40" spans="1:15" x14ac:dyDescent="0.2">
      <c r="A40" s="72"/>
      <c r="B40" s="27"/>
      <c r="C40" s="28" t="s">
        <v>65</v>
      </c>
      <c r="D40" s="29"/>
      <c r="E40" s="30"/>
      <c r="F40" s="31"/>
      <c r="G40" s="73">
        <f>G39</f>
        <v>4883000</v>
      </c>
      <c r="H40" s="103"/>
      <c r="I40" s="103"/>
      <c r="J40" s="103"/>
      <c r="K40" s="103"/>
      <c r="L40" s="103"/>
      <c r="M40" s="103"/>
      <c r="N40" s="103"/>
      <c r="O40" s="103"/>
    </row>
    <row r="41" spans="1:15" x14ac:dyDescent="0.2">
      <c r="A41" s="74" t="s">
        <v>75</v>
      </c>
      <c r="B41" s="34"/>
      <c r="C41" s="17" t="s">
        <v>67</v>
      </c>
      <c r="D41" s="35"/>
      <c r="E41" s="36"/>
      <c r="F41" s="37"/>
      <c r="G41" s="75"/>
      <c r="H41" s="104"/>
      <c r="I41" s="104"/>
      <c r="J41" s="104"/>
      <c r="K41" s="104"/>
      <c r="L41" s="104"/>
      <c r="M41" s="104"/>
      <c r="N41" s="104"/>
      <c r="O41" s="104"/>
    </row>
    <row r="42" spans="1:15" ht="51.6" customHeight="1" x14ac:dyDescent="0.2">
      <c r="A42" s="71" t="s">
        <v>77</v>
      </c>
      <c r="B42" s="76" t="s">
        <v>69</v>
      </c>
      <c r="C42" s="43" t="s">
        <v>70</v>
      </c>
      <c r="D42" s="44" t="s">
        <v>38</v>
      </c>
      <c r="E42" s="55">
        <v>38</v>
      </c>
      <c r="F42" s="56">
        <v>24500</v>
      </c>
      <c r="G42" s="78">
        <f>E42*F42</f>
        <v>931000</v>
      </c>
      <c r="H42" s="105"/>
      <c r="I42" s="105"/>
      <c r="J42" s="105"/>
      <c r="K42" s="105"/>
      <c r="L42" s="105"/>
      <c r="M42" s="105"/>
      <c r="N42" s="105"/>
      <c r="O42" s="105"/>
    </row>
    <row r="43" spans="1:15" x14ac:dyDescent="0.2">
      <c r="A43" s="72"/>
      <c r="B43" s="27"/>
      <c r="C43" s="28" t="s">
        <v>74</v>
      </c>
      <c r="D43" s="29"/>
      <c r="E43" s="30"/>
      <c r="F43" s="31"/>
      <c r="G43" s="73">
        <f>G42</f>
        <v>931000</v>
      </c>
      <c r="H43" s="103"/>
      <c r="I43" s="103"/>
      <c r="J43" s="103"/>
      <c r="K43" s="103"/>
      <c r="L43" s="103"/>
      <c r="M43" s="103"/>
      <c r="N43" s="103"/>
      <c r="O43" s="103"/>
    </row>
    <row r="44" spans="1:15" x14ac:dyDescent="0.2">
      <c r="A44" s="74" t="s">
        <v>80</v>
      </c>
      <c r="B44" s="34"/>
      <c r="C44" s="17" t="s">
        <v>81</v>
      </c>
      <c r="D44" s="35"/>
      <c r="E44" s="36"/>
      <c r="F44" s="37"/>
      <c r="G44" s="75"/>
      <c r="H44" s="104"/>
      <c r="I44" s="104"/>
      <c r="J44" s="104"/>
      <c r="K44" s="104"/>
      <c r="L44" s="104"/>
      <c r="M44" s="104"/>
      <c r="N44" s="104"/>
      <c r="O44" s="104"/>
    </row>
    <row r="45" spans="1:15" ht="32.450000000000003" customHeight="1" x14ac:dyDescent="0.2">
      <c r="A45" s="69" t="s">
        <v>82</v>
      </c>
      <c r="B45" s="22">
        <v>12.2</v>
      </c>
      <c r="C45" s="23" t="s">
        <v>83</v>
      </c>
      <c r="D45" s="22" t="s">
        <v>27</v>
      </c>
      <c r="E45" s="26">
        <v>75</v>
      </c>
      <c r="F45" s="39">
        <v>22600</v>
      </c>
      <c r="G45" s="70">
        <f>E45*F45</f>
        <v>1695000</v>
      </c>
      <c r="H45" s="102"/>
      <c r="I45" s="102"/>
      <c r="J45" s="102"/>
      <c r="K45" s="102"/>
      <c r="L45" s="102"/>
      <c r="M45" s="102"/>
      <c r="N45" s="102"/>
      <c r="O45" s="102"/>
    </row>
    <row r="46" spans="1:15" ht="76.5" x14ac:dyDescent="0.2">
      <c r="A46" s="69" t="s">
        <v>84</v>
      </c>
      <c r="B46" s="22">
        <v>12.3</v>
      </c>
      <c r="C46" s="23" t="s">
        <v>85</v>
      </c>
      <c r="D46" s="22" t="s">
        <v>27</v>
      </c>
      <c r="E46" s="26">
        <v>99</v>
      </c>
      <c r="F46" s="39">
        <v>37100</v>
      </c>
      <c r="G46" s="70">
        <f t="shared" ref="G46:G47" si="3">E46*F46</f>
        <v>3672900</v>
      </c>
      <c r="H46" s="102"/>
      <c r="I46" s="102"/>
      <c r="J46" s="102"/>
      <c r="K46" s="102"/>
      <c r="L46" s="102"/>
      <c r="M46" s="102"/>
      <c r="N46" s="102"/>
      <c r="O46" s="102"/>
    </row>
    <row r="47" spans="1:15" ht="35.1" customHeight="1" x14ac:dyDescent="0.2">
      <c r="A47" s="69" t="s">
        <v>170</v>
      </c>
      <c r="B47" s="22">
        <v>12.5</v>
      </c>
      <c r="C47" s="23" t="s">
        <v>171</v>
      </c>
      <c r="D47" s="22" t="s">
        <v>27</v>
      </c>
      <c r="E47" s="26">
        <v>50</v>
      </c>
      <c r="F47" s="39">
        <v>23100</v>
      </c>
      <c r="G47" s="70">
        <f t="shared" si="3"/>
        <v>1155000</v>
      </c>
      <c r="H47" s="102"/>
      <c r="I47" s="102"/>
      <c r="J47" s="102"/>
      <c r="K47" s="102"/>
      <c r="L47" s="102"/>
      <c r="M47" s="102"/>
      <c r="N47" s="102"/>
      <c r="O47" s="102"/>
    </row>
    <row r="48" spans="1:15" x14ac:dyDescent="0.2">
      <c r="A48" s="72"/>
      <c r="B48" s="27"/>
      <c r="C48" s="28" t="s">
        <v>86</v>
      </c>
      <c r="D48" s="29"/>
      <c r="E48" s="30"/>
      <c r="F48" s="31"/>
      <c r="G48" s="73">
        <f>SUM(G45:G47)</f>
        <v>6522900</v>
      </c>
      <c r="H48" s="103"/>
      <c r="I48" s="103"/>
      <c r="J48" s="103"/>
      <c r="K48" s="103"/>
      <c r="L48" s="103"/>
      <c r="M48" s="103"/>
      <c r="N48" s="103"/>
      <c r="O48" s="103"/>
    </row>
    <row r="49" spans="1:15" x14ac:dyDescent="0.2">
      <c r="A49" s="74" t="s">
        <v>87</v>
      </c>
      <c r="B49" s="34"/>
      <c r="C49" s="17" t="s">
        <v>88</v>
      </c>
      <c r="D49" s="35"/>
      <c r="E49" s="36"/>
      <c r="F49" s="37"/>
      <c r="G49" s="79"/>
      <c r="H49" s="106"/>
      <c r="I49" s="106"/>
      <c r="J49" s="106"/>
      <c r="K49" s="106"/>
      <c r="L49" s="106"/>
      <c r="M49" s="106"/>
      <c r="N49" s="106"/>
      <c r="O49" s="106"/>
    </row>
    <row r="50" spans="1:15" ht="123" customHeight="1" x14ac:dyDescent="0.2">
      <c r="A50" s="69" t="s">
        <v>89</v>
      </c>
      <c r="B50" s="22">
        <v>11.1</v>
      </c>
      <c r="C50" s="23" t="s">
        <v>172</v>
      </c>
      <c r="D50" s="22" t="s">
        <v>27</v>
      </c>
      <c r="E50" s="26">
        <v>245</v>
      </c>
      <c r="F50" s="39">
        <v>85600</v>
      </c>
      <c r="G50" s="70">
        <f>E50*F50</f>
        <v>20972000</v>
      </c>
      <c r="H50" s="102"/>
      <c r="I50" s="102"/>
      <c r="J50" s="102"/>
      <c r="K50" s="102"/>
      <c r="L50" s="102"/>
      <c r="M50" s="102"/>
      <c r="N50" s="102"/>
      <c r="O50" s="102"/>
    </row>
    <row r="51" spans="1:15" ht="60.95" customHeight="1" x14ac:dyDescent="0.2">
      <c r="A51" s="69" t="s">
        <v>91</v>
      </c>
      <c r="B51" s="22">
        <v>11.2</v>
      </c>
      <c r="C51" s="23" t="s">
        <v>173</v>
      </c>
      <c r="D51" s="22" t="s">
        <v>27</v>
      </c>
      <c r="E51" s="26">
        <v>209</v>
      </c>
      <c r="F51" s="39">
        <v>36200</v>
      </c>
      <c r="G51" s="70">
        <f t="shared" ref="G51:G56" si="4">E51*F51</f>
        <v>7565800</v>
      </c>
      <c r="H51" s="102"/>
      <c r="I51" s="102"/>
      <c r="J51" s="102"/>
      <c r="K51" s="102"/>
      <c r="L51" s="102"/>
      <c r="M51" s="102"/>
      <c r="N51" s="102"/>
      <c r="O51" s="102"/>
    </row>
    <row r="52" spans="1:15" ht="64.5" customHeight="1" x14ac:dyDescent="0.2">
      <c r="A52" s="69" t="s">
        <v>174</v>
      </c>
      <c r="B52" s="22">
        <v>11.3</v>
      </c>
      <c r="C52" s="23" t="s">
        <v>175</v>
      </c>
      <c r="D52" s="22" t="s">
        <v>27</v>
      </c>
      <c r="E52" s="26">
        <v>312</v>
      </c>
      <c r="F52" s="39">
        <v>33900</v>
      </c>
      <c r="G52" s="70">
        <f t="shared" si="4"/>
        <v>10576800</v>
      </c>
      <c r="H52" s="102"/>
      <c r="I52" s="102"/>
      <c r="J52" s="102"/>
      <c r="K52" s="102"/>
      <c r="L52" s="102"/>
      <c r="M52" s="102"/>
      <c r="N52" s="102"/>
      <c r="O52" s="102"/>
    </row>
    <row r="53" spans="1:15" ht="78.599999999999994" customHeight="1" x14ac:dyDescent="0.2">
      <c r="A53" s="69" t="s">
        <v>176</v>
      </c>
      <c r="B53" s="22">
        <v>11.4</v>
      </c>
      <c r="C53" s="23" t="s">
        <v>177</v>
      </c>
      <c r="D53" s="22" t="s">
        <v>24</v>
      </c>
      <c r="E53" s="26">
        <v>46</v>
      </c>
      <c r="F53" s="39">
        <v>66000</v>
      </c>
      <c r="G53" s="70">
        <f t="shared" si="4"/>
        <v>3036000</v>
      </c>
      <c r="H53" s="102"/>
      <c r="I53" s="102"/>
      <c r="J53" s="102"/>
      <c r="K53" s="102"/>
      <c r="L53" s="102"/>
      <c r="M53" s="102"/>
      <c r="N53" s="102"/>
      <c r="O53" s="102"/>
    </row>
    <row r="54" spans="1:15" ht="80.099999999999994" customHeight="1" x14ac:dyDescent="0.2">
      <c r="A54" s="69" t="s">
        <v>178</v>
      </c>
      <c r="B54" s="22">
        <v>11.5</v>
      </c>
      <c r="C54" s="23" t="s">
        <v>179</v>
      </c>
      <c r="D54" s="22" t="s">
        <v>24</v>
      </c>
      <c r="E54" s="26">
        <v>126</v>
      </c>
      <c r="F54" s="39">
        <v>108500</v>
      </c>
      <c r="G54" s="70">
        <f t="shared" si="4"/>
        <v>13671000</v>
      </c>
      <c r="H54" s="102"/>
      <c r="I54" s="102"/>
      <c r="J54" s="102"/>
      <c r="K54" s="102"/>
      <c r="L54" s="102"/>
      <c r="M54" s="102"/>
      <c r="N54" s="102"/>
      <c r="O54" s="102"/>
    </row>
    <row r="55" spans="1:15" ht="45" customHeight="1" x14ac:dyDescent="0.2">
      <c r="A55" s="69" t="s">
        <v>180</v>
      </c>
      <c r="B55" s="22">
        <v>11.6</v>
      </c>
      <c r="C55" s="23" t="s">
        <v>181</v>
      </c>
      <c r="D55" s="22" t="s">
        <v>24</v>
      </c>
      <c r="E55" s="26">
        <v>91</v>
      </c>
      <c r="F55" s="39">
        <v>32200</v>
      </c>
      <c r="G55" s="70">
        <f t="shared" si="4"/>
        <v>2930200</v>
      </c>
      <c r="H55" s="102"/>
      <c r="I55" s="102"/>
      <c r="J55" s="102"/>
      <c r="K55" s="102"/>
      <c r="L55" s="102"/>
      <c r="M55" s="102"/>
      <c r="N55" s="102"/>
      <c r="O55" s="102"/>
    </row>
    <row r="56" spans="1:15" ht="146.1" customHeight="1" x14ac:dyDescent="0.2">
      <c r="A56" s="69" t="s">
        <v>182</v>
      </c>
      <c r="B56" s="22">
        <v>11.7</v>
      </c>
      <c r="C56" s="23" t="s">
        <v>183</v>
      </c>
      <c r="D56" s="22" t="s">
        <v>38</v>
      </c>
      <c r="E56" s="26">
        <v>52</v>
      </c>
      <c r="F56" s="39">
        <v>600000</v>
      </c>
      <c r="G56" s="70">
        <f t="shared" si="4"/>
        <v>31200000</v>
      </c>
      <c r="H56" s="102"/>
      <c r="I56" s="102"/>
      <c r="J56" s="102"/>
      <c r="K56" s="102"/>
      <c r="L56" s="102"/>
      <c r="M56" s="102"/>
      <c r="N56" s="102"/>
      <c r="O56" s="102"/>
    </row>
    <row r="57" spans="1:15" x14ac:dyDescent="0.2">
      <c r="A57" s="72"/>
      <c r="B57" s="27"/>
      <c r="C57" s="28" t="s">
        <v>93</v>
      </c>
      <c r="D57" s="29"/>
      <c r="E57" s="30"/>
      <c r="F57" s="31"/>
      <c r="G57" s="73">
        <f>SUM(G50:G56)</f>
        <v>89951800</v>
      </c>
      <c r="H57" s="103"/>
      <c r="I57" s="103"/>
      <c r="J57" s="103"/>
      <c r="K57" s="103"/>
      <c r="L57" s="103"/>
      <c r="M57" s="103"/>
      <c r="N57" s="103"/>
      <c r="O57" s="103"/>
    </row>
    <row r="58" spans="1:15" x14ac:dyDescent="0.2">
      <c r="A58" s="74" t="s">
        <v>94</v>
      </c>
      <c r="B58" s="34"/>
      <c r="C58" s="17" t="s">
        <v>95</v>
      </c>
      <c r="D58" s="35"/>
      <c r="E58" s="36"/>
      <c r="F58" s="37"/>
      <c r="G58" s="75"/>
      <c r="H58" s="104"/>
      <c r="I58" s="104"/>
      <c r="J58" s="104"/>
      <c r="K58" s="104"/>
      <c r="L58" s="104"/>
      <c r="M58" s="104"/>
      <c r="N58" s="104"/>
      <c r="O58" s="104"/>
    </row>
    <row r="59" spans="1:15" ht="80.45" customHeight="1" x14ac:dyDescent="0.2">
      <c r="A59" s="69" t="s">
        <v>96</v>
      </c>
      <c r="B59" s="22">
        <v>15.1</v>
      </c>
      <c r="C59" s="23" t="s">
        <v>97</v>
      </c>
      <c r="D59" s="22" t="s">
        <v>27</v>
      </c>
      <c r="E59" s="26">
        <v>371</v>
      </c>
      <c r="F59" s="39">
        <v>96900</v>
      </c>
      <c r="G59" s="80">
        <f>E59*F59</f>
        <v>35949900</v>
      </c>
      <c r="H59" s="107"/>
      <c r="I59" s="107"/>
      <c r="J59" s="107"/>
      <c r="K59" s="107"/>
      <c r="L59" s="107"/>
      <c r="M59" s="107"/>
      <c r="N59" s="107"/>
      <c r="O59" s="107"/>
    </row>
    <row r="60" spans="1:15" x14ac:dyDescent="0.2">
      <c r="A60" s="72"/>
      <c r="B60" s="27"/>
      <c r="C60" s="28" t="s">
        <v>98</v>
      </c>
      <c r="D60" s="29"/>
      <c r="E60" s="30"/>
      <c r="F60" s="31"/>
      <c r="G60" s="73">
        <f>SUM(G59:G59)</f>
        <v>35949900</v>
      </c>
      <c r="H60" s="103"/>
      <c r="I60" s="103"/>
      <c r="J60" s="103"/>
      <c r="K60" s="103"/>
      <c r="L60" s="103"/>
      <c r="M60" s="103"/>
      <c r="N60" s="103"/>
      <c r="O60" s="103"/>
    </row>
    <row r="61" spans="1:15" x14ac:dyDescent="0.2">
      <c r="A61" s="74" t="s">
        <v>99</v>
      </c>
      <c r="B61" s="34"/>
      <c r="C61" s="17" t="s">
        <v>105</v>
      </c>
      <c r="D61" s="35"/>
      <c r="E61" s="36"/>
      <c r="F61" s="37"/>
      <c r="G61" s="75"/>
      <c r="H61" s="104"/>
      <c r="I61" s="104"/>
      <c r="J61" s="104"/>
      <c r="K61" s="104"/>
      <c r="L61" s="104"/>
      <c r="M61" s="104"/>
      <c r="N61" s="104"/>
      <c r="O61" s="104"/>
    </row>
    <row r="62" spans="1:15" ht="78.95" customHeight="1" x14ac:dyDescent="0.2">
      <c r="A62" s="71" t="s">
        <v>101</v>
      </c>
      <c r="B62" s="22">
        <v>19.8</v>
      </c>
      <c r="C62" s="23" t="s">
        <v>184</v>
      </c>
      <c r="D62" s="22" t="s">
        <v>38</v>
      </c>
      <c r="E62" s="26">
        <v>2</v>
      </c>
      <c r="F62" s="39">
        <v>438200</v>
      </c>
      <c r="G62" s="80">
        <f>E62*F62</f>
        <v>876400</v>
      </c>
      <c r="H62" s="107"/>
      <c r="I62" s="107"/>
      <c r="J62" s="107"/>
      <c r="K62" s="107"/>
      <c r="L62" s="107"/>
      <c r="M62" s="107"/>
      <c r="N62" s="107"/>
      <c r="O62" s="107"/>
    </row>
    <row r="63" spans="1:15" x14ac:dyDescent="0.2">
      <c r="A63" s="72"/>
      <c r="B63" s="27"/>
      <c r="C63" s="28" t="s">
        <v>110</v>
      </c>
      <c r="D63" s="29"/>
      <c r="E63" s="30"/>
      <c r="F63" s="31"/>
      <c r="G63" s="73">
        <f>SUM(G62)</f>
        <v>876400</v>
      </c>
      <c r="H63" s="103"/>
      <c r="I63" s="103"/>
      <c r="J63" s="103"/>
      <c r="K63" s="103"/>
      <c r="L63" s="103"/>
      <c r="M63" s="103"/>
      <c r="N63" s="103"/>
      <c r="O63" s="103"/>
    </row>
    <row r="64" spans="1:15" x14ac:dyDescent="0.2">
      <c r="A64" s="74" t="s">
        <v>104</v>
      </c>
      <c r="B64" s="34"/>
      <c r="C64" s="17" t="s">
        <v>112</v>
      </c>
      <c r="D64" s="35"/>
      <c r="E64" s="36"/>
      <c r="F64" s="37"/>
      <c r="G64" s="75"/>
      <c r="H64" s="104"/>
      <c r="I64" s="104"/>
      <c r="J64" s="104"/>
      <c r="K64" s="104"/>
      <c r="L64" s="104"/>
      <c r="M64" s="104"/>
      <c r="N64" s="104"/>
      <c r="O64" s="104"/>
    </row>
    <row r="65" spans="1:21" ht="51" x14ac:dyDescent="0.2">
      <c r="A65" s="71" t="s">
        <v>106</v>
      </c>
      <c r="B65" s="22">
        <v>16.399999999999999</v>
      </c>
      <c r="C65" s="23" t="s">
        <v>114</v>
      </c>
      <c r="D65" s="22" t="s">
        <v>27</v>
      </c>
      <c r="E65" s="26">
        <v>25</v>
      </c>
      <c r="F65" s="39">
        <v>22600</v>
      </c>
      <c r="G65" s="80">
        <f>E65*F65</f>
        <v>565000</v>
      </c>
      <c r="H65" s="107"/>
      <c r="I65" s="107"/>
      <c r="J65" s="107"/>
      <c r="K65" s="107"/>
      <c r="L65" s="107"/>
      <c r="M65" s="107"/>
      <c r="N65" s="107"/>
      <c r="O65" s="107"/>
    </row>
    <row r="66" spans="1:21" ht="63.75" x14ac:dyDescent="0.2">
      <c r="A66" s="71" t="s">
        <v>108</v>
      </c>
      <c r="B66" s="22">
        <v>16.600000000000001</v>
      </c>
      <c r="C66" s="23" t="s">
        <v>185</v>
      </c>
      <c r="D66" s="22" t="s">
        <v>27</v>
      </c>
      <c r="E66" s="26">
        <v>102</v>
      </c>
      <c r="F66" s="39">
        <v>41400</v>
      </c>
      <c r="G66" s="80">
        <f>E66*F66</f>
        <v>4222800</v>
      </c>
      <c r="H66" s="107"/>
      <c r="I66" s="107"/>
      <c r="J66" s="107"/>
      <c r="K66" s="107"/>
      <c r="L66" s="107"/>
      <c r="M66" s="107"/>
      <c r="N66" s="107"/>
      <c r="O66" s="107"/>
    </row>
    <row r="67" spans="1:21" x14ac:dyDescent="0.2">
      <c r="A67" s="72"/>
      <c r="B67" s="27"/>
      <c r="C67" s="28" t="s">
        <v>117</v>
      </c>
      <c r="D67" s="29"/>
      <c r="E67" s="30"/>
      <c r="F67" s="31"/>
      <c r="G67" s="73">
        <f>SUM(G65:G66)</f>
        <v>4787800</v>
      </c>
      <c r="H67" s="103"/>
      <c r="I67" s="103"/>
      <c r="J67" s="103"/>
      <c r="K67" s="103"/>
      <c r="L67" s="103"/>
      <c r="M67" s="103"/>
      <c r="N67" s="103"/>
      <c r="O67" s="103"/>
    </row>
    <row r="68" spans="1:21" x14ac:dyDescent="0.2">
      <c r="A68" s="74" t="s">
        <v>111</v>
      </c>
      <c r="B68" s="34"/>
      <c r="C68" s="17" t="s">
        <v>125</v>
      </c>
      <c r="D68" s="35"/>
      <c r="E68" s="36"/>
      <c r="F68" s="37"/>
      <c r="G68" s="75"/>
      <c r="H68" s="104"/>
      <c r="I68" s="104"/>
      <c r="J68" s="104"/>
      <c r="K68" s="104"/>
      <c r="L68" s="104"/>
      <c r="M68" s="104"/>
      <c r="N68" s="104"/>
      <c r="O68" s="104"/>
    </row>
    <row r="69" spans="1:21" ht="89.1" customHeight="1" x14ac:dyDescent="0.2">
      <c r="A69" s="71" t="s">
        <v>113</v>
      </c>
      <c r="B69" s="22">
        <v>20.100000000000001</v>
      </c>
      <c r="C69" s="23" t="s">
        <v>186</v>
      </c>
      <c r="D69" s="22" t="s">
        <v>27</v>
      </c>
      <c r="E69" s="55">
        <v>358</v>
      </c>
      <c r="F69" s="56">
        <v>7200</v>
      </c>
      <c r="G69" s="80">
        <f>E69*F69</f>
        <v>2577600</v>
      </c>
      <c r="H69" s="107"/>
      <c r="I69" s="107"/>
      <c r="J69" s="107"/>
      <c r="K69" s="107"/>
      <c r="L69" s="107"/>
      <c r="M69" s="107"/>
      <c r="N69" s="107"/>
      <c r="O69" s="107"/>
    </row>
    <row r="70" spans="1:21" ht="38.450000000000003" customHeight="1" x14ac:dyDescent="0.2">
      <c r="A70" s="71" t="s">
        <v>115</v>
      </c>
      <c r="B70" s="22">
        <v>31.1</v>
      </c>
      <c r="C70" s="23" t="s">
        <v>127</v>
      </c>
      <c r="D70" s="22" t="s">
        <v>27</v>
      </c>
      <c r="E70" s="26">
        <v>358</v>
      </c>
      <c r="F70" s="39">
        <v>3400</v>
      </c>
      <c r="G70" s="80">
        <f>E70*F70</f>
        <v>1217200</v>
      </c>
      <c r="H70" s="107"/>
      <c r="I70" s="107"/>
      <c r="J70" s="107"/>
      <c r="K70" s="107"/>
      <c r="L70" s="107"/>
      <c r="M70" s="107"/>
      <c r="N70" s="107"/>
      <c r="O70" s="107"/>
    </row>
    <row r="71" spans="1:21" ht="13.5" thickBot="1" x14ac:dyDescent="0.25">
      <c r="A71" s="81"/>
      <c r="B71" s="82"/>
      <c r="C71" s="83" t="s">
        <v>128</v>
      </c>
      <c r="D71" s="84"/>
      <c r="E71" s="85"/>
      <c r="F71" s="86"/>
      <c r="G71" s="87">
        <f>SUM(G69:G70)</f>
        <v>3794800</v>
      </c>
      <c r="H71" s="103"/>
      <c r="I71" s="103"/>
      <c r="J71" s="103"/>
      <c r="K71" s="103"/>
      <c r="L71" s="103"/>
      <c r="M71" s="103"/>
      <c r="N71" s="103"/>
      <c r="O71" s="103"/>
    </row>
    <row r="73" spans="1:21" x14ac:dyDescent="0.2">
      <c r="C73" s="125" t="s">
        <v>129</v>
      </c>
      <c r="D73" s="125"/>
      <c r="E73" s="125"/>
      <c r="F73" s="125"/>
      <c r="G73" s="48">
        <f>G20+G37+G48+G57+G60+G63+G67+G71+G43+G40+G26</f>
        <v>207555860</v>
      </c>
      <c r="H73" s="108"/>
      <c r="I73" s="108"/>
      <c r="J73" s="108"/>
      <c r="K73" s="108"/>
      <c r="L73" s="108"/>
      <c r="M73" s="108"/>
      <c r="N73" s="108"/>
      <c r="O73" s="108"/>
      <c r="Q73" s="90"/>
      <c r="U73" s="90">
        <f>+G73+'PPTO VALLEDUPAR'!G67</f>
        <v>353681718</v>
      </c>
    </row>
    <row r="74" spans="1:21" x14ac:dyDescent="0.2">
      <c r="C74" s="133" t="s">
        <v>130</v>
      </c>
      <c r="D74" s="133"/>
      <c r="E74" s="133"/>
      <c r="F74" s="49">
        <v>0.25</v>
      </c>
      <c r="G74" s="50">
        <f>+G73*F74</f>
        <v>51888965</v>
      </c>
      <c r="H74" s="109"/>
      <c r="I74" s="109"/>
      <c r="J74" s="109"/>
      <c r="K74" s="109"/>
      <c r="L74" s="109"/>
      <c r="M74" s="109"/>
      <c r="N74" s="109"/>
      <c r="O74" s="109"/>
    </row>
    <row r="75" spans="1:21" x14ac:dyDescent="0.2">
      <c r="C75" s="130"/>
      <c r="D75" s="131"/>
      <c r="E75" s="131"/>
      <c r="F75" s="132"/>
      <c r="G75" s="51"/>
      <c r="H75" s="110"/>
      <c r="I75" s="110"/>
      <c r="J75" s="110"/>
      <c r="K75" s="110"/>
      <c r="L75" s="110"/>
      <c r="M75" s="110"/>
      <c r="N75" s="110"/>
      <c r="O75" s="110"/>
    </row>
    <row r="76" spans="1:21" x14ac:dyDescent="0.2">
      <c r="C76" s="112" t="s">
        <v>131</v>
      </c>
      <c r="D76" s="112"/>
      <c r="E76" s="112"/>
      <c r="F76" s="49">
        <v>0.01</v>
      </c>
      <c r="G76" s="50">
        <f>G73*F76</f>
        <v>2075558.6</v>
      </c>
      <c r="H76" s="109"/>
      <c r="I76" s="109"/>
      <c r="J76" s="109"/>
      <c r="K76" s="109"/>
      <c r="L76" s="109"/>
      <c r="M76" s="109"/>
      <c r="N76" s="109"/>
      <c r="O76" s="109"/>
    </row>
    <row r="77" spans="1:21" x14ac:dyDescent="0.2">
      <c r="C77" s="127"/>
      <c r="D77" s="128"/>
      <c r="E77" s="128"/>
      <c r="F77" s="129"/>
      <c r="G77" s="51"/>
      <c r="H77" s="110"/>
      <c r="I77" s="110"/>
      <c r="J77" s="110"/>
      <c r="K77" s="110"/>
      <c r="L77" s="110"/>
      <c r="M77" s="110"/>
      <c r="N77" s="110"/>
      <c r="O77" s="110"/>
    </row>
    <row r="78" spans="1:21" x14ac:dyDescent="0.2">
      <c r="C78" s="112" t="s">
        <v>132</v>
      </c>
      <c r="D78" s="112"/>
      <c r="E78" s="112"/>
      <c r="F78" s="88">
        <v>0.04</v>
      </c>
      <c r="G78" s="50">
        <f>+G73*F78</f>
        <v>8302234.4000000004</v>
      </c>
      <c r="H78" s="109"/>
      <c r="I78" s="109"/>
      <c r="J78" s="109"/>
      <c r="K78" s="109"/>
      <c r="L78" s="109"/>
      <c r="M78" s="109"/>
      <c r="N78" s="109"/>
      <c r="O78" s="109"/>
    </row>
    <row r="79" spans="1:21" x14ac:dyDescent="0.2">
      <c r="C79" s="127"/>
      <c r="D79" s="128"/>
      <c r="E79" s="128"/>
      <c r="F79" s="129"/>
      <c r="G79" s="51"/>
      <c r="H79" s="110"/>
      <c r="I79" s="110"/>
      <c r="J79" s="110"/>
      <c r="K79" s="110"/>
      <c r="L79" s="110"/>
      <c r="M79" s="110"/>
      <c r="N79" s="110"/>
      <c r="O79" s="110"/>
    </row>
    <row r="80" spans="1:21" x14ac:dyDescent="0.2">
      <c r="C80" s="112" t="s">
        <v>133</v>
      </c>
      <c r="D80" s="112"/>
      <c r="E80" s="112"/>
      <c r="F80" s="49">
        <v>0.19</v>
      </c>
      <c r="G80" s="50">
        <f>+G78*F80</f>
        <v>1577424.5360000001</v>
      </c>
      <c r="H80" s="109"/>
      <c r="I80" s="109"/>
      <c r="J80" s="109"/>
      <c r="K80" s="109"/>
      <c r="L80" s="109"/>
      <c r="M80" s="109"/>
      <c r="N80" s="109"/>
      <c r="O80" s="109"/>
    </row>
    <row r="81" spans="3:22" x14ac:dyDescent="0.2">
      <c r="C81" s="126" t="s">
        <v>134</v>
      </c>
      <c r="D81" s="126"/>
      <c r="E81" s="126"/>
      <c r="F81" s="126"/>
      <c r="G81" s="52">
        <f>SUM(G73:G80)</f>
        <v>271400042.53600001</v>
      </c>
      <c r="H81" s="111"/>
      <c r="I81" s="111"/>
      <c r="J81" s="111"/>
      <c r="K81" s="111"/>
      <c r="L81" s="111"/>
      <c r="M81" s="111"/>
      <c r="N81" s="111"/>
      <c r="O81" s="111"/>
    </row>
    <row r="82" spans="3:22" x14ac:dyDescent="0.2">
      <c r="R82" s="90">
        <f>+G81+'PPTO VALLEDUPAR'!G75</f>
        <v>462474214.45679998</v>
      </c>
      <c r="U82" s="90">
        <f>+G81+'PPTO VALLEDUPAR'!G75</f>
        <v>462474214.45679998</v>
      </c>
    </row>
    <row r="83" spans="3:22" ht="11.25" customHeight="1" x14ac:dyDescent="0.2">
      <c r="V83" s="92">
        <f>+(R82/R84)*100%</f>
        <v>0.986024877016902</v>
      </c>
    </row>
    <row r="84" spans="3:22" x14ac:dyDescent="0.2">
      <c r="R84" s="91">
        <v>469028951.74000001</v>
      </c>
      <c r="S84" s="1" t="s">
        <v>187</v>
      </c>
    </row>
    <row r="87" spans="3:22" x14ac:dyDescent="0.2">
      <c r="R87" s="90"/>
    </row>
  </sheetData>
  <mergeCells count="19">
    <mergeCell ref="C74:E74"/>
    <mergeCell ref="A1:C1"/>
    <mergeCell ref="D1:G1"/>
    <mergeCell ref="D2:F2"/>
    <mergeCell ref="A4:B4"/>
    <mergeCell ref="D4:E4"/>
    <mergeCell ref="F4:G4"/>
    <mergeCell ref="A5:B5"/>
    <mergeCell ref="C5:G5"/>
    <mergeCell ref="A6:G6"/>
    <mergeCell ref="A7:G7"/>
    <mergeCell ref="C73:F73"/>
    <mergeCell ref="C81:F81"/>
    <mergeCell ref="C75:F75"/>
    <mergeCell ref="C76:E76"/>
    <mergeCell ref="C77:F77"/>
    <mergeCell ref="C78:E78"/>
    <mergeCell ref="C79:F79"/>
    <mergeCell ref="C80:E80"/>
  </mergeCells>
  <conditionalFormatting sqref="C2 A1 C5 C7">
    <cfRule type="duplicateValues" dxfId="19" priority="16"/>
  </conditionalFormatting>
  <conditionalFormatting sqref="C3">
    <cfRule type="duplicateValues" dxfId="18" priority="14"/>
  </conditionalFormatting>
  <conditionalFormatting sqref="C4">
    <cfRule type="duplicateValues" dxfId="17" priority="15"/>
  </conditionalFormatting>
  <conditionalFormatting sqref="C8:C9">
    <cfRule type="duplicateValues" dxfId="16" priority="13"/>
  </conditionalFormatting>
  <conditionalFormatting sqref="C20 C22:C26">
    <cfRule type="duplicateValues" dxfId="15" priority="11"/>
  </conditionalFormatting>
  <conditionalFormatting sqref="C21">
    <cfRule type="duplicateValues" dxfId="14" priority="1"/>
  </conditionalFormatting>
  <conditionalFormatting sqref="C27">
    <cfRule type="duplicateValues" dxfId="13" priority="12"/>
  </conditionalFormatting>
  <conditionalFormatting sqref="C37 C39:C40 C42:C43">
    <cfRule type="duplicateValues" dxfId="12" priority="8"/>
  </conditionalFormatting>
  <conditionalFormatting sqref="C38">
    <cfRule type="duplicateValues" dxfId="11" priority="3"/>
  </conditionalFormatting>
  <conditionalFormatting sqref="C41">
    <cfRule type="duplicateValues" dxfId="10" priority="2"/>
  </conditionalFormatting>
  <conditionalFormatting sqref="C44">
    <cfRule type="duplicateValues" dxfId="9" priority="10"/>
  </conditionalFormatting>
  <conditionalFormatting sqref="C48:C49">
    <cfRule type="duplicateValues" dxfId="8" priority="9"/>
  </conditionalFormatting>
  <conditionalFormatting sqref="C57:C58">
    <cfRule type="duplicateValues" dxfId="7" priority="7"/>
  </conditionalFormatting>
  <conditionalFormatting sqref="C60">
    <cfRule type="duplicateValues" dxfId="6" priority="19"/>
  </conditionalFormatting>
  <conditionalFormatting sqref="C61">
    <cfRule type="duplicateValues" dxfId="5" priority="20"/>
  </conditionalFormatting>
  <conditionalFormatting sqref="C63:C64">
    <cfRule type="duplicateValues" dxfId="4" priority="6"/>
  </conditionalFormatting>
  <conditionalFormatting sqref="C67">
    <cfRule type="duplicateValues" dxfId="3" priority="17"/>
  </conditionalFormatting>
  <conditionalFormatting sqref="C68">
    <cfRule type="duplicateValues" dxfId="2" priority="18"/>
  </conditionalFormatting>
  <conditionalFormatting sqref="C71">
    <cfRule type="duplicateValues" dxfId="1" priority="5"/>
  </conditionalFormatting>
  <conditionalFormatting sqref="C73:C81">
    <cfRule type="duplicateValues" dxfId="0" priority="4"/>
  </conditionalFormatting>
  <hyperlinks>
    <hyperlink ref="A10" location="'1,01'!A1" display="1,01"/>
    <hyperlink ref="A12" location="'1,03'!A1" display="1,03"/>
    <hyperlink ref="A45" location="'6,01'!A1" display="6,01"/>
    <hyperlink ref="A46" location="'6,02'!A1" display="6,02"/>
    <hyperlink ref="A47" location="'6,03'!A1" display="6,03"/>
    <hyperlink ref="A50" location="'7,01'!A1" display="7,01"/>
    <hyperlink ref="A52" location="'7,03'!A1" display="7,03"/>
    <hyperlink ref="A53" location="'7,04'!A1" display="7,04"/>
    <hyperlink ref="A54" location="'7,05'!A1" display="7,05"/>
    <hyperlink ref="A55" location="'7,06'!A1" display="7,06"/>
    <hyperlink ref="A56" location="'7,07'!A1" display="7,07"/>
    <hyperlink ref="A59" location="'8,01'!A1" display="8,01"/>
    <hyperlink ref="A51" location="'7,02'!A1" display="7,02"/>
    <hyperlink ref="A11" location="'1,02'!A1" display="1,02"/>
    <hyperlink ref="A13" location="'1,04'!A1" display="1,04"/>
    <hyperlink ref="A14" location="'1,05'!A1" display="1,05"/>
    <hyperlink ref="A15" location="'1,06'!A1" display="1,06"/>
    <hyperlink ref="A16" location="'1,07'!A1" display="1,07"/>
    <hyperlink ref="A17" location="'1,08'!A1" display="1,08"/>
    <hyperlink ref="A42" location="'5,01'!A1" display="5,01"/>
    <hyperlink ref="A39" location="'4,01'!A1" display="4,01"/>
    <hyperlink ref="A28" location="'3,01'!A1" display="3,01"/>
    <hyperlink ref="A29" location="'3,02'!A1" display="3,02"/>
    <hyperlink ref="A30" location="'3,03'!A1" display="3,03"/>
    <hyperlink ref="A31" location="'3,04'!A1" display="3,04"/>
    <hyperlink ref="A32" location="'3,04'!A1" display="3,05"/>
    <hyperlink ref="A33" location="'3,06'!A1" display="3,06"/>
    <hyperlink ref="A34" location="'3,07'!A1" display="3,07"/>
    <hyperlink ref="A35" location="'3,08'!A1" display="3,08"/>
    <hyperlink ref="A36" location="'3,09'!A1" display="3,09"/>
    <hyperlink ref="A62" location="'9,01'!A1" display="9,01"/>
    <hyperlink ref="A65" location="'10,01'!A1" display="10,01"/>
    <hyperlink ref="A66" location="'10,02'!A1" display="10,02"/>
    <hyperlink ref="A69" location="'11,01'!A1" display="11,01"/>
    <hyperlink ref="A70" location="'11,02'!A1" display="11,02"/>
    <hyperlink ref="A18" location="'1,09'!A1" display="1,09"/>
    <hyperlink ref="A19" location="'1,10'!A1" display="1,10"/>
    <hyperlink ref="A22" location="'2,01'!A1" display="2,01"/>
    <hyperlink ref="A23" location="'2,02'!A1" display="2,02"/>
    <hyperlink ref="A24" location="'2,03'!A1" display="2,03"/>
    <hyperlink ref="A25" location="'2,04'!A1" display="2,04"/>
  </hyperlinks>
  <printOptions horizontalCentered="1" verticalCentered="1"/>
  <pageMargins left="0.70866141732283472" right="0.70866141732283472" top="0.74803149606299213" bottom="0.74803149606299213" header="0" footer="0"/>
  <pageSetup scale="71" orientation="portrait" horizontalDpi="4294967293" verticalDpi="1200" r:id="rId1"/>
  <rowBreaks count="2" manualBreakCount="2">
    <brk id="58" max="6" man="1"/>
    <brk id="94" max="6" man="1"/>
  </rowBreaks>
  <colBreaks count="1" manualBreakCount="1">
    <brk id="15"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A5F06F4F2994C8322BAD762CC04B3" ma:contentTypeVersion="15" ma:contentTypeDescription="Crear nuevo documento." ma:contentTypeScope="" ma:versionID="db10e2a9a40935ddcaa14d2f2fc0e576">
  <xsd:schema xmlns:xsd="http://www.w3.org/2001/XMLSchema" xmlns:xs="http://www.w3.org/2001/XMLSchema" xmlns:p="http://schemas.microsoft.com/office/2006/metadata/properties" xmlns:ns2="6e36679d-9008-4922-be28-9d64c843ef9a" xmlns:ns3="f4bd91f2-5906-4984-8dcf-05517db023e0" targetNamespace="http://schemas.microsoft.com/office/2006/metadata/properties" ma:root="true" ma:fieldsID="ace19b995e186ceab5390ba691a11d83" ns2:_="" ns3:_="">
    <xsd:import namespace="6e36679d-9008-4922-be28-9d64c843ef9a"/>
    <xsd:import namespace="f4bd91f2-5906-4984-8dcf-05517db023e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lcf76f155ced4ddcb4097134ff3c332f" minOccurs="0"/>
                <xsd:element ref="ns2:TaxCatchAll" minOccurs="0"/>
                <xsd:element ref="ns3:MediaLengthInSeconds" minOccurs="0"/>
                <xsd:element ref="ns3:MediaServiceDateTaken" minOccurs="0"/>
                <xsd:element ref="ns3:MediaServiceLocation"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36679d-9008-4922-be28-9d64c843ef9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1df5377c-537a-4d8b-a379-4e661dd547fd}" ma:internalName="TaxCatchAll" ma:showField="CatchAllData" ma:web="6e36679d-9008-4922-be28-9d64c843ef9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bd91f2-5906-4984-8dcf-05517db023e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cd2cb132-6a95-4dd0-a652-2d5fe720a5c1"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27CC88-6988-4A84-A7E5-4614AC0F9E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36679d-9008-4922-be28-9d64c843ef9a"/>
    <ds:schemaRef ds:uri="f4bd91f2-5906-4984-8dcf-05517db023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1FF1F9-3AB0-4864-9F2F-F75AFCEC9F6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PPTO VALLEDUPAR</vt:lpstr>
      <vt:lpstr>PPTO MURILLO</vt:lpstr>
      <vt:lpstr>'PPTO MURILLO'!Área_de_impresión</vt:lpstr>
      <vt:lpstr>'PPTO VALLEDUPAR'!Área_de_impresión</vt:lpstr>
      <vt:lpstr>'PPTO MURILLO'!Títulos_a_imprimir</vt:lpstr>
      <vt:lpstr>'PPTO VALLEDUPAR'!Títulos_a_imprimir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Edilma Andrea Ayala Bautista</cp:lastModifiedBy>
  <cp:lastPrinted>2023-09-04T22:31:47Z</cp:lastPrinted>
  <dcterms:created xsi:type="dcterms:W3CDTF">2023-08-03T22:15:40Z</dcterms:created>
  <dcterms:modified xsi:type="dcterms:W3CDTF">2023-09-21T12:54:30Z</dcterms:modified>
</cp:coreProperties>
</file>