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lledezma\Documents\Documentos\POCESOS DE CONTRATACION\procesos 2023\INTERVENTORIA ROSAS\"/>
    </mc:Choice>
  </mc:AlternateContent>
  <xr:revisionPtr revIDLastSave="0" documentId="13_ncr:1_{3247CAF1-7DB2-43FF-9D0C-426FB3E9F870}" xr6:coauthVersionLast="47" xr6:coauthVersionMax="47" xr10:uidLastSave="{00000000-0000-0000-0000-000000000000}"/>
  <bookViews>
    <workbookView xWindow="-120" yWindow="-120" windowWidth="29040" windowHeight="15840" xr2:uid="{0E2B96C9-5636-41D1-BACD-81429D31108E}"/>
  </bookViews>
  <sheets>
    <sheet name="Presupuesto Oficial" sheetId="1" r:id="rId1"/>
    <sheet name="propuesta Economica" sheetId="5" r:id="rId2"/>
    <sheet name="CRONOGRAMA Y PLAN DE CARGAS" sheetId="3"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______a1" hidden="1">{"TAB1",#N/A,TRUE,"GENERAL";"TAB2",#N/A,TRUE,"GENERAL";"TAB3",#N/A,TRUE,"GENERAL";"TAB4",#N/A,TRUE,"GENERAL";"TAB5",#N/A,TRUE,"GENERAL"}</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3"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8" hidden="1">{"via1",#N/A,TRUE,"general";"via2",#N/A,TRUE,"general";"via3",#N/A,TRUE,"general"}</definedName>
    <definedName name="_______x9" hidden="1">{"TAB1",#N/A,TRUE,"GENERAL";"TAB2",#N/A,TRUE,"GENERAL";"TAB3",#N/A,TRUE,"GENERAL";"TAB4",#N/A,TRUE,"GENERAL";"TAB5",#N/A,TRUE,"GENERAL"}</definedName>
    <definedName name="_______y8" hidden="1">{"via1",#N/A,TRUE,"general";"via2",#N/A,TRUE,"general";"via3",#N/A,TRUE,"general"}</definedName>
    <definedName name="_______y9" hidden="1">{"TAB1",#N/A,TRUE,"GENERAL";"TAB2",#N/A,TRUE,"GENERAL";"TAB3",#N/A,TRUE,"GENERAL";"TAB4",#N/A,TRUE,"GENERAL";"TAB5",#N/A,TRUE,"GENERAL"}</definedName>
    <definedName name="______a1" hidden="1">{"TAB1",#N/A,TRUE,"GENERAL";"TAB2",#N/A,TRUE,"GENERAL";"TAB3",#N/A,TRUE,"GENERAL";"TAB4",#N/A,TRUE,"GENERAL";"TAB5",#N/A,TRUE,"GENERAL"}</definedName>
    <definedName name="______v2" hidden="1">{"via1",#N/A,TRUE,"general";"via2",#N/A,TRUE,"general";"via3",#N/A,TRUE,"general"}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465" localSheetId="1">[1]!absc</definedName>
    <definedName name="_APU465">[1]!absc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hidden="1">#REF!</definedName>
    <definedName name="_xlnm._FilterDatabase" localSheetId="2" hidden="1">'CRONOGRAMA Y PLAN DE CARGAS'!$A$11:$V$28</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bsc" localSheetId="2">#N/A</definedName>
    <definedName name="absc" localSheetId="1">[1]!absc</definedName>
    <definedName name="absc">[1]!absc</definedName>
    <definedName name="ABSC1" localSheetId="1">[1]!absc</definedName>
    <definedName name="ABSC1">[1]!absc</definedName>
    <definedName name="AccessDatabase" hidden="1">"C:\C-314\VOLUMENES\volfin4.mdb"</definedName>
    <definedName name="ADFGSDB" hidden="1">{"via1",#N/A,TRUE,"general";"via2",#N/A,TRUE,"general";"via3",#N/A,TRUE,"general"}</definedName>
    <definedName name="adoq" localSheetId="1">[2]!absc</definedName>
    <definedName name="adoq">[2]!absc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 localSheetId="1">[3]!absc</definedName>
    <definedName name="alc">[3]!absc</definedName>
    <definedName name="anscount" hidden="1">1</definedName>
    <definedName name="AÑOWUIE">'[4]Res-Accide-10'!$R$2:$R$7</definedName>
    <definedName name="APU" localSheetId="1">[5]!absc</definedName>
    <definedName name="APU">[5]!absc</definedName>
    <definedName name="APU221.1">#REF!</definedName>
    <definedName name="APU221.2">#REF!</definedName>
    <definedName name="aqaq" hidden="1">{"TAB1",#N/A,TRUE,"GENERAL";"TAB2",#N/A,TRUE,"GENERAL";"TAB3",#N/A,TRUE,"GENERAL";"TAB4",#N/A,TRUE,"GENERAL";"TAB5",#N/A,TRUE,"GENERAL"}</definedName>
    <definedName name="_xlnm.Print_Area" localSheetId="2">'CRONOGRAMA Y PLAN DE CARGAS'!$A$1:$V$32</definedName>
    <definedName name="_xlnm.Print_Area">#REF!</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 localSheetId="1">[6]!absc</definedName>
    <definedName name="asdfñk">[6]!absc</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to1">#REF!</definedName>
    <definedName name="auto2">#REF!</definedName>
    <definedName name="azaz" hidden="1">{"TAB1",#N/A,TRUE,"GENERAL";"TAB2",#N/A,TRUE,"GENERAL";"TAB3",#N/A,TRUE,"GENERAL";"TAB4",#N/A,TRUE,"GENERAL";"TAB5",#N/A,TRUE,"GENERAL"}</definedName>
    <definedName name="b">#REF!</definedName>
    <definedName name="bas" localSheetId="2">#REF!</definedName>
    <definedName name="bas">#REF!</definedName>
    <definedName name="_xlnm.Database" localSheetId="2">#REF!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 localSheetId="2">#REF!</definedName>
    <definedName name="CA">#REF!</definedName>
    <definedName name="CANT">#REF!</definedName>
    <definedName name="CARLOLUIS">'[7]Magdalena PIR 2008'!#REF!</definedName>
    <definedName name="ccccc" hidden="1">{"TAB1",#N/A,TRUE,"GENERAL";"TAB2",#N/A,TRUE,"GENERAL";"TAB3",#N/A,TRUE,"GENERAL";"TAB4",#N/A,TRUE,"GENERAL";"TAB5",#N/A,TRUE,"GENERAL"}</definedName>
    <definedName name="CCCCCC">'[8]A. P. U.'!#REF!</definedName>
    <definedName name="ccto210">#REF!</definedName>
    <definedName name="cdcdc" hidden="1">{"via1",#N/A,TRUE,"general";"via2",#N/A,TRUE,"general";"via3",#N/A,TRUE,"general"}</definedName>
    <definedName name="ceerf" hidden="1">{"TAB1",#N/A,TRUE,"GENERAL";"TAB2",#N/A,TRUE,"GENERAL";"TAB3",#N/A,TRUE,"GENERAL";"TAB4",#N/A,TRUE,"GENERAL";"TAB5",#N/A,TRUE,"GENERAL"}</definedName>
    <definedName name="COSTAS">#REF!</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localSheetId="2">#REF!</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ego">#REF!</definedName>
    <definedName name="diego1">#REF!</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 localSheetId="2">#REF!</definedName>
    <definedName name="E">#REF!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'[9]Análisis de precios'!$H$52</definedName>
    <definedName name="FAC" hidden="1">#REF!</definedName>
    <definedName name="fd">'[8]A.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F">'[8]A.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 localSheetId="2">#REF!</definedName>
    <definedName name="inf">#REF!</definedName>
    <definedName name="INFG">#REF!</definedName>
    <definedName name="INV_11">'[10]PR 1'!$A$2:$N$655</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 localSheetId="2">[5]!absc</definedName>
    <definedName name="LOCA" localSheetId="1">[5]!absc</definedName>
    <definedName name="LOCA">[5]!absc</definedName>
    <definedName name="LOCA1" localSheetId="1">[5]!absc</definedName>
    <definedName name="LOCA1">[5]!absc</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'[11]Estado Resumen'!#REF!&lt;2.5</definedName>
    <definedName name="MALO">'[12]ESTADO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ARIÑO" localSheetId="2">#REF!</definedName>
    <definedName name="NARIÑO">#REF!</definedName>
    <definedName name="NARIÑO2" localSheetId="2">#REF!</definedName>
    <definedName name="NARIÑO2">#REF!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2">[1]!absc</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2">'[7]Magdalena PIR 2008'!#REF!</definedName>
    <definedName name="NO">'[7]Magdalena PIR 2008'!#REF!</definedName>
    <definedName name="NOMBRE">#REF!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2">#REF!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car">#REF!</definedName>
    <definedName name="p0p0" hidden="1">{"via1",#N/A,TRUE,"general";"via2",#N/A,TRUE,"general";"via3",#N/A,TRUE,"general"}</definedName>
    <definedName name="PIR" localSheetId="2">'[13]Sucre PIR 2008'!#REF!</definedName>
    <definedName name="PIR">'[13]Sucre PIR 2008'!#REF!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OG" hidden="1">#REF!</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UTUMAYO" localSheetId="2">[14]NARIÑO!$A$11:$X$72</definedName>
    <definedName name="PUTUMAYO">[15]NARIÑO!$A$11:$X$72</definedName>
    <definedName name="Q" localSheetId="2">[15]NARIÑO!#REF!</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'[11]Estado Resumen'!XFC1&gt;2.5</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'[12]ESTADO VÍA-CRIT.TECNICO'!XFC1&gt;2.5</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2">[14]NARIÑO!#REF!</definedName>
    <definedName name="s">[15]NARIÑO!#REF!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 localSheetId="1">[1]!absc</definedName>
    <definedName name="t">[1]!absc</definedName>
    <definedName name="t5t5" hidden="1">{"TAB1",#N/A,TRUE,"GENERAL";"TAB2",#N/A,TRUE,"GENERAL";"TAB3",#N/A,TRUE,"GENERAL";"TAB4",#N/A,TRUE,"GENERAL";"TAB5",#N/A,TRUE,"GENERAL"}</definedName>
    <definedName name="TABLA">#REF!</definedName>
    <definedName name="TARR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ULO">#REF!</definedName>
    <definedName name="_xlnm.Print_Titles" localSheetId="2">'CRONOGRAMA Y PLAN DE CARGAS'!$1:$11</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[16]desmonte!$E$48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LE" localSheetId="2">#REF!</definedName>
    <definedName name="VALLE">#REF!</definedName>
    <definedName name="valor1">#REF!</definedName>
    <definedName name="valor2">#REF!</definedName>
    <definedName name="VALOR3">#REF!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2">[14]NARIÑO!#REF!</definedName>
    <definedName name="w">[15]NARIÑO!#REF!</definedName>
    <definedName name="w2w2w" hidden="1">{"via1",#N/A,TRUE,"general";"via2",#N/A,TRUE,"general";"via3",#N/A,TRUE,"general"}</definedName>
    <definedName name="WER">'[4]Res-Accide-10'!$S$2:$S$7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'[4]Res-Accide-10'!#REF!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2">[14]NARIÑO!#REF!</definedName>
    <definedName name="x">[15]NARIÑO!#REF!</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'[8]A.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24" i="3" l="1"/>
  <c r="U24" i="3"/>
  <c r="T24" i="3"/>
  <c r="S24" i="3"/>
  <c r="R24" i="3"/>
  <c r="Q24" i="3"/>
  <c r="O24" i="3"/>
  <c r="P24" i="3"/>
  <c r="G45" i="1"/>
  <c r="G37" i="1"/>
  <c r="G18" i="1"/>
  <c r="G29" i="5"/>
  <c r="G31" i="5" s="1"/>
  <c r="G19" i="1"/>
  <c r="G44" i="1"/>
  <c r="P25" i="3" l="1"/>
  <c r="Q25" i="3"/>
  <c r="R25" i="3"/>
  <c r="S25" i="3"/>
  <c r="T25" i="3"/>
  <c r="U25" i="3"/>
  <c r="V25" i="3"/>
  <c r="O25" i="3"/>
  <c r="V13" i="3"/>
  <c r="U13" i="3"/>
  <c r="T13" i="3"/>
  <c r="S13" i="3"/>
  <c r="R13" i="3"/>
  <c r="Q13" i="3"/>
  <c r="P13" i="3"/>
  <c r="O13" i="3" l="1"/>
  <c r="G20" i="1" l="1"/>
  <c r="G26" i="1"/>
  <c r="G24" i="1"/>
  <c r="G22" i="1"/>
  <c r="G21" i="1"/>
  <c r="G43" i="1"/>
  <c r="G42" i="1"/>
  <c r="G40" i="1"/>
  <c r="G39" i="1"/>
  <c r="G38" i="1"/>
  <c r="G28" i="1"/>
  <c r="G29" i="1" l="1"/>
  <c r="G31" i="1" s="1"/>
  <c r="G46" i="1" s="1"/>
  <c r="G48" i="1" l="1"/>
  <c r="G49" i="1" s="1"/>
  <c r="G50" i="1" s="1"/>
</calcChain>
</file>

<file path=xl/sharedStrings.xml><?xml version="1.0" encoding="utf-8"?>
<sst xmlns="http://schemas.openxmlformats.org/spreadsheetml/2006/main" count="245" uniqueCount="111">
  <si>
    <t>MINISTERIO DE TRANSPORTE</t>
  </si>
  <si>
    <t>INSTITUTO NACIONAL DE VÍAS</t>
  </si>
  <si>
    <t>SUBDIRECCION DE LA RED NACIONAL DE CARRETERAS</t>
  </si>
  <si>
    <t>FORMULARIO No. 1</t>
  </si>
  <si>
    <t>CANT.</t>
  </si>
  <si>
    <t>CARGO / OFICIO</t>
  </si>
  <si>
    <t>COSTOS</t>
  </si>
  <si>
    <t>PRIMA</t>
  </si>
  <si>
    <t>PARTICIPACIÓN</t>
  </si>
  <si>
    <t>VALOR</t>
  </si>
  <si>
    <t>DE PERSONAL</t>
  </si>
  <si>
    <t>REGIONAL</t>
  </si>
  <si>
    <t>(h-mes)</t>
  </si>
  <si>
    <t>PARCIAL ($)</t>
  </si>
  <si>
    <t>(1)</t>
  </si>
  <si>
    <t>(2)</t>
  </si>
  <si>
    <t>(3)</t>
  </si>
  <si>
    <t>(4)</t>
  </si>
  <si>
    <r>
      <t>(1)*((2)+(3))*(4) =</t>
    </r>
    <r>
      <rPr>
        <b/>
        <sz val="8"/>
        <color indexed="12"/>
        <rFont val="Arial Narrow"/>
        <family val="2"/>
      </rPr>
      <t xml:space="preserve"> (5)</t>
    </r>
  </si>
  <si>
    <t xml:space="preserve">COSTOS DIRECTOS DE PERSONAL </t>
  </si>
  <si>
    <t>PERSONAL PROFESIONAL</t>
  </si>
  <si>
    <t>Ingeniero Residente de Interventoría</t>
  </si>
  <si>
    <t xml:space="preserve">Profesional Ambiental </t>
  </si>
  <si>
    <t>PERSONAL TÉCNICO</t>
  </si>
  <si>
    <t>PERSONAL ADMINISTRATIVO</t>
  </si>
  <si>
    <t xml:space="preserve">Secretaria </t>
  </si>
  <si>
    <t>PERSONAL AUXILIAR TÉCNICO</t>
  </si>
  <si>
    <t xml:space="preserve">Conductor </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</si>
  <si>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</si>
  <si>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</si>
  <si>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10"/>
        <color indexed="12"/>
        <rFont val="Arial Narrow"/>
        <family val="2"/>
      </rPr>
      <t xml:space="preserve">(A) </t>
    </r>
  </si>
  <si>
    <t>CONCEPTO</t>
  </si>
  <si>
    <t>UNIDAD</t>
  </si>
  <si>
    <t>COSTO</t>
  </si>
  <si>
    <t>UTILIZACION</t>
  </si>
  <si>
    <t>($)</t>
  </si>
  <si>
    <t>(8)</t>
  </si>
  <si>
    <t>(9)</t>
  </si>
  <si>
    <t>(10)</t>
  </si>
  <si>
    <r>
      <t xml:space="preserve">(8)*(9)*(10) = </t>
    </r>
    <r>
      <rPr>
        <b/>
        <sz val="8"/>
        <color indexed="12"/>
        <rFont val="Arial Narrow"/>
        <family val="2"/>
      </rPr>
      <t>(11)</t>
    </r>
  </si>
  <si>
    <t>OTROS COSTOS DIRECTOS</t>
  </si>
  <si>
    <t>COSTOS DE ALQUILER DE EQUIPOS Y OFICINA</t>
  </si>
  <si>
    <t>Mes</t>
  </si>
  <si>
    <t>Según comprobante por mes</t>
  </si>
  <si>
    <t>Ensayos de laboratorio de suelos, pavimentos y concretos completo</t>
  </si>
  <si>
    <t>Oficina/Campamento (incluye  dotación y sevicios públicos)</t>
  </si>
  <si>
    <t>OTROS COSTOS</t>
  </si>
  <si>
    <t>Edición de informes, papelería, reproducciòn de documentos,  planos, fotografías, etc</t>
  </si>
  <si>
    <t>Comunicaciones (telefonía fija y/o celular, fax,correo, internet, etc)</t>
  </si>
  <si>
    <t>Veeduría Comunitaria</t>
  </si>
  <si>
    <r>
      <t xml:space="preserve">SUBTOTAL OTROS COSTOS DIRECTOS = SUMATORIA DE (13) = </t>
    </r>
    <r>
      <rPr>
        <b/>
        <sz val="9"/>
        <color indexed="12"/>
        <rFont val="Arial Narrow"/>
        <family val="2"/>
      </rPr>
      <t>(B)</t>
    </r>
  </si>
  <si>
    <r>
      <t xml:space="preserve">SUBTOTAL COSTOS BASICOS = (A) + (B) = </t>
    </r>
    <r>
      <rPr>
        <b/>
        <sz val="9"/>
        <color indexed="12"/>
        <rFont val="Arial Narrow"/>
        <family val="2"/>
      </rPr>
      <t>(C)</t>
    </r>
  </si>
  <si>
    <r>
      <t>PROVISIÓN PARA AJUSTES =</t>
    </r>
    <r>
      <rPr>
        <b/>
        <sz val="9"/>
        <color indexed="12"/>
        <rFont val="Arial Narrow"/>
        <family val="2"/>
      </rPr>
      <t xml:space="preserve"> (D)</t>
    </r>
  </si>
  <si>
    <r>
      <t xml:space="preserve">SUBTOTAL COSTOS BASICOS = (C) + (D) = </t>
    </r>
    <r>
      <rPr>
        <b/>
        <sz val="9"/>
        <color indexed="12"/>
        <rFont val="Arial Narrow"/>
        <family val="2"/>
      </rPr>
      <t>(E)</t>
    </r>
  </si>
  <si>
    <r>
      <t xml:space="preserve">IVA = 19% * (E) = </t>
    </r>
    <r>
      <rPr>
        <b/>
        <sz val="9"/>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</si>
  <si>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</si>
  <si>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</si>
  <si>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</si>
  <si>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</si>
  <si>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</si>
  <si>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2.2. Los viáticos se reconocerán según su utilización real y sin superar los topes fijados en el presupuesto que contractualmente tenga vigente. Se reconoceran viaticos a los Profesionales de dedicación parcial, sin prima regional. En los casos en que se requiera la presencia del Director de Interventoría en Planta Central de INVIAS Bogotá, se le reconocerán viáticos.</t>
  </si>
  <si>
    <t xml:space="preserve">2.3. El Equipo Completo de Topografía,  Ensayos de Laboratorio Completo de Suelos, Pavimentos y Concretos,  Oficina/Campamento (incluye  dotación y sevicios públicos), Transportes Aereos y/o Terrestres (incluye peajes y combustible),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</si>
  <si>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2.4. Los gastos de transporte terrestre (incluye peajes y combustible) solo se reconocerán aquellos que se originen por el desplazamiento del personal  a la zona del proyecto.</t>
  </si>
  <si>
    <t>2.5. Los pasajes  aéreos y/o terrestres (incluye peajes y combustible) se reconocerán para el Personal  Director y/o Especialistas,  previa autorización del Gestor del Contrato, de conformidad con la programación de Comités.</t>
  </si>
  <si>
    <t>2.6. Para el caso del reembolso de los costos globales, es responsabilidad de la Interventoría el gasto racional de estos recursos, de acuerdo con las necesidades del proyecto dentro del plazo contractual.</t>
  </si>
  <si>
    <t xml:space="preserve">2.7. La participación del personal de interventoría  y la utilización de los otros costos de personal  (Horas extras, recargos nocturnos, dominicales y festivos, jornadas 7X24) , se pagarán mensualmente, de conformidad con  la programación de recursos aprobada PREVIAMENTE por el Supervisor del Contrato. por lo cual de no haberse surtido  esta aprobación, su costo no será reconocido en la(s) respectiva(s) acta(s) de costos de interventoría. </t>
  </si>
  <si>
    <t>2.8. Los valores que aparecen fijos e inmodificables, no podrán alterarse, de lo contrario, será causal de rechazo.</t>
  </si>
  <si>
    <t>2.9. Los costos correspondientes a las jornadas adicionales cuando se programen jornadas de trabajo 7 días a la semana 24 horas diarias (7x24), serán pagados por la provisón de horas extras contempladas en el presupuesto.</t>
  </si>
  <si>
    <t>FIRMAS:</t>
  </si>
  <si>
    <t xml:space="preserve">                    Nombre y firma del Representante Legal del Proponente</t>
  </si>
  <si>
    <t>Nombre del proponente</t>
  </si>
  <si>
    <t>Director interventoría</t>
  </si>
  <si>
    <t>PLAZO</t>
  </si>
  <si>
    <t>MESES</t>
  </si>
  <si>
    <t>NO MODIFICAR</t>
  </si>
  <si>
    <t>VALOR MINIMO</t>
  </si>
  <si>
    <t>CRONOGRAMA Y PLAN DE CARGAS</t>
  </si>
  <si>
    <t>ACTIVIDADES</t>
  </si>
  <si>
    <t>MES</t>
  </si>
  <si>
    <t>RESPONSABLE</t>
  </si>
  <si>
    <t xml:space="preserve">UTILIZACION MES-HOMBRE </t>
  </si>
  <si>
    <r>
      <t xml:space="preserve">1.  ETAPA DE PRECONSTRUCCIÓN.
</t>
    </r>
    <r>
      <rPr>
        <sz val="10"/>
        <rFont val="Arial Narrow"/>
        <family val="2"/>
      </rPr>
      <t>Seguimiento, control y revisión a diseños y permisos ambientales.</t>
    </r>
  </si>
  <si>
    <t xml:space="preserve">Director de Interventoría, Especialista en Geotecnia y/o Pavimentos, Especialista Ambiental. </t>
  </si>
  <si>
    <t>2. ETAPA DE CONSTRUCCIÓN:</t>
  </si>
  <si>
    <t>2.1.  CONTROL TECNICO, FINANCIERO, ADMINISTRATIVO, LEGAL Y AMBIENTAL</t>
  </si>
  <si>
    <t>2.2.  INFORMES SEMANALES DE SEGUIMIENTO Y APLICATIVO CIFRA</t>
  </si>
  <si>
    <t>Director de Interventoría, Residente Interventoria</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</si>
  <si>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</si>
  <si>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</si>
  <si>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</si>
  <si>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</si>
  <si>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</si>
  <si>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 xml:space="preserve"> </t>
  </si>
  <si>
    <t>VALOR TOTAL MES-HOMBRE</t>
  </si>
  <si>
    <t>DEDICACIÓN TOTAL PRESUPUESTO</t>
  </si>
  <si>
    <t xml:space="preserve">  </t>
  </si>
  <si>
    <t>Director de Interventoría, Residente Interventoria, Especialista en Geotecnia y/o Pavimentos, Especialista Ambiental, todo el personal</t>
  </si>
  <si>
    <t>Director de Interventoría, Residente Interventoria, secretaria</t>
  </si>
  <si>
    <t xml:space="preserve">Especialista Estructural y/o pavimentos </t>
  </si>
  <si>
    <t>Profesional Social</t>
  </si>
  <si>
    <t>Comision  topografia</t>
  </si>
  <si>
    <t>Camioneta o Campero  (Incluye peajes y Combustible) El modelo del vehiculo ofrecido  deberá corresponder a modelos no mayores a 10 años ( 2013-2023)</t>
  </si>
  <si>
    <t xml:space="preserve">Inspector </t>
  </si>
  <si>
    <t>INTERVENTORIA TÉCNICA, ADMINISTRATIVA, FINANCIERA, LEGAL Y AMBIENTAL PARA EL MEJORAMIENTO DE VÍAS TERCIARIAS EN LOS TRAMOS LOS
TENDIDOS Y SAN RAFAEL - LA MESETA DEL MUNICIPIO DE POPAYÁN, CAUCA</t>
  </si>
  <si>
    <t>IP-DT-CAU-00X-2023</t>
  </si>
  <si>
    <t>DIRECCION TERRITORIAL CAUCA</t>
  </si>
  <si>
    <t>Comision  topografia ( inluye equipo, personal y transporte)</t>
  </si>
  <si>
    <t>INTERVENTORIA TÉCNICA, ADMINSITRAIVA, FINANCIERA Y AMBIENTAL PARA EL MANTENIMIENTO Y MEJORAMIENTO DE VIAS TERCIARIAS EN EL MUNICIPIO DE ROSAS DEPARTAMENTO DEL CAUCA DEL PROGRAMA COLOMBIA RURAL.</t>
  </si>
  <si>
    <t>INVITACIÓN PÚBLICA DE MINIMA CUANTIA No. IP-DT-CAU-014-2023</t>
  </si>
  <si>
    <t>INTERVENTORIA TÉCNICA, ADMINSITRAIVA, FINANCIERA Y AMBIENTAL PARA EL MANTENIMIENTO Y MEJORAMIENTO DE VIAS TERCIARIAS EN EL MUNICIPIO DE ROSAS DEPARTAMENTO DEL CAUCA DEL PROGRAMA COLOMBIA RURAL</t>
  </si>
  <si>
    <t>2.8. Los valores que aparecen fijos e inmodificables , no podrán alterarse,de lo contrario, será causal de rechazo igualmente los que esten por fuera de los limites.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</si>
</sst>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quot;\ * #,##0.00_-;\-&quot;$&quot;\ * #,##0.00_-;_-&quot;$&quot;\ * &quot;-&quot;??_-;_-@_-"/>
    <numFmt numFmtId="43" formatCode="_-* #,##0.00_-;\-* #,##0.00_-;_-* &quot;-&quot;??_-;_-@_-"/>
    <numFmt numFmtId="164" formatCode="_-[$$-240A]\ * #,##0.00_ ;_-[$$-240A]\ * \-#,##0.00\ ;_-[$$-240A]\ * &quot;-&quot;??_ ;_-@_ "/>
    <numFmt numFmtId="165" formatCode="_(* #.##0.00_);_(* \(#.##0.00\);_(* &quot;-&quot;??_);_(@_)"/>
    <numFmt numFmtId="166" formatCode="_(* #,##0.00_);_(* \(#,##0.00\);_(* &quot;-&quot;??_);_(@_)"/>
    <numFmt numFmtId="167" formatCode="_(&quot;$&quot;\ * #,##0.00_);_(&quot;$&quot;\ * \(#,##0.00\);_(&quot;$&quot;\ * &quot;-&quot;??_);_(@_)"/>
    <numFmt numFmtId="168" formatCode="_(&quot;$&quot;\ * #.##0.00_);_(&quot;$&quot;\ * \(#.##0.00\);_(&quot;$&quot;\ * &quot;-&quot;??_);_(@_)"/>
    <numFmt numFmtId="169" formatCode="_(&quot;$&quot;* #,##0.00_);_(&quot;$&quot;* \(#,##0.00\);_(&quot;$&quot;* &quot;-&quot;??_);_(@_)"/>
    <numFmt numFmtId="170" formatCode="0.0"/>
  </numFmts>
  <fonts count="38" x14ac:knownFonts="1">
    <font>
      <sz val="11"/>
      <color theme="1"/>
      <name val="Calibri"/>
      <family val="2"/>
      <scheme val="minor"/>
    </font>
    <font>
      <sz val="12"/>
      <color indexed="8"/>
      <name val="Verdana"/>
      <family val="2"/>
    </font>
    <font>
      <sz val="12"/>
      <name val="Arial Narrow"/>
      <family val="2"/>
    </font>
    <font>
      <sz val="11"/>
      <name val="Arial Narrow"/>
      <family val="2"/>
    </font>
    <font>
      <sz val="9"/>
      <name val="Arial Narrow"/>
      <family val="2"/>
    </font>
    <font>
      <b/>
      <sz val="10"/>
      <color indexed="8"/>
      <name val="Arial Narrow"/>
      <family val="2"/>
    </font>
    <font>
      <b/>
      <sz val="14"/>
      <color indexed="8"/>
      <name val="Arial Narrow"/>
      <family val="2"/>
    </font>
    <font>
      <b/>
      <sz val="12"/>
      <color indexed="8"/>
      <name val="Arial Narrow"/>
      <family val="2"/>
    </font>
    <font>
      <b/>
      <sz val="12"/>
      <name val="Arial Narrow"/>
      <family val="2"/>
    </font>
    <font>
      <sz val="11"/>
      <color theme="1"/>
      <name val="Arial Narrow"/>
      <family val="2"/>
    </font>
    <font>
      <b/>
      <sz val="10"/>
      <color theme="1"/>
      <name val="Arial Narrow"/>
      <family val="2"/>
    </font>
    <font>
      <b/>
      <sz val="10"/>
      <name val="Arial Narrow"/>
      <family val="2"/>
    </font>
    <font>
      <b/>
      <sz val="14"/>
      <name val="Arial Narrow"/>
      <family val="2"/>
    </font>
    <font>
      <b/>
      <sz val="11"/>
      <name val="Arial Narrow"/>
      <family val="2"/>
    </font>
    <font>
      <b/>
      <sz val="9"/>
      <color rgb="FFFF0000"/>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10"/>
      <name val="Arial Narrow"/>
      <family val="2"/>
    </font>
    <font>
      <b/>
      <sz val="12"/>
      <color theme="1"/>
      <name val="Arial Narrow"/>
      <family val="2"/>
    </font>
    <font>
      <sz val="10"/>
      <name val="Arial"/>
      <family val="2"/>
    </font>
    <font>
      <b/>
      <sz val="9"/>
      <color indexed="12"/>
      <name val="Arial Narrow"/>
      <family val="2"/>
    </font>
    <font>
      <b/>
      <sz val="10"/>
      <color indexed="12"/>
      <name val="Arial Narrow"/>
      <family val="2"/>
    </font>
    <font>
      <sz val="10"/>
      <name val="Arial"/>
      <family val="2"/>
    </font>
    <font>
      <b/>
      <sz val="7"/>
      <name val="Arial Narrow"/>
      <family val="2"/>
    </font>
    <font>
      <sz val="7"/>
      <name val="Arial Narrow"/>
      <family val="2"/>
    </font>
    <font>
      <sz val="11"/>
      <color indexed="8"/>
      <name val="Calibri"/>
      <family val="2"/>
    </font>
    <font>
      <sz val="11"/>
      <color indexed="8"/>
      <name val="Arial Narrow"/>
      <family val="2"/>
    </font>
    <font>
      <b/>
      <sz val="9"/>
      <name val="Arial"/>
      <family val="2"/>
    </font>
    <font>
      <sz val="28"/>
      <color indexed="8"/>
      <name val="Arial Narrow"/>
      <family val="2"/>
    </font>
    <font>
      <b/>
      <sz val="11"/>
      <color indexed="8"/>
      <name val="Arial Narrow"/>
      <family val="2"/>
    </font>
    <font>
      <b/>
      <sz val="7"/>
      <color indexed="8"/>
      <name val="Arial Narrow"/>
      <family val="2"/>
    </font>
    <font>
      <sz val="11"/>
      <color indexed="9"/>
      <name val="Arial Narrow"/>
      <family val="2"/>
    </font>
    <font>
      <sz val="11"/>
      <color rgb="FFFF0000"/>
      <name val="Arial Narrow"/>
      <family val="2"/>
    </font>
    <font>
      <sz val="11"/>
      <color theme="3" tint="0.39997558519241921"/>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65"/>
        <bgColor indexed="9"/>
      </patternFill>
    </fill>
  </fills>
  <borders count="8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bottom/>
      <diagonal/>
    </border>
    <border>
      <left/>
      <right style="medium">
        <color indexed="64"/>
      </right>
      <top style="thin">
        <color indexed="64"/>
      </top>
      <bottom style="medium">
        <color indexed="64"/>
      </bottom>
      <diagonal/>
    </border>
    <border>
      <left/>
      <right/>
      <top/>
      <bottom style="double">
        <color indexed="64"/>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medium">
        <color indexed="64"/>
      </left>
      <right style="medium">
        <color indexed="64"/>
      </right>
      <top/>
      <bottom/>
      <diagonal/>
    </border>
    <border>
      <left style="medium">
        <color indexed="64"/>
      </left>
      <right/>
      <top/>
      <bottom style="medium">
        <color indexed="64"/>
      </bottom>
      <diagonal/>
    </border>
    <border>
      <left style="double">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double">
        <color indexed="64"/>
      </left>
      <right/>
      <top style="medium">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double">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medium">
        <color indexed="64"/>
      </left>
      <right/>
      <top/>
      <bottom style="double">
        <color indexed="64"/>
      </bottom>
      <diagonal/>
    </border>
    <border>
      <left style="medium">
        <color indexed="64"/>
      </left>
      <right style="thin">
        <color indexed="64"/>
      </right>
      <top style="medium">
        <color indexed="64"/>
      </top>
      <bottom style="double">
        <color indexed="64"/>
      </bottom>
      <diagonal/>
    </border>
    <border>
      <left/>
      <right/>
      <top style="double">
        <color indexed="64"/>
      </top>
      <bottom/>
      <diagonal/>
    </border>
    <border>
      <left/>
      <right/>
      <top style="thin">
        <color indexed="64"/>
      </top>
      <bottom/>
      <diagonal/>
    </border>
  </borders>
  <cellStyleXfs count="12">
    <xf numFmtId="0" fontId="0" fillId="0" borderId="0"/>
    <xf numFmtId="43" fontId="23" fillId="0" borderId="0" applyFont="0" applyFill="0" applyBorder="0" applyAlignment="0" applyProtection="0"/>
    <xf numFmtId="169" fontId="23" fillId="0" borderId="0" applyFont="0" applyFill="0" applyBorder="0" applyAlignment="0" applyProtection="0"/>
    <xf numFmtId="9" fontId="26" fillId="0" borderId="0" applyFont="0" applyFill="0" applyBorder="0" applyAlignment="0" applyProtection="0"/>
    <xf numFmtId="0" fontId="1" fillId="0" borderId="0" applyNumberFormat="0" applyFill="0" applyBorder="0" applyProtection="0">
      <alignment vertical="top"/>
    </xf>
    <xf numFmtId="0" fontId="9" fillId="0" borderId="0"/>
    <xf numFmtId="165" fontId="23" fillId="0" borderId="0" applyFont="0" applyFill="0" applyBorder="0" applyAlignment="0" applyProtection="0"/>
    <xf numFmtId="168" fontId="9" fillId="0" borderId="0" applyFont="0" applyFill="0" applyBorder="0" applyAlignment="0" applyProtection="0"/>
    <xf numFmtId="0" fontId="29" fillId="0" borderId="0"/>
    <xf numFmtId="0" fontId="1" fillId="0" borderId="0" applyNumberFormat="0" applyFill="0" applyBorder="0" applyProtection="0">
      <alignment vertical="top"/>
    </xf>
    <xf numFmtId="0" fontId="23" fillId="0" borderId="0"/>
    <xf numFmtId="0" fontId="29" fillId="0" borderId="0"/>
  </cellStyleXfs>
  <cellXfs count="246">
    <xf numFmtId="0" fontId="0" fillId="0" borderId="0" xfId="0"/>
    <xf numFmtId="0" fontId="2" fillId="2" borderId="1" xfId="4" applyFont="1" applyFill="1" applyBorder="1" applyAlignment="1">
      <alignment horizontal="center" vertical="center" wrapText="1"/>
    </xf>
    <xf numFmtId="0" fontId="3" fillId="2" borderId="2" xfId="4" applyNumberFormat="1" applyFont="1" applyFill="1" applyBorder="1" applyAlignment="1">
      <alignment horizontal="center" vertical="center" wrapText="1"/>
    </xf>
    <xf numFmtId="0" fontId="3" fillId="2" borderId="2" xfId="4" applyNumberFormat="1" applyFont="1" applyFill="1" applyBorder="1" applyAlignment="1">
      <alignment horizontal="justify" vertical="center" wrapText="1"/>
    </xf>
    <xf numFmtId="0" fontId="3" fillId="2" borderId="2" xfId="4" applyNumberFormat="1" applyFont="1" applyFill="1" applyBorder="1" applyAlignment="1">
      <alignment vertical="center" wrapText="1"/>
    </xf>
    <xf numFmtId="0" fontId="3" fillId="2" borderId="3" xfId="4" applyNumberFormat="1" applyFont="1" applyFill="1" applyBorder="1" applyAlignment="1">
      <alignment vertical="center" wrapText="1"/>
    </xf>
    <xf numFmtId="0" fontId="4" fillId="0" borderId="0" xfId="4" applyNumberFormat="1" applyFont="1" applyFill="1" applyBorder="1" applyAlignment="1">
      <alignment horizontal="center" wrapText="1"/>
    </xf>
    <xf numFmtId="0" fontId="3" fillId="2" borderId="0" xfId="4" applyNumberFormat="1" applyFont="1" applyFill="1" applyBorder="1" applyAlignment="1">
      <alignment vertical="center" wrapText="1"/>
    </xf>
    <xf numFmtId="0" fontId="2" fillId="2" borderId="0" xfId="4" applyFont="1" applyFill="1" applyBorder="1" applyAlignment="1">
      <alignment vertical="center" wrapText="1"/>
    </xf>
    <xf numFmtId="0" fontId="14" fillId="2" borderId="4" xfId="5" applyFont="1" applyFill="1" applyBorder="1" applyAlignment="1">
      <alignment horizontal="center" vertical="center" wrapText="1"/>
    </xf>
    <xf numFmtId="0" fontId="14" fillId="2" borderId="0" xfId="5" applyFont="1" applyFill="1" applyAlignment="1">
      <alignment horizontal="center" vertical="center" wrapText="1"/>
    </xf>
    <xf numFmtId="0" fontId="13" fillId="2" borderId="0" xfId="4" applyFont="1" applyFill="1" applyBorder="1" applyAlignment="1">
      <alignment horizontal="center" vertical="center" wrapText="1"/>
    </xf>
    <xf numFmtId="0" fontId="13" fillId="2" borderId="5" xfId="4" applyFont="1" applyFill="1" applyBorder="1" applyAlignment="1">
      <alignment horizontal="center" vertical="center" wrapText="1"/>
    </xf>
    <xf numFmtId="0" fontId="7" fillId="2" borderId="0" xfId="4" applyFont="1" applyFill="1" applyBorder="1" applyAlignment="1">
      <alignment vertical="center" wrapText="1"/>
    </xf>
    <xf numFmtId="0" fontId="7" fillId="2" borderId="5" xfId="4" applyFont="1" applyFill="1" applyBorder="1" applyAlignment="1">
      <alignment vertical="center" wrapText="1"/>
    </xf>
    <xf numFmtId="0" fontId="3" fillId="2" borderId="0" xfId="4" applyNumberFormat="1" applyFont="1" applyFill="1" applyBorder="1" applyAlignment="1">
      <alignment horizontal="right" vertical="center" wrapText="1"/>
    </xf>
    <xf numFmtId="0" fontId="15" fillId="2" borderId="4" xfId="4" applyFont="1" applyFill="1" applyBorder="1" applyAlignment="1">
      <alignment vertical="center" wrapText="1"/>
    </xf>
    <xf numFmtId="0" fontId="16" fillId="2" borderId="0" xfId="4" applyFont="1" applyFill="1" applyBorder="1" applyAlignment="1">
      <alignment vertical="center" wrapText="1"/>
    </xf>
    <xf numFmtId="0" fontId="16" fillId="2" borderId="5" xfId="4" applyFont="1" applyFill="1" applyBorder="1" applyAlignment="1">
      <alignment vertical="center" wrapText="1"/>
    </xf>
    <xf numFmtId="0" fontId="4" fillId="2" borderId="0" xfId="4" applyNumberFormat="1" applyFont="1" applyFill="1" applyBorder="1" applyAlignment="1">
      <alignment horizontal="center" wrapText="1"/>
    </xf>
    <xf numFmtId="0" fontId="17" fillId="0" borderId="9" xfId="4" applyFont="1" applyBorder="1" applyAlignment="1">
      <alignment horizontal="center" vertical="center" wrapText="1"/>
    </xf>
    <xf numFmtId="0" fontId="17" fillId="0" borderId="3" xfId="4" applyFont="1" applyBorder="1" applyAlignment="1">
      <alignment horizontal="center" vertical="center" wrapText="1"/>
    </xf>
    <xf numFmtId="0" fontId="17" fillId="0" borderId="11" xfId="4"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8" fillId="0" borderId="14" xfId="4" quotePrefix="1" applyFont="1" applyFill="1" applyBorder="1" applyAlignment="1">
      <alignment horizontal="center" vertical="center" wrapText="1"/>
    </xf>
    <xf numFmtId="0" fontId="18" fillId="0" borderId="15" xfId="4" quotePrefix="1" applyFont="1" applyBorder="1" applyAlignment="1">
      <alignment horizontal="center" vertical="center" wrapText="1"/>
    </xf>
    <xf numFmtId="0" fontId="17" fillId="0" borderId="16" xfId="4" applyFont="1" applyBorder="1" applyAlignment="1">
      <alignment horizontal="center" vertical="center" wrapText="1"/>
    </xf>
    <xf numFmtId="0" fontId="19" fillId="3" borderId="17" xfId="4" applyFont="1" applyFill="1" applyBorder="1" applyAlignment="1">
      <alignment vertical="center" wrapText="1"/>
    </xf>
    <xf numFmtId="0" fontId="21" fillId="4" borderId="20" xfId="4" applyFont="1" applyFill="1" applyBorder="1" applyAlignment="1">
      <alignment vertical="center" wrapText="1"/>
    </xf>
    <xf numFmtId="0" fontId="19" fillId="4" borderId="21" xfId="4" applyFont="1" applyFill="1" applyBorder="1" applyAlignment="1">
      <alignment vertical="center" wrapText="1"/>
    </xf>
    <xf numFmtId="0" fontId="19" fillId="4" borderId="22" xfId="4" applyFont="1" applyFill="1" applyBorder="1" applyAlignment="1">
      <alignment vertical="center" wrapText="1"/>
    </xf>
    <xf numFmtId="0" fontId="22" fillId="0" borderId="0" xfId="5" applyFont="1"/>
    <xf numFmtId="0" fontId="21" fillId="0" borderId="23" xfId="4" applyFont="1" applyFill="1" applyBorder="1" applyAlignment="1">
      <alignment horizontal="center" vertical="center" wrapText="1"/>
    </xf>
    <xf numFmtId="0" fontId="4" fillId="0" borderId="24" xfId="4" applyFont="1" applyFill="1" applyBorder="1" applyAlignment="1">
      <alignment vertical="center"/>
    </xf>
    <xf numFmtId="164" fontId="4" fillId="0" borderId="24" xfId="4" applyNumberFormat="1" applyFont="1" applyFill="1" applyBorder="1" applyAlignment="1">
      <alignment vertical="center" wrapText="1"/>
    </xf>
    <xf numFmtId="164" fontId="4" fillId="0" borderId="24" xfId="4" applyNumberFormat="1" applyFont="1" applyFill="1" applyBorder="1" applyAlignment="1">
      <alignment horizontal="center" vertical="center" wrapText="1"/>
    </xf>
    <xf numFmtId="2" fontId="4" fillId="0" borderId="24" xfId="4" applyNumberFormat="1" applyFont="1" applyFill="1" applyBorder="1" applyAlignment="1">
      <alignment horizontal="center" vertical="center" wrapText="1"/>
    </xf>
    <xf numFmtId="164" fontId="4" fillId="0" borderId="25" xfId="6" applyNumberFormat="1" applyFont="1" applyFill="1" applyBorder="1" applyAlignment="1">
      <alignment vertical="center" wrapText="1"/>
    </xf>
    <xf numFmtId="0" fontId="21" fillId="4" borderId="20" xfId="4" applyFont="1" applyFill="1" applyBorder="1" applyAlignment="1">
      <alignment horizontal="center" vertical="center" wrapText="1"/>
    </xf>
    <xf numFmtId="164" fontId="4" fillId="4" borderId="24" xfId="4" applyNumberFormat="1" applyFont="1" applyFill="1" applyBorder="1" applyAlignment="1">
      <alignment vertical="center" wrapText="1"/>
    </xf>
    <xf numFmtId="164" fontId="4" fillId="4" borderId="25" xfId="6" applyNumberFormat="1" applyFont="1" applyFill="1" applyBorder="1" applyAlignment="1">
      <alignment vertical="center" wrapText="1"/>
    </xf>
    <xf numFmtId="0" fontId="4" fillId="0" borderId="24" xfId="4" applyFont="1" applyBorder="1" applyAlignment="1">
      <alignment vertical="center"/>
    </xf>
    <xf numFmtId="0" fontId="21" fillId="4" borderId="23" xfId="4" applyFont="1" applyFill="1" applyBorder="1" applyAlignment="1">
      <alignment horizontal="center" vertical="center" wrapText="1"/>
    </xf>
    <xf numFmtId="0" fontId="19" fillId="4" borderId="24" xfId="4" applyFont="1" applyFill="1" applyBorder="1" applyAlignment="1">
      <alignment vertical="center" wrapText="1"/>
    </xf>
    <xf numFmtId="0" fontId="21" fillId="4" borderId="26" xfId="4" applyFont="1" applyFill="1" applyBorder="1" applyAlignment="1">
      <alignment horizontal="center" vertical="center" wrapText="1"/>
    </xf>
    <xf numFmtId="164" fontId="19" fillId="4" borderId="30" xfId="6" applyNumberFormat="1" applyFont="1" applyFill="1" applyBorder="1" applyAlignment="1">
      <alignment vertical="center" wrapText="1"/>
    </xf>
    <xf numFmtId="0" fontId="14" fillId="0" borderId="0" xfId="4" applyNumberFormat="1" applyFont="1" applyFill="1" applyBorder="1" applyAlignment="1">
      <alignment horizontal="center" wrapText="1"/>
    </xf>
    <xf numFmtId="0" fontId="21" fillId="4" borderId="33" xfId="4" applyFont="1" applyFill="1" applyBorder="1" applyAlignment="1">
      <alignment horizontal="center" vertical="center" wrapText="1"/>
    </xf>
    <xf numFmtId="164" fontId="19" fillId="4" borderId="37" xfId="4" applyNumberFormat="1" applyFont="1" applyFill="1" applyBorder="1" applyAlignment="1">
      <alignment vertical="center" wrapText="1"/>
    </xf>
    <xf numFmtId="0" fontId="17" fillId="0" borderId="5" xfId="4" applyFont="1" applyBorder="1" applyAlignment="1">
      <alignment horizontal="center" vertical="center" wrapText="1"/>
    </xf>
    <xf numFmtId="9" fontId="4" fillId="0" borderId="0" xfId="3" applyFont="1" applyFill="1" applyBorder="1" applyAlignment="1">
      <alignment horizontal="center" wrapText="1"/>
    </xf>
    <xf numFmtId="0" fontId="21" fillId="3" borderId="1" xfId="4" applyFont="1" applyFill="1" applyBorder="1" applyAlignment="1">
      <alignment horizontal="center" vertical="center" wrapText="1"/>
    </xf>
    <xf numFmtId="0" fontId="20" fillId="3" borderId="18" xfId="4" applyFont="1" applyFill="1" applyBorder="1" applyAlignment="1">
      <alignment vertical="center" wrapText="1"/>
    </xf>
    <xf numFmtId="0" fontId="20" fillId="3" borderId="19" xfId="4" applyFont="1" applyFill="1" applyBorder="1" applyAlignment="1">
      <alignment vertical="center" wrapText="1"/>
    </xf>
    <xf numFmtId="0" fontId="4" fillId="0" borderId="24" xfId="4" applyFont="1" applyBorder="1" applyAlignment="1">
      <alignment vertical="center" wrapText="1"/>
    </xf>
    <xf numFmtId="0" fontId="4" fillId="0" borderId="24" xfId="4" applyFont="1" applyBorder="1" applyAlignment="1">
      <alignment horizontal="center" vertical="center" wrapText="1"/>
    </xf>
    <xf numFmtId="2" fontId="4" fillId="0" borderId="24" xfId="4" applyNumberFormat="1" applyFont="1" applyBorder="1" applyAlignment="1">
      <alignment horizontal="center" vertical="center" wrapText="1"/>
    </xf>
    <xf numFmtId="2" fontId="4" fillId="4" borderId="24" xfId="4" applyNumberFormat="1" applyFont="1" applyFill="1" applyBorder="1" applyAlignment="1">
      <alignment horizontal="center" vertical="center" wrapText="1"/>
    </xf>
    <xf numFmtId="2" fontId="4" fillId="4" borderId="25" xfId="4" applyNumberFormat="1" applyFont="1" applyFill="1" applyBorder="1" applyAlignment="1">
      <alignment horizontal="center" vertical="center" wrapText="1"/>
    </xf>
    <xf numFmtId="0" fontId="4" fillId="0" borderId="24" xfId="4" applyFont="1" applyBorder="1" applyAlignment="1">
      <alignment horizontal="justify" vertical="center" wrapText="1"/>
    </xf>
    <xf numFmtId="164" fontId="4" fillId="0" borderId="24" xfId="4" applyNumberFormat="1" applyFont="1" applyBorder="1" applyAlignment="1">
      <alignment vertical="center" wrapText="1"/>
    </xf>
    <xf numFmtId="0" fontId="17" fillId="0" borderId="24" xfId="4" applyFont="1" applyBorder="1" applyAlignment="1">
      <alignment horizontal="center" vertical="center" wrapText="1"/>
    </xf>
    <xf numFmtId="0" fontId="21" fillId="0" borderId="40" xfId="4" applyFont="1" applyFill="1" applyBorder="1" applyAlignment="1">
      <alignment horizontal="center" vertical="center" wrapText="1"/>
    </xf>
    <xf numFmtId="0" fontId="4" fillId="0" borderId="41" xfId="4" applyFont="1" applyFill="1" applyBorder="1" applyAlignment="1">
      <alignment vertical="center" wrapText="1"/>
    </xf>
    <xf numFmtId="0" fontId="17" fillId="0" borderId="41" xfId="4" applyFont="1" applyBorder="1" applyAlignment="1">
      <alignment horizontal="center" vertical="center" wrapText="1"/>
    </xf>
    <xf numFmtId="164" fontId="4" fillId="0" borderId="41" xfId="4" applyNumberFormat="1" applyFont="1" applyFill="1" applyBorder="1" applyAlignment="1">
      <alignment vertical="center" wrapText="1"/>
    </xf>
    <xf numFmtId="2" fontId="4" fillId="0" borderId="41" xfId="4" applyNumberFormat="1" applyFont="1" applyFill="1" applyBorder="1" applyAlignment="1">
      <alignment horizontal="center" vertical="center" wrapText="1"/>
    </xf>
    <xf numFmtId="164" fontId="4" fillId="0" borderId="37" xfId="6" applyNumberFormat="1" applyFont="1" applyFill="1" applyBorder="1" applyAlignment="1">
      <alignment vertical="center" wrapText="1"/>
    </xf>
    <xf numFmtId="0" fontId="4" fillId="4" borderId="42" xfId="4" applyFont="1" applyFill="1" applyBorder="1" applyAlignment="1">
      <alignment vertical="center" wrapText="1"/>
    </xf>
    <xf numFmtId="10" fontId="4" fillId="0" borderId="0" xfId="4" applyNumberFormat="1" applyFont="1" applyFill="1" applyBorder="1" applyAlignment="1">
      <alignment horizontal="center" wrapText="1"/>
    </xf>
    <xf numFmtId="0" fontId="4" fillId="4" borderId="23" xfId="4" applyFont="1" applyFill="1" applyBorder="1" applyAlignment="1">
      <alignment vertical="center" wrapText="1"/>
    </xf>
    <xf numFmtId="44" fontId="3" fillId="2" borderId="0" xfId="4" applyNumberFormat="1" applyFont="1" applyFill="1" applyBorder="1" applyAlignment="1">
      <alignment vertical="center" wrapText="1"/>
    </xf>
    <xf numFmtId="167" fontId="3" fillId="2" borderId="0" xfId="4" applyNumberFormat="1" applyFont="1" applyFill="1" applyBorder="1" applyAlignment="1">
      <alignment vertical="center" wrapText="1"/>
    </xf>
    <xf numFmtId="0" fontId="4" fillId="4" borderId="40" xfId="4" applyFont="1" applyFill="1" applyBorder="1" applyAlignment="1">
      <alignment vertical="center" wrapText="1"/>
    </xf>
    <xf numFmtId="164" fontId="4" fillId="0" borderId="44" xfId="6" applyNumberFormat="1" applyFont="1" applyFill="1" applyBorder="1" applyAlignment="1">
      <alignment vertical="center" wrapText="1"/>
    </xf>
    <xf numFmtId="43" fontId="3" fillId="2" borderId="0" xfId="1" applyFont="1" applyFill="1" applyBorder="1" applyAlignment="1">
      <alignment vertical="center" wrapText="1"/>
    </xf>
    <xf numFmtId="168" fontId="3" fillId="2" borderId="0" xfId="7" applyFont="1" applyFill="1" applyBorder="1" applyAlignment="1">
      <alignment vertical="center" wrapText="1"/>
    </xf>
    <xf numFmtId="44" fontId="3" fillId="2" borderId="44" xfId="4" applyNumberFormat="1" applyFont="1" applyFill="1" applyBorder="1" applyAlignment="1">
      <alignment vertical="center" wrapText="1"/>
    </xf>
    <xf numFmtId="10" fontId="3" fillId="2" borderId="44" xfId="4" applyNumberFormat="1" applyFont="1" applyFill="1" applyBorder="1" applyAlignment="1">
      <alignment vertical="center" wrapText="1"/>
    </xf>
    <xf numFmtId="169" fontId="3" fillId="2" borderId="44" xfId="2" applyFont="1" applyFill="1" applyBorder="1" applyAlignment="1">
      <alignment vertical="center" wrapText="1"/>
    </xf>
    <xf numFmtId="0" fontId="2" fillId="2" borderId="0" xfId="4" applyFont="1" applyFill="1" applyBorder="1" applyAlignment="1">
      <alignment horizontal="center" vertical="center" wrapText="1"/>
    </xf>
    <xf numFmtId="0" fontId="3" fillId="2" borderId="0" xfId="4" applyNumberFormat="1" applyFont="1" applyFill="1" applyBorder="1" applyAlignment="1">
      <alignment horizontal="center" vertical="center" wrapText="1"/>
    </xf>
    <xf numFmtId="0" fontId="3" fillId="2" borderId="0" xfId="4" applyNumberFormat="1" applyFont="1" applyFill="1" applyBorder="1" applyAlignment="1">
      <alignment horizontal="justify" vertical="center" wrapText="1"/>
    </xf>
    <xf numFmtId="0" fontId="2" fillId="0" borderId="0" xfId="4" applyNumberFormat="1" applyFont="1" applyFill="1" applyBorder="1" applyAlignment="1">
      <alignment horizontal="center" wrapText="1"/>
    </xf>
    <xf numFmtId="0" fontId="2" fillId="2" borderId="0" xfId="4" applyFont="1" applyFill="1" applyBorder="1" applyAlignment="1">
      <alignment horizontal="left" vertical="center" wrapText="1"/>
    </xf>
    <xf numFmtId="0" fontId="2" fillId="2" borderId="0" xfId="4" applyNumberFormat="1" applyFont="1" applyFill="1" applyBorder="1" applyAlignment="1">
      <alignment horizontal="center" vertical="center" wrapText="1"/>
    </xf>
    <xf numFmtId="0" fontId="2" fillId="2" borderId="0" xfId="4" applyNumberFormat="1" applyFont="1" applyFill="1" applyBorder="1" applyAlignment="1">
      <alignment horizontal="justify" vertical="center" wrapText="1"/>
    </xf>
    <xf numFmtId="0" fontId="2" fillId="2" borderId="0" xfId="4" applyNumberFormat="1" applyFont="1" applyFill="1" applyBorder="1" applyAlignment="1">
      <alignment vertical="center" wrapText="1"/>
    </xf>
    <xf numFmtId="0" fontId="30" fillId="0" borderId="28" xfId="8" applyFont="1" applyBorder="1" applyAlignment="1">
      <alignment vertical="center"/>
    </xf>
    <xf numFmtId="0" fontId="2" fillId="2" borderId="28" xfId="4" applyNumberFormat="1" applyFont="1" applyFill="1" applyBorder="1" applyAlignment="1">
      <alignment horizontal="center" vertical="center" wrapText="1"/>
    </xf>
    <xf numFmtId="0" fontId="2" fillId="2" borderId="28" xfId="4" applyNumberFormat="1" applyFont="1" applyFill="1" applyBorder="1" applyAlignment="1">
      <alignment horizontal="justify" vertical="center" wrapText="1"/>
    </xf>
    <xf numFmtId="0" fontId="2" fillId="2" borderId="28" xfId="4" applyNumberFormat="1" applyFont="1" applyFill="1" applyBorder="1" applyAlignment="1">
      <alignment vertical="center" wrapText="1"/>
    </xf>
    <xf numFmtId="0" fontId="30" fillId="0" borderId="0" xfId="8" applyFont="1" applyAlignment="1">
      <alignment horizontal="left" vertical="center"/>
    </xf>
    <xf numFmtId="0" fontId="9" fillId="0" borderId="0" xfId="5" applyAlignment="1">
      <alignment horizontal="center"/>
    </xf>
    <xf numFmtId="0" fontId="12" fillId="2" borderId="4" xfId="5" applyFont="1" applyFill="1" applyBorder="1" applyAlignment="1">
      <alignment horizontal="center" vertical="center" wrapText="1"/>
    </xf>
    <xf numFmtId="0" fontId="12" fillId="2" borderId="0" xfId="5" applyFont="1" applyFill="1" applyAlignment="1">
      <alignment horizontal="center" vertical="center" wrapText="1"/>
    </xf>
    <xf numFmtId="0" fontId="12" fillId="2" borderId="5" xfId="5" applyFont="1" applyFill="1" applyBorder="1" applyAlignment="1">
      <alignment horizontal="right" vertical="center" wrapText="1"/>
    </xf>
    <xf numFmtId="0" fontId="8" fillId="2" borderId="6" xfId="4" applyFont="1" applyFill="1" applyBorder="1" applyAlignment="1">
      <alignment horizontal="right" vertical="center" wrapText="1"/>
    </xf>
    <xf numFmtId="0" fontId="8" fillId="2" borderId="7" xfId="4" applyFont="1" applyFill="1" applyBorder="1" applyAlignment="1">
      <alignment horizontal="left" vertical="center" wrapText="1"/>
    </xf>
    <xf numFmtId="169" fontId="4" fillId="0" borderId="0" xfId="2" applyFont="1" applyFill="1" applyBorder="1" applyAlignment="1">
      <alignment horizontal="center" wrapText="1"/>
    </xf>
    <xf numFmtId="0" fontId="14" fillId="5" borderId="0" xfId="9" applyNumberFormat="1" applyFont="1" applyFill="1" applyBorder="1" applyAlignment="1">
      <alignment horizontal="center" vertical="center" wrapText="1"/>
    </xf>
    <xf numFmtId="0" fontId="30" fillId="0" borderId="0" xfId="11" applyFont="1" applyAlignment="1">
      <alignment vertical="center"/>
    </xf>
    <xf numFmtId="2" fontId="17" fillId="2" borderId="46" xfId="10" applyNumberFormat="1" applyFont="1" applyFill="1" applyBorder="1" applyAlignment="1">
      <alignment horizontal="center" vertical="center" textRotation="255" wrapText="1"/>
    </xf>
    <xf numFmtId="0" fontId="30" fillId="2" borderId="46" xfId="11" applyFont="1" applyFill="1" applyBorder="1" applyAlignment="1">
      <alignment vertical="center"/>
    </xf>
    <xf numFmtId="0" fontId="33" fillId="0" borderId="50" xfId="11" applyFont="1" applyBorder="1" applyAlignment="1">
      <alignment horizontal="center" vertical="center"/>
    </xf>
    <xf numFmtId="0" fontId="30" fillId="0" borderId="40" xfId="11" applyFont="1" applyBorder="1" applyAlignment="1">
      <alignment horizontal="center" vertical="center"/>
    </xf>
    <xf numFmtId="0" fontId="30" fillId="0" borderId="41" xfId="11" applyFont="1" applyBorder="1" applyAlignment="1">
      <alignment horizontal="center" vertical="center"/>
    </xf>
    <xf numFmtId="0" fontId="30" fillId="0" borderId="37" xfId="11" applyFont="1" applyBorder="1" applyAlignment="1">
      <alignment horizontal="center" vertical="center"/>
    </xf>
    <xf numFmtId="0" fontId="34" fillId="2" borderId="54" xfId="11" applyFont="1" applyFill="1" applyBorder="1" applyAlignment="1">
      <alignment vertical="center" textRotation="255" wrapText="1"/>
    </xf>
    <xf numFmtId="0" fontId="34" fillId="2" borderId="15" xfId="11" applyFont="1" applyFill="1" applyBorder="1" applyAlignment="1">
      <alignment vertical="center" textRotation="255" wrapText="1"/>
    </xf>
    <xf numFmtId="0" fontId="11" fillId="0" borderId="57" xfId="10" applyFont="1" applyBorder="1" applyAlignment="1">
      <alignment horizontal="justify" vertical="center" wrapText="1"/>
    </xf>
    <xf numFmtId="0" fontId="35" fillId="0" borderId="8" xfId="11" applyFont="1" applyBorder="1" applyAlignment="1">
      <alignment vertical="center"/>
    </xf>
    <xf numFmtId="0" fontId="35" fillId="0" borderId="9" xfId="11" applyFont="1" applyBorder="1" applyAlignment="1">
      <alignment vertical="center"/>
    </xf>
    <xf numFmtId="0" fontId="35" fillId="0" borderId="58" xfId="11" applyFont="1" applyBorder="1" applyAlignment="1">
      <alignment vertical="center"/>
    </xf>
    <xf numFmtId="0" fontId="35" fillId="0" borderId="59" xfId="11" applyFont="1" applyBorder="1" applyAlignment="1">
      <alignment vertical="center"/>
    </xf>
    <xf numFmtId="0" fontId="35" fillId="0" borderId="3" xfId="11" applyFont="1" applyBorder="1" applyAlignment="1">
      <alignment vertical="center"/>
    </xf>
    <xf numFmtId="0" fontId="21" fillId="0" borderId="3" xfId="10" applyFont="1" applyBorder="1" applyAlignment="1">
      <alignment horizontal="justify" vertical="center" wrapText="1"/>
    </xf>
    <xf numFmtId="2" fontId="21" fillId="2" borderId="8" xfId="10" applyNumberFormat="1" applyFont="1" applyFill="1" applyBorder="1" applyAlignment="1">
      <alignment horizontal="center" vertical="center"/>
    </xf>
    <xf numFmtId="2" fontId="21" fillId="2" borderId="9" xfId="10" applyNumberFormat="1" applyFont="1" applyFill="1" applyBorder="1" applyAlignment="1">
      <alignment horizontal="center" vertical="center"/>
    </xf>
    <xf numFmtId="0" fontId="11" fillId="0" borderId="6" xfId="10" applyFont="1" applyBorder="1" applyAlignment="1">
      <alignment horizontal="justify" vertical="center" wrapText="1"/>
    </xf>
    <xf numFmtId="0" fontId="35" fillId="0" borderId="60" xfId="11" applyFont="1" applyBorder="1" applyAlignment="1">
      <alignment vertical="center"/>
    </xf>
    <xf numFmtId="0" fontId="35" fillId="0" borderId="61" xfId="11" applyFont="1" applyBorder="1" applyAlignment="1">
      <alignment vertical="center"/>
    </xf>
    <xf numFmtId="0" fontId="35" fillId="0" borderId="62" xfId="11" applyFont="1" applyBorder="1" applyAlignment="1">
      <alignment vertical="center"/>
    </xf>
    <xf numFmtId="0" fontId="35" fillId="0" borderId="32" xfId="11" applyFont="1" applyBorder="1" applyAlignment="1">
      <alignment vertical="center"/>
    </xf>
    <xf numFmtId="0" fontId="35" fillId="0" borderId="24" xfId="11" applyFont="1" applyBorder="1" applyAlignment="1">
      <alignment vertical="center"/>
    </xf>
    <xf numFmtId="0" fontId="35" fillId="0" borderId="25" xfId="11" applyFont="1" applyBorder="1" applyAlignment="1">
      <alignment vertical="center"/>
    </xf>
    <xf numFmtId="2" fontId="21" fillId="2" borderId="60" xfId="10" applyNumberFormat="1" applyFont="1" applyFill="1" applyBorder="1" applyAlignment="1">
      <alignment horizontal="center" vertical="center"/>
    </xf>
    <xf numFmtId="0" fontId="11" fillId="0" borderId="63" xfId="10" applyFont="1" applyBorder="1" applyAlignment="1">
      <alignment horizontal="left" vertical="center" wrapText="1"/>
    </xf>
    <xf numFmtId="0" fontId="35" fillId="0" borderId="14" xfId="11" applyFont="1" applyBorder="1" applyAlignment="1">
      <alignment vertical="center"/>
    </xf>
    <xf numFmtId="0" fontId="35" fillId="0" borderId="15" xfId="11" applyFont="1" applyBorder="1" applyAlignment="1">
      <alignment vertical="center"/>
    </xf>
    <xf numFmtId="0" fontId="35" fillId="0" borderId="64" xfId="11" applyFont="1" applyBorder="1" applyAlignment="1">
      <alignment vertical="center"/>
    </xf>
    <xf numFmtId="0" fontId="35" fillId="0" borderId="39" xfId="11" applyFont="1" applyBorder="1" applyAlignment="1">
      <alignment vertical="center"/>
    </xf>
    <xf numFmtId="0" fontId="35" fillId="0" borderId="65" xfId="11" applyFont="1" applyBorder="1" applyAlignment="1">
      <alignment vertical="center"/>
    </xf>
    <xf numFmtId="0" fontId="35" fillId="0" borderId="66" xfId="11" applyFont="1" applyBorder="1" applyAlignment="1">
      <alignment vertical="center"/>
    </xf>
    <xf numFmtId="0" fontId="11" fillId="0" borderId="67" xfId="10" applyFont="1" applyBorder="1" applyAlignment="1">
      <alignment horizontal="left" vertical="center" wrapText="1"/>
    </xf>
    <xf numFmtId="0" fontId="35" fillId="0" borderId="0" xfId="11" applyFont="1" applyAlignment="1">
      <alignment vertical="center"/>
    </xf>
    <xf numFmtId="0" fontId="35" fillId="0" borderId="44" xfId="11" applyFont="1" applyBorder="1" applyAlignment="1">
      <alignment vertical="center"/>
    </xf>
    <xf numFmtId="0" fontId="35" fillId="0" borderId="68" xfId="11" applyFont="1" applyBorder="1" applyAlignment="1">
      <alignment vertical="center"/>
    </xf>
    <xf numFmtId="0" fontId="35" fillId="0" borderId="11" xfId="11" applyFont="1" applyBorder="1" applyAlignment="1">
      <alignment vertical="center"/>
    </xf>
    <xf numFmtId="0" fontId="35" fillId="0" borderId="69" xfId="11" applyFont="1" applyBorder="1" applyAlignment="1">
      <alignment vertical="center"/>
    </xf>
    <xf numFmtId="0" fontId="35" fillId="0" borderId="70" xfId="11" applyFont="1" applyBorder="1" applyAlignment="1">
      <alignment vertical="center"/>
    </xf>
    <xf numFmtId="0" fontId="35" fillId="0" borderId="71" xfId="11" applyFont="1" applyBorder="1" applyAlignment="1">
      <alignment vertical="center"/>
    </xf>
    <xf numFmtId="2" fontId="21" fillId="2" borderId="38" xfId="10" applyNumberFormat="1" applyFont="1" applyFill="1" applyBorder="1" applyAlignment="1">
      <alignment horizontal="center" vertical="center"/>
    </xf>
    <xf numFmtId="0" fontId="35" fillId="0" borderId="38" xfId="11" applyFont="1" applyBorder="1" applyAlignment="1">
      <alignment vertical="center"/>
    </xf>
    <xf numFmtId="2" fontId="21" fillId="2" borderId="71" xfId="10" applyNumberFormat="1" applyFont="1" applyFill="1" applyBorder="1" applyAlignment="1">
      <alignment horizontal="center" vertical="center"/>
    </xf>
    <xf numFmtId="0" fontId="11" fillId="6" borderId="56" xfId="11" applyFont="1" applyFill="1" applyBorder="1" applyAlignment="1">
      <alignment horizontal="center" vertical="center" wrapText="1"/>
    </xf>
    <xf numFmtId="2" fontId="13" fillId="2" borderId="60" xfId="10" applyNumberFormat="1" applyFont="1" applyFill="1" applyBorder="1" applyAlignment="1">
      <alignment horizontal="center" vertical="center"/>
    </xf>
    <xf numFmtId="0" fontId="30" fillId="0" borderId="73" xfId="11" applyFont="1" applyBorder="1" applyAlignment="1">
      <alignment vertical="center"/>
    </xf>
    <xf numFmtId="0" fontId="11" fillId="6" borderId="76" xfId="11" applyFont="1" applyFill="1" applyBorder="1" applyAlignment="1">
      <alignment horizontal="center" vertical="center"/>
    </xf>
    <xf numFmtId="2" fontId="13" fillId="2" borderId="77" xfId="10" applyNumberFormat="1" applyFont="1" applyFill="1" applyBorder="1" applyAlignment="1">
      <alignment horizontal="center" vertical="center"/>
    </xf>
    <xf numFmtId="0" fontId="30" fillId="0" borderId="78" xfId="11" applyFont="1" applyBorder="1" applyAlignment="1">
      <alignment vertical="center"/>
    </xf>
    <xf numFmtId="0" fontId="30" fillId="2" borderId="0" xfId="11" applyFont="1" applyFill="1" applyAlignment="1">
      <alignment horizontal="center" vertical="center"/>
    </xf>
    <xf numFmtId="0" fontId="8" fillId="0" borderId="0" xfId="10" applyFont="1" applyAlignment="1">
      <alignment vertical="center"/>
    </xf>
    <xf numFmtId="0" fontId="36" fillId="0" borderId="0" xfId="10" applyFont="1" applyAlignment="1">
      <alignment vertical="center"/>
    </xf>
    <xf numFmtId="0" fontId="37" fillId="0" borderId="0" xfId="11" applyFont="1" applyAlignment="1">
      <alignment horizontal="right" vertical="center"/>
    </xf>
    <xf numFmtId="2" fontId="37" fillId="2" borderId="0" xfId="10" applyNumberFormat="1" applyFont="1" applyFill="1" applyAlignment="1">
      <alignment vertical="center"/>
    </xf>
    <xf numFmtId="0" fontId="13" fillId="0" borderId="0" xfId="11" applyFont="1" applyAlignment="1">
      <alignment vertical="center"/>
    </xf>
    <xf numFmtId="170" fontId="36" fillId="2" borderId="0" xfId="10" applyNumberFormat="1" applyFont="1" applyFill="1" applyAlignment="1">
      <alignment vertical="center"/>
    </xf>
    <xf numFmtId="0" fontId="30" fillId="2" borderId="0" xfId="11" applyFont="1" applyFill="1" applyAlignment="1">
      <alignment vertical="center"/>
    </xf>
    <xf numFmtId="0" fontId="2" fillId="2" borderId="0" xfId="9" applyFont="1" applyFill="1" applyBorder="1" applyAlignment="1">
      <alignment horizontal="left" vertical="center" wrapText="1"/>
    </xf>
    <xf numFmtId="0" fontId="2" fillId="2" borderId="0" xfId="9" applyNumberFormat="1" applyFont="1" applyFill="1" applyBorder="1" applyAlignment="1">
      <alignment horizontal="center" vertical="center" wrapText="1"/>
    </xf>
    <xf numFmtId="0" fontId="2" fillId="2" borderId="0" xfId="9" applyNumberFormat="1" applyFont="1" applyFill="1" applyBorder="1" applyAlignment="1">
      <alignment horizontal="justify" vertical="center" wrapText="1"/>
    </xf>
    <xf numFmtId="0" fontId="2" fillId="2" borderId="0" xfId="9" applyNumberFormat="1" applyFont="1" applyFill="1" applyBorder="1" applyAlignment="1">
      <alignment vertical="center" wrapText="1"/>
    </xf>
    <xf numFmtId="2" fontId="30" fillId="2" borderId="0" xfId="11" applyNumberFormat="1" applyFont="1" applyFill="1" applyAlignment="1">
      <alignment horizontal="center" vertical="center"/>
    </xf>
    <xf numFmtId="2" fontId="21" fillId="2" borderId="59" xfId="10" applyNumberFormat="1" applyFont="1" applyFill="1" applyBorder="1" applyAlignment="1">
      <alignment horizontal="center" vertical="center"/>
    </xf>
    <xf numFmtId="0" fontId="5" fillId="2" borderId="4" xfId="4" applyFont="1" applyFill="1" applyBorder="1" applyAlignment="1">
      <alignment horizontal="center" vertical="center" wrapText="1"/>
    </xf>
    <xf numFmtId="0" fontId="5" fillId="2" borderId="0" xfId="4" applyFont="1" applyFill="1" applyBorder="1" applyAlignment="1">
      <alignment horizontal="center" vertical="center" wrapText="1"/>
    </xf>
    <xf numFmtId="0" fontId="5" fillId="2" borderId="5" xfId="4" applyFont="1" applyFill="1" applyBorder="1" applyAlignment="1">
      <alignment horizontal="center" vertical="center" wrapText="1"/>
    </xf>
    <xf numFmtId="0" fontId="6" fillId="2" borderId="4" xfId="4" applyFont="1" applyFill="1" applyBorder="1" applyAlignment="1">
      <alignment horizontal="center" vertical="center" wrapText="1"/>
    </xf>
    <xf numFmtId="0" fontId="6" fillId="2" borderId="0" xfId="4" applyFont="1" applyFill="1" applyBorder="1" applyAlignment="1">
      <alignment horizontal="center" vertical="center" wrapText="1"/>
    </xf>
    <xf numFmtId="0" fontId="6" fillId="2" borderId="5" xfId="4" applyFont="1" applyFill="1" applyBorder="1" applyAlignment="1">
      <alignment horizontal="center" vertical="center" wrapText="1"/>
    </xf>
    <xf numFmtId="0" fontId="7" fillId="2" borderId="4" xfId="4" applyFont="1" applyFill="1" applyBorder="1" applyAlignment="1">
      <alignment horizontal="center" vertical="center" wrapText="1"/>
    </xf>
    <xf numFmtId="0" fontId="7" fillId="2" borderId="0" xfId="4" applyFont="1" applyFill="1" applyBorder="1" applyAlignment="1">
      <alignment horizontal="center" vertical="center" wrapText="1"/>
    </xf>
    <xf numFmtId="0" fontId="7" fillId="2" borderId="5" xfId="4" applyFont="1" applyFill="1" applyBorder="1" applyAlignment="1">
      <alignment horizontal="center" vertical="center" wrapText="1"/>
    </xf>
    <xf numFmtId="0" fontId="31" fillId="0" borderId="0" xfId="0" applyFont="1" applyAlignment="1">
      <alignment horizontal="center" vertical="center"/>
    </xf>
    <xf numFmtId="0" fontId="11" fillId="2" borderId="4" xfId="5" applyFont="1" applyFill="1" applyBorder="1" applyAlignment="1">
      <alignment horizontal="center" vertical="center" wrapText="1"/>
    </xf>
    <xf numFmtId="0" fontId="11" fillId="2" borderId="0" xfId="5" applyFont="1" applyFill="1" applyAlignment="1">
      <alignment horizontal="center" vertical="center" wrapText="1"/>
    </xf>
    <xf numFmtId="0" fontId="11" fillId="2" borderId="5" xfId="5" applyFont="1" applyFill="1" applyBorder="1" applyAlignment="1">
      <alignment horizontal="center" vertical="center" wrapText="1"/>
    </xf>
    <xf numFmtId="0" fontId="17" fillId="0" borderId="8" xfId="4" applyFont="1" applyFill="1" applyBorder="1" applyAlignment="1">
      <alignment horizontal="center" vertical="center" wrapText="1"/>
    </xf>
    <xf numFmtId="0" fontId="17" fillId="0" borderId="10" xfId="4" applyFont="1" applyFill="1" applyBorder="1" applyAlignment="1">
      <alignment horizontal="center" vertical="center" wrapText="1"/>
    </xf>
    <xf numFmtId="0" fontId="17" fillId="0" borderId="9" xfId="4" applyFont="1" applyBorder="1" applyAlignment="1">
      <alignment horizontal="center" vertical="center" wrapText="1"/>
    </xf>
    <xf numFmtId="0" fontId="17" fillId="0" borderId="11" xfId="4" applyFont="1" applyBorder="1" applyAlignment="1">
      <alignment horizontal="center" vertical="center" wrapText="1"/>
    </xf>
    <xf numFmtId="0" fontId="17" fillId="0" borderId="15" xfId="4" applyFont="1" applyBorder="1" applyAlignment="1">
      <alignment horizontal="center" vertical="center" wrapText="1"/>
    </xf>
    <xf numFmtId="0" fontId="10" fillId="2" borderId="4" xfId="5" applyFont="1" applyFill="1" applyBorder="1" applyAlignment="1">
      <alignment horizontal="center" vertical="center" wrapText="1"/>
    </xf>
    <xf numFmtId="0" fontId="20" fillId="3" borderId="18" xfId="4" applyFont="1" applyFill="1" applyBorder="1" applyAlignment="1">
      <alignment horizontal="left" vertical="center" wrapText="1"/>
    </xf>
    <xf numFmtId="0" fontId="20" fillId="3" borderId="19" xfId="4" applyFont="1" applyFill="1" applyBorder="1" applyAlignment="1">
      <alignment horizontal="left" vertical="center" wrapText="1"/>
    </xf>
    <xf numFmtId="0" fontId="19" fillId="4" borderId="27" xfId="4" applyFont="1" applyFill="1" applyBorder="1" applyAlignment="1">
      <alignment horizontal="left" vertical="center" wrapText="1"/>
    </xf>
    <xf numFmtId="0" fontId="19" fillId="4" borderId="28" xfId="4" applyFont="1" applyFill="1" applyBorder="1" applyAlignment="1">
      <alignment horizontal="left" vertical="center" wrapText="1"/>
    </xf>
    <xf numFmtId="0" fontId="19" fillId="4" borderId="29" xfId="4" applyFont="1" applyFill="1" applyBorder="1" applyAlignment="1">
      <alignment horizontal="left" vertical="center" wrapText="1"/>
    </xf>
    <xf numFmtId="0" fontId="19" fillId="4" borderId="31" xfId="4" applyFont="1" applyFill="1" applyBorder="1" applyAlignment="1">
      <alignment horizontal="left" vertical="center" wrapText="1"/>
    </xf>
    <xf numFmtId="0" fontId="19" fillId="4" borderId="21" xfId="4" applyFont="1" applyFill="1" applyBorder="1" applyAlignment="1">
      <alignment horizontal="left" vertical="center" wrapText="1"/>
    </xf>
    <xf numFmtId="0" fontId="19" fillId="4" borderId="32" xfId="4" applyFont="1" applyFill="1" applyBorder="1" applyAlignment="1">
      <alignment horizontal="left" vertical="center" wrapText="1"/>
    </xf>
    <xf numFmtId="0" fontId="11" fillId="4" borderId="34" xfId="4" applyFont="1" applyFill="1" applyBorder="1" applyAlignment="1">
      <alignment horizontal="left" vertical="center" wrapText="1"/>
    </xf>
    <xf numFmtId="0" fontId="11" fillId="4" borderId="35" xfId="4" applyFont="1" applyFill="1" applyBorder="1" applyAlignment="1">
      <alignment horizontal="left" vertical="center" wrapText="1"/>
    </xf>
    <xf numFmtId="0" fontId="11" fillId="4" borderId="36" xfId="4" applyFont="1" applyFill="1" applyBorder="1" applyAlignment="1">
      <alignment horizontal="left" vertical="center" wrapText="1"/>
    </xf>
    <xf numFmtId="0" fontId="17" fillId="0" borderId="38" xfId="4" applyFont="1" applyFill="1" applyBorder="1" applyAlignment="1">
      <alignment horizontal="center" vertical="center" wrapText="1"/>
    </xf>
    <xf numFmtId="0" fontId="17" fillId="0" borderId="0" xfId="4" applyFont="1" applyBorder="1" applyAlignment="1">
      <alignment horizontal="center" vertical="center" wrapText="1"/>
    </xf>
    <xf numFmtId="0" fontId="17" fillId="0" borderId="39" xfId="4" applyFont="1" applyBorder="1" applyAlignment="1">
      <alignment horizontal="center" vertical="center" wrapText="1"/>
    </xf>
    <xf numFmtId="166" fontId="17" fillId="0" borderId="11" xfId="4" applyNumberFormat="1" applyFont="1" applyBorder="1" applyAlignment="1">
      <alignment horizontal="center" vertical="center" wrapText="1"/>
    </xf>
    <xf numFmtId="166" fontId="17" fillId="0" borderId="12" xfId="4" applyNumberFormat="1" applyFont="1" applyBorder="1" applyAlignment="1">
      <alignment horizontal="center" vertical="center" wrapText="1"/>
    </xf>
    <xf numFmtId="0" fontId="28" fillId="0" borderId="20" xfId="4" applyFont="1" applyFill="1" applyBorder="1" applyAlignment="1">
      <alignment horizontal="justify" vertical="center" wrapText="1"/>
    </xf>
    <xf numFmtId="0" fontId="28" fillId="0" borderId="21" xfId="4" applyFont="1" applyFill="1" applyBorder="1" applyAlignment="1">
      <alignment horizontal="justify" vertical="center" wrapText="1"/>
    </xf>
    <xf numFmtId="0" fontId="28" fillId="0" borderId="22" xfId="4" applyFont="1" applyFill="1" applyBorder="1" applyAlignment="1">
      <alignment horizontal="justify" vertical="center" wrapText="1"/>
    </xf>
    <xf numFmtId="0" fontId="19" fillId="4" borderId="43" xfId="4" applyFont="1" applyFill="1" applyBorder="1" applyAlignment="1">
      <alignment horizontal="left" vertical="center" wrapText="1"/>
    </xf>
    <xf numFmtId="0" fontId="19" fillId="4" borderId="24" xfId="4" applyFont="1" applyFill="1" applyBorder="1" applyAlignment="1">
      <alignment horizontal="left" vertical="center" wrapText="1"/>
    </xf>
    <xf numFmtId="0" fontId="19" fillId="4" borderId="41" xfId="4" applyFont="1" applyFill="1" applyBorder="1" applyAlignment="1">
      <alignment horizontal="left" vertical="center" wrapText="1"/>
    </xf>
    <xf numFmtId="0" fontId="27" fillId="0" borderId="17" xfId="4" applyFont="1" applyFill="1" applyBorder="1" applyAlignment="1">
      <alignment horizontal="left" vertical="center" wrapText="1"/>
    </xf>
    <xf numFmtId="0" fontId="27" fillId="0" borderId="18" xfId="4" applyFont="1" applyFill="1" applyBorder="1" applyAlignment="1">
      <alignment horizontal="left" vertical="center" wrapText="1"/>
    </xf>
    <xf numFmtId="0" fontId="28" fillId="0" borderId="23" xfId="4" applyFont="1" applyFill="1" applyBorder="1" applyAlignment="1">
      <alignment horizontal="justify" vertical="center" wrapText="1"/>
    </xf>
    <xf numFmtId="0" fontId="28" fillId="0" borderId="24" xfId="4" applyFont="1" applyFill="1" applyBorder="1" applyAlignment="1">
      <alignment horizontal="justify" vertical="center" wrapText="1"/>
    </xf>
    <xf numFmtId="0" fontId="28" fillId="0" borderId="25" xfId="4" applyFont="1" applyFill="1" applyBorder="1" applyAlignment="1">
      <alignment horizontal="justify" vertical="center" wrapText="1"/>
    </xf>
    <xf numFmtId="0" fontId="2" fillId="2" borderId="0" xfId="4" applyNumberFormat="1" applyFont="1" applyFill="1" applyBorder="1" applyAlignment="1">
      <alignment horizontal="center" vertical="center" wrapText="1"/>
    </xf>
    <xf numFmtId="0" fontId="28" fillId="2" borderId="33" xfId="4" applyFont="1" applyFill="1" applyBorder="1" applyAlignment="1">
      <alignment horizontal="justify" vertical="center" wrapText="1"/>
    </xf>
    <xf numFmtId="0" fontId="28" fillId="2" borderId="35" xfId="4" applyFont="1" applyFill="1" applyBorder="1" applyAlignment="1">
      <alignment horizontal="justify" vertical="center" wrapText="1"/>
    </xf>
    <xf numFmtId="0" fontId="28" fillId="2" borderId="45" xfId="4" applyFont="1" applyFill="1" applyBorder="1" applyAlignment="1">
      <alignment horizontal="justify" vertical="center" wrapText="1"/>
    </xf>
    <xf numFmtId="0" fontId="11" fillId="0" borderId="0" xfId="10" applyFont="1" applyAlignment="1">
      <alignment horizontal="center" vertical="center" wrapText="1"/>
    </xf>
    <xf numFmtId="0" fontId="21" fillId="0" borderId="0" xfId="10" applyFont="1" applyAlignment="1">
      <alignment horizontal="center" vertical="center" wrapText="1"/>
    </xf>
    <xf numFmtId="0" fontId="8" fillId="0" borderId="0" xfId="10" applyFont="1" applyAlignment="1">
      <alignment horizontal="center" vertical="center" wrapText="1"/>
    </xf>
    <xf numFmtId="0" fontId="32" fillId="0" borderId="0" xfId="11" applyFont="1" applyAlignment="1">
      <alignment horizontal="center" vertical="center" wrapText="1"/>
    </xf>
    <xf numFmtId="0" fontId="33" fillId="0" borderId="47" xfId="11" applyFont="1" applyBorder="1" applyAlignment="1">
      <alignment horizontal="center" vertical="center"/>
    </xf>
    <xf numFmtId="0" fontId="33" fillId="0" borderId="52" xfId="11" applyFont="1" applyBorder="1" applyAlignment="1">
      <alignment horizontal="center" vertical="center"/>
    </xf>
    <xf numFmtId="0" fontId="33" fillId="0" borderId="55" xfId="11" applyFont="1" applyBorder="1" applyAlignment="1">
      <alignment horizontal="center" vertical="center"/>
    </xf>
    <xf numFmtId="0" fontId="33" fillId="0" borderId="48" xfId="11" applyFont="1" applyBorder="1" applyAlignment="1">
      <alignment horizontal="center" vertical="center"/>
    </xf>
    <xf numFmtId="0" fontId="30" fillId="0" borderId="49" xfId="11" applyFont="1" applyBorder="1" applyAlignment="1">
      <alignment vertical="center"/>
    </xf>
    <xf numFmtId="0" fontId="13" fillId="0" borderId="51" xfId="11" applyFont="1" applyBorder="1" applyAlignment="1">
      <alignment horizontal="center" vertical="center" wrapText="1"/>
    </xf>
    <xf numFmtId="0" fontId="13" fillId="0" borderId="53" xfId="11" applyFont="1" applyBorder="1" applyAlignment="1">
      <alignment horizontal="center" vertical="center" wrapText="1"/>
    </xf>
    <xf numFmtId="0" fontId="13" fillId="0" borderId="56" xfId="11" applyFont="1" applyBorder="1" applyAlignment="1">
      <alignment horizontal="center" vertical="center" wrapText="1"/>
    </xf>
    <xf numFmtId="0" fontId="33" fillId="2" borderId="12" xfId="11" applyFont="1" applyFill="1" applyBorder="1" applyAlignment="1">
      <alignment horizontal="center" vertical="center" wrapText="1"/>
    </xf>
    <xf numFmtId="0" fontId="33" fillId="0" borderId="11" xfId="11" applyFont="1" applyBorder="1" applyAlignment="1">
      <alignment horizontal="center" vertical="center" textRotation="255" wrapText="1"/>
    </xf>
    <xf numFmtId="0" fontId="33" fillId="0" borderId="15" xfId="11" applyFont="1" applyBorder="1" applyAlignment="1">
      <alignment horizontal="center" vertical="center" textRotation="255" wrapText="1"/>
    </xf>
    <xf numFmtId="0" fontId="33" fillId="0" borderId="4" xfId="11" applyFont="1" applyBorder="1" applyAlignment="1">
      <alignment horizontal="center" vertical="center" textRotation="255" wrapText="1"/>
    </xf>
    <xf numFmtId="0" fontId="33" fillId="0" borderId="54" xfId="11" applyFont="1" applyBorder="1" applyAlignment="1">
      <alignment horizontal="center" vertical="center" textRotation="255" wrapText="1"/>
    </xf>
    <xf numFmtId="0" fontId="35" fillId="0" borderId="54" xfId="11" applyFont="1" applyBorder="1" applyAlignment="1">
      <alignment horizontal="center" vertical="center"/>
    </xf>
    <xf numFmtId="0" fontId="35" fillId="0" borderId="39" xfId="11" applyFont="1" applyBorder="1" applyAlignment="1">
      <alignment horizontal="center" vertical="center"/>
    </xf>
    <xf numFmtId="0" fontId="35" fillId="0" borderId="72" xfId="11" applyFont="1" applyBorder="1" applyAlignment="1">
      <alignment horizontal="center" vertical="center"/>
    </xf>
    <xf numFmtId="0" fontId="30" fillId="0" borderId="74" xfId="11" applyFont="1" applyBorder="1" applyAlignment="1">
      <alignment horizontal="center" vertical="center"/>
    </xf>
    <xf numFmtId="0" fontId="30" fillId="0" borderId="75" xfId="11" applyFont="1" applyBorder="1" applyAlignment="1">
      <alignment horizontal="center" vertical="center"/>
    </xf>
    <xf numFmtId="0" fontId="30" fillId="0" borderId="0" xfId="11" applyFont="1" applyAlignment="1">
      <alignment vertical="center"/>
    </xf>
    <xf numFmtId="0" fontId="33" fillId="0" borderId="1" xfId="11" applyFont="1" applyBorder="1" applyAlignment="1">
      <alignment horizontal="center" vertical="center"/>
    </xf>
    <xf numFmtId="0" fontId="33" fillId="0" borderId="2" xfId="11" applyFont="1" applyBorder="1" applyAlignment="1">
      <alignment horizontal="center" vertical="center"/>
    </xf>
    <xf numFmtId="0" fontId="33" fillId="0" borderId="3" xfId="11" applyFont="1" applyBorder="1" applyAlignment="1">
      <alignment horizontal="center" vertical="center"/>
    </xf>
    <xf numFmtId="0" fontId="33" fillId="0" borderId="54" xfId="11" applyFont="1" applyBorder="1" applyAlignment="1">
      <alignment horizontal="center" vertical="center"/>
    </xf>
    <xf numFmtId="0" fontId="33" fillId="0" borderId="39" xfId="11" applyFont="1" applyBorder="1" applyAlignment="1">
      <alignment horizontal="center" vertical="center"/>
    </xf>
    <xf numFmtId="0" fontId="33" fillId="0" borderId="16" xfId="11" applyFont="1" applyBorder="1" applyAlignment="1">
      <alignment horizontal="center" vertical="center"/>
    </xf>
    <xf numFmtId="0" fontId="30" fillId="0" borderId="79" xfId="11" applyFont="1" applyBorder="1" applyAlignment="1">
      <alignment horizontal="left" vertical="center"/>
    </xf>
  </cellXfs>
  <cellStyles count="12">
    <cellStyle name="Millares" xfId="1" builtinId="3"/>
    <cellStyle name="Millares 2 2 3" xfId="6" xr:uid="{1AE9E670-CB78-47A1-ADB8-168D7B30116D}"/>
    <cellStyle name="Moneda" xfId="2" builtinId="4"/>
    <cellStyle name="Moneda 10" xfId="7" xr:uid="{E0FFDC0E-34EE-49E8-87C0-FCB673FEC671}"/>
    <cellStyle name="Normal" xfId="0" builtinId="0"/>
    <cellStyle name="Normal 12 2" xfId="5" xr:uid="{4794872A-795B-4166-80DF-BE7F0307EE61}"/>
    <cellStyle name="Normal 12 2 2" xfId="10" xr:uid="{41768A37-0298-417A-859E-D58ABC7A9368}"/>
    <cellStyle name="Normal 3 11" xfId="4" xr:uid="{ECBD4907-15BE-43CD-BD62-7E1C248557BD}"/>
    <cellStyle name="Normal 3 11 2" xfId="9" xr:uid="{F5CB294F-274A-4FE6-90AB-E812888BA185}"/>
    <cellStyle name="Normal_ESTABLECIMIENTO Y MANTENIMIENTO" xfId="8" xr:uid="{3F4288EC-9E80-44EA-8062-6E22B9AD09EF}"/>
    <cellStyle name="Normal_ESTABLECIMIENTO Y MANTENIMIENTO 2" xfId="11" xr:uid="{3B3AB7B3-D994-4D15-8C1D-E8DBC8B8EFB1}"/>
    <cellStyle name="Porcentaje" xfId="3" builtinId="5"/>
  </cellStyles>
  <dxfs count="10">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calcChain" Target="calcChain.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Documents%20and%20Settings/mromero/Configuraci&#243;n%20local/Archivos%20temporales%20de%20Internet/OLK77/20-02-09%20observaciones%20de%20mario%20romero/enviado%20por%20la%20territorial/Documents%20and%20Settings/Jaime%20Rojas/Mis%20documentos/Contrato/Interv/JunBarba/a%20%20aaInformaci&#243;n%20GRUPO?280C58CC" TargetMode="External"/><Relationship Id="rId1" Type="http://schemas.openxmlformats.org/officeDocument/2006/relationships/externalLinkPath" Target="file:///\\280C58CC\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ocuments%20and%20Settings/svelasco/Configuraci&#243;n%20local/Archivos%20temporales%20de%20Internet/OLK4D/CUADRO%20CONVENIOS%202008%20Magdalen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ADM%20VIAL%2003%20-%20CORDOBA/ESTADO%20DE%20RED/2103mar%2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pmorales/AppData/Local/Microsoft/Windows/Temporary%20Internet%20Files/Content.Outlook/5R35UUZM/Users/pmorales/Documents/Patricia%20Morales%20P.%202008/CONVENIOS%20MUNICIPIOS/CUADRO%20CONVENIOS%202008%20Sucre.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Camilo%20Jos&#233;/AppData/Local/Microsoft/Windows/Temporary%20Internet%20Files/Content.Outlook/CFG88B27/CONSOLIDADOS/RESUMEN%20NARI&#209;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F:\Users\Camilo%20Jos&#233;\AppData\Local\Microsoft\Windows\Temporary%20Internet%20Files\Content.Outlook\CFG88B27\CONSOLIDADOS\RESUMEN%20NARI&#209;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Insumos"/>
      <sheetName val="Analisis Mano de Obra"/>
      <sheetName val="PRESUPUESTO"/>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Datos"/>
      <sheetName val="\a  aaInformación GRUPO 4\A MIn"/>
      <sheetName val="aCCIDENTES%20DE%201995%20-%2019"/>
      <sheetName val="aCCIDENTES DE 1995 - 1996.xls"/>
      <sheetName val="ACTA DE MODIFICACION  (2)"/>
      <sheetName val="INDICMICROEMP"/>
      <sheetName val="items"/>
      <sheetName val="#¡REF"/>
      <sheetName val="MATERIALES"/>
      <sheetName val="SUB APU"/>
      <sheetName val="Datos Básicos"/>
      <sheetName val="SALARIOS"/>
      <sheetName val="Informacion"/>
      <sheetName val="Informe"/>
      <sheetName val="Seguim-16"/>
      <sheetName val="INV"/>
      <sheetName val="AASHTO"/>
      <sheetName val="PESOS"/>
      <sheetName val="otr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_aCCIDENTES_DE_1995___1996_xl_2"/>
      <sheetName val="_aCCIDENTES_DE_1995___1996_xl_3"/>
      <sheetName val="_aCCIDENTES_DE_1995___1996_xl_4"/>
      <sheetName val="_aCCIDENTES_DE_1995___1996_xl_5"/>
      <sheetName val="_aCCIDENTES_DE_1995___1996_xl_6"/>
      <sheetName val="_aCCIDENTES_DE_1995___1996_xl_7"/>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sheetData sheetId="13"/>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refreshError="1"/>
      <sheetData sheetId="190"/>
      <sheetData sheetId="191" refreshError="1"/>
      <sheetData sheetId="192" refreshError="1"/>
      <sheetData sheetId="193" refreshError="1"/>
      <sheetData sheetId="194"/>
      <sheetData sheetId="195"/>
      <sheetData sheetId="196"/>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sheetData sheetId="212"/>
      <sheetData sheetId="213"/>
      <sheetData sheetId="214"/>
      <sheetData sheetId="215" refreshError="1"/>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refreshError="1"/>
      <sheetData sheetId="455"/>
      <sheetData sheetId="456"/>
      <sheetData sheetId="457"/>
      <sheetData sheetId="458" refreshError="1"/>
      <sheetData sheetId="45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20DE%201995%20-%2019"/>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MANTENIMIENTO RUTA 1001_MARZO "/>
      <sheetName val="ANEXO IX"/>
      <sheetName val="CONT_ADI"/>
      <sheetName val="Formulario N° 4"/>
      <sheetName val="MATERIALES"/>
      <sheetName val="EQUIPO"/>
      <sheetName val="otros"/>
      <sheetName val="Datos"/>
      <sheetName val="Cuadrillas"/>
      <sheetName val="Jornal"/>
      <sheetName val="APUs"/>
      <sheetName val="INSUMOS"/>
      <sheetName val="PptoGral"/>
      <sheetName val="\I\MANTENIMIENTO RUTA 1001_MARZ"/>
      <sheetName val="\F\MANTENIMIENTO RUTA 1001_MARZ"/>
      <sheetName val="a__aaInformación"/>
      <sheetName val="a__aaInformación1"/>
      <sheetName val="a__aaInformación2"/>
      <sheetName val="\\SERVIDOR\Public2\MANTENIMIENT"/>
      <sheetName val="Concretos y morteros"/>
      <sheetName val="Datos iniciales "/>
      <sheetName val="Transporte"/>
      <sheetName val="\Users\USUARIO\Downloads\MANTEN"/>
      <sheetName val="INDICMICROEMP"/>
      <sheetName val="INDICE"/>
      <sheetName val="Fornato 6"/>
      <sheetName val="\G\I\MANTENIMIENTO RUTA 1001_MA"/>
      <sheetName val="\D\MANTENIMIENTO RUTA 1001_MARZ"/>
      <sheetName val="\G\D\MANTENIMIENTO RUTA 1001_MA"/>
      <sheetName val="#REF"/>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Materiales"/>
      <sheetName val="Cuadrillas"/>
      <sheetName val="Concretos y morteros"/>
      <sheetName val="Equipo"/>
      <sheetName val="Datos iniciales "/>
      <sheetName val="Transporte"/>
      <sheetName val="ANEXO 7"/>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INSUMOS"/>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2">
          <cell r="R2">
            <v>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otros"/>
      <sheetName val="PRESUPUESTO"/>
      <sheetName val="Informe"/>
      <sheetName val="Seguim-16"/>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gdalena PIR 2008"/>
      <sheetName val="Magdalena PIR 2009"/>
      <sheetName val="Información para Prorrogas"/>
      <sheetName val="Inf. Comisión Feb.10"/>
      <sheetName val="Inf. Consejo Comunal"/>
      <sheetName val="Magdalena_PIR_2008"/>
      <sheetName val="Magdalena_PIR_2009"/>
      <sheetName val="Información_para_Prorrogas"/>
      <sheetName val="Inf__Comisión_Feb_10"/>
      <sheetName val="Inf__Consejo_Comunal"/>
      <sheetName val="Magdalena_PIR_20081"/>
      <sheetName val="Magdalena_PIR_20091"/>
      <sheetName val="Información_para_Prorrogas1"/>
      <sheetName val="Inf__Comisión_Feb_101"/>
      <sheetName val="Inf__Consejo_Comunal1"/>
      <sheetName val="Magdalena_PIR_20082"/>
      <sheetName val="Magdalena_PIR_20092"/>
      <sheetName val="Información_para_Prorrogas2"/>
      <sheetName val="Inf__Comisión_Feb_102"/>
      <sheetName val="Inf__Consejo_Comunal2"/>
      <sheetName val="Magdalena_PIR_20083"/>
      <sheetName val="Magdalena_PIR_20093"/>
      <sheetName val="Información_para_Prorrogas3"/>
      <sheetName val="Inf__Comisión_Feb_103"/>
      <sheetName val="Inf__Consejo_Comunal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BASE"/>
      <sheetName val="FLUJOS"/>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s>
    <sheetDataSet>
      <sheetData sheetId="0"/>
      <sheetData sheetId="1"/>
      <sheetData sheetId="2"/>
      <sheetData sheetId="3"/>
      <sheetData sheetId="4"/>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BASE"/>
      <sheetName val="Presup Av 1o de mayo con 73a "/>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cre PIR 2008"/>
      <sheetName val="Sucre PIR 2009"/>
      <sheetName val="Inf. Director"/>
      <sheetName val="Información para Prorroga"/>
      <sheetName val="Sucre_PIR_2008"/>
      <sheetName val="Sucre_PIR_2009"/>
      <sheetName val="Inf__Director"/>
      <sheetName val="Información_para_Prorroga"/>
      <sheetName val="Sucre_PIR_20081"/>
      <sheetName val="Sucre_PIR_20091"/>
      <sheetName val="Inf__Director1"/>
      <sheetName val="Información_para_Prorroga1"/>
      <sheetName val="Sucre_PIR_20082"/>
      <sheetName val="Sucre_PIR_20092"/>
      <sheetName val="Inf__Director2"/>
      <sheetName val="Información_para_Prorroga2"/>
      <sheetName val="Sucre_PIR_20083"/>
      <sheetName val="Sucre_PIR_20093"/>
      <sheetName val="Inf__Director3"/>
      <sheetName val="Información_para_Prorrog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ARIÑO"/>
      <sheetName val="Hoja1"/>
      <sheetName val="Hoja2"/>
      <sheetName val="Hoja3"/>
    </sheetNames>
    <sheetDataSet>
      <sheetData sheetId="0">
        <row r="11">
          <cell r="A11" t="str">
            <v>GAG</v>
          </cell>
          <cell r="B11" t="str">
            <v>Nariño</v>
          </cell>
          <cell r="C11" t="str">
            <v>ALBAN</v>
          </cell>
          <cell r="D11" t="str">
            <v>NO</v>
          </cell>
          <cell r="E11" t="str">
            <v>SI</v>
          </cell>
          <cell r="F11" t="str">
            <v>SI</v>
          </cell>
          <cell r="G11" t="str">
            <v>SI</v>
          </cell>
          <cell r="H11" t="str">
            <v>SI</v>
          </cell>
          <cell r="I11" t="str">
            <v>SI</v>
          </cell>
          <cell r="J11" t="str">
            <v>NO</v>
          </cell>
          <cell r="K11">
            <v>6</v>
          </cell>
          <cell r="L11" t="str">
            <v>SI</v>
          </cell>
          <cell r="M11" t="str">
            <v>NO</v>
          </cell>
          <cell r="N11" t="str">
            <v>SI</v>
          </cell>
          <cell r="O11" t="str">
            <v>NO</v>
          </cell>
          <cell r="P11" t="str">
            <v>SI</v>
          </cell>
          <cell r="Q11">
            <v>0</v>
          </cell>
          <cell r="R11">
            <v>290</v>
          </cell>
          <cell r="S11">
            <v>150000000</v>
          </cell>
          <cell r="T11">
            <v>0</v>
          </cell>
          <cell r="U11">
            <v>150000000</v>
          </cell>
          <cell r="V11">
            <v>0</v>
          </cell>
          <cell r="W11">
            <v>150000000</v>
          </cell>
          <cell r="X11">
            <v>1</v>
          </cell>
        </row>
        <row r="12">
          <cell r="A12" t="str">
            <v>GAG</v>
          </cell>
          <cell r="B12" t="str">
            <v>Nariño</v>
          </cell>
          <cell r="C12" t="str">
            <v>ALDANA</v>
          </cell>
          <cell r="D12" t="str">
            <v>NO</v>
          </cell>
          <cell r="E12" t="str">
            <v>SI</v>
          </cell>
          <cell r="F12" t="str">
            <v>SI</v>
          </cell>
          <cell r="G12" t="str">
            <v>SI</v>
          </cell>
          <cell r="H12" t="str">
            <v>SI</v>
          </cell>
          <cell r="I12" t="str">
            <v>SI</v>
          </cell>
          <cell r="J12" t="str">
            <v>NO</v>
          </cell>
          <cell r="K12">
            <v>6</v>
          </cell>
          <cell r="L12" t="str">
            <v>SI</v>
          </cell>
          <cell r="M12" t="str">
            <v>NO</v>
          </cell>
          <cell r="N12" t="str">
            <v>NO</v>
          </cell>
          <cell r="O12" t="str">
            <v>NO</v>
          </cell>
          <cell r="P12" t="str">
            <v>SI</v>
          </cell>
          <cell r="Q12">
            <v>0</v>
          </cell>
          <cell r="R12">
            <v>90</v>
          </cell>
          <cell r="S12">
            <v>123000000</v>
          </cell>
          <cell r="T12">
            <v>0</v>
          </cell>
          <cell r="U12">
            <v>123000000</v>
          </cell>
          <cell r="V12">
            <v>0</v>
          </cell>
          <cell r="W12">
            <v>123000000</v>
          </cell>
          <cell r="X12">
            <v>1</v>
          </cell>
        </row>
        <row r="13">
          <cell r="A13" t="str">
            <v>GAG</v>
          </cell>
          <cell r="B13" t="str">
            <v>Nariño</v>
          </cell>
          <cell r="C13" t="str">
            <v>ANCUYA</v>
          </cell>
          <cell r="D13" t="str">
            <v>NO</v>
          </cell>
          <cell r="E13" t="str">
            <v>SI</v>
          </cell>
          <cell r="F13" t="str">
            <v>SI</v>
          </cell>
          <cell r="G13" t="str">
            <v>SI</v>
          </cell>
          <cell r="H13" t="str">
            <v>SI</v>
          </cell>
          <cell r="I13" t="str">
            <v>SI</v>
          </cell>
          <cell r="J13" t="str">
            <v>SI</v>
          </cell>
          <cell r="K13">
            <v>6</v>
          </cell>
          <cell r="L13" t="str">
            <v>SI</v>
          </cell>
          <cell r="M13" t="str">
            <v>NO</v>
          </cell>
          <cell r="N13" t="str">
            <v>NO</v>
          </cell>
          <cell r="O13" t="str">
            <v>NO</v>
          </cell>
          <cell r="P13" t="str">
            <v>SI</v>
          </cell>
          <cell r="Q13">
            <v>0</v>
          </cell>
          <cell r="R13">
            <v>105</v>
          </cell>
          <cell r="S13">
            <v>127000000</v>
          </cell>
          <cell r="T13">
            <v>0</v>
          </cell>
          <cell r="U13">
            <v>127000000</v>
          </cell>
          <cell r="V13">
            <v>0</v>
          </cell>
          <cell r="W13">
            <v>127000000</v>
          </cell>
          <cell r="X13">
            <v>1</v>
          </cell>
        </row>
        <row r="14">
          <cell r="A14" t="str">
            <v>GAG</v>
          </cell>
          <cell r="B14" t="str">
            <v>Nariño</v>
          </cell>
          <cell r="C14" t="str">
            <v>ARBOLEDA</v>
          </cell>
          <cell r="D14" t="str">
            <v>NO</v>
          </cell>
          <cell r="E14" t="str">
            <v>SI</v>
          </cell>
          <cell r="F14" t="str">
            <v>SI</v>
          </cell>
          <cell r="G14" t="str">
            <v>SI</v>
          </cell>
          <cell r="H14" t="str">
            <v>SI</v>
          </cell>
          <cell r="I14" t="str">
            <v>SI</v>
          </cell>
          <cell r="J14" t="str">
            <v>SI</v>
          </cell>
          <cell r="K14">
            <v>6</v>
          </cell>
          <cell r="L14" t="str">
            <v>SI</v>
          </cell>
          <cell r="M14" t="str">
            <v>NO</v>
          </cell>
          <cell r="N14" t="str">
            <v>NO</v>
          </cell>
          <cell r="O14" t="str">
            <v>NO</v>
          </cell>
          <cell r="P14" t="str">
            <v>SI</v>
          </cell>
          <cell r="Q14">
            <v>32.1</v>
          </cell>
          <cell r="R14">
            <v>33.5</v>
          </cell>
          <cell r="S14">
            <v>109000000</v>
          </cell>
          <cell r="T14">
            <v>50000000</v>
          </cell>
          <cell r="U14">
            <v>59000000</v>
          </cell>
          <cell r="V14">
            <v>0</v>
          </cell>
          <cell r="W14">
            <v>109000000</v>
          </cell>
          <cell r="X14">
            <v>1</v>
          </cell>
        </row>
        <row r="15">
          <cell r="A15" t="str">
            <v>GAG</v>
          </cell>
          <cell r="B15" t="str">
            <v>Nariño</v>
          </cell>
          <cell r="C15" t="str">
            <v>BARBACOAS</v>
          </cell>
          <cell r="D15" t="str">
            <v>NO</v>
          </cell>
          <cell r="E15" t="str">
            <v>SI</v>
          </cell>
          <cell r="F15" t="str">
            <v>SI</v>
          </cell>
          <cell r="G15" t="str">
            <v>SI</v>
          </cell>
          <cell r="H15" t="str">
            <v>SI</v>
          </cell>
          <cell r="I15" t="str">
            <v>SI</v>
          </cell>
          <cell r="J15" t="str">
            <v>NO</v>
          </cell>
          <cell r="K15">
            <v>6</v>
          </cell>
          <cell r="L15" t="str">
            <v>SI</v>
          </cell>
          <cell r="M15" t="str">
            <v>NO</v>
          </cell>
          <cell r="N15" t="str">
            <v>SI</v>
          </cell>
          <cell r="O15" t="str">
            <v>NO</v>
          </cell>
          <cell r="P15" t="str">
            <v>SI</v>
          </cell>
          <cell r="Q15">
            <v>10.35</v>
          </cell>
          <cell r="R15">
            <v>50</v>
          </cell>
          <cell r="S15">
            <v>113000000</v>
          </cell>
          <cell r="T15">
            <v>50000000</v>
          </cell>
          <cell r="U15">
            <v>63000000</v>
          </cell>
          <cell r="V15">
            <v>0</v>
          </cell>
          <cell r="W15">
            <v>113000000</v>
          </cell>
          <cell r="X15">
            <v>1</v>
          </cell>
        </row>
        <row r="16">
          <cell r="A16" t="str">
            <v>GAG</v>
          </cell>
          <cell r="B16" t="str">
            <v>Nariño</v>
          </cell>
          <cell r="C16" t="str">
            <v>BELEN</v>
          </cell>
          <cell r="D16" t="str">
            <v>NO</v>
          </cell>
          <cell r="E16" t="str">
            <v>SI</v>
          </cell>
          <cell r="F16" t="str">
            <v>SI</v>
          </cell>
          <cell r="G16" t="str">
            <v>SI</v>
          </cell>
          <cell r="H16" t="str">
            <v>SI</v>
          </cell>
          <cell r="I16" t="str">
            <v>SI</v>
          </cell>
          <cell r="J16" t="str">
            <v>SI</v>
          </cell>
          <cell r="K16">
            <v>6</v>
          </cell>
          <cell r="L16" t="str">
            <v>SI</v>
          </cell>
          <cell r="M16" t="str">
            <v>NO</v>
          </cell>
          <cell r="N16" t="str">
            <v>NO</v>
          </cell>
          <cell r="O16" t="str">
            <v>NO</v>
          </cell>
          <cell r="P16" t="str">
            <v>SI</v>
          </cell>
          <cell r="Q16">
            <v>25.5</v>
          </cell>
          <cell r="R16">
            <v>38</v>
          </cell>
          <cell r="S16">
            <v>110000000</v>
          </cell>
          <cell r="T16">
            <v>50000000</v>
          </cell>
          <cell r="U16">
            <v>60000000</v>
          </cell>
          <cell r="V16">
            <v>0</v>
          </cell>
          <cell r="W16">
            <v>110000000</v>
          </cell>
          <cell r="X16">
            <v>1</v>
          </cell>
        </row>
        <row r="17">
          <cell r="A17" t="str">
            <v>GAG</v>
          </cell>
          <cell r="B17" t="str">
            <v xml:space="preserve">Nariño* </v>
          </cell>
          <cell r="C17" t="str">
            <v>BUESACO</v>
          </cell>
          <cell r="D17" t="str">
            <v>NO</v>
          </cell>
          <cell r="E17" t="str">
            <v>SI</v>
          </cell>
          <cell r="F17" t="str">
            <v>SI</v>
          </cell>
          <cell r="G17" t="str">
            <v>SI</v>
          </cell>
          <cell r="H17" t="str">
            <v>SI</v>
          </cell>
          <cell r="I17" t="str">
            <v>SI</v>
          </cell>
          <cell r="J17" t="str">
            <v>NO</v>
          </cell>
          <cell r="K17">
            <v>6</v>
          </cell>
          <cell r="L17" t="str">
            <v>SI</v>
          </cell>
          <cell r="M17" t="str">
            <v>NO</v>
          </cell>
          <cell r="N17" t="str">
            <v>SI</v>
          </cell>
          <cell r="O17" t="str">
            <v>NO</v>
          </cell>
          <cell r="P17" t="str">
            <v>SI</v>
          </cell>
          <cell r="Q17">
            <v>13.2</v>
          </cell>
          <cell r="R17">
            <v>13.2</v>
          </cell>
          <cell r="S17">
            <v>150000000</v>
          </cell>
          <cell r="T17">
            <v>50000000</v>
          </cell>
          <cell r="U17">
            <v>100000000</v>
          </cell>
          <cell r="V17">
            <v>0</v>
          </cell>
          <cell r="W17">
            <v>150000000</v>
          </cell>
          <cell r="X17">
            <v>1</v>
          </cell>
        </row>
        <row r="18">
          <cell r="A18" t="str">
            <v>GAG</v>
          </cell>
          <cell r="B18" t="str">
            <v>Nariño</v>
          </cell>
          <cell r="C18" t="str">
            <v>COLON</v>
          </cell>
          <cell r="D18" t="str">
            <v>NO</v>
          </cell>
          <cell r="E18" t="str">
            <v>SI</v>
          </cell>
          <cell r="F18" t="str">
            <v>SI</v>
          </cell>
          <cell r="G18" t="str">
            <v>SI</v>
          </cell>
          <cell r="H18" t="str">
            <v>SI</v>
          </cell>
          <cell r="I18" t="str">
            <v>SI</v>
          </cell>
          <cell r="J18" t="str">
            <v>SI</v>
          </cell>
          <cell r="K18">
            <v>6</v>
          </cell>
          <cell r="L18" t="str">
            <v>SI</v>
          </cell>
          <cell r="M18" t="str">
            <v>NO</v>
          </cell>
          <cell r="N18" t="str">
            <v>SI</v>
          </cell>
          <cell r="O18" t="str">
            <v>NO</v>
          </cell>
          <cell r="P18" t="str">
            <v>SI</v>
          </cell>
          <cell r="Q18">
            <v>29.8</v>
          </cell>
          <cell r="R18">
            <v>87</v>
          </cell>
          <cell r="S18">
            <v>123000000</v>
          </cell>
          <cell r="T18">
            <v>50000000</v>
          </cell>
          <cell r="U18">
            <v>73000000</v>
          </cell>
          <cell r="V18">
            <v>0</v>
          </cell>
          <cell r="W18">
            <v>123000000</v>
          </cell>
          <cell r="X18">
            <v>1</v>
          </cell>
        </row>
        <row r="19">
          <cell r="A19" t="str">
            <v>GAG</v>
          </cell>
          <cell r="B19" t="str">
            <v>Nariño*</v>
          </cell>
          <cell r="C19" t="str">
            <v>CONSACA</v>
          </cell>
          <cell r="D19" t="str">
            <v>SI</v>
          </cell>
          <cell r="E19" t="str">
            <v>SI</v>
          </cell>
          <cell r="F19" t="str">
            <v>SI</v>
          </cell>
          <cell r="G19" t="str">
            <v>SI</v>
          </cell>
          <cell r="H19" t="str">
            <v>SI</v>
          </cell>
          <cell r="I19" t="str">
            <v>SI</v>
          </cell>
          <cell r="J19" t="str">
            <v>SI</v>
          </cell>
          <cell r="K19">
            <v>6</v>
          </cell>
          <cell r="L19" t="str">
            <v>SI</v>
          </cell>
          <cell r="M19" t="str">
            <v>NO</v>
          </cell>
          <cell r="N19" t="str">
            <v>SI</v>
          </cell>
          <cell r="O19" t="str">
            <v>NO</v>
          </cell>
          <cell r="P19" t="str">
            <v>SI</v>
          </cell>
          <cell r="Q19">
            <v>7.2</v>
          </cell>
          <cell r="R19">
            <v>89.32</v>
          </cell>
          <cell r="S19">
            <v>150000000</v>
          </cell>
          <cell r="T19">
            <v>50000000</v>
          </cell>
          <cell r="U19">
            <v>100000000</v>
          </cell>
          <cell r="V19">
            <v>10000000</v>
          </cell>
          <cell r="W19">
            <v>160000000</v>
          </cell>
          <cell r="X19">
            <v>1</v>
          </cell>
        </row>
        <row r="20">
          <cell r="A20" t="str">
            <v>GAG</v>
          </cell>
          <cell r="B20" t="str">
            <v>Nariño</v>
          </cell>
          <cell r="C20" t="str">
            <v>CONTADERO</v>
          </cell>
          <cell r="D20" t="str">
            <v>NO</v>
          </cell>
          <cell r="E20" t="str">
            <v>SI</v>
          </cell>
          <cell r="F20" t="str">
            <v>SI</v>
          </cell>
          <cell r="G20" t="str">
            <v>SI</v>
          </cell>
          <cell r="H20" t="str">
            <v>SI</v>
          </cell>
          <cell r="I20" t="str">
            <v>SI</v>
          </cell>
          <cell r="J20" t="str">
            <v>SI</v>
          </cell>
          <cell r="K20">
            <v>6</v>
          </cell>
          <cell r="L20" t="str">
            <v>SI</v>
          </cell>
          <cell r="M20" t="str">
            <v>NO</v>
          </cell>
          <cell r="N20" t="str">
            <v>NO</v>
          </cell>
          <cell r="O20" t="str">
            <v>NO</v>
          </cell>
          <cell r="P20" t="str">
            <v>SI</v>
          </cell>
          <cell r="Q20">
            <v>13</v>
          </cell>
          <cell r="R20">
            <v>148</v>
          </cell>
          <cell r="S20">
            <v>139000000</v>
          </cell>
          <cell r="T20">
            <v>50000000</v>
          </cell>
          <cell r="U20">
            <v>89000000</v>
          </cell>
          <cell r="V20">
            <v>0</v>
          </cell>
          <cell r="W20">
            <v>139000000</v>
          </cell>
          <cell r="X20">
            <v>1</v>
          </cell>
        </row>
        <row r="21">
          <cell r="A21" t="str">
            <v>GAG</v>
          </cell>
          <cell r="B21" t="str">
            <v>Nariño</v>
          </cell>
          <cell r="C21" t="str">
            <v>CORDOBA</v>
          </cell>
          <cell r="D21" t="str">
            <v>NO</v>
          </cell>
          <cell r="E21" t="str">
            <v>NO</v>
          </cell>
          <cell r="F21" t="str">
            <v>SI</v>
          </cell>
          <cell r="G21" t="str">
            <v>SI</v>
          </cell>
          <cell r="H21" t="str">
            <v>SI</v>
          </cell>
          <cell r="I21" t="str">
            <v>SI</v>
          </cell>
          <cell r="J21" t="str">
            <v>SI</v>
          </cell>
          <cell r="K21">
            <v>6</v>
          </cell>
          <cell r="L21" t="str">
            <v>SI</v>
          </cell>
          <cell r="M21" t="str">
            <v>NO</v>
          </cell>
          <cell r="N21" t="str">
            <v>NO</v>
          </cell>
          <cell r="O21" t="str">
            <v>NO</v>
          </cell>
          <cell r="P21" t="str">
            <v>SI</v>
          </cell>
          <cell r="Q21">
            <v>14.7</v>
          </cell>
          <cell r="R21">
            <v>124.9</v>
          </cell>
          <cell r="S21">
            <v>133000000</v>
          </cell>
          <cell r="T21">
            <v>50000000</v>
          </cell>
          <cell r="U21">
            <v>83000000</v>
          </cell>
          <cell r="V21">
            <v>0</v>
          </cell>
          <cell r="W21">
            <v>133000000</v>
          </cell>
          <cell r="X21">
            <v>1</v>
          </cell>
        </row>
        <row r="22">
          <cell r="A22" t="str">
            <v>GAG</v>
          </cell>
          <cell r="B22" t="str">
            <v>Nariño</v>
          </cell>
          <cell r="C22" t="str">
            <v>CUASPUD</v>
          </cell>
          <cell r="D22" t="str">
            <v>SI</v>
          </cell>
          <cell r="E22" t="str">
            <v>SI</v>
          </cell>
          <cell r="F22" t="str">
            <v>SI</v>
          </cell>
          <cell r="G22" t="str">
            <v>SI</v>
          </cell>
          <cell r="H22" t="str">
            <v>SI</v>
          </cell>
          <cell r="I22" t="str">
            <v>SI</v>
          </cell>
          <cell r="J22" t="str">
            <v>NO</v>
          </cell>
          <cell r="K22">
            <v>6</v>
          </cell>
          <cell r="L22" t="str">
            <v>SI</v>
          </cell>
          <cell r="M22" t="str">
            <v>NO</v>
          </cell>
          <cell r="N22" t="str">
            <v>SI</v>
          </cell>
          <cell r="O22" t="str">
            <v>NO</v>
          </cell>
          <cell r="P22" t="str">
            <v>SI</v>
          </cell>
          <cell r="Q22">
            <v>0</v>
          </cell>
          <cell r="R22">
            <v>36.9</v>
          </cell>
          <cell r="S22">
            <v>110000000</v>
          </cell>
          <cell r="T22">
            <v>0</v>
          </cell>
          <cell r="U22">
            <v>110000000</v>
          </cell>
          <cell r="V22">
            <v>18000000</v>
          </cell>
          <cell r="W22">
            <v>128000000</v>
          </cell>
          <cell r="X22">
            <v>1</v>
          </cell>
        </row>
        <row r="23">
          <cell r="A23" t="str">
            <v>GAG</v>
          </cell>
          <cell r="B23" t="str">
            <v>Nariño</v>
          </cell>
          <cell r="C23" t="str">
            <v>CUMBAL</v>
          </cell>
          <cell r="D23" t="str">
            <v>NO</v>
          </cell>
          <cell r="E23" t="str">
            <v>SI</v>
          </cell>
          <cell r="F23" t="str">
            <v>SI</v>
          </cell>
          <cell r="G23" t="str">
            <v>SI</v>
          </cell>
          <cell r="H23" t="str">
            <v>SI</v>
          </cell>
          <cell r="I23" t="str">
            <v>SI</v>
          </cell>
          <cell r="J23" t="str">
            <v>SI</v>
          </cell>
          <cell r="K23">
            <v>6</v>
          </cell>
          <cell r="L23" t="str">
            <v>SI</v>
          </cell>
          <cell r="M23" t="str">
            <v>NO</v>
          </cell>
          <cell r="N23" t="str">
            <v>NO</v>
          </cell>
          <cell r="O23" t="str">
            <v>NO</v>
          </cell>
          <cell r="P23" t="str">
            <v>SI</v>
          </cell>
          <cell r="Q23">
            <v>83.25</v>
          </cell>
          <cell r="R23">
            <v>330</v>
          </cell>
          <cell r="S23">
            <v>150000000</v>
          </cell>
          <cell r="T23">
            <v>70000000</v>
          </cell>
          <cell r="U23">
            <v>80000000</v>
          </cell>
          <cell r="V23">
            <v>0</v>
          </cell>
          <cell r="W23">
            <v>150000000</v>
          </cell>
          <cell r="X23">
            <v>1</v>
          </cell>
        </row>
        <row r="24">
          <cell r="A24" t="str">
            <v>GAG</v>
          </cell>
          <cell r="B24" t="str">
            <v>Nariño</v>
          </cell>
          <cell r="C24" t="str">
            <v>CUMBITARA</v>
          </cell>
          <cell r="D24" t="str">
            <v>NO</v>
          </cell>
          <cell r="E24" t="str">
            <v>SI</v>
          </cell>
          <cell r="F24" t="str">
            <v>SI</v>
          </cell>
          <cell r="G24" t="str">
            <v>SI</v>
          </cell>
          <cell r="H24" t="str">
            <v>SI</v>
          </cell>
          <cell r="I24" t="str">
            <v>SI</v>
          </cell>
          <cell r="J24" t="str">
            <v>SI</v>
          </cell>
          <cell r="K24">
            <v>6</v>
          </cell>
          <cell r="L24" t="str">
            <v>SI</v>
          </cell>
          <cell r="M24" t="str">
            <v>NO</v>
          </cell>
          <cell r="N24" t="str">
            <v>NO</v>
          </cell>
          <cell r="O24" t="str">
            <v>NO</v>
          </cell>
          <cell r="P24" t="str">
            <v>SI</v>
          </cell>
          <cell r="Q24">
            <v>18.05</v>
          </cell>
          <cell r="R24">
            <v>115</v>
          </cell>
          <cell r="S24">
            <v>130000000</v>
          </cell>
          <cell r="T24">
            <v>50000000</v>
          </cell>
          <cell r="U24">
            <v>80000000</v>
          </cell>
          <cell r="V24">
            <v>0</v>
          </cell>
          <cell r="W24">
            <v>130000000</v>
          </cell>
          <cell r="X24">
            <v>1</v>
          </cell>
        </row>
        <row r="25">
          <cell r="A25" t="str">
            <v>GAG</v>
          </cell>
          <cell r="B25" t="str">
            <v>Nariño</v>
          </cell>
          <cell r="C25" t="str">
            <v>CHACHAGUI</v>
          </cell>
          <cell r="D25" t="str">
            <v>NO</v>
          </cell>
          <cell r="E25" t="str">
            <v>Decr</v>
          </cell>
          <cell r="F25" t="str">
            <v>SI</v>
          </cell>
          <cell r="G25" t="str">
            <v>SI</v>
          </cell>
          <cell r="H25" t="str">
            <v>SI</v>
          </cell>
          <cell r="I25" t="str">
            <v>SI</v>
          </cell>
          <cell r="J25" t="str">
            <v>NO</v>
          </cell>
          <cell r="K25">
            <v>6</v>
          </cell>
          <cell r="L25" t="str">
            <v>SI</v>
          </cell>
          <cell r="M25" t="str">
            <v>NO</v>
          </cell>
          <cell r="N25" t="str">
            <v>SI</v>
          </cell>
          <cell r="O25" t="str">
            <v>NO</v>
          </cell>
          <cell r="P25" t="str">
            <v>SI</v>
          </cell>
          <cell r="Q25">
            <v>16.45</v>
          </cell>
          <cell r="R25">
            <v>88</v>
          </cell>
          <cell r="S25">
            <v>123000000</v>
          </cell>
          <cell r="T25">
            <v>50000000</v>
          </cell>
          <cell r="U25">
            <v>73000000</v>
          </cell>
          <cell r="V25">
            <v>0</v>
          </cell>
          <cell r="W25">
            <v>123000000</v>
          </cell>
          <cell r="X25">
            <v>1</v>
          </cell>
        </row>
        <row r="26">
          <cell r="A26" t="str">
            <v>GAG</v>
          </cell>
          <cell r="B26" t="str">
            <v>Nariño</v>
          </cell>
          <cell r="C26" t="str">
            <v>EL PEÑOL</v>
          </cell>
          <cell r="D26" t="str">
            <v>NO</v>
          </cell>
          <cell r="E26" t="str">
            <v>SI</v>
          </cell>
          <cell r="F26" t="str">
            <v>SI</v>
          </cell>
          <cell r="G26" t="str">
            <v>SI</v>
          </cell>
          <cell r="H26" t="str">
            <v>NO</v>
          </cell>
          <cell r="I26" t="str">
            <v>SI</v>
          </cell>
          <cell r="J26" t="str">
            <v>SI</v>
          </cell>
          <cell r="K26">
            <v>6</v>
          </cell>
          <cell r="L26" t="str">
            <v>SI</v>
          </cell>
          <cell r="M26" t="str">
            <v>NO</v>
          </cell>
          <cell r="N26" t="str">
            <v>SI</v>
          </cell>
          <cell r="O26" t="str">
            <v>NO</v>
          </cell>
          <cell r="P26" t="str">
            <v>SI</v>
          </cell>
          <cell r="Q26">
            <v>0</v>
          </cell>
          <cell r="R26">
            <v>35</v>
          </cell>
          <cell r="S26">
            <v>109000000</v>
          </cell>
          <cell r="T26">
            <v>0</v>
          </cell>
          <cell r="U26">
            <v>109000000</v>
          </cell>
          <cell r="V26">
            <v>0</v>
          </cell>
          <cell r="W26">
            <v>109000000</v>
          </cell>
          <cell r="X26">
            <v>1</v>
          </cell>
        </row>
        <row r="27">
          <cell r="A27" t="str">
            <v>GAG</v>
          </cell>
          <cell r="B27" t="str">
            <v>Nariño*</v>
          </cell>
          <cell r="C27" t="str">
            <v>EL ROSARIO</v>
          </cell>
          <cell r="D27" t="str">
            <v>NO</v>
          </cell>
          <cell r="E27" t="str">
            <v>SI</v>
          </cell>
          <cell r="F27" t="str">
            <v>SI</v>
          </cell>
          <cell r="G27" t="str">
            <v>SI</v>
          </cell>
          <cell r="H27" t="str">
            <v>SI</v>
          </cell>
          <cell r="I27" t="str">
            <v>SI</v>
          </cell>
          <cell r="J27" t="str">
            <v>NO</v>
          </cell>
          <cell r="K27">
            <v>6</v>
          </cell>
          <cell r="L27" t="str">
            <v>SI</v>
          </cell>
          <cell r="M27" t="str">
            <v>NO</v>
          </cell>
          <cell r="N27" t="str">
            <v>SI</v>
          </cell>
          <cell r="O27" t="str">
            <v>NO</v>
          </cell>
          <cell r="P27" t="str">
            <v>SI</v>
          </cell>
          <cell r="Q27">
            <v>25.1</v>
          </cell>
          <cell r="R27">
            <v>220</v>
          </cell>
          <cell r="S27">
            <v>150000000</v>
          </cell>
          <cell r="T27">
            <v>50000000</v>
          </cell>
          <cell r="U27">
            <v>100000000</v>
          </cell>
          <cell r="V27">
            <v>0</v>
          </cell>
          <cell r="W27">
            <v>150000000</v>
          </cell>
          <cell r="X27">
            <v>1</v>
          </cell>
        </row>
        <row r="28">
          <cell r="A28" t="str">
            <v>GAG</v>
          </cell>
          <cell r="B28" t="str">
            <v>Nariño</v>
          </cell>
          <cell r="C28" t="str">
            <v>EL TABLON DE GOMEZ</v>
          </cell>
          <cell r="D28" t="str">
            <v>NO</v>
          </cell>
          <cell r="E28" t="str">
            <v>SI</v>
          </cell>
          <cell r="F28" t="str">
            <v>SI</v>
          </cell>
          <cell r="G28" t="str">
            <v>SI</v>
          </cell>
          <cell r="H28" t="str">
            <v>SI</v>
          </cell>
          <cell r="I28" t="str">
            <v>SI</v>
          </cell>
          <cell r="J28" t="str">
            <v>SI</v>
          </cell>
          <cell r="K28">
            <v>6</v>
          </cell>
          <cell r="L28" t="str">
            <v>SI</v>
          </cell>
          <cell r="M28" t="str">
            <v>NO</v>
          </cell>
          <cell r="N28" t="str">
            <v>SI</v>
          </cell>
          <cell r="O28" t="str">
            <v>NO</v>
          </cell>
          <cell r="P28" t="str">
            <v>SI</v>
          </cell>
          <cell r="Q28">
            <v>23.3</v>
          </cell>
          <cell r="R28">
            <v>85</v>
          </cell>
          <cell r="S28">
            <v>122000000</v>
          </cell>
          <cell r="T28">
            <v>50000000</v>
          </cell>
          <cell r="U28">
            <v>72000000</v>
          </cell>
          <cell r="V28">
            <v>0</v>
          </cell>
          <cell r="W28">
            <v>122000000</v>
          </cell>
          <cell r="X28">
            <v>1</v>
          </cell>
        </row>
        <row r="29">
          <cell r="A29" t="str">
            <v>GAG</v>
          </cell>
          <cell r="B29" t="str">
            <v>Nariño</v>
          </cell>
          <cell r="C29" t="str">
            <v>EL TAMBO</v>
          </cell>
          <cell r="D29" t="str">
            <v>NO</v>
          </cell>
          <cell r="E29" t="str">
            <v>NO</v>
          </cell>
          <cell r="F29" t="str">
            <v>SI</v>
          </cell>
          <cell r="G29" t="str">
            <v>SI</v>
          </cell>
          <cell r="H29" t="str">
            <v>SI</v>
          </cell>
          <cell r="I29" t="str">
            <v>SI</v>
          </cell>
          <cell r="J29" t="str">
            <v>SI</v>
          </cell>
          <cell r="K29">
            <v>6</v>
          </cell>
          <cell r="L29" t="str">
            <v>SI</v>
          </cell>
          <cell r="M29" t="str">
            <v>NO</v>
          </cell>
          <cell r="N29" t="str">
            <v>NO</v>
          </cell>
          <cell r="O29" t="str">
            <v>NO</v>
          </cell>
          <cell r="P29" t="str">
            <v>SI</v>
          </cell>
          <cell r="Q29">
            <v>14.4</v>
          </cell>
          <cell r="R29">
            <v>14.4</v>
          </cell>
          <cell r="S29">
            <v>104000000</v>
          </cell>
          <cell r="T29">
            <v>50000000</v>
          </cell>
          <cell r="U29">
            <v>54000000</v>
          </cell>
          <cell r="V29">
            <v>0</v>
          </cell>
          <cell r="W29">
            <v>104000000</v>
          </cell>
          <cell r="X29">
            <v>1</v>
          </cell>
        </row>
        <row r="30">
          <cell r="A30" t="str">
            <v>GAG</v>
          </cell>
          <cell r="B30" t="str">
            <v>Nariño</v>
          </cell>
          <cell r="C30" t="str">
            <v>FRANCISCO PIZARRO</v>
          </cell>
          <cell r="D30" t="str">
            <v>NO</v>
          </cell>
          <cell r="E30" t="str">
            <v>NO</v>
          </cell>
          <cell r="F30" t="str">
            <v>SI</v>
          </cell>
          <cell r="G30" t="str">
            <v>SI</v>
          </cell>
          <cell r="H30" t="str">
            <v>SI</v>
          </cell>
          <cell r="I30" t="str">
            <v>NO</v>
          </cell>
          <cell r="J30" t="str">
            <v>NO</v>
          </cell>
          <cell r="K30">
            <v>6</v>
          </cell>
          <cell r="L30" t="str">
            <v>SI</v>
          </cell>
          <cell r="M30" t="str">
            <v>NO</v>
          </cell>
          <cell r="N30" t="str">
            <v>SI</v>
          </cell>
          <cell r="O30" t="str">
            <v>NO</v>
          </cell>
          <cell r="P30" t="str">
            <v>SI</v>
          </cell>
          <cell r="Q30">
            <v>0</v>
          </cell>
          <cell r="R30">
            <v>17</v>
          </cell>
          <cell r="S30">
            <v>104000000</v>
          </cell>
          <cell r="T30">
            <v>0</v>
          </cell>
          <cell r="U30">
            <v>104000000</v>
          </cell>
          <cell r="V30">
            <v>0</v>
          </cell>
          <cell r="W30">
            <v>104000000</v>
          </cell>
          <cell r="X30">
            <v>1</v>
          </cell>
        </row>
        <row r="31">
          <cell r="A31" t="str">
            <v>GAG</v>
          </cell>
          <cell r="B31" t="str">
            <v>Nariño</v>
          </cell>
          <cell r="C31" t="str">
            <v>FUNES</v>
          </cell>
          <cell r="D31" t="str">
            <v>NO</v>
          </cell>
          <cell r="E31" t="str">
            <v>SI</v>
          </cell>
          <cell r="F31" t="str">
            <v>SI</v>
          </cell>
          <cell r="G31" t="str">
            <v>SI</v>
          </cell>
          <cell r="H31" t="str">
            <v>SI</v>
          </cell>
          <cell r="I31" t="str">
            <v>SI</v>
          </cell>
          <cell r="J31" t="str">
            <v>NO</v>
          </cell>
          <cell r="K31">
            <v>6</v>
          </cell>
          <cell r="L31" t="str">
            <v>SI</v>
          </cell>
          <cell r="M31" t="str">
            <v>NO</v>
          </cell>
          <cell r="N31" t="str">
            <v>SI</v>
          </cell>
          <cell r="O31" t="str">
            <v>NO</v>
          </cell>
          <cell r="P31" t="str">
            <v>SI</v>
          </cell>
          <cell r="Q31">
            <v>5.85</v>
          </cell>
          <cell r="R31">
            <v>77.5</v>
          </cell>
          <cell r="S31">
            <v>120000000</v>
          </cell>
          <cell r="T31">
            <v>50000000</v>
          </cell>
          <cell r="U31">
            <v>70000000</v>
          </cell>
          <cell r="V31">
            <v>0</v>
          </cell>
          <cell r="W31">
            <v>120000000</v>
          </cell>
          <cell r="X31">
            <v>1</v>
          </cell>
        </row>
        <row r="32">
          <cell r="A32" t="str">
            <v>GAG</v>
          </cell>
          <cell r="B32" t="str">
            <v>Nariño</v>
          </cell>
          <cell r="C32" t="str">
            <v>GUACHUCAL</v>
          </cell>
          <cell r="D32" t="str">
            <v>NO</v>
          </cell>
          <cell r="E32" t="str">
            <v>SI</v>
          </cell>
          <cell r="F32" t="str">
            <v>SI</v>
          </cell>
          <cell r="G32" t="str">
            <v>SI</v>
          </cell>
          <cell r="H32" t="str">
            <v>SI</v>
          </cell>
          <cell r="I32" t="str">
            <v>SI</v>
          </cell>
          <cell r="J32" t="str">
            <v>NO</v>
          </cell>
          <cell r="K32">
            <v>6</v>
          </cell>
          <cell r="L32" t="str">
            <v>SI</v>
          </cell>
          <cell r="M32" t="str">
            <v>NO</v>
          </cell>
          <cell r="N32" t="str">
            <v>SI</v>
          </cell>
          <cell r="O32" t="str">
            <v>NO</v>
          </cell>
          <cell r="P32" t="str">
            <v>SI</v>
          </cell>
          <cell r="Q32">
            <v>38.700000000000003</v>
          </cell>
          <cell r="R32">
            <v>219</v>
          </cell>
          <cell r="S32">
            <v>150000000</v>
          </cell>
          <cell r="T32">
            <v>50000000</v>
          </cell>
          <cell r="U32">
            <v>100000000</v>
          </cell>
          <cell r="V32">
            <v>0</v>
          </cell>
          <cell r="W32">
            <v>150000000</v>
          </cell>
          <cell r="X32">
            <v>1</v>
          </cell>
        </row>
        <row r="33">
          <cell r="A33" t="str">
            <v>GAG</v>
          </cell>
          <cell r="B33" t="str">
            <v>Nariño*</v>
          </cell>
          <cell r="C33" t="str">
            <v>GUAITARILLA</v>
          </cell>
          <cell r="D33" t="str">
            <v>NO</v>
          </cell>
          <cell r="E33" t="str">
            <v>SI</v>
          </cell>
          <cell r="F33" t="str">
            <v>SI</v>
          </cell>
          <cell r="G33" t="str">
            <v>SI</v>
          </cell>
          <cell r="H33" t="str">
            <v>SI</v>
          </cell>
          <cell r="I33" t="str">
            <v>SI</v>
          </cell>
          <cell r="J33" t="str">
            <v>NO</v>
          </cell>
          <cell r="K33">
            <v>6</v>
          </cell>
          <cell r="L33" t="str">
            <v>SI</v>
          </cell>
          <cell r="M33" t="str">
            <v>NO</v>
          </cell>
          <cell r="N33" t="str">
            <v>SI</v>
          </cell>
          <cell r="O33" t="str">
            <v>NO</v>
          </cell>
          <cell r="P33" t="str">
            <v>SI</v>
          </cell>
          <cell r="Q33">
            <v>44.55</v>
          </cell>
          <cell r="R33">
            <v>104</v>
          </cell>
          <cell r="S33">
            <v>150000000</v>
          </cell>
          <cell r="T33">
            <v>50000000</v>
          </cell>
          <cell r="U33">
            <v>100000000</v>
          </cell>
          <cell r="V33">
            <v>0</v>
          </cell>
          <cell r="W33">
            <v>150000000</v>
          </cell>
          <cell r="X33">
            <v>1</v>
          </cell>
        </row>
        <row r="34">
          <cell r="A34" t="str">
            <v>GAG</v>
          </cell>
          <cell r="B34" t="str">
            <v>Nariño</v>
          </cell>
          <cell r="C34" t="str">
            <v>GUALMATAN</v>
          </cell>
          <cell r="D34" t="str">
            <v>NO</v>
          </cell>
          <cell r="E34" t="str">
            <v>SI</v>
          </cell>
          <cell r="F34" t="str">
            <v>SI</v>
          </cell>
          <cell r="G34" t="str">
            <v>SI</v>
          </cell>
          <cell r="H34" t="str">
            <v>SI</v>
          </cell>
          <cell r="I34" t="str">
            <v>SI</v>
          </cell>
          <cell r="J34" t="str">
            <v>SI</v>
          </cell>
          <cell r="K34">
            <v>6</v>
          </cell>
          <cell r="L34" t="str">
            <v>SI</v>
          </cell>
          <cell r="M34" t="str">
            <v>NO</v>
          </cell>
          <cell r="N34" t="str">
            <v>NO</v>
          </cell>
          <cell r="O34" t="str">
            <v>NO</v>
          </cell>
          <cell r="P34" t="str">
            <v>SI</v>
          </cell>
          <cell r="Q34">
            <v>0</v>
          </cell>
          <cell r="R34">
            <v>48</v>
          </cell>
          <cell r="S34">
            <v>113000000</v>
          </cell>
          <cell r="T34">
            <v>0</v>
          </cell>
          <cell r="U34">
            <v>113000000</v>
          </cell>
          <cell r="V34">
            <v>0</v>
          </cell>
          <cell r="W34">
            <v>113000000</v>
          </cell>
          <cell r="X34">
            <v>1</v>
          </cell>
        </row>
        <row r="35">
          <cell r="A35" t="str">
            <v>GAG</v>
          </cell>
          <cell r="B35" t="str">
            <v>Nariño</v>
          </cell>
          <cell r="C35" t="str">
            <v>ILES</v>
          </cell>
          <cell r="D35" t="str">
            <v>NO</v>
          </cell>
          <cell r="E35" t="str">
            <v>SI</v>
          </cell>
          <cell r="F35" t="str">
            <v>SI</v>
          </cell>
          <cell r="G35" t="str">
            <v>SI</v>
          </cell>
          <cell r="H35" t="str">
            <v>SI</v>
          </cell>
          <cell r="I35" t="str">
            <v>SI</v>
          </cell>
          <cell r="J35" t="str">
            <v>SI</v>
          </cell>
          <cell r="K35">
            <v>6</v>
          </cell>
          <cell r="L35" t="str">
            <v>SI</v>
          </cell>
          <cell r="M35" t="str">
            <v>NO</v>
          </cell>
          <cell r="N35" t="str">
            <v>NO</v>
          </cell>
          <cell r="O35" t="str">
            <v>NO</v>
          </cell>
          <cell r="P35" t="str">
            <v>SI</v>
          </cell>
          <cell r="Q35">
            <v>9.9</v>
          </cell>
          <cell r="R35">
            <v>60</v>
          </cell>
          <cell r="S35">
            <v>116000000</v>
          </cell>
          <cell r="T35">
            <v>50000000</v>
          </cell>
          <cell r="U35">
            <v>66000000</v>
          </cell>
          <cell r="V35">
            <v>0</v>
          </cell>
          <cell r="W35">
            <v>116000000</v>
          </cell>
          <cell r="X35">
            <v>1</v>
          </cell>
        </row>
        <row r="36">
          <cell r="A36" t="str">
            <v>GAG</v>
          </cell>
          <cell r="B36" t="str">
            <v>Nariño</v>
          </cell>
          <cell r="C36" t="str">
            <v>IMUES</v>
          </cell>
          <cell r="D36" t="str">
            <v>NO</v>
          </cell>
          <cell r="E36" t="str">
            <v>SI</v>
          </cell>
          <cell r="F36" t="str">
            <v>SI</v>
          </cell>
          <cell r="G36" t="str">
            <v>SI</v>
          </cell>
          <cell r="H36" t="str">
            <v>SI</v>
          </cell>
          <cell r="I36" t="str">
            <v>SI</v>
          </cell>
          <cell r="J36" t="str">
            <v>SI</v>
          </cell>
          <cell r="K36">
            <v>6</v>
          </cell>
          <cell r="L36" t="str">
            <v>SI</v>
          </cell>
          <cell r="M36" t="str">
            <v>NO</v>
          </cell>
          <cell r="N36" t="str">
            <v>NO</v>
          </cell>
          <cell r="O36" t="str">
            <v>NO</v>
          </cell>
          <cell r="P36" t="str">
            <v>SI</v>
          </cell>
          <cell r="Q36">
            <v>8.5</v>
          </cell>
          <cell r="R36">
            <v>45</v>
          </cell>
          <cell r="S36">
            <v>112000000</v>
          </cell>
          <cell r="T36">
            <v>50000000</v>
          </cell>
          <cell r="U36">
            <v>62000000</v>
          </cell>
          <cell r="V36">
            <v>0</v>
          </cell>
          <cell r="W36">
            <v>112000000</v>
          </cell>
          <cell r="X36">
            <v>1</v>
          </cell>
        </row>
        <row r="37">
          <cell r="A37" t="str">
            <v>GAG</v>
          </cell>
          <cell r="B37" t="str">
            <v>Nariño</v>
          </cell>
          <cell r="C37" t="str">
            <v>IPIALES</v>
          </cell>
          <cell r="D37" t="str">
            <v>NO</v>
          </cell>
          <cell r="E37" t="str">
            <v>SI</v>
          </cell>
          <cell r="F37" t="str">
            <v>SI</v>
          </cell>
          <cell r="G37" t="str">
            <v>SI</v>
          </cell>
          <cell r="H37" t="str">
            <v>SI</v>
          </cell>
          <cell r="I37" t="str">
            <v>SI</v>
          </cell>
          <cell r="J37" t="str">
            <v>SI</v>
          </cell>
          <cell r="K37">
            <v>6</v>
          </cell>
          <cell r="L37" t="str">
            <v>SI</v>
          </cell>
          <cell r="M37" t="str">
            <v>NO</v>
          </cell>
          <cell r="N37" t="str">
            <v>NO</v>
          </cell>
          <cell r="O37" t="str">
            <v>NO</v>
          </cell>
          <cell r="P37" t="str">
            <v>SI</v>
          </cell>
          <cell r="Q37">
            <v>83.15</v>
          </cell>
          <cell r="R37">
            <v>280</v>
          </cell>
          <cell r="S37">
            <v>150000000</v>
          </cell>
          <cell r="T37">
            <v>70000000</v>
          </cell>
          <cell r="U37">
            <v>80000000</v>
          </cell>
          <cell r="V37">
            <v>0</v>
          </cell>
          <cell r="W37">
            <v>150000000</v>
          </cell>
          <cell r="X37">
            <v>1</v>
          </cell>
        </row>
        <row r="38">
          <cell r="A38" t="str">
            <v>GAG</v>
          </cell>
          <cell r="B38" t="str">
            <v>Nariño</v>
          </cell>
          <cell r="C38" t="str">
            <v>LA CRUZ</v>
          </cell>
          <cell r="D38" t="str">
            <v>NO</v>
          </cell>
          <cell r="E38" t="str">
            <v>NO</v>
          </cell>
          <cell r="F38" t="str">
            <v>SI</v>
          </cell>
          <cell r="G38" t="str">
            <v>SI</v>
          </cell>
          <cell r="H38" t="str">
            <v>SI</v>
          </cell>
          <cell r="I38" t="str">
            <v>SI</v>
          </cell>
          <cell r="J38" t="str">
            <v>SI</v>
          </cell>
          <cell r="K38">
            <v>6</v>
          </cell>
          <cell r="L38" t="str">
            <v>SI</v>
          </cell>
          <cell r="M38" t="str">
            <v>SI</v>
          </cell>
          <cell r="N38" t="str">
            <v>NO</v>
          </cell>
          <cell r="O38" t="str">
            <v>NO</v>
          </cell>
          <cell r="P38" t="str">
            <v>SI</v>
          </cell>
          <cell r="Q38">
            <v>25.5</v>
          </cell>
          <cell r="R38">
            <v>25.5</v>
          </cell>
          <cell r="S38">
            <v>107000000</v>
          </cell>
          <cell r="T38">
            <v>50000000</v>
          </cell>
          <cell r="U38">
            <v>57000000</v>
          </cell>
          <cell r="V38">
            <v>0</v>
          </cell>
          <cell r="W38">
            <v>107000000</v>
          </cell>
          <cell r="X38">
            <v>1</v>
          </cell>
        </row>
        <row r="39">
          <cell r="A39" t="str">
            <v>GAG</v>
          </cell>
          <cell r="B39" t="str">
            <v>Nariño</v>
          </cell>
          <cell r="C39" t="str">
            <v>LA FLORIDA</v>
          </cell>
          <cell r="D39" t="str">
            <v>NO</v>
          </cell>
          <cell r="E39" t="str">
            <v>SI</v>
          </cell>
          <cell r="F39" t="str">
            <v>SI</v>
          </cell>
          <cell r="G39" t="str">
            <v>SI</v>
          </cell>
          <cell r="H39" t="str">
            <v>SI</v>
          </cell>
          <cell r="I39" t="str">
            <v>SI</v>
          </cell>
          <cell r="J39" t="str">
            <v>NO</v>
          </cell>
          <cell r="K39">
            <v>6</v>
          </cell>
          <cell r="L39" t="str">
            <v>SI</v>
          </cell>
          <cell r="M39" t="str">
            <v>NO</v>
          </cell>
          <cell r="N39" t="str">
            <v>SI</v>
          </cell>
          <cell r="O39" t="str">
            <v>NO</v>
          </cell>
          <cell r="P39" t="str">
            <v>SI</v>
          </cell>
          <cell r="Q39">
            <v>19.5</v>
          </cell>
          <cell r="R39">
            <v>125</v>
          </cell>
          <cell r="S39">
            <v>133000000</v>
          </cell>
          <cell r="T39">
            <v>50000000</v>
          </cell>
          <cell r="U39">
            <v>83000000</v>
          </cell>
          <cell r="V39">
            <v>0</v>
          </cell>
          <cell r="W39">
            <v>133000000</v>
          </cell>
          <cell r="X39">
            <v>1</v>
          </cell>
        </row>
        <row r="40">
          <cell r="A40" t="str">
            <v>GAG</v>
          </cell>
          <cell r="B40" t="str">
            <v>Nariño</v>
          </cell>
          <cell r="C40" t="str">
            <v>LA LLANADA</v>
          </cell>
          <cell r="D40" t="str">
            <v>SI</v>
          </cell>
          <cell r="E40" t="str">
            <v>NO</v>
          </cell>
          <cell r="F40" t="str">
            <v>SI</v>
          </cell>
          <cell r="G40" t="str">
            <v>SI</v>
          </cell>
          <cell r="H40" t="str">
            <v>SI</v>
          </cell>
          <cell r="I40" t="str">
            <v>SI</v>
          </cell>
          <cell r="J40" t="str">
            <v>SI</v>
          </cell>
          <cell r="K40">
            <v>6</v>
          </cell>
          <cell r="L40" t="str">
            <v>SI</v>
          </cell>
          <cell r="M40" t="str">
            <v>NO</v>
          </cell>
          <cell r="N40" t="str">
            <v>NO</v>
          </cell>
          <cell r="O40" t="str">
            <v>NO</v>
          </cell>
          <cell r="P40" t="str">
            <v>SI</v>
          </cell>
          <cell r="Q40">
            <v>0</v>
          </cell>
          <cell r="R40">
            <v>61</v>
          </cell>
          <cell r="S40">
            <v>116000000</v>
          </cell>
          <cell r="T40">
            <v>0</v>
          </cell>
          <cell r="U40">
            <v>116000000</v>
          </cell>
          <cell r="V40">
            <v>10000000</v>
          </cell>
          <cell r="W40">
            <v>126000000</v>
          </cell>
          <cell r="X40">
            <v>1</v>
          </cell>
        </row>
        <row r="41">
          <cell r="A41" t="str">
            <v>GAG</v>
          </cell>
          <cell r="B41" t="str">
            <v>Nariño*</v>
          </cell>
          <cell r="C41" t="str">
            <v>LA TOLA</v>
          </cell>
          <cell r="D41" t="str">
            <v>NO</v>
          </cell>
          <cell r="E41" t="str">
            <v>SI</v>
          </cell>
          <cell r="F41" t="str">
            <v>SI</v>
          </cell>
          <cell r="G41" t="str">
            <v>SI</v>
          </cell>
          <cell r="H41" t="str">
            <v>SI</v>
          </cell>
          <cell r="I41" t="str">
            <v>SI</v>
          </cell>
          <cell r="J41" t="str">
            <v>NO</v>
          </cell>
          <cell r="K41">
            <v>6</v>
          </cell>
          <cell r="L41" t="str">
            <v>SI</v>
          </cell>
          <cell r="M41" t="str">
            <v>NO</v>
          </cell>
          <cell r="N41" t="str">
            <v>SI</v>
          </cell>
          <cell r="O41" t="str">
            <v>NO</v>
          </cell>
          <cell r="P41" t="str">
            <v>SI</v>
          </cell>
          <cell r="Q41">
            <v>0</v>
          </cell>
          <cell r="R41">
            <v>0</v>
          </cell>
          <cell r="S41">
            <v>150000000</v>
          </cell>
          <cell r="T41">
            <v>0</v>
          </cell>
          <cell r="U41">
            <v>150000000</v>
          </cell>
          <cell r="V41">
            <v>0</v>
          </cell>
          <cell r="W41">
            <v>150000000</v>
          </cell>
          <cell r="X41">
            <v>1</v>
          </cell>
        </row>
        <row r="42">
          <cell r="A42" t="str">
            <v>GAG</v>
          </cell>
          <cell r="B42" t="str">
            <v>Nariño</v>
          </cell>
          <cell r="C42" t="str">
            <v>LA UNION</v>
          </cell>
          <cell r="D42" t="str">
            <v>NO</v>
          </cell>
          <cell r="E42" t="str">
            <v>SI</v>
          </cell>
          <cell r="F42" t="str">
            <v>SI</v>
          </cell>
          <cell r="G42" t="str">
            <v>SI</v>
          </cell>
          <cell r="H42" t="str">
            <v>SI</v>
          </cell>
          <cell r="I42" t="str">
            <v>SI</v>
          </cell>
          <cell r="J42" t="str">
            <v>SI</v>
          </cell>
          <cell r="K42">
            <v>6</v>
          </cell>
          <cell r="L42" t="str">
            <v>SI</v>
          </cell>
          <cell r="M42" t="str">
            <v>NO</v>
          </cell>
          <cell r="N42" t="str">
            <v>NO</v>
          </cell>
          <cell r="O42" t="str">
            <v>NO</v>
          </cell>
          <cell r="P42" t="str">
            <v>SI</v>
          </cell>
          <cell r="Q42">
            <v>35.75</v>
          </cell>
          <cell r="R42">
            <v>286.5</v>
          </cell>
          <cell r="S42">
            <v>150000000</v>
          </cell>
          <cell r="T42">
            <v>50000000</v>
          </cell>
          <cell r="U42">
            <v>100000000</v>
          </cell>
          <cell r="V42">
            <v>0</v>
          </cell>
          <cell r="W42">
            <v>150000000</v>
          </cell>
          <cell r="X42">
            <v>1</v>
          </cell>
        </row>
        <row r="43">
          <cell r="A43" t="str">
            <v>GAG</v>
          </cell>
          <cell r="B43" t="str">
            <v>Nariño</v>
          </cell>
          <cell r="C43" t="str">
            <v>Leiva</v>
          </cell>
          <cell r="D43" t="str">
            <v>NO</v>
          </cell>
          <cell r="E43" t="str">
            <v>SI</v>
          </cell>
          <cell r="F43" t="str">
            <v>SI</v>
          </cell>
          <cell r="G43" t="str">
            <v>SI</v>
          </cell>
          <cell r="H43" t="str">
            <v>SI</v>
          </cell>
          <cell r="I43" t="str">
            <v>SI</v>
          </cell>
          <cell r="J43" t="str">
            <v>SI</v>
          </cell>
          <cell r="K43">
            <v>6</v>
          </cell>
          <cell r="L43" t="str">
            <v>SI</v>
          </cell>
          <cell r="M43" t="str">
            <v>NO</v>
          </cell>
          <cell r="N43" t="str">
            <v>SI</v>
          </cell>
          <cell r="O43" t="str">
            <v>NO</v>
          </cell>
          <cell r="P43" t="str">
            <v>SI</v>
          </cell>
          <cell r="Q43">
            <v>61.5</v>
          </cell>
          <cell r="R43">
            <v>61.5</v>
          </cell>
          <cell r="S43">
            <v>60000000</v>
          </cell>
          <cell r="T43">
            <v>60000000</v>
          </cell>
          <cell r="U43">
            <v>0</v>
          </cell>
          <cell r="V43">
            <v>0</v>
          </cell>
          <cell r="W43">
            <v>60000000</v>
          </cell>
          <cell r="X43">
            <v>1</v>
          </cell>
        </row>
        <row r="44">
          <cell r="A44" t="str">
            <v>GAG</v>
          </cell>
          <cell r="B44" t="str">
            <v>Nariño</v>
          </cell>
          <cell r="C44" t="str">
            <v>LINARES</v>
          </cell>
          <cell r="D44" t="str">
            <v>NO</v>
          </cell>
          <cell r="E44" t="str">
            <v>SI</v>
          </cell>
          <cell r="F44" t="str">
            <v>SI</v>
          </cell>
          <cell r="G44" t="str">
            <v>SI</v>
          </cell>
          <cell r="H44" t="str">
            <v>SI</v>
          </cell>
          <cell r="I44" t="str">
            <v>SI</v>
          </cell>
          <cell r="J44" t="str">
            <v>SI</v>
          </cell>
          <cell r="K44">
            <v>6</v>
          </cell>
          <cell r="L44" t="str">
            <v>SI</v>
          </cell>
          <cell r="M44" t="str">
            <v>NO</v>
          </cell>
          <cell r="N44" t="str">
            <v>SI</v>
          </cell>
          <cell r="O44" t="str">
            <v>NO</v>
          </cell>
          <cell r="P44" t="str">
            <v>SI</v>
          </cell>
          <cell r="Q44">
            <v>26.4</v>
          </cell>
          <cell r="R44">
            <v>64.400000000000006</v>
          </cell>
          <cell r="S44">
            <v>220000000</v>
          </cell>
          <cell r="T44">
            <v>120000000</v>
          </cell>
          <cell r="U44">
            <v>100000000</v>
          </cell>
          <cell r="V44">
            <v>0</v>
          </cell>
          <cell r="W44">
            <v>220000000</v>
          </cell>
          <cell r="X44">
            <v>1</v>
          </cell>
        </row>
        <row r="45">
          <cell r="A45" t="str">
            <v>GAG</v>
          </cell>
          <cell r="B45" t="str">
            <v>Nariño</v>
          </cell>
          <cell r="C45" t="str">
            <v>LOS ANDES</v>
          </cell>
          <cell r="D45" t="str">
            <v>NO</v>
          </cell>
          <cell r="E45" t="str">
            <v>SI</v>
          </cell>
          <cell r="F45" t="str">
            <v>SI</v>
          </cell>
          <cell r="G45" t="str">
            <v>SI</v>
          </cell>
          <cell r="H45" t="str">
            <v>NO</v>
          </cell>
          <cell r="I45" t="str">
            <v>SI</v>
          </cell>
          <cell r="J45" t="str">
            <v>SI</v>
          </cell>
          <cell r="K45">
            <v>6</v>
          </cell>
          <cell r="L45" t="str">
            <v>SI</v>
          </cell>
          <cell r="M45" t="str">
            <v>NO</v>
          </cell>
          <cell r="N45" t="str">
            <v>SI</v>
          </cell>
          <cell r="O45" t="str">
            <v>NO</v>
          </cell>
          <cell r="P45" t="str">
            <v>SI</v>
          </cell>
          <cell r="Q45">
            <v>28.5</v>
          </cell>
          <cell r="R45">
            <v>190</v>
          </cell>
          <cell r="S45">
            <v>150000000</v>
          </cell>
          <cell r="T45">
            <v>50000000</v>
          </cell>
          <cell r="U45">
            <v>100000000</v>
          </cell>
          <cell r="V45">
            <v>0</v>
          </cell>
          <cell r="W45">
            <v>150000000</v>
          </cell>
          <cell r="X45">
            <v>1</v>
          </cell>
        </row>
        <row r="46">
          <cell r="A46" t="str">
            <v>GAG</v>
          </cell>
          <cell r="B46" t="str">
            <v>Nariño</v>
          </cell>
          <cell r="C46" t="str">
            <v>MAGUI PAYAN</v>
          </cell>
          <cell r="D46" t="str">
            <v>NO</v>
          </cell>
          <cell r="E46" t="str">
            <v>SI</v>
          </cell>
          <cell r="F46" t="str">
            <v>SI</v>
          </cell>
          <cell r="G46" t="str">
            <v>SI</v>
          </cell>
          <cell r="H46" t="str">
            <v>SI</v>
          </cell>
          <cell r="I46" t="str">
            <v>SI</v>
          </cell>
          <cell r="J46" t="str">
            <v>SI</v>
          </cell>
          <cell r="K46">
            <v>6</v>
          </cell>
          <cell r="L46" t="str">
            <v>SI</v>
          </cell>
          <cell r="M46" t="str">
            <v>NO</v>
          </cell>
          <cell r="N46" t="str">
            <v>SI</v>
          </cell>
          <cell r="O46" t="str">
            <v>NO</v>
          </cell>
          <cell r="P46" t="str">
            <v>SI</v>
          </cell>
          <cell r="Q46">
            <v>6.35</v>
          </cell>
          <cell r="R46">
            <v>70</v>
          </cell>
          <cell r="S46">
            <v>118000000</v>
          </cell>
          <cell r="T46">
            <v>50000000</v>
          </cell>
          <cell r="U46">
            <v>68000000</v>
          </cell>
          <cell r="V46">
            <v>0</v>
          </cell>
          <cell r="W46">
            <v>118000000</v>
          </cell>
          <cell r="X46">
            <v>1</v>
          </cell>
        </row>
        <row r="47">
          <cell r="A47" t="str">
            <v>GAG</v>
          </cell>
          <cell r="B47" t="str">
            <v>Nariño</v>
          </cell>
          <cell r="C47" t="str">
            <v>MALLAMA</v>
          </cell>
          <cell r="D47" t="str">
            <v>NO</v>
          </cell>
          <cell r="E47" t="str">
            <v>SI</v>
          </cell>
          <cell r="F47" t="str">
            <v>SI</v>
          </cell>
          <cell r="G47" t="str">
            <v>SI</v>
          </cell>
          <cell r="H47" t="str">
            <v>SI</v>
          </cell>
          <cell r="I47" t="str">
            <v>SI</v>
          </cell>
          <cell r="J47" t="str">
            <v>SI</v>
          </cell>
          <cell r="K47">
            <v>6</v>
          </cell>
          <cell r="L47" t="str">
            <v>SI</v>
          </cell>
          <cell r="M47" t="str">
            <v>NO</v>
          </cell>
          <cell r="N47" t="str">
            <v>NO</v>
          </cell>
          <cell r="O47" t="str">
            <v>NO</v>
          </cell>
          <cell r="P47" t="str">
            <v>SI</v>
          </cell>
          <cell r="Q47">
            <v>17.100000000000001</v>
          </cell>
          <cell r="R47">
            <v>91</v>
          </cell>
          <cell r="S47">
            <v>124000000</v>
          </cell>
          <cell r="T47">
            <v>50000000</v>
          </cell>
          <cell r="U47">
            <v>74000000</v>
          </cell>
          <cell r="V47">
            <v>0</v>
          </cell>
          <cell r="W47">
            <v>124000000</v>
          </cell>
          <cell r="X47">
            <v>1</v>
          </cell>
        </row>
        <row r="48">
          <cell r="A48" t="str">
            <v>GAG</v>
          </cell>
          <cell r="B48" t="str">
            <v>Nariño</v>
          </cell>
          <cell r="C48" t="str">
            <v>MOSQUERA</v>
          </cell>
          <cell r="D48" t="str">
            <v>NO</v>
          </cell>
          <cell r="E48" t="str">
            <v>SI</v>
          </cell>
          <cell r="F48" t="str">
            <v>SI</v>
          </cell>
          <cell r="G48" t="str">
            <v>SI</v>
          </cell>
          <cell r="H48" t="str">
            <v>SI</v>
          </cell>
          <cell r="I48" t="str">
            <v>SI</v>
          </cell>
          <cell r="K48">
            <v>6</v>
          </cell>
          <cell r="L48" t="str">
            <v>SI</v>
          </cell>
          <cell r="M48" t="str">
            <v>NO</v>
          </cell>
          <cell r="O48" t="str">
            <v>NO</v>
          </cell>
          <cell r="P48" t="str">
            <v>SI</v>
          </cell>
          <cell r="Q48">
            <v>0</v>
          </cell>
          <cell r="R48">
            <v>4</v>
          </cell>
          <cell r="S48">
            <v>101000000</v>
          </cell>
          <cell r="T48">
            <v>0</v>
          </cell>
          <cell r="U48">
            <v>101000000</v>
          </cell>
          <cell r="V48">
            <v>0</v>
          </cell>
          <cell r="W48">
            <v>101000000</v>
          </cell>
          <cell r="X48">
            <v>1</v>
          </cell>
        </row>
        <row r="49">
          <cell r="A49" t="str">
            <v>GAG</v>
          </cell>
          <cell r="B49" t="str">
            <v>Nariño</v>
          </cell>
          <cell r="C49" t="str">
            <v>NARIÑO</v>
          </cell>
          <cell r="D49" t="str">
            <v>NO</v>
          </cell>
          <cell r="E49" t="str">
            <v>SI</v>
          </cell>
          <cell r="F49" t="str">
            <v>SI</v>
          </cell>
          <cell r="G49" t="str">
            <v>SI</v>
          </cell>
          <cell r="H49" t="str">
            <v>SI</v>
          </cell>
          <cell r="I49" t="str">
            <v>SI</v>
          </cell>
          <cell r="J49" t="str">
            <v>SI</v>
          </cell>
          <cell r="K49">
            <v>6</v>
          </cell>
          <cell r="L49" t="str">
            <v>SI</v>
          </cell>
          <cell r="M49" t="str">
            <v>NO</v>
          </cell>
          <cell r="N49" t="str">
            <v>NO</v>
          </cell>
          <cell r="O49" t="str">
            <v>NO</v>
          </cell>
          <cell r="P49" t="str">
            <v>SI</v>
          </cell>
          <cell r="Q49">
            <v>0</v>
          </cell>
          <cell r="R49">
            <v>25</v>
          </cell>
          <cell r="S49">
            <v>107000000</v>
          </cell>
          <cell r="T49">
            <v>0</v>
          </cell>
          <cell r="U49">
            <v>107000000</v>
          </cell>
          <cell r="V49">
            <v>0</v>
          </cell>
          <cell r="W49">
            <v>107000000</v>
          </cell>
          <cell r="X49">
            <v>1</v>
          </cell>
        </row>
        <row r="50">
          <cell r="A50" t="str">
            <v>GAG</v>
          </cell>
          <cell r="B50" t="str">
            <v>Nariño</v>
          </cell>
          <cell r="C50" t="str">
            <v>OLAYA HERRERA</v>
          </cell>
          <cell r="D50" t="str">
            <v>NO</v>
          </cell>
          <cell r="E50" t="str">
            <v>SI</v>
          </cell>
          <cell r="F50" t="str">
            <v>SI</v>
          </cell>
          <cell r="G50" t="str">
            <v>SI</v>
          </cell>
          <cell r="H50" t="str">
            <v>NO</v>
          </cell>
          <cell r="I50" t="str">
            <v>SI</v>
          </cell>
          <cell r="J50" t="str">
            <v>SI</v>
          </cell>
          <cell r="K50">
            <v>6</v>
          </cell>
          <cell r="L50" t="str">
            <v>SI</v>
          </cell>
          <cell r="M50" t="str">
            <v>NO</v>
          </cell>
          <cell r="N50" t="str">
            <v>NO</v>
          </cell>
          <cell r="O50" t="str">
            <v>NO</v>
          </cell>
          <cell r="P50" t="str">
            <v>SI</v>
          </cell>
          <cell r="Q50">
            <v>0</v>
          </cell>
          <cell r="R50">
            <v>300</v>
          </cell>
          <cell r="S50">
            <v>150000000</v>
          </cell>
          <cell r="T50">
            <v>0</v>
          </cell>
          <cell r="U50">
            <v>150000000</v>
          </cell>
          <cell r="V50">
            <v>0</v>
          </cell>
          <cell r="W50">
            <v>150000000</v>
          </cell>
          <cell r="X50">
            <v>1</v>
          </cell>
        </row>
        <row r="51">
          <cell r="A51" t="str">
            <v>GAG</v>
          </cell>
          <cell r="B51" t="str">
            <v>Nariño</v>
          </cell>
          <cell r="C51" t="str">
            <v>OSPINA</v>
          </cell>
          <cell r="D51" t="str">
            <v>NO</v>
          </cell>
          <cell r="E51" t="str">
            <v>SI</v>
          </cell>
          <cell r="F51" t="str">
            <v>SI</v>
          </cell>
          <cell r="G51" t="str">
            <v>SI</v>
          </cell>
          <cell r="H51" t="str">
            <v>SI</v>
          </cell>
          <cell r="I51" t="str">
            <v>SI</v>
          </cell>
          <cell r="J51" t="str">
            <v>SI</v>
          </cell>
          <cell r="K51">
            <v>6</v>
          </cell>
          <cell r="L51" t="str">
            <v>SI</v>
          </cell>
          <cell r="M51" t="str">
            <v>NO</v>
          </cell>
          <cell r="N51" t="str">
            <v>SI</v>
          </cell>
          <cell r="O51" t="str">
            <v>NO</v>
          </cell>
          <cell r="P51" t="str">
            <v>SI</v>
          </cell>
          <cell r="Q51">
            <v>29.35</v>
          </cell>
          <cell r="R51">
            <v>54</v>
          </cell>
          <cell r="S51">
            <v>114000000</v>
          </cell>
          <cell r="T51">
            <v>50000000</v>
          </cell>
          <cell r="U51">
            <v>64000000</v>
          </cell>
          <cell r="V51">
            <v>0</v>
          </cell>
          <cell r="W51">
            <v>114000000</v>
          </cell>
          <cell r="X51">
            <v>1</v>
          </cell>
        </row>
        <row r="52">
          <cell r="A52" t="str">
            <v>GAG</v>
          </cell>
          <cell r="B52" t="str">
            <v>Nariño</v>
          </cell>
          <cell r="C52" t="str">
            <v>PASTO</v>
          </cell>
          <cell r="D52" t="str">
            <v>SI</v>
          </cell>
          <cell r="F52" t="str">
            <v>SI</v>
          </cell>
          <cell r="G52" t="str">
            <v>SI</v>
          </cell>
          <cell r="H52" t="str">
            <v>SI</v>
          </cell>
          <cell r="I52" t="str">
            <v>SI</v>
          </cell>
          <cell r="J52" t="str">
            <v>SI</v>
          </cell>
          <cell r="K52">
            <v>2</v>
          </cell>
          <cell r="L52" t="str">
            <v>SI</v>
          </cell>
          <cell r="M52" t="str">
            <v>NO</v>
          </cell>
          <cell r="N52" t="str">
            <v>NO</v>
          </cell>
          <cell r="O52" t="str">
            <v>NO</v>
          </cell>
          <cell r="P52" t="str">
            <v>SI</v>
          </cell>
          <cell r="Q52">
            <v>151.75</v>
          </cell>
          <cell r="R52">
            <v>330</v>
          </cell>
          <cell r="S52">
            <v>150000000</v>
          </cell>
          <cell r="T52">
            <v>0</v>
          </cell>
          <cell r="U52">
            <v>150000000</v>
          </cell>
          <cell r="V52">
            <v>0</v>
          </cell>
          <cell r="W52">
            <v>150000000</v>
          </cell>
          <cell r="X52">
            <v>1</v>
          </cell>
        </row>
        <row r="53">
          <cell r="A53" t="str">
            <v>GAG</v>
          </cell>
          <cell r="B53" t="str">
            <v>Nariño</v>
          </cell>
          <cell r="C53" t="str">
            <v>POLICARPA</v>
          </cell>
          <cell r="D53" t="str">
            <v>NO</v>
          </cell>
          <cell r="E53" t="str">
            <v>SI</v>
          </cell>
          <cell r="F53" t="str">
            <v>SI</v>
          </cell>
          <cell r="G53" t="str">
            <v>SI</v>
          </cell>
          <cell r="H53" t="str">
            <v>SI</v>
          </cell>
          <cell r="I53" t="str">
            <v>SI</v>
          </cell>
          <cell r="J53" t="str">
            <v>SI</v>
          </cell>
          <cell r="K53">
            <v>6</v>
          </cell>
          <cell r="L53" t="str">
            <v>SI</v>
          </cell>
          <cell r="M53" t="str">
            <v>NO</v>
          </cell>
          <cell r="N53" t="str">
            <v>NO</v>
          </cell>
          <cell r="O53" t="str">
            <v>NO</v>
          </cell>
          <cell r="P53" t="str">
            <v>SI</v>
          </cell>
          <cell r="Q53">
            <v>9.5</v>
          </cell>
          <cell r="R53">
            <v>220</v>
          </cell>
          <cell r="S53">
            <v>150000000</v>
          </cell>
          <cell r="T53">
            <v>50000000</v>
          </cell>
          <cell r="U53">
            <v>100000000</v>
          </cell>
          <cell r="V53">
            <v>0</v>
          </cell>
          <cell r="W53">
            <v>150000000</v>
          </cell>
          <cell r="X53">
            <v>1</v>
          </cell>
        </row>
        <row r="54">
          <cell r="A54" t="str">
            <v>GAG</v>
          </cell>
          <cell r="B54" t="str">
            <v>Nariño*</v>
          </cell>
          <cell r="C54" t="str">
            <v>POTOSI</v>
          </cell>
          <cell r="D54" t="str">
            <v>NO</v>
          </cell>
          <cell r="E54" t="str">
            <v>SI</v>
          </cell>
          <cell r="F54" t="str">
            <v>SI</v>
          </cell>
          <cell r="G54" t="str">
            <v>SI</v>
          </cell>
          <cell r="H54" t="str">
            <v>SI</v>
          </cell>
          <cell r="I54" t="str">
            <v>SI</v>
          </cell>
          <cell r="J54" t="str">
            <v>SI</v>
          </cell>
          <cell r="K54">
            <v>6</v>
          </cell>
          <cell r="L54" t="str">
            <v>SI</v>
          </cell>
          <cell r="M54" t="str">
            <v>NO</v>
          </cell>
          <cell r="N54" t="str">
            <v>SI</v>
          </cell>
          <cell r="O54" t="str">
            <v>NO</v>
          </cell>
          <cell r="P54" t="str">
            <v>SI</v>
          </cell>
          <cell r="Q54">
            <v>17.8</v>
          </cell>
          <cell r="R54">
            <v>142.80000000000001</v>
          </cell>
          <cell r="S54">
            <v>150000000</v>
          </cell>
          <cell r="T54">
            <v>50000000</v>
          </cell>
          <cell r="U54">
            <v>100000000</v>
          </cell>
          <cell r="V54">
            <v>0</v>
          </cell>
          <cell r="W54">
            <v>150000000</v>
          </cell>
          <cell r="X54">
            <v>1</v>
          </cell>
        </row>
        <row r="55">
          <cell r="A55" t="str">
            <v>GAG</v>
          </cell>
          <cell r="B55" t="str">
            <v>Nariño*</v>
          </cell>
          <cell r="C55" t="str">
            <v>PROVIDENCIA</v>
          </cell>
          <cell r="D55" t="str">
            <v>NO</v>
          </cell>
          <cell r="E55" t="str">
            <v>SI</v>
          </cell>
          <cell r="F55" t="str">
            <v>SI</v>
          </cell>
          <cell r="G55" t="str">
            <v>SI</v>
          </cell>
          <cell r="H55" t="str">
            <v>SI</v>
          </cell>
          <cell r="I55" t="str">
            <v>SI</v>
          </cell>
          <cell r="J55" t="str">
            <v>SI</v>
          </cell>
          <cell r="K55">
            <v>6</v>
          </cell>
          <cell r="L55" t="str">
            <v>SI</v>
          </cell>
          <cell r="M55" t="str">
            <v>NO</v>
          </cell>
          <cell r="N55" t="str">
            <v>NO</v>
          </cell>
          <cell r="O55" t="str">
            <v>NO</v>
          </cell>
          <cell r="P55" t="str">
            <v>SI</v>
          </cell>
          <cell r="Q55">
            <v>14.4</v>
          </cell>
          <cell r="R55">
            <v>70</v>
          </cell>
          <cell r="S55">
            <v>150000000</v>
          </cell>
          <cell r="T55">
            <v>50000000</v>
          </cell>
          <cell r="U55">
            <v>100000000</v>
          </cell>
          <cell r="V55">
            <v>0</v>
          </cell>
          <cell r="W55">
            <v>150000000</v>
          </cell>
          <cell r="X55">
            <v>1</v>
          </cell>
        </row>
        <row r="56">
          <cell r="A56" t="str">
            <v>GAG</v>
          </cell>
          <cell r="B56" t="str">
            <v>Nariño</v>
          </cell>
          <cell r="C56" t="str">
            <v>PUERRES</v>
          </cell>
          <cell r="D56" t="str">
            <v>NO</v>
          </cell>
          <cell r="E56" t="str">
            <v>NO</v>
          </cell>
          <cell r="F56" t="str">
            <v>SI</v>
          </cell>
          <cell r="G56" t="str">
            <v>SI</v>
          </cell>
          <cell r="H56" t="str">
            <v>SI</v>
          </cell>
          <cell r="I56" t="str">
            <v>SI</v>
          </cell>
          <cell r="J56" t="str">
            <v>SI</v>
          </cell>
          <cell r="K56">
            <v>6</v>
          </cell>
          <cell r="L56" t="str">
            <v>SI</v>
          </cell>
          <cell r="M56" t="str">
            <v>NO</v>
          </cell>
          <cell r="N56" t="str">
            <v>NO</v>
          </cell>
          <cell r="O56" t="str">
            <v>NO</v>
          </cell>
          <cell r="P56" t="str">
            <v>SI</v>
          </cell>
          <cell r="Q56">
            <v>0</v>
          </cell>
          <cell r="R56">
            <v>76</v>
          </cell>
          <cell r="S56">
            <v>120000000</v>
          </cell>
          <cell r="T56">
            <v>0</v>
          </cell>
          <cell r="U56">
            <v>120000000</v>
          </cell>
          <cell r="V56">
            <v>0</v>
          </cell>
          <cell r="W56">
            <v>120000000</v>
          </cell>
          <cell r="X56">
            <v>1</v>
          </cell>
        </row>
        <row r="57">
          <cell r="A57" t="str">
            <v>GAG</v>
          </cell>
          <cell r="B57" t="str">
            <v>Nariño</v>
          </cell>
          <cell r="C57" t="str">
            <v>PUPIALES</v>
          </cell>
          <cell r="D57" t="str">
            <v>NO</v>
          </cell>
          <cell r="E57" t="str">
            <v>SI</v>
          </cell>
          <cell r="F57" t="str">
            <v>SI</v>
          </cell>
          <cell r="G57" t="str">
            <v>SI</v>
          </cell>
          <cell r="H57" t="str">
            <v>SI</v>
          </cell>
          <cell r="I57" t="str">
            <v>SI</v>
          </cell>
          <cell r="J57" t="str">
            <v>SI</v>
          </cell>
          <cell r="K57">
            <v>6</v>
          </cell>
          <cell r="L57" t="str">
            <v>SI</v>
          </cell>
          <cell r="M57" t="str">
            <v>NO</v>
          </cell>
          <cell r="N57" t="str">
            <v>NO</v>
          </cell>
          <cell r="O57" t="str">
            <v>NO</v>
          </cell>
          <cell r="P57" t="str">
            <v>SI</v>
          </cell>
          <cell r="Q57">
            <v>63.15</v>
          </cell>
          <cell r="R57">
            <v>183</v>
          </cell>
          <cell r="S57">
            <v>148000000</v>
          </cell>
          <cell r="T57">
            <v>60000000</v>
          </cell>
          <cell r="U57">
            <v>88000000</v>
          </cell>
          <cell r="V57">
            <v>0</v>
          </cell>
          <cell r="W57">
            <v>148000000</v>
          </cell>
          <cell r="X57">
            <v>1</v>
          </cell>
        </row>
        <row r="58">
          <cell r="A58" t="str">
            <v>GAG</v>
          </cell>
          <cell r="B58" t="str">
            <v>Nariño</v>
          </cell>
          <cell r="C58" t="str">
            <v>RICAURTE</v>
          </cell>
          <cell r="D58" t="str">
            <v>NO</v>
          </cell>
          <cell r="E58" t="str">
            <v>SI</v>
          </cell>
          <cell r="F58" t="str">
            <v>SI</v>
          </cell>
          <cell r="G58" t="str">
            <v>SI</v>
          </cell>
          <cell r="H58" t="str">
            <v>SI</v>
          </cell>
          <cell r="I58" t="str">
            <v>SI</v>
          </cell>
          <cell r="J58" t="str">
            <v>SI</v>
          </cell>
          <cell r="K58">
            <v>6</v>
          </cell>
          <cell r="L58" t="str">
            <v>SI</v>
          </cell>
          <cell r="M58" t="str">
            <v>NO</v>
          </cell>
          <cell r="N58" t="str">
            <v>NO</v>
          </cell>
          <cell r="O58" t="str">
            <v>NO</v>
          </cell>
          <cell r="P58" t="str">
            <v>SI</v>
          </cell>
          <cell r="Q58">
            <v>0</v>
          </cell>
          <cell r="R58">
            <v>0</v>
          </cell>
          <cell r="S58">
            <v>100000000</v>
          </cell>
          <cell r="T58">
            <v>0</v>
          </cell>
          <cell r="U58">
            <v>100000000</v>
          </cell>
          <cell r="V58">
            <v>0</v>
          </cell>
          <cell r="W58">
            <v>100000000</v>
          </cell>
          <cell r="X58">
            <v>1</v>
          </cell>
        </row>
        <row r="59">
          <cell r="A59" t="str">
            <v>GAG</v>
          </cell>
          <cell r="B59" t="str">
            <v>Nariño</v>
          </cell>
          <cell r="C59" t="str">
            <v>ROBERTO PAYAN</v>
          </cell>
          <cell r="D59" t="str">
            <v>NO</v>
          </cell>
          <cell r="E59" t="str">
            <v>SI</v>
          </cell>
          <cell r="F59" t="str">
            <v>SI</v>
          </cell>
          <cell r="G59" t="str">
            <v>SI</v>
          </cell>
          <cell r="H59" t="str">
            <v>SI</v>
          </cell>
          <cell r="I59" t="str">
            <v>SI</v>
          </cell>
          <cell r="J59" t="str">
            <v>NO</v>
          </cell>
          <cell r="K59">
            <v>6</v>
          </cell>
          <cell r="L59" t="str">
            <v>SI</v>
          </cell>
          <cell r="M59" t="str">
            <v>NO</v>
          </cell>
          <cell r="N59" t="str">
            <v>SI</v>
          </cell>
          <cell r="O59" t="str">
            <v>NO</v>
          </cell>
          <cell r="P59" t="str">
            <v>SI</v>
          </cell>
          <cell r="Q59">
            <v>0</v>
          </cell>
          <cell r="R59">
            <v>100</v>
          </cell>
          <cell r="S59">
            <v>126000000</v>
          </cell>
          <cell r="T59">
            <v>0</v>
          </cell>
          <cell r="U59">
            <v>126000000</v>
          </cell>
          <cell r="V59">
            <v>0</v>
          </cell>
          <cell r="W59">
            <v>126000000</v>
          </cell>
          <cell r="X59">
            <v>1</v>
          </cell>
        </row>
        <row r="60">
          <cell r="A60" t="str">
            <v>GAG</v>
          </cell>
          <cell r="B60" t="str">
            <v>Nariño</v>
          </cell>
          <cell r="C60" t="str">
            <v>SAMANIEGO</v>
          </cell>
          <cell r="D60" t="str">
            <v>NO</v>
          </cell>
          <cell r="E60" t="str">
            <v>SI</v>
          </cell>
          <cell r="F60" t="str">
            <v>SI</v>
          </cell>
          <cell r="G60" t="str">
            <v>SI</v>
          </cell>
          <cell r="H60" t="str">
            <v>SI</v>
          </cell>
          <cell r="I60" t="str">
            <v>SI</v>
          </cell>
          <cell r="J60" t="str">
            <v>NO</v>
          </cell>
          <cell r="K60">
            <v>6</v>
          </cell>
          <cell r="L60" t="str">
            <v>SI</v>
          </cell>
          <cell r="M60" t="str">
            <v>NO</v>
          </cell>
          <cell r="N60" t="str">
            <v>NO</v>
          </cell>
          <cell r="O60" t="str">
            <v>NO</v>
          </cell>
          <cell r="P60" t="str">
            <v>SI</v>
          </cell>
          <cell r="Q60">
            <v>58.3</v>
          </cell>
          <cell r="R60">
            <v>118</v>
          </cell>
          <cell r="S60">
            <v>131000000</v>
          </cell>
          <cell r="T60">
            <v>60000000</v>
          </cell>
          <cell r="U60">
            <v>71000000</v>
          </cell>
          <cell r="V60">
            <v>0</v>
          </cell>
          <cell r="W60">
            <v>131000000</v>
          </cell>
          <cell r="X60">
            <v>1</v>
          </cell>
        </row>
        <row r="61">
          <cell r="A61" t="str">
            <v>GAG</v>
          </cell>
          <cell r="B61" t="str">
            <v>Nariño</v>
          </cell>
          <cell r="C61" t="str">
            <v>SAN BERNARDO</v>
          </cell>
          <cell r="D61" t="str">
            <v>NO</v>
          </cell>
          <cell r="E61" t="str">
            <v>SI</v>
          </cell>
          <cell r="F61" t="str">
            <v>SI</v>
          </cell>
          <cell r="G61" t="str">
            <v>SI</v>
          </cell>
          <cell r="H61" t="str">
            <v>SI</v>
          </cell>
          <cell r="I61" t="str">
            <v>SI</v>
          </cell>
          <cell r="J61" t="str">
            <v>NO</v>
          </cell>
          <cell r="K61">
            <v>6</v>
          </cell>
          <cell r="L61" t="str">
            <v>SI</v>
          </cell>
          <cell r="M61" t="str">
            <v>NO</v>
          </cell>
          <cell r="N61" t="str">
            <v>SI</v>
          </cell>
          <cell r="O61" t="str">
            <v>NO</v>
          </cell>
          <cell r="P61" t="str">
            <v>SI</v>
          </cell>
          <cell r="Q61">
            <v>0</v>
          </cell>
          <cell r="R61">
            <v>50</v>
          </cell>
          <cell r="S61">
            <v>113000000</v>
          </cell>
          <cell r="T61">
            <v>0</v>
          </cell>
          <cell r="U61">
            <v>113000000</v>
          </cell>
          <cell r="V61">
            <v>0</v>
          </cell>
          <cell r="W61">
            <v>113000000</v>
          </cell>
          <cell r="X61">
            <v>1</v>
          </cell>
        </row>
        <row r="62">
          <cell r="A62" t="str">
            <v>GAG</v>
          </cell>
          <cell r="B62" t="str">
            <v>Nariño</v>
          </cell>
          <cell r="C62" t="str">
            <v>SAN LORENZO</v>
          </cell>
          <cell r="D62" t="str">
            <v>NO</v>
          </cell>
          <cell r="E62" t="str">
            <v>SI</v>
          </cell>
          <cell r="F62" t="str">
            <v>SI</v>
          </cell>
          <cell r="G62" t="str">
            <v>SI</v>
          </cell>
          <cell r="H62" t="str">
            <v>SI</v>
          </cell>
          <cell r="I62" t="str">
            <v>SI</v>
          </cell>
          <cell r="J62" t="str">
            <v>NO</v>
          </cell>
          <cell r="K62">
            <v>6</v>
          </cell>
          <cell r="L62" t="str">
            <v>SI</v>
          </cell>
          <cell r="M62" t="str">
            <v>NO</v>
          </cell>
          <cell r="N62" t="str">
            <v>SI</v>
          </cell>
          <cell r="O62" t="str">
            <v>NO</v>
          </cell>
          <cell r="P62" t="str">
            <v>SI</v>
          </cell>
          <cell r="Q62">
            <v>49.05</v>
          </cell>
          <cell r="R62">
            <v>157.1</v>
          </cell>
          <cell r="S62">
            <v>141000000</v>
          </cell>
          <cell r="T62">
            <v>50000000</v>
          </cell>
          <cell r="U62">
            <v>91000000</v>
          </cell>
          <cell r="V62">
            <v>0</v>
          </cell>
          <cell r="W62">
            <v>141000000</v>
          </cell>
          <cell r="X62">
            <v>1</v>
          </cell>
        </row>
        <row r="63">
          <cell r="A63" t="str">
            <v>GAG</v>
          </cell>
          <cell r="B63" t="str">
            <v>Nariño</v>
          </cell>
          <cell r="C63" t="str">
            <v>SAN PABLO</v>
          </cell>
          <cell r="D63" t="str">
            <v>NO</v>
          </cell>
          <cell r="E63" t="str">
            <v>SI</v>
          </cell>
          <cell r="F63" t="str">
            <v>SI</v>
          </cell>
          <cell r="G63" t="str">
            <v>SI</v>
          </cell>
          <cell r="H63" t="str">
            <v>SI</v>
          </cell>
          <cell r="I63" t="str">
            <v>SI</v>
          </cell>
          <cell r="J63" t="str">
            <v>SI</v>
          </cell>
          <cell r="K63">
            <v>6</v>
          </cell>
          <cell r="L63" t="str">
            <v>SI</v>
          </cell>
          <cell r="M63" t="str">
            <v>NO</v>
          </cell>
          <cell r="N63" t="str">
            <v>NO</v>
          </cell>
          <cell r="O63" t="str">
            <v>NO</v>
          </cell>
          <cell r="P63" t="str">
            <v>SI</v>
          </cell>
          <cell r="Q63">
            <v>31.15</v>
          </cell>
          <cell r="R63">
            <v>129.1</v>
          </cell>
          <cell r="S63">
            <v>134000000</v>
          </cell>
          <cell r="T63">
            <v>50000000</v>
          </cell>
          <cell r="U63">
            <v>84000000</v>
          </cell>
          <cell r="V63">
            <v>0</v>
          </cell>
          <cell r="W63">
            <v>134000000</v>
          </cell>
          <cell r="X63">
            <v>1</v>
          </cell>
        </row>
        <row r="64">
          <cell r="A64" t="str">
            <v>GAG</v>
          </cell>
          <cell r="B64" t="str">
            <v>Nariño*</v>
          </cell>
          <cell r="C64" t="str">
            <v>SAN PEDRO DE CARTAGO</v>
          </cell>
          <cell r="D64" t="str">
            <v>NO</v>
          </cell>
          <cell r="E64" t="str">
            <v>SI</v>
          </cell>
          <cell r="F64" t="str">
            <v>SI</v>
          </cell>
          <cell r="G64" t="str">
            <v>SI</v>
          </cell>
          <cell r="H64" t="str">
            <v>SI</v>
          </cell>
          <cell r="I64" t="str">
            <v>SI</v>
          </cell>
          <cell r="J64" t="str">
            <v>SI</v>
          </cell>
          <cell r="K64">
            <v>6</v>
          </cell>
          <cell r="L64" t="str">
            <v>SI</v>
          </cell>
          <cell r="M64" t="str">
            <v>NO</v>
          </cell>
          <cell r="N64" t="str">
            <v>NO</v>
          </cell>
          <cell r="O64" t="str">
            <v>NO</v>
          </cell>
          <cell r="P64" t="str">
            <v>SI</v>
          </cell>
          <cell r="Q64">
            <v>12.9</v>
          </cell>
          <cell r="R64">
            <v>158.80000000000001</v>
          </cell>
          <cell r="S64">
            <v>150000000</v>
          </cell>
          <cell r="T64">
            <v>50000000</v>
          </cell>
          <cell r="U64">
            <v>100000000</v>
          </cell>
          <cell r="V64">
            <v>0</v>
          </cell>
          <cell r="W64">
            <v>150000000</v>
          </cell>
          <cell r="X64">
            <v>1</v>
          </cell>
        </row>
        <row r="65">
          <cell r="A65" t="str">
            <v>GAG</v>
          </cell>
          <cell r="B65" t="str">
            <v>Nariño</v>
          </cell>
          <cell r="C65" t="str">
            <v>SANDONA</v>
          </cell>
          <cell r="D65" t="str">
            <v>NO</v>
          </cell>
          <cell r="E65" t="str">
            <v>SI</v>
          </cell>
          <cell r="F65" t="str">
            <v>SI</v>
          </cell>
          <cell r="G65" t="str">
            <v>SI</v>
          </cell>
          <cell r="H65" t="str">
            <v>SI</v>
          </cell>
          <cell r="I65" t="str">
            <v>SI</v>
          </cell>
          <cell r="J65" t="str">
            <v>SI</v>
          </cell>
          <cell r="K65">
            <v>6</v>
          </cell>
          <cell r="L65" t="str">
            <v>SI</v>
          </cell>
          <cell r="M65" t="str">
            <v>NO</v>
          </cell>
          <cell r="N65" t="str">
            <v>SI</v>
          </cell>
          <cell r="O65" t="str">
            <v>NO</v>
          </cell>
          <cell r="P65" t="str">
            <v>SI</v>
          </cell>
          <cell r="Q65">
            <v>3.8</v>
          </cell>
          <cell r="R65">
            <v>91.9</v>
          </cell>
          <cell r="S65">
            <v>124000000</v>
          </cell>
          <cell r="T65">
            <v>40000000</v>
          </cell>
          <cell r="U65">
            <v>84000000</v>
          </cell>
          <cell r="V65">
            <v>0</v>
          </cell>
          <cell r="W65">
            <v>124000000</v>
          </cell>
          <cell r="X65">
            <v>1</v>
          </cell>
        </row>
        <row r="66">
          <cell r="A66" t="str">
            <v>GAG</v>
          </cell>
          <cell r="B66" t="str">
            <v>Nariño</v>
          </cell>
          <cell r="C66" t="str">
            <v>SANTACRUZ</v>
          </cell>
          <cell r="D66" t="str">
            <v>NO</v>
          </cell>
          <cell r="E66" t="str">
            <v>SI</v>
          </cell>
          <cell r="F66" t="str">
            <v>SI</v>
          </cell>
          <cell r="G66" t="str">
            <v>SI</v>
          </cell>
          <cell r="H66" t="str">
            <v>SI</v>
          </cell>
          <cell r="I66" t="str">
            <v>SI</v>
          </cell>
          <cell r="J66" t="str">
            <v>SI</v>
          </cell>
          <cell r="K66">
            <v>6</v>
          </cell>
          <cell r="L66" t="str">
            <v>SI</v>
          </cell>
          <cell r="M66" t="str">
            <v>NO</v>
          </cell>
          <cell r="N66" t="str">
            <v>NO</v>
          </cell>
          <cell r="O66" t="str">
            <v>NO</v>
          </cell>
          <cell r="P66" t="str">
            <v>SI</v>
          </cell>
          <cell r="Q66">
            <v>30.3</v>
          </cell>
          <cell r="R66">
            <v>97.5</v>
          </cell>
          <cell r="S66">
            <v>125000000</v>
          </cell>
          <cell r="T66">
            <v>50000000</v>
          </cell>
          <cell r="U66">
            <v>75000000</v>
          </cell>
          <cell r="W66">
            <v>125000000</v>
          </cell>
          <cell r="X66">
            <v>1</v>
          </cell>
        </row>
        <row r="67">
          <cell r="A67" t="str">
            <v>GAG</v>
          </cell>
          <cell r="B67" t="str">
            <v>Nariño</v>
          </cell>
          <cell r="C67" t="str">
            <v>SAPUYES</v>
          </cell>
          <cell r="D67" t="str">
            <v>SI</v>
          </cell>
          <cell r="E67" t="str">
            <v>SI</v>
          </cell>
          <cell r="F67" t="str">
            <v>SI</v>
          </cell>
          <cell r="G67" t="str">
            <v>SI</v>
          </cell>
          <cell r="H67" t="str">
            <v>SI</v>
          </cell>
          <cell r="I67" t="str">
            <v>SI</v>
          </cell>
          <cell r="J67" t="str">
            <v>SI</v>
          </cell>
          <cell r="K67">
            <v>6</v>
          </cell>
          <cell r="L67" t="str">
            <v>SI</v>
          </cell>
          <cell r="M67" t="str">
            <v>NO</v>
          </cell>
          <cell r="N67" t="str">
            <v>SI</v>
          </cell>
          <cell r="O67" t="str">
            <v>NO</v>
          </cell>
          <cell r="P67" t="str">
            <v>SI</v>
          </cell>
          <cell r="Q67">
            <v>26.8</v>
          </cell>
          <cell r="R67">
            <v>330</v>
          </cell>
          <cell r="S67">
            <v>150000000</v>
          </cell>
          <cell r="T67">
            <v>50000000</v>
          </cell>
          <cell r="U67">
            <v>100000000</v>
          </cell>
          <cell r="V67">
            <v>15000000</v>
          </cell>
          <cell r="W67">
            <v>165000000</v>
          </cell>
          <cell r="X67">
            <v>1</v>
          </cell>
        </row>
        <row r="68">
          <cell r="A68" t="str">
            <v>GAG</v>
          </cell>
          <cell r="B68" t="str">
            <v>Nariño</v>
          </cell>
          <cell r="C68" t="str">
            <v>TAMINANGO</v>
          </cell>
          <cell r="D68" t="str">
            <v>NO</v>
          </cell>
          <cell r="E68" t="str">
            <v>NO</v>
          </cell>
          <cell r="F68" t="str">
            <v>SI</v>
          </cell>
          <cell r="G68" t="str">
            <v>SI</v>
          </cell>
          <cell r="H68" t="str">
            <v>SI</v>
          </cell>
          <cell r="I68" t="str">
            <v>SI</v>
          </cell>
          <cell r="J68" t="str">
            <v>SI</v>
          </cell>
          <cell r="K68">
            <v>6</v>
          </cell>
          <cell r="L68" t="str">
            <v>SI</v>
          </cell>
          <cell r="M68" t="str">
            <v>NO</v>
          </cell>
          <cell r="N68" t="str">
            <v>SI</v>
          </cell>
          <cell r="O68" t="str">
            <v>NO</v>
          </cell>
          <cell r="P68" t="str">
            <v>SI</v>
          </cell>
          <cell r="Q68">
            <v>46.65</v>
          </cell>
          <cell r="R68">
            <v>137.69999999999999</v>
          </cell>
          <cell r="S68">
            <v>136000000</v>
          </cell>
          <cell r="T68">
            <v>50000000</v>
          </cell>
          <cell r="U68">
            <v>86000000</v>
          </cell>
          <cell r="V68">
            <v>0</v>
          </cell>
          <cell r="W68">
            <v>136000000</v>
          </cell>
          <cell r="X68">
            <v>1</v>
          </cell>
        </row>
        <row r="69">
          <cell r="A69" t="str">
            <v>GAG</v>
          </cell>
          <cell r="B69" t="str">
            <v>Nariño</v>
          </cell>
          <cell r="C69" t="str">
            <v>TANGUA</v>
          </cell>
          <cell r="D69" t="str">
            <v>NO</v>
          </cell>
          <cell r="E69" t="str">
            <v>SI</v>
          </cell>
          <cell r="F69" t="str">
            <v>SI</v>
          </cell>
          <cell r="G69" t="str">
            <v>SI</v>
          </cell>
          <cell r="H69" t="str">
            <v>SI</v>
          </cell>
          <cell r="I69" t="str">
            <v>SI</v>
          </cell>
          <cell r="J69" t="str">
            <v>SI</v>
          </cell>
          <cell r="K69">
            <v>6</v>
          </cell>
          <cell r="L69" t="str">
            <v>SI</v>
          </cell>
          <cell r="M69" t="str">
            <v>NO</v>
          </cell>
          <cell r="N69" t="str">
            <v>SI</v>
          </cell>
          <cell r="O69" t="str">
            <v>NO</v>
          </cell>
          <cell r="P69" t="str">
            <v>SI</v>
          </cell>
          <cell r="Q69">
            <v>55.2</v>
          </cell>
          <cell r="R69">
            <v>55.2</v>
          </cell>
          <cell r="S69">
            <v>114000000</v>
          </cell>
          <cell r="T69">
            <v>60000000</v>
          </cell>
          <cell r="U69">
            <v>54000000</v>
          </cell>
          <cell r="V69">
            <v>0</v>
          </cell>
          <cell r="W69">
            <v>114000000</v>
          </cell>
          <cell r="X69">
            <v>1</v>
          </cell>
        </row>
        <row r="70">
          <cell r="A70" t="str">
            <v>GAG</v>
          </cell>
          <cell r="B70" t="str">
            <v>Nariño</v>
          </cell>
          <cell r="C70" t="str">
            <v>TUQUERRES</v>
          </cell>
          <cell r="D70" t="str">
            <v>NO</v>
          </cell>
          <cell r="E70" t="str">
            <v>SI</v>
          </cell>
          <cell r="F70" t="str">
            <v>SI</v>
          </cell>
          <cell r="G70" t="str">
            <v>SI</v>
          </cell>
          <cell r="H70" t="str">
            <v>SI</v>
          </cell>
          <cell r="I70" t="str">
            <v>SI</v>
          </cell>
          <cell r="J70" t="str">
            <v>SI</v>
          </cell>
          <cell r="K70">
            <v>6</v>
          </cell>
          <cell r="L70" t="str">
            <v>SI</v>
          </cell>
          <cell r="M70" t="str">
            <v>NO</v>
          </cell>
          <cell r="N70" t="str">
            <v>NO</v>
          </cell>
          <cell r="O70" t="str">
            <v>NO</v>
          </cell>
          <cell r="P70" t="str">
            <v>SI</v>
          </cell>
          <cell r="Q70">
            <v>63.6</v>
          </cell>
          <cell r="R70">
            <v>63.6</v>
          </cell>
          <cell r="S70">
            <v>117000000</v>
          </cell>
          <cell r="T70">
            <v>60000000</v>
          </cell>
          <cell r="U70">
            <v>57000000</v>
          </cell>
          <cell r="V70">
            <v>0</v>
          </cell>
          <cell r="W70">
            <v>117000000</v>
          </cell>
          <cell r="X70">
            <v>1</v>
          </cell>
        </row>
        <row r="71">
          <cell r="A71" t="str">
            <v>GAG</v>
          </cell>
          <cell r="B71" t="str">
            <v>Nariño*</v>
          </cell>
          <cell r="C71" t="str">
            <v>YACUANQUER</v>
          </cell>
          <cell r="D71" t="str">
            <v>NO</v>
          </cell>
          <cell r="E71" t="str">
            <v>SI</v>
          </cell>
          <cell r="F71" t="str">
            <v>SI</v>
          </cell>
          <cell r="G71" t="str">
            <v>SI</v>
          </cell>
          <cell r="H71" t="str">
            <v>SI</v>
          </cell>
          <cell r="I71" t="str">
            <v>SI</v>
          </cell>
          <cell r="J71" t="str">
            <v>SI</v>
          </cell>
          <cell r="K71">
            <v>6</v>
          </cell>
          <cell r="L71" t="str">
            <v>SI</v>
          </cell>
          <cell r="M71" t="str">
            <v>NO</v>
          </cell>
          <cell r="N71" t="str">
            <v>NO</v>
          </cell>
          <cell r="O71" t="str">
            <v>NO</v>
          </cell>
          <cell r="P71" t="str">
            <v>SI</v>
          </cell>
          <cell r="Q71">
            <v>28.2</v>
          </cell>
          <cell r="R71">
            <v>78</v>
          </cell>
          <cell r="S71">
            <v>150000000</v>
          </cell>
          <cell r="T71">
            <v>50000000</v>
          </cell>
          <cell r="U71">
            <v>100000000</v>
          </cell>
          <cell r="V71">
            <v>0</v>
          </cell>
          <cell r="W71">
            <v>150000000</v>
          </cell>
          <cell r="X71">
            <v>1</v>
          </cell>
        </row>
        <row r="72">
          <cell r="B72" t="str">
            <v>Nariño</v>
          </cell>
          <cell r="C72" t="str">
            <v>DEPTO NARIÑO</v>
          </cell>
          <cell r="I72">
            <v>61</v>
          </cell>
          <cell r="L72">
            <v>61</v>
          </cell>
          <cell r="O72">
            <v>61</v>
          </cell>
          <cell r="Q72">
            <v>1429.5500000000002</v>
          </cell>
          <cell r="R72">
            <v>6790.3200000000015</v>
          </cell>
          <cell r="S72">
            <v>7919000000</v>
          </cell>
          <cell r="T72">
            <v>2350000000</v>
          </cell>
          <cell r="U72">
            <v>5569000000</v>
          </cell>
          <cell r="V72">
            <v>53000000</v>
          </cell>
          <cell r="W72">
            <v>7972000000</v>
          </cell>
          <cell r="X72">
            <v>61</v>
          </cell>
        </row>
      </sheetData>
      <sheetData sheetId="1"/>
      <sheetData sheetId="2"/>
      <sheetData sheetId="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SUB APU"/>
      <sheetName val="Insum"/>
      <sheetName val="TRANSPORTE"/>
      <sheetName val="PUNITARIOS%20PARA%20241201%202S"/>
      <sheetName val="Equipo"/>
      <sheetName val="RELACION MES"/>
      <sheetName val="GCB2000"/>
      <sheetName val="Listas"/>
      <sheetName val="PRESUPUESTO"/>
      <sheetName val="ESTADO VÍA-CRIT.TECNICO"/>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CLASIFICACION"/>
      <sheetName val=" Liquidacion de Obra por Tramos"/>
      <sheetName val="LISTA DE PRECIOS"/>
      <sheetName val="062"/>
      <sheetName val="Listado"/>
      <sheetName val="CODCONST"/>
      <sheetName val="PREACTA Y CONTRATISTAS"/>
      <sheetName val="5. ELECTRICO"/>
      <sheetName val="OCTUBRE"/>
      <sheetName val="REC-COD,"/>
      <sheetName val="2,2,6,1 Pilotes 0,30"/>
      <sheetName val="Lp"/>
      <sheetName val="FINANC"/>
      <sheetName val="TODAS"/>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DEST. MEDIOS"/>
      <sheetName val="COMBUASF"/>
      <sheetName val="BALCRUDO"/>
      <sheetName val="CARGASPROC."/>
      <sheetName val="G L P  FINAL"/>
      <sheetName val="OBRAS SES"/>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77999-8480-4A5F-9F09-1A568E3D0CD1}">
  <dimension ref="B1:HI69"/>
  <sheetViews>
    <sheetView tabSelected="1" topLeftCell="A45" workbookViewId="0">
      <selection activeCell="I64" sqref="I64"/>
    </sheetView>
  </sheetViews>
  <sheetFormatPr baseColWidth="10" defaultColWidth="12.5703125" defaultRowHeight="16.5" x14ac:dyDescent="0.3"/>
  <cols>
    <col min="1" max="1" width="1.85546875" style="8" customWidth="1"/>
    <col min="2" max="2" width="9.7109375" style="81" customWidth="1"/>
    <col min="3" max="3" width="48.5703125" style="82" customWidth="1"/>
    <col min="4" max="4" width="14.42578125" style="82" customWidth="1"/>
    <col min="5" max="5" width="15.85546875" style="83" customWidth="1"/>
    <col min="6" max="6" width="11.7109375" style="7" customWidth="1"/>
    <col min="7" max="7" width="21" style="7" customWidth="1"/>
    <col min="8" max="8" width="21.5703125" style="94" customWidth="1"/>
    <col min="9" max="9" width="16.85546875" style="7" bestFit="1" customWidth="1"/>
    <col min="10" max="10" width="20.28515625" style="7" customWidth="1"/>
    <col min="11" max="11" width="11.5703125" style="7" customWidth="1"/>
    <col min="12" max="12" width="20" style="7" customWidth="1"/>
    <col min="13" max="217" width="11.5703125" style="7" customWidth="1"/>
    <col min="218" max="16384" width="12.5703125" style="8"/>
  </cols>
  <sheetData>
    <row r="1" spans="2:217" ht="11.25" customHeight="1" x14ac:dyDescent="0.25">
      <c r="B1" s="1"/>
      <c r="C1" s="2"/>
      <c r="D1" s="2"/>
      <c r="E1" s="3"/>
      <c r="F1" s="4"/>
      <c r="G1" s="5"/>
      <c r="H1" s="6"/>
    </row>
    <row r="2" spans="2:217" ht="18" customHeight="1" x14ac:dyDescent="0.25">
      <c r="B2" s="166" t="s">
        <v>0</v>
      </c>
      <c r="C2" s="167"/>
      <c r="D2" s="167"/>
      <c r="E2" s="167"/>
      <c r="F2" s="167"/>
      <c r="G2" s="168"/>
      <c r="H2" s="6"/>
    </row>
    <row r="3" spans="2:217" ht="16.5" customHeight="1" x14ac:dyDescent="0.25">
      <c r="B3" s="169" t="s">
        <v>1</v>
      </c>
      <c r="C3" s="170"/>
      <c r="D3" s="170"/>
      <c r="E3" s="170"/>
      <c r="F3" s="170"/>
      <c r="G3" s="171"/>
      <c r="H3" s="6"/>
    </row>
    <row r="4" spans="2:217" ht="16.5" customHeight="1" x14ac:dyDescent="0.25">
      <c r="B4" s="172" t="s">
        <v>2</v>
      </c>
      <c r="C4" s="173"/>
      <c r="D4" s="173"/>
      <c r="E4" s="173"/>
      <c r="F4" s="173"/>
      <c r="G4" s="174"/>
      <c r="H4" s="6"/>
    </row>
    <row r="5" spans="2:217" ht="16.5" customHeight="1" x14ac:dyDescent="0.25">
      <c r="B5" s="175" t="s">
        <v>108</v>
      </c>
      <c r="C5" s="175"/>
      <c r="D5" s="175"/>
      <c r="E5" s="175"/>
      <c r="F5" s="175"/>
      <c r="G5" s="175"/>
      <c r="H5" s="6"/>
    </row>
    <row r="6" spans="2:217" ht="16.5" customHeight="1" x14ac:dyDescent="0.25">
      <c r="B6" s="175" t="s">
        <v>3</v>
      </c>
      <c r="C6" s="175"/>
      <c r="D6" s="175"/>
      <c r="E6" s="175"/>
      <c r="F6" s="175"/>
      <c r="G6" s="175"/>
      <c r="H6" s="6"/>
    </row>
    <row r="7" spans="2:217" ht="52.5" customHeight="1" x14ac:dyDescent="0.25">
      <c r="B7" s="184" t="s">
        <v>107</v>
      </c>
      <c r="C7" s="177"/>
      <c r="D7" s="177"/>
      <c r="E7" s="177"/>
      <c r="F7" s="177"/>
      <c r="G7" s="178"/>
      <c r="H7" s="6"/>
    </row>
    <row r="8" spans="2:217" ht="17.25" thickBot="1" x14ac:dyDescent="0.3">
      <c r="B8" s="176"/>
      <c r="C8" s="177"/>
      <c r="D8" s="177"/>
      <c r="E8" s="177"/>
      <c r="F8" s="177"/>
      <c r="G8" s="178"/>
      <c r="H8" s="6"/>
    </row>
    <row r="9" spans="2:217" ht="15" customHeight="1" thickBot="1" x14ac:dyDescent="0.3">
      <c r="B9" s="95"/>
      <c r="C9" s="96"/>
      <c r="D9" s="96"/>
      <c r="E9" s="97" t="s">
        <v>72</v>
      </c>
      <c r="F9" s="98">
        <v>2.5</v>
      </c>
      <c r="G9" s="99" t="s">
        <v>73</v>
      </c>
      <c r="H9" s="6"/>
    </row>
    <row r="10" spans="2:217" ht="11.25" customHeight="1" x14ac:dyDescent="0.25">
      <c r="B10" s="9"/>
      <c r="C10" s="10"/>
      <c r="D10" s="10"/>
      <c r="E10" s="10"/>
      <c r="F10" s="11"/>
      <c r="G10" s="12"/>
      <c r="H10" s="6"/>
    </row>
    <row r="11" spans="2:217" s="15" customFormat="1" ht="16.5" customHeight="1" x14ac:dyDescent="0.25">
      <c r="B11" s="172" t="s">
        <v>3</v>
      </c>
      <c r="C11" s="173"/>
      <c r="D11" s="173"/>
      <c r="E11" s="173"/>
      <c r="F11" s="13"/>
      <c r="G11" s="14"/>
      <c r="H11" s="6"/>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row>
    <row r="12" spans="2:217" s="15" customFormat="1" ht="14.25" customHeight="1" thickBot="1" x14ac:dyDescent="0.3">
      <c r="B12" s="16"/>
      <c r="C12" s="17"/>
      <c r="D12" s="17"/>
      <c r="E12" s="17"/>
      <c r="F12" s="17"/>
      <c r="G12" s="18"/>
      <c r="H12" s="19"/>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row>
    <row r="13" spans="2:217" s="15" customFormat="1" x14ac:dyDescent="0.25">
      <c r="B13" s="179" t="s">
        <v>4</v>
      </c>
      <c r="C13" s="181" t="s">
        <v>5</v>
      </c>
      <c r="D13" s="20" t="s">
        <v>6</v>
      </c>
      <c r="E13" s="20" t="s">
        <v>7</v>
      </c>
      <c r="F13" s="20" t="s">
        <v>8</v>
      </c>
      <c r="G13" s="21" t="s">
        <v>9</v>
      </c>
      <c r="H13" s="100"/>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row>
    <row r="14" spans="2:217" s="15" customFormat="1" x14ac:dyDescent="0.25">
      <c r="B14" s="180"/>
      <c r="C14" s="182"/>
      <c r="D14" s="23" t="s">
        <v>10</v>
      </c>
      <c r="E14" s="23" t="s">
        <v>11</v>
      </c>
      <c r="F14" s="23" t="s">
        <v>12</v>
      </c>
      <c r="G14" s="24" t="s">
        <v>13</v>
      </c>
      <c r="H14" s="6"/>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row>
    <row r="15" spans="2:217" s="15" customFormat="1" ht="17.25" thickBot="1" x14ac:dyDescent="0.3">
      <c r="B15" s="25" t="s">
        <v>14</v>
      </c>
      <c r="C15" s="183"/>
      <c r="D15" s="26" t="s">
        <v>15</v>
      </c>
      <c r="E15" s="26" t="s">
        <v>16</v>
      </c>
      <c r="F15" s="26" t="s">
        <v>17</v>
      </c>
      <c r="G15" s="27" t="s">
        <v>18</v>
      </c>
      <c r="H15" s="6"/>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row>
    <row r="16" spans="2:217" s="15" customFormat="1" x14ac:dyDescent="0.25">
      <c r="B16" s="28"/>
      <c r="C16" s="185" t="s">
        <v>19</v>
      </c>
      <c r="D16" s="185"/>
      <c r="E16" s="185"/>
      <c r="F16" s="185"/>
      <c r="G16" s="186"/>
      <c r="H16" s="6"/>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row>
    <row r="17" spans="2:217" s="15" customFormat="1" x14ac:dyDescent="0.25">
      <c r="B17" s="29"/>
      <c r="C17" s="30" t="s">
        <v>20</v>
      </c>
      <c r="D17" s="30"/>
      <c r="E17" s="30"/>
      <c r="F17" s="30"/>
      <c r="G17" s="31"/>
      <c r="H17" s="6"/>
      <c r="I17" s="7"/>
      <c r="J17" s="7"/>
      <c r="K17" s="7"/>
      <c r="L17" s="32"/>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row>
    <row r="18" spans="2:217" s="15" customFormat="1" x14ac:dyDescent="0.25">
      <c r="B18" s="33">
        <v>1</v>
      </c>
      <c r="C18" s="34" t="s">
        <v>71</v>
      </c>
      <c r="D18" s="35">
        <v>6000000</v>
      </c>
      <c r="E18" s="36"/>
      <c r="F18" s="37">
        <v>0.3</v>
      </c>
      <c r="G18" s="38">
        <f>+(D18+E18)*B18*F18</f>
        <v>1800000</v>
      </c>
      <c r="H18" s="101" t="s">
        <v>75</v>
      </c>
      <c r="I18" s="7"/>
      <c r="J18" s="7"/>
      <c r="K18" s="7"/>
      <c r="L18" s="32"/>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row>
    <row r="19" spans="2:217" s="15" customFormat="1" x14ac:dyDescent="0.25">
      <c r="B19" s="33">
        <v>1</v>
      </c>
      <c r="C19" s="34" t="s">
        <v>21</v>
      </c>
      <c r="D19" s="35">
        <v>3800000</v>
      </c>
      <c r="E19" s="36"/>
      <c r="F19" s="37">
        <v>2.5</v>
      </c>
      <c r="G19" s="38">
        <f>+(D19+E19)*B19*F19</f>
        <v>9500000</v>
      </c>
      <c r="H19" s="101" t="s">
        <v>75</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row>
    <row r="20" spans="2:217" s="15" customFormat="1" x14ac:dyDescent="0.25">
      <c r="B20" s="33">
        <v>1</v>
      </c>
      <c r="C20" s="34" t="s">
        <v>98</v>
      </c>
      <c r="D20" s="35">
        <v>6000000</v>
      </c>
      <c r="E20" s="36"/>
      <c r="F20" s="37">
        <v>0.5</v>
      </c>
      <c r="G20" s="38">
        <f>+(D20+E20)*B20*F20</f>
        <v>3000000</v>
      </c>
      <c r="H20" s="101" t="s">
        <v>75</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row>
    <row r="21" spans="2:217" s="15" customFormat="1" x14ac:dyDescent="0.25">
      <c r="B21" s="33">
        <v>1</v>
      </c>
      <c r="C21" s="34" t="s">
        <v>22</v>
      </c>
      <c r="D21" s="35">
        <v>4000000</v>
      </c>
      <c r="E21" s="36"/>
      <c r="F21" s="37">
        <v>1</v>
      </c>
      <c r="G21" s="38">
        <f>+(D21+E21)*B21*F21</f>
        <v>4000000</v>
      </c>
      <c r="H21" s="101" t="s">
        <v>75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row>
    <row r="22" spans="2:217" s="15" customFormat="1" x14ac:dyDescent="0.25">
      <c r="B22" s="33">
        <v>1</v>
      </c>
      <c r="C22" s="34" t="s">
        <v>99</v>
      </c>
      <c r="D22" s="35">
        <v>3000000</v>
      </c>
      <c r="E22" s="36"/>
      <c r="F22" s="37">
        <v>0.5</v>
      </c>
      <c r="G22" s="38">
        <f t="shared" ref="G22" si="0">+(D22+E22)*B22*F22</f>
        <v>1500000</v>
      </c>
      <c r="H22" s="101" t="s">
        <v>75</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row>
    <row r="23" spans="2:217" s="15" customFormat="1" x14ac:dyDescent="0.25">
      <c r="B23" s="39"/>
      <c r="C23" s="30" t="s">
        <v>23</v>
      </c>
      <c r="D23" s="40"/>
      <c r="E23" s="40"/>
      <c r="F23" s="40"/>
      <c r="G23" s="41"/>
      <c r="H23" s="6"/>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row>
    <row r="24" spans="2:217" s="15" customFormat="1" x14ac:dyDescent="0.25">
      <c r="B24" s="33">
        <v>1</v>
      </c>
      <c r="C24" s="42" t="s">
        <v>102</v>
      </c>
      <c r="D24" s="35">
        <v>1600000</v>
      </c>
      <c r="E24" s="36"/>
      <c r="F24" s="37">
        <v>2</v>
      </c>
      <c r="G24" s="38">
        <f t="shared" ref="G24" si="1">+(D24+E24)*B24*F24</f>
        <v>3200000</v>
      </c>
      <c r="H24" s="101" t="s">
        <v>75</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row>
    <row r="25" spans="2:217" s="15" customFormat="1" x14ac:dyDescent="0.25">
      <c r="B25" s="43"/>
      <c r="C25" s="44" t="s">
        <v>24</v>
      </c>
      <c r="D25" s="40"/>
      <c r="E25" s="40"/>
      <c r="F25" s="40"/>
      <c r="G25" s="41"/>
      <c r="H25" s="6"/>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row>
    <row r="26" spans="2:217" s="15" customFormat="1" x14ac:dyDescent="0.25">
      <c r="B26" s="33">
        <v>1</v>
      </c>
      <c r="C26" s="42" t="s">
        <v>25</v>
      </c>
      <c r="D26" s="35">
        <v>1180000</v>
      </c>
      <c r="E26" s="36"/>
      <c r="F26" s="37">
        <v>1.8</v>
      </c>
      <c r="G26" s="38">
        <f>+(D26+E26)*B26*F26</f>
        <v>2124000</v>
      </c>
      <c r="H26" s="101" t="s">
        <v>75</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row>
    <row r="27" spans="2:217" s="15" customFormat="1" x14ac:dyDescent="0.25">
      <c r="B27" s="39"/>
      <c r="C27" s="30" t="s">
        <v>26</v>
      </c>
      <c r="D27" s="40"/>
      <c r="E27" s="40"/>
      <c r="F27" s="40"/>
      <c r="G27" s="41"/>
      <c r="H27" s="6"/>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row>
    <row r="28" spans="2:217" s="15" customFormat="1" x14ac:dyDescent="0.25">
      <c r="B28" s="33">
        <v>1</v>
      </c>
      <c r="C28" s="42" t="s">
        <v>27</v>
      </c>
      <c r="D28" s="35">
        <v>1160000</v>
      </c>
      <c r="E28" s="36"/>
      <c r="F28" s="37">
        <v>2.5</v>
      </c>
      <c r="G28" s="38">
        <f>+(D28+E28)*B28*F28</f>
        <v>2900000</v>
      </c>
      <c r="H28" s="101" t="s">
        <v>75</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row>
    <row r="29" spans="2:217" s="15" customFormat="1" x14ac:dyDescent="0.25">
      <c r="B29" s="45"/>
      <c r="C29" s="187" t="s">
        <v>28</v>
      </c>
      <c r="D29" s="188"/>
      <c r="E29" s="188"/>
      <c r="F29" s="189"/>
      <c r="G29" s="46">
        <f>SUM(G18:G28)</f>
        <v>28024000</v>
      </c>
      <c r="H29" s="4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row>
    <row r="30" spans="2:217" s="15" customFormat="1" x14ac:dyDescent="0.25">
      <c r="B30" s="39"/>
      <c r="C30" s="190" t="s">
        <v>29</v>
      </c>
      <c r="D30" s="191"/>
      <c r="E30" s="191"/>
      <c r="F30" s="192"/>
      <c r="G30" s="101">
        <v>2.2999999999999998</v>
      </c>
      <c r="H30" s="101" t="s">
        <v>74</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row>
    <row r="31" spans="2:217" s="15" customFormat="1" ht="17.25" thickBot="1" x14ac:dyDescent="0.3">
      <c r="B31" s="48"/>
      <c r="C31" s="193" t="s">
        <v>30</v>
      </c>
      <c r="D31" s="194"/>
      <c r="E31" s="194"/>
      <c r="F31" s="195"/>
      <c r="G31" s="49">
        <f>G29*G30</f>
        <v>64455199.999999993</v>
      </c>
      <c r="H31" s="6"/>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row>
    <row r="32" spans="2:217" s="15" customFormat="1" x14ac:dyDescent="0.25">
      <c r="B32" s="196" t="s">
        <v>4</v>
      </c>
      <c r="C32" s="197" t="s">
        <v>31</v>
      </c>
      <c r="D32" s="182" t="s">
        <v>32</v>
      </c>
      <c r="E32" s="22" t="s">
        <v>33</v>
      </c>
      <c r="F32" s="199" t="s">
        <v>34</v>
      </c>
      <c r="G32" s="50" t="s">
        <v>9</v>
      </c>
      <c r="H32" s="51"/>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row>
    <row r="33" spans="2:217" s="15" customFormat="1" x14ac:dyDescent="0.25">
      <c r="B33" s="180"/>
      <c r="C33" s="197"/>
      <c r="D33" s="182"/>
      <c r="E33" s="23" t="s">
        <v>35</v>
      </c>
      <c r="F33" s="200"/>
      <c r="G33" s="24" t="s">
        <v>13</v>
      </c>
      <c r="H33" s="6"/>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row>
    <row r="34" spans="2:217" s="15" customFormat="1" ht="17.25" thickBot="1" x14ac:dyDescent="0.3">
      <c r="B34" s="25" t="s">
        <v>36</v>
      </c>
      <c r="C34" s="198"/>
      <c r="D34" s="183"/>
      <c r="E34" s="26" t="s">
        <v>37</v>
      </c>
      <c r="F34" s="26" t="s">
        <v>38</v>
      </c>
      <c r="G34" s="27" t="s">
        <v>39</v>
      </c>
      <c r="H34" s="6"/>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row>
    <row r="35" spans="2:217" s="15" customFormat="1" x14ac:dyDescent="0.25">
      <c r="B35" s="52"/>
      <c r="C35" s="53" t="s">
        <v>40</v>
      </c>
      <c r="D35" s="53"/>
      <c r="E35" s="53"/>
      <c r="F35" s="53"/>
      <c r="G35" s="54"/>
      <c r="H35" s="6"/>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row>
    <row r="36" spans="2:217" s="15" customFormat="1" x14ac:dyDescent="0.25">
      <c r="B36" s="39"/>
      <c r="C36" s="30" t="s">
        <v>41</v>
      </c>
      <c r="D36" s="30"/>
      <c r="E36" s="40"/>
      <c r="F36" s="58"/>
      <c r="G36" s="59"/>
      <c r="H36" s="6"/>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row>
    <row r="37" spans="2:217" s="15" customFormat="1" ht="40.5" x14ac:dyDescent="0.25">
      <c r="B37" s="33">
        <v>1</v>
      </c>
      <c r="C37" s="60" t="s">
        <v>101</v>
      </c>
      <c r="D37" s="56" t="s">
        <v>42</v>
      </c>
      <c r="E37" s="61">
        <v>3500000</v>
      </c>
      <c r="F37" s="57">
        <v>2.5</v>
      </c>
      <c r="G37" s="38">
        <f>+B37*E37*F37</f>
        <v>8750000</v>
      </c>
      <c r="H37" s="6"/>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row>
    <row r="38" spans="2:217" s="15" customFormat="1" ht="25.5" x14ac:dyDescent="0.25">
      <c r="B38" s="33">
        <v>1</v>
      </c>
      <c r="C38" s="55" t="s">
        <v>106</v>
      </c>
      <c r="D38" s="62" t="s">
        <v>43</v>
      </c>
      <c r="E38" s="61">
        <v>4000000</v>
      </c>
      <c r="F38" s="57">
        <v>1.5</v>
      </c>
      <c r="G38" s="38">
        <f t="shared" ref="G38:G43" si="2">+B38*E38*F38</f>
        <v>6000000</v>
      </c>
      <c r="H38" s="6"/>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row>
    <row r="39" spans="2:217" s="15" customFormat="1" ht="25.5" x14ac:dyDescent="0.25">
      <c r="B39" s="33">
        <v>1</v>
      </c>
      <c r="C39" s="55" t="s">
        <v>44</v>
      </c>
      <c r="D39" s="62" t="s">
        <v>43</v>
      </c>
      <c r="E39" s="61">
        <v>650000</v>
      </c>
      <c r="F39" s="57">
        <v>2.5</v>
      </c>
      <c r="G39" s="38">
        <f t="shared" si="2"/>
        <v>1625000</v>
      </c>
      <c r="H39" s="6"/>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row>
    <row r="40" spans="2:217" s="15" customFormat="1" ht="25.5" x14ac:dyDescent="0.25">
      <c r="B40" s="33">
        <v>1</v>
      </c>
      <c r="C40" s="55" t="s">
        <v>45</v>
      </c>
      <c r="D40" s="62" t="s">
        <v>43</v>
      </c>
      <c r="E40" s="61">
        <v>900000</v>
      </c>
      <c r="F40" s="57">
        <v>2.5</v>
      </c>
      <c r="G40" s="38">
        <f t="shared" si="2"/>
        <v>2250000</v>
      </c>
      <c r="H40" s="6"/>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row>
    <row r="41" spans="2:217" s="15" customFormat="1" x14ac:dyDescent="0.25">
      <c r="B41" s="39"/>
      <c r="C41" s="30" t="s">
        <v>46</v>
      </c>
      <c r="D41" s="30"/>
      <c r="E41" s="40"/>
      <c r="F41" s="40"/>
      <c r="G41" s="59"/>
      <c r="H41" s="6"/>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row>
    <row r="42" spans="2:217" s="15" customFormat="1" ht="27" x14ac:dyDescent="0.25">
      <c r="B42" s="33">
        <v>1</v>
      </c>
      <c r="C42" s="55" t="s">
        <v>47</v>
      </c>
      <c r="D42" s="62" t="s">
        <v>43</v>
      </c>
      <c r="E42" s="61">
        <v>200000</v>
      </c>
      <c r="F42" s="57">
        <v>2.5</v>
      </c>
      <c r="G42" s="38">
        <f t="shared" si="2"/>
        <v>500000</v>
      </c>
      <c r="H42" s="6"/>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row>
    <row r="43" spans="2:217" s="15" customFormat="1" ht="25.5" x14ac:dyDescent="0.25">
      <c r="B43" s="33">
        <v>1</v>
      </c>
      <c r="C43" s="55" t="s">
        <v>48</v>
      </c>
      <c r="D43" s="62" t="s">
        <v>43</v>
      </c>
      <c r="E43" s="61">
        <v>100000</v>
      </c>
      <c r="F43" s="57">
        <v>2.5</v>
      </c>
      <c r="G43" s="38">
        <f t="shared" si="2"/>
        <v>250000</v>
      </c>
      <c r="H43" s="4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row>
    <row r="44" spans="2:217" s="15" customFormat="1" ht="26.25" thickBot="1" x14ac:dyDescent="0.3">
      <c r="B44" s="63">
        <v>1</v>
      </c>
      <c r="C44" s="64" t="s">
        <v>49</v>
      </c>
      <c r="D44" s="65" t="s">
        <v>43</v>
      </c>
      <c r="E44" s="66">
        <v>81365.399999999994</v>
      </c>
      <c r="F44" s="67">
        <v>2.5</v>
      </c>
      <c r="G44" s="68">
        <f>ROUND(+B44*E44*F44,0)</f>
        <v>203414</v>
      </c>
      <c r="H44" s="4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row>
    <row r="45" spans="2:217" s="15" customFormat="1" x14ac:dyDescent="0.25">
      <c r="B45" s="69"/>
      <c r="C45" s="204" t="s">
        <v>50</v>
      </c>
      <c r="D45" s="204"/>
      <c r="E45" s="204"/>
      <c r="F45" s="204"/>
      <c r="G45" s="38">
        <f>ROUND(SUM(G36:G44),0)</f>
        <v>19578414</v>
      </c>
      <c r="H45" s="70"/>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row>
    <row r="46" spans="2:217" s="15" customFormat="1" x14ac:dyDescent="0.25">
      <c r="B46" s="71"/>
      <c r="C46" s="205" t="s">
        <v>51</v>
      </c>
      <c r="D46" s="205"/>
      <c r="E46" s="205"/>
      <c r="F46" s="205"/>
      <c r="G46" s="38">
        <f>G31+G45</f>
        <v>84033614</v>
      </c>
      <c r="H46" s="47"/>
      <c r="I46" s="72"/>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row>
    <row r="47" spans="2:217" s="15" customFormat="1" x14ac:dyDescent="0.25">
      <c r="B47" s="71"/>
      <c r="C47" s="205" t="s">
        <v>52</v>
      </c>
      <c r="D47" s="205"/>
      <c r="E47" s="205"/>
      <c r="F47" s="205"/>
      <c r="G47" s="38"/>
      <c r="H47" s="47"/>
      <c r="I47" s="7"/>
      <c r="J47" s="7"/>
      <c r="K47" s="7"/>
      <c r="L47" s="7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row>
    <row r="48" spans="2:217" s="15" customFormat="1" x14ac:dyDescent="0.25">
      <c r="B48" s="71"/>
      <c r="C48" s="205" t="s">
        <v>53</v>
      </c>
      <c r="D48" s="205"/>
      <c r="E48" s="205"/>
      <c r="F48" s="205"/>
      <c r="G48" s="38">
        <f>G46+G47</f>
        <v>84033614</v>
      </c>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row>
    <row r="49" spans="2:217" s="15" customFormat="1" x14ac:dyDescent="0.25">
      <c r="B49" s="71"/>
      <c r="C49" s="205" t="s">
        <v>54</v>
      </c>
      <c r="D49" s="205"/>
      <c r="E49" s="205"/>
      <c r="F49" s="205"/>
      <c r="G49" s="38">
        <f>ROUND(G48*19%,0)</f>
        <v>15966387</v>
      </c>
      <c r="H49" s="7"/>
      <c r="I49" s="7"/>
      <c r="J49" s="73"/>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row>
    <row r="50" spans="2:217" s="15" customFormat="1" ht="17.25" thickBot="1" x14ac:dyDescent="0.3">
      <c r="B50" s="74"/>
      <c r="C50" s="206" t="s">
        <v>55</v>
      </c>
      <c r="D50" s="206"/>
      <c r="E50" s="206"/>
      <c r="F50" s="206"/>
      <c r="G50" s="38">
        <f>G46+G47+G49-1</f>
        <v>100000000</v>
      </c>
      <c r="H50" s="75"/>
      <c r="I50" s="76"/>
      <c r="J50" s="76"/>
      <c r="K50" s="7"/>
      <c r="L50" s="7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row>
    <row r="51" spans="2:217" s="15" customFormat="1" x14ac:dyDescent="0.25">
      <c r="B51" s="207" t="s">
        <v>56</v>
      </c>
      <c r="C51" s="208"/>
      <c r="D51" s="208"/>
      <c r="E51" s="208"/>
      <c r="F51" s="208"/>
      <c r="G51" s="208"/>
      <c r="H51" s="78"/>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row>
    <row r="52" spans="2:217" ht="21" customHeight="1" x14ac:dyDescent="0.25">
      <c r="B52" s="201" t="s">
        <v>57</v>
      </c>
      <c r="C52" s="202"/>
      <c r="D52" s="202"/>
      <c r="E52" s="202"/>
      <c r="F52" s="202"/>
      <c r="G52" s="202"/>
      <c r="H52" s="79"/>
      <c r="I52" s="72"/>
    </row>
    <row r="53" spans="2:217" s="15" customFormat="1" ht="21" customHeight="1" x14ac:dyDescent="0.25">
      <c r="B53" s="201" t="s">
        <v>58</v>
      </c>
      <c r="C53" s="202"/>
      <c r="D53" s="202"/>
      <c r="E53" s="202"/>
      <c r="F53" s="202"/>
      <c r="G53" s="202"/>
      <c r="H53" s="80"/>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row>
    <row r="54" spans="2:217" s="15" customFormat="1" ht="21" customHeight="1" x14ac:dyDescent="0.25">
      <c r="B54" s="201" t="s">
        <v>59</v>
      </c>
      <c r="C54" s="202"/>
      <c r="D54" s="202"/>
      <c r="E54" s="202"/>
      <c r="F54" s="202"/>
      <c r="G54" s="203"/>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row>
    <row r="55" spans="2:217" s="15" customFormat="1" ht="26.25" customHeight="1" x14ac:dyDescent="0.25">
      <c r="B55" s="209" t="s">
        <v>60</v>
      </c>
      <c r="C55" s="210"/>
      <c r="D55" s="210"/>
      <c r="E55" s="210"/>
      <c r="F55" s="210"/>
      <c r="G55" s="211"/>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row>
    <row r="56" spans="2:217" s="15" customFormat="1" ht="34.5" customHeight="1" x14ac:dyDescent="0.25">
      <c r="B56" s="201" t="s">
        <v>61</v>
      </c>
      <c r="C56" s="202"/>
      <c r="D56" s="202"/>
      <c r="E56" s="202"/>
      <c r="F56" s="202"/>
      <c r="G56" s="203"/>
      <c r="H56" s="73"/>
      <c r="I56" s="7"/>
      <c r="J56" s="7"/>
      <c r="K56" s="7"/>
      <c r="L56" s="73"/>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row>
    <row r="57" spans="2:217" s="15" customFormat="1" ht="21" customHeight="1" x14ac:dyDescent="0.25">
      <c r="B57" s="201" t="s">
        <v>62</v>
      </c>
      <c r="C57" s="202"/>
      <c r="D57" s="202"/>
      <c r="E57" s="202"/>
      <c r="F57" s="202"/>
      <c r="G57" s="203"/>
      <c r="H57" s="77"/>
      <c r="I57" s="7"/>
      <c r="J57" s="7"/>
      <c r="K57" s="7"/>
      <c r="L57" s="7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row>
    <row r="58" spans="2:217" s="81" customFormat="1" ht="21" customHeight="1" x14ac:dyDescent="0.25">
      <c r="B58" s="201" t="s">
        <v>63</v>
      </c>
      <c r="C58" s="202"/>
      <c r="D58" s="202"/>
      <c r="E58" s="202"/>
      <c r="F58" s="202"/>
      <c r="G58" s="203"/>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row>
    <row r="59" spans="2:217" s="81" customFormat="1" ht="21" customHeight="1" x14ac:dyDescent="0.25">
      <c r="B59" s="201" t="s">
        <v>64</v>
      </c>
      <c r="C59" s="202"/>
      <c r="D59" s="202"/>
      <c r="E59" s="202"/>
      <c r="F59" s="202"/>
      <c r="G59" s="203"/>
      <c r="H59" s="6"/>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row>
    <row r="60" spans="2:217" s="81" customFormat="1" ht="36" customHeight="1" x14ac:dyDescent="0.25">
      <c r="B60" s="201" t="s">
        <v>65</v>
      </c>
      <c r="C60" s="202"/>
      <c r="D60" s="202"/>
      <c r="E60" s="202"/>
      <c r="F60" s="202"/>
      <c r="G60" s="203"/>
      <c r="H60" s="6"/>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row>
    <row r="61" spans="2:217" ht="20.25" customHeight="1" x14ac:dyDescent="0.25">
      <c r="B61" s="201" t="s">
        <v>110</v>
      </c>
      <c r="C61" s="202"/>
      <c r="D61" s="202"/>
      <c r="E61" s="202"/>
      <c r="F61" s="202"/>
      <c r="G61" s="203"/>
      <c r="H61" s="6"/>
    </row>
    <row r="62" spans="2:217" ht="25.5" customHeight="1" thickBot="1" x14ac:dyDescent="0.3">
      <c r="B62" s="213" t="s">
        <v>67</v>
      </c>
      <c r="C62" s="214"/>
      <c r="D62" s="214"/>
      <c r="E62" s="214"/>
      <c r="F62" s="214"/>
      <c r="G62" s="215"/>
      <c r="H62" s="6"/>
    </row>
    <row r="63" spans="2:217" x14ac:dyDescent="0.25">
      <c r="H63" s="84"/>
    </row>
    <row r="64" spans="2:217" ht="15.75" x14ac:dyDescent="0.25">
      <c r="B64" s="85" t="s">
        <v>68</v>
      </c>
      <c r="C64" s="86"/>
      <c r="D64" s="86"/>
      <c r="E64" s="87"/>
      <c r="F64" s="88"/>
      <c r="G64" s="88"/>
      <c r="H64" s="84"/>
      <c r="I64" s="88"/>
      <c r="J64" s="88"/>
      <c r="K64" s="88"/>
      <c r="L64" s="88"/>
      <c r="M64" s="88"/>
      <c r="N64" s="88"/>
      <c r="O64" s="88"/>
      <c r="P64" s="88"/>
      <c r="Q64" s="88"/>
      <c r="R64" s="88"/>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c r="DH64" s="88"/>
      <c r="DI64" s="88"/>
      <c r="DJ64" s="88"/>
      <c r="DK64" s="88"/>
      <c r="DL64" s="88"/>
      <c r="DM64" s="88"/>
      <c r="DN64" s="88"/>
      <c r="DO64" s="88"/>
      <c r="DP64" s="88"/>
      <c r="DQ64" s="88"/>
      <c r="DR64" s="88"/>
      <c r="DS64" s="88"/>
      <c r="DT64" s="88"/>
      <c r="DU64" s="88"/>
      <c r="DV64" s="88"/>
      <c r="DW64" s="88"/>
      <c r="DX64" s="88"/>
      <c r="DY64" s="88"/>
      <c r="DZ64" s="88"/>
      <c r="EA64" s="88"/>
      <c r="EB64" s="88"/>
      <c r="EC64" s="88"/>
      <c r="ED64" s="88"/>
      <c r="EE64" s="88"/>
      <c r="EF64" s="88"/>
      <c r="EG64" s="88"/>
      <c r="EH64" s="88"/>
      <c r="EI64" s="88"/>
      <c r="EJ64" s="88"/>
      <c r="EK64" s="88"/>
      <c r="EL64" s="88"/>
      <c r="EM64" s="88"/>
      <c r="EN64" s="88"/>
      <c r="EO64" s="88"/>
      <c r="EP64" s="88"/>
      <c r="EQ64" s="88"/>
      <c r="ER64" s="88"/>
      <c r="ES64" s="88"/>
      <c r="ET64" s="88"/>
      <c r="EU64" s="88"/>
      <c r="EV64" s="88"/>
      <c r="EW64" s="88"/>
      <c r="EX64" s="88"/>
      <c r="EY64" s="88"/>
      <c r="EZ64" s="88"/>
      <c r="FA64" s="88"/>
      <c r="FB64" s="88"/>
      <c r="FC64" s="88"/>
      <c r="FD64" s="88"/>
      <c r="FE64" s="88"/>
      <c r="FF64" s="88"/>
      <c r="FG64" s="88"/>
      <c r="FH64" s="88"/>
      <c r="FI64" s="88"/>
      <c r="FJ64" s="88"/>
      <c r="FK64" s="88"/>
      <c r="FL64" s="88"/>
      <c r="FM64" s="88"/>
      <c r="FN64" s="88"/>
      <c r="FO64" s="88"/>
      <c r="FP64" s="88"/>
      <c r="FQ64" s="88"/>
      <c r="FR64" s="88"/>
      <c r="FS64" s="88"/>
      <c r="FT64" s="88"/>
      <c r="FU64" s="88"/>
      <c r="FV64" s="88"/>
      <c r="FW64" s="88"/>
      <c r="FX64" s="88"/>
      <c r="FY64" s="88"/>
      <c r="FZ64" s="88"/>
      <c r="GA64" s="88"/>
      <c r="GB64" s="88"/>
      <c r="GC64" s="88"/>
      <c r="GD64" s="88"/>
      <c r="GE64" s="88"/>
      <c r="GF64" s="88"/>
      <c r="GG64" s="88"/>
      <c r="GH64" s="88"/>
      <c r="GI64" s="88"/>
      <c r="GJ64" s="88"/>
      <c r="GK64" s="88"/>
      <c r="GL64" s="88"/>
      <c r="GM64" s="88"/>
      <c r="GN64" s="88"/>
      <c r="GO64" s="88"/>
      <c r="GP64" s="88"/>
      <c r="GQ64" s="88"/>
      <c r="GR64" s="88"/>
      <c r="GS64" s="88"/>
      <c r="GT64" s="88"/>
      <c r="GU64" s="88"/>
      <c r="GV64" s="88"/>
      <c r="GW64" s="88"/>
      <c r="GX64" s="88"/>
      <c r="GY64" s="88"/>
      <c r="GZ64" s="88"/>
      <c r="HA64" s="88"/>
      <c r="HB64" s="88"/>
      <c r="HC64" s="88"/>
      <c r="HD64" s="88"/>
      <c r="HE64" s="88"/>
      <c r="HF64" s="88"/>
      <c r="HG64" s="88"/>
      <c r="HH64" s="88"/>
      <c r="HI64" s="88"/>
    </row>
    <row r="65" spans="2:217" x14ac:dyDescent="0.25">
      <c r="B65" s="89"/>
      <c r="C65" s="90"/>
      <c r="D65" s="86"/>
      <c r="E65" s="91"/>
      <c r="F65" s="92"/>
      <c r="G65" s="92"/>
      <c r="H65" s="84"/>
      <c r="I65" s="88"/>
      <c r="J65" s="88"/>
      <c r="K65" s="88"/>
      <c r="L65" s="88"/>
      <c r="M65" s="88"/>
      <c r="N65" s="88"/>
      <c r="O65" s="88"/>
      <c r="P65" s="88"/>
      <c r="Q65" s="88"/>
      <c r="R65" s="88"/>
      <c r="S65" s="88"/>
      <c r="T65" s="88"/>
      <c r="U65" s="88"/>
      <c r="V65" s="88"/>
      <c r="W65" s="88"/>
      <c r="X65" s="88"/>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c r="DH65" s="88"/>
      <c r="DI65" s="88"/>
      <c r="DJ65" s="88"/>
      <c r="DK65" s="88"/>
      <c r="DL65" s="88"/>
      <c r="DM65" s="88"/>
      <c r="DN65" s="88"/>
      <c r="DO65" s="88"/>
      <c r="DP65" s="88"/>
      <c r="DQ65" s="88"/>
      <c r="DR65" s="88"/>
      <c r="DS65" s="88"/>
      <c r="DT65" s="88"/>
      <c r="DU65" s="88"/>
      <c r="DV65" s="88"/>
      <c r="DW65" s="88"/>
      <c r="DX65" s="88"/>
      <c r="DY65" s="88"/>
      <c r="DZ65" s="88"/>
      <c r="EA65" s="88"/>
      <c r="EB65" s="88"/>
      <c r="EC65" s="88"/>
      <c r="ED65" s="88"/>
      <c r="EE65" s="88"/>
      <c r="EF65" s="88"/>
      <c r="EG65" s="88"/>
      <c r="EH65" s="88"/>
      <c r="EI65" s="88"/>
      <c r="EJ65" s="88"/>
      <c r="EK65" s="88"/>
      <c r="EL65" s="88"/>
      <c r="EM65" s="88"/>
      <c r="EN65" s="88"/>
      <c r="EO65" s="88"/>
      <c r="EP65" s="88"/>
      <c r="EQ65" s="88"/>
      <c r="ER65" s="88"/>
      <c r="ES65" s="88"/>
      <c r="ET65" s="88"/>
      <c r="EU65" s="88"/>
      <c r="EV65" s="88"/>
      <c r="EW65" s="88"/>
      <c r="EX65" s="88"/>
      <c r="EY65" s="88"/>
      <c r="EZ65" s="88"/>
      <c r="FA65" s="88"/>
      <c r="FB65" s="88"/>
      <c r="FC65" s="88"/>
      <c r="FD65" s="88"/>
      <c r="FE65" s="88"/>
      <c r="FF65" s="88"/>
      <c r="FG65" s="88"/>
      <c r="FH65" s="88"/>
      <c r="FI65" s="88"/>
      <c r="FJ65" s="88"/>
      <c r="FK65" s="88"/>
      <c r="FL65" s="88"/>
      <c r="FM65" s="88"/>
      <c r="FN65" s="88"/>
      <c r="FO65" s="88"/>
      <c r="FP65" s="88"/>
      <c r="FQ65" s="88"/>
      <c r="FR65" s="88"/>
      <c r="FS65" s="88"/>
      <c r="FT65" s="88"/>
      <c r="FU65" s="88"/>
      <c r="FV65" s="88"/>
      <c r="FW65" s="88"/>
      <c r="FX65" s="88"/>
      <c r="FY65" s="88"/>
      <c r="FZ65" s="88"/>
      <c r="GA65" s="88"/>
      <c r="GB65" s="88"/>
      <c r="GC65" s="88"/>
      <c r="GD65" s="88"/>
      <c r="GE65" s="88"/>
      <c r="GF65" s="88"/>
      <c r="GG65" s="88"/>
      <c r="GH65" s="88"/>
      <c r="GI65" s="88"/>
      <c r="GJ65" s="88"/>
      <c r="GK65" s="88"/>
      <c r="GL65" s="88"/>
      <c r="GM65" s="88"/>
      <c r="GN65" s="88"/>
      <c r="GO65" s="88"/>
      <c r="GP65" s="88"/>
      <c r="GQ65" s="88"/>
      <c r="GR65" s="88"/>
      <c r="GS65" s="88"/>
      <c r="GT65" s="88"/>
      <c r="GU65" s="88"/>
      <c r="GV65" s="88"/>
      <c r="GW65" s="88"/>
      <c r="GX65" s="88"/>
      <c r="GY65" s="88"/>
      <c r="GZ65" s="88"/>
      <c r="HA65" s="88"/>
      <c r="HB65" s="88"/>
      <c r="HC65" s="88"/>
      <c r="HD65" s="88"/>
      <c r="HE65" s="88"/>
      <c r="HF65" s="88"/>
      <c r="HG65" s="88"/>
      <c r="HH65" s="88"/>
      <c r="HI65" s="88"/>
    </row>
    <row r="66" spans="2:217" x14ac:dyDescent="0.25">
      <c r="B66" s="93" t="s">
        <v>69</v>
      </c>
      <c r="C66" s="86"/>
      <c r="D66" s="86"/>
      <c r="E66" s="212" t="s">
        <v>70</v>
      </c>
      <c r="F66" s="212"/>
      <c r="G66" s="212"/>
      <c r="H66" s="6"/>
      <c r="I66" s="88"/>
      <c r="J66" s="88"/>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c r="DL66" s="88"/>
      <c r="DM66" s="88"/>
      <c r="DN66" s="88"/>
      <c r="DO66" s="88"/>
      <c r="DP66" s="88"/>
      <c r="DQ66" s="88"/>
      <c r="DR66" s="88"/>
      <c r="DS66" s="88"/>
      <c r="DT66" s="88"/>
      <c r="DU66" s="88"/>
      <c r="DV66" s="88"/>
      <c r="DW66" s="88"/>
      <c r="DX66" s="88"/>
      <c r="DY66" s="88"/>
      <c r="DZ66" s="88"/>
      <c r="EA66" s="88"/>
      <c r="EB66" s="88"/>
      <c r="EC66" s="88"/>
      <c r="ED66" s="88"/>
      <c r="EE66" s="88"/>
      <c r="EF66" s="88"/>
      <c r="EG66" s="88"/>
      <c r="EH66" s="88"/>
      <c r="EI66" s="88"/>
      <c r="EJ66" s="88"/>
      <c r="EK66" s="88"/>
      <c r="EL66" s="88"/>
      <c r="EM66" s="88"/>
      <c r="EN66" s="88"/>
      <c r="EO66" s="88"/>
      <c r="EP66" s="88"/>
      <c r="EQ66" s="88"/>
      <c r="ER66" s="88"/>
      <c r="ES66" s="88"/>
      <c r="ET66" s="88"/>
      <c r="EU66" s="88"/>
      <c r="EV66" s="88"/>
      <c r="EW66" s="88"/>
      <c r="EX66" s="88"/>
      <c r="EY66" s="88"/>
      <c r="EZ66" s="88"/>
      <c r="FA66" s="88"/>
      <c r="FB66" s="88"/>
      <c r="FC66" s="88"/>
      <c r="FD66" s="88"/>
      <c r="FE66" s="88"/>
      <c r="FF66" s="88"/>
      <c r="FG66" s="88"/>
      <c r="FH66" s="88"/>
      <c r="FI66" s="88"/>
      <c r="FJ66" s="88"/>
      <c r="FK66" s="88"/>
      <c r="FL66" s="88"/>
      <c r="FM66" s="88"/>
      <c r="FN66" s="88"/>
      <c r="FO66" s="88"/>
      <c r="FP66" s="88"/>
      <c r="FQ66" s="88"/>
      <c r="FR66" s="88"/>
      <c r="FS66" s="88"/>
      <c r="FT66" s="88"/>
      <c r="FU66" s="88"/>
      <c r="FV66" s="88"/>
      <c r="FW66" s="88"/>
      <c r="FX66" s="88"/>
      <c r="FY66" s="88"/>
      <c r="FZ66" s="88"/>
      <c r="GA66" s="88"/>
      <c r="GB66" s="88"/>
      <c r="GC66" s="88"/>
      <c r="GD66" s="88"/>
      <c r="GE66" s="88"/>
      <c r="GF66" s="88"/>
      <c r="GG66" s="88"/>
      <c r="GH66" s="88"/>
      <c r="GI66" s="88"/>
      <c r="GJ66" s="88"/>
      <c r="GK66" s="88"/>
      <c r="GL66" s="88"/>
      <c r="GM66" s="88"/>
      <c r="GN66" s="88"/>
      <c r="GO66" s="88"/>
      <c r="GP66" s="88"/>
      <c r="GQ66" s="88"/>
      <c r="GR66" s="88"/>
      <c r="GS66" s="88"/>
      <c r="GT66" s="88"/>
      <c r="GU66" s="88"/>
      <c r="GV66" s="88"/>
      <c r="GW66" s="88"/>
      <c r="GX66" s="88"/>
      <c r="GY66" s="88"/>
      <c r="GZ66" s="88"/>
      <c r="HA66" s="88"/>
      <c r="HB66" s="88"/>
      <c r="HC66" s="88"/>
      <c r="HD66" s="88"/>
      <c r="HE66" s="88"/>
      <c r="HF66" s="88"/>
      <c r="HG66" s="88"/>
      <c r="HH66" s="88"/>
      <c r="HI66" s="88"/>
    </row>
    <row r="67" spans="2:217" x14ac:dyDescent="0.25">
      <c r="H67" s="6"/>
    </row>
    <row r="68" spans="2:217" ht="15.75" x14ac:dyDescent="0.25">
      <c r="B68" s="8"/>
      <c r="C68" s="8"/>
      <c r="D68" s="8"/>
      <c r="E68" s="8"/>
      <c r="F68" s="8"/>
      <c r="G68" s="8"/>
      <c r="H68" s="6"/>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c r="HF68" s="8"/>
      <c r="HG68" s="8"/>
      <c r="HH68" s="8"/>
      <c r="HI68" s="8"/>
    </row>
    <row r="69" spans="2:217" ht="15.75" x14ac:dyDescent="0.25">
      <c r="B69" s="8"/>
      <c r="C69" s="8"/>
      <c r="D69" s="8"/>
      <c r="E69" s="8"/>
      <c r="F69" s="8"/>
      <c r="G69" s="8"/>
      <c r="H69" s="6"/>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c r="HF69" s="8"/>
      <c r="HG69" s="8"/>
      <c r="HH69" s="8"/>
      <c r="HI69" s="8"/>
    </row>
  </sheetData>
  <mergeCells count="37">
    <mergeCell ref="E66:G66"/>
    <mergeCell ref="B57:G57"/>
    <mergeCell ref="B58:G58"/>
    <mergeCell ref="B59:G59"/>
    <mergeCell ref="B60:G60"/>
    <mergeCell ref="B61:G61"/>
    <mergeCell ref="B62:G62"/>
    <mergeCell ref="B56:G56"/>
    <mergeCell ref="C45:F45"/>
    <mergeCell ref="C46:F46"/>
    <mergeCell ref="C47:F47"/>
    <mergeCell ref="C48:F48"/>
    <mergeCell ref="C49:F49"/>
    <mergeCell ref="C50:F50"/>
    <mergeCell ref="B51:G51"/>
    <mergeCell ref="B52:G52"/>
    <mergeCell ref="B53:G53"/>
    <mergeCell ref="B54:G54"/>
    <mergeCell ref="B55:G55"/>
    <mergeCell ref="C16:G16"/>
    <mergeCell ref="C29:F29"/>
    <mergeCell ref="C30:F30"/>
    <mergeCell ref="C31:F31"/>
    <mergeCell ref="B32:B33"/>
    <mergeCell ref="C32:C34"/>
    <mergeCell ref="D32:D34"/>
    <mergeCell ref="F32:F33"/>
    <mergeCell ref="B8:G8"/>
    <mergeCell ref="B11:E11"/>
    <mergeCell ref="B13:B14"/>
    <mergeCell ref="C13:C15"/>
    <mergeCell ref="B7:G7"/>
    <mergeCell ref="B2:G2"/>
    <mergeCell ref="B3:G3"/>
    <mergeCell ref="B4:G4"/>
    <mergeCell ref="B5:G5"/>
    <mergeCell ref="B6:G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298E6-CBC5-4061-9BA7-92D69ADC70EA}">
  <dimension ref="B1:HI69"/>
  <sheetViews>
    <sheetView topLeftCell="A9" workbookViewId="0">
      <selection activeCell="H30" sqref="H30"/>
    </sheetView>
  </sheetViews>
  <sheetFormatPr baseColWidth="10" defaultColWidth="12.5703125" defaultRowHeight="16.5" x14ac:dyDescent="0.3"/>
  <cols>
    <col min="1" max="1" width="1.85546875" style="8" customWidth="1"/>
    <col min="2" max="2" width="9.7109375" style="81" customWidth="1"/>
    <col min="3" max="3" width="48.5703125" style="82" customWidth="1"/>
    <col min="4" max="4" width="14.42578125" style="82" customWidth="1"/>
    <col min="5" max="5" width="15.85546875" style="83" customWidth="1"/>
    <col min="6" max="6" width="11.7109375" style="7" customWidth="1"/>
    <col min="7" max="7" width="21" style="7" customWidth="1"/>
    <col min="8" max="8" width="21.5703125" style="94" customWidth="1"/>
    <col min="9" max="9" width="16.85546875" style="7" bestFit="1" customWidth="1"/>
    <col min="10" max="10" width="20.28515625" style="7" customWidth="1"/>
    <col min="11" max="11" width="11.5703125" style="7" customWidth="1"/>
    <col min="12" max="12" width="20" style="7" customWidth="1"/>
    <col min="13" max="217" width="11.5703125" style="7" customWidth="1"/>
    <col min="218" max="16384" width="12.5703125" style="8"/>
  </cols>
  <sheetData>
    <row r="1" spans="2:217" ht="11.25" customHeight="1" x14ac:dyDescent="0.25">
      <c r="B1" s="1"/>
      <c r="C1" s="2"/>
      <c r="D1" s="2"/>
      <c r="E1" s="3"/>
      <c r="F1" s="4"/>
      <c r="G1" s="5"/>
      <c r="H1" s="6"/>
    </row>
    <row r="2" spans="2:217" ht="18" customHeight="1" x14ac:dyDescent="0.25">
      <c r="B2" s="166" t="s">
        <v>0</v>
      </c>
      <c r="C2" s="167"/>
      <c r="D2" s="167"/>
      <c r="E2" s="167"/>
      <c r="F2" s="167"/>
      <c r="G2" s="168"/>
      <c r="H2" s="6"/>
    </row>
    <row r="3" spans="2:217" ht="16.5" customHeight="1" x14ac:dyDescent="0.25">
      <c r="B3" s="169" t="s">
        <v>1</v>
      </c>
      <c r="C3" s="170"/>
      <c r="D3" s="170"/>
      <c r="E3" s="170"/>
      <c r="F3" s="170"/>
      <c r="G3" s="171"/>
      <c r="H3" s="6"/>
    </row>
    <row r="4" spans="2:217" ht="16.5" customHeight="1" x14ac:dyDescent="0.25">
      <c r="B4" s="172" t="s">
        <v>2</v>
      </c>
      <c r="C4" s="173"/>
      <c r="D4" s="173"/>
      <c r="E4" s="173"/>
      <c r="F4" s="173"/>
      <c r="G4" s="174"/>
      <c r="H4" s="6"/>
    </row>
    <row r="5" spans="2:217" ht="16.5" customHeight="1" x14ac:dyDescent="0.25">
      <c r="B5" s="175" t="s">
        <v>108</v>
      </c>
      <c r="C5" s="175"/>
      <c r="D5" s="175"/>
      <c r="E5" s="175"/>
      <c r="F5" s="175"/>
      <c r="G5" s="175"/>
      <c r="H5" s="6"/>
    </row>
    <row r="6" spans="2:217" ht="16.5" customHeight="1" x14ac:dyDescent="0.25">
      <c r="B6" s="175" t="s">
        <v>3</v>
      </c>
      <c r="C6" s="175"/>
      <c r="D6" s="175"/>
      <c r="E6" s="175"/>
      <c r="F6" s="175"/>
      <c r="G6" s="175"/>
      <c r="H6" s="6"/>
    </row>
    <row r="7" spans="2:217" ht="32.25" customHeight="1" x14ac:dyDescent="0.25">
      <c r="B7" s="184" t="s">
        <v>109</v>
      </c>
      <c r="C7" s="177"/>
      <c r="D7" s="177"/>
      <c r="E7" s="177"/>
      <c r="F7" s="177"/>
      <c r="G7" s="178"/>
      <c r="H7" s="6"/>
    </row>
    <row r="8" spans="2:217" ht="17.25" thickBot="1" x14ac:dyDescent="0.3">
      <c r="B8" s="176"/>
      <c r="C8" s="177"/>
      <c r="D8" s="177"/>
      <c r="E8" s="177"/>
      <c r="F8" s="177"/>
      <c r="G8" s="178"/>
      <c r="H8" s="6"/>
    </row>
    <row r="9" spans="2:217" ht="15" customHeight="1" thickBot="1" x14ac:dyDescent="0.3">
      <c r="B9" s="95"/>
      <c r="C9" s="96"/>
      <c r="D9" s="96"/>
      <c r="E9" s="97" t="s">
        <v>72</v>
      </c>
      <c r="F9" s="98">
        <v>2.5</v>
      </c>
      <c r="G9" s="99" t="s">
        <v>73</v>
      </c>
      <c r="H9" s="6"/>
    </row>
    <row r="10" spans="2:217" ht="11.25" customHeight="1" x14ac:dyDescent="0.25">
      <c r="B10" s="9"/>
      <c r="C10" s="10"/>
      <c r="D10" s="10"/>
      <c r="E10" s="10"/>
      <c r="F10" s="11"/>
      <c r="G10" s="12"/>
      <c r="H10" s="6"/>
    </row>
    <row r="11" spans="2:217" s="15" customFormat="1" ht="16.5" customHeight="1" x14ac:dyDescent="0.25">
      <c r="B11" s="172" t="s">
        <v>3</v>
      </c>
      <c r="C11" s="173"/>
      <c r="D11" s="173"/>
      <c r="E11" s="173"/>
      <c r="F11" s="13"/>
      <c r="G11" s="14"/>
      <c r="H11" s="6"/>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row>
    <row r="12" spans="2:217" s="15" customFormat="1" ht="14.25" customHeight="1" thickBot="1" x14ac:dyDescent="0.3">
      <c r="B12" s="16"/>
      <c r="C12" s="17"/>
      <c r="D12" s="17"/>
      <c r="E12" s="17"/>
      <c r="F12" s="17"/>
      <c r="G12" s="18"/>
      <c r="H12" s="19"/>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row>
    <row r="13" spans="2:217" s="15" customFormat="1" x14ac:dyDescent="0.25">
      <c r="B13" s="179" t="s">
        <v>4</v>
      </c>
      <c r="C13" s="181" t="s">
        <v>5</v>
      </c>
      <c r="D13" s="20" t="s">
        <v>6</v>
      </c>
      <c r="E13" s="20" t="s">
        <v>7</v>
      </c>
      <c r="F13" s="20" t="s">
        <v>8</v>
      </c>
      <c r="G13" s="21" t="s">
        <v>9</v>
      </c>
      <c r="H13" s="100"/>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row>
    <row r="14" spans="2:217" s="15" customFormat="1" x14ac:dyDescent="0.25">
      <c r="B14" s="180"/>
      <c r="C14" s="182"/>
      <c r="D14" s="23" t="s">
        <v>10</v>
      </c>
      <c r="E14" s="23" t="s">
        <v>11</v>
      </c>
      <c r="F14" s="23" t="s">
        <v>12</v>
      </c>
      <c r="G14" s="24" t="s">
        <v>13</v>
      </c>
      <c r="H14" s="6"/>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row>
    <row r="15" spans="2:217" s="15" customFormat="1" ht="17.25" thickBot="1" x14ac:dyDescent="0.3">
      <c r="B15" s="25" t="s">
        <v>14</v>
      </c>
      <c r="C15" s="183"/>
      <c r="D15" s="26" t="s">
        <v>15</v>
      </c>
      <c r="E15" s="26" t="s">
        <v>16</v>
      </c>
      <c r="F15" s="26" t="s">
        <v>17</v>
      </c>
      <c r="G15" s="27" t="s">
        <v>18</v>
      </c>
      <c r="H15" s="6"/>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row>
    <row r="16" spans="2:217" s="15" customFormat="1" x14ac:dyDescent="0.25">
      <c r="B16" s="28"/>
      <c r="C16" s="185" t="s">
        <v>19</v>
      </c>
      <c r="D16" s="185"/>
      <c r="E16" s="185"/>
      <c r="F16" s="185"/>
      <c r="G16" s="186"/>
      <c r="H16" s="6"/>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c r="BT16" s="7"/>
      <c r="BU16" s="7"/>
      <c r="BV16" s="7"/>
      <c r="BW16" s="7"/>
      <c r="BX16" s="7"/>
      <c r="BY16" s="7"/>
      <c r="BZ16" s="7"/>
      <c r="CA16" s="7"/>
      <c r="CB16" s="7"/>
      <c r="CC16" s="7"/>
      <c r="CD16" s="7"/>
      <c r="CE16" s="7"/>
      <c r="CF16" s="7"/>
      <c r="CG16" s="7"/>
      <c r="CH16" s="7"/>
      <c r="CI16" s="7"/>
      <c r="CJ16" s="7"/>
      <c r="CK16" s="7"/>
      <c r="CL16" s="7"/>
      <c r="CM16" s="7"/>
      <c r="CN16" s="7"/>
      <c r="CO16" s="7"/>
      <c r="CP16" s="7"/>
      <c r="CQ16" s="7"/>
      <c r="CR16" s="7"/>
      <c r="CS16" s="7"/>
      <c r="CT16" s="7"/>
      <c r="CU16" s="7"/>
      <c r="CV16" s="7"/>
      <c r="CW16" s="7"/>
      <c r="CX16" s="7"/>
      <c r="CY16" s="7"/>
      <c r="CZ16" s="7"/>
      <c r="DA16" s="7"/>
      <c r="DB16" s="7"/>
      <c r="DC16" s="7"/>
      <c r="DD16" s="7"/>
      <c r="DE16" s="7"/>
      <c r="DF16" s="7"/>
      <c r="DG16" s="7"/>
      <c r="DH16" s="7"/>
      <c r="DI16" s="7"/>
      <c r="DJ16" s="7"/>
      <c r="DK16" s="7"/>
      <c r="DL16" s="7"/>
      <c r="DM16" s="7"/>
      <c r="DN16" s="7"/>
      <c r="DO16" s="7"/>
      <c r="DP16" s="7"/>
      <c r="DQ16" s="7"/>
      <c r="DR16" s="7"/>
      <c r="DS16" s="7"/>
      <c r="DT16" s="7"/>
      <c r="DU16" s="7"/>
      <c r="DV16" s="7"/>
      <c r="DW16" s="7"/>
      <c r="DX16" s="7"/>
      <c r="DY16" s="7"/>
      <c r="DZ16" s="7"/>
      <c r="EA16" s="7"/>
      <c r="EB16" s="7"/>
      <c r="EC16" s="7"/>
      <c r="ED16" s="7"/>
      <c r="EE16" s="7"/>
      <c r="EF16" s="7"/>
      <c r="EG16" s="7"/>
      <c r="EH16" s="7"/>
      <c r="EI16" s="7"/>
      <c r="EJ16" s="7"/>
      <c r="EK16" s="7"/>
      <c r="EL16" s="7"/>
      <c r="EM16" s="7"/>
      <c r="EN16" s="7"/>
      <c r="EO16" s="7"/>
      <c r="EP16" s="7"/>
      <c r="EQ16" s="7"/>
      <c r="ER16" s="7"/>
      <c r="ES16" s="7"/>
      <c r="ET16" s="7"/>
      <c r="EU16" s="7"/>
      <c r="EV16" s="7"/>
      <c r="EW16" s="7"/>
      <c r="EX16" s="7"/>
      <c r="EY16" s="7"/>
      <c r="EZ16" s="7"/>
      <c r="FA16" s="7"/>
      <c r="FB16" s="7"/>
      <c r="FC16" s="7"/>
      <c r="FD16" s="7"/>
      <c r="FE16" s="7"/>
      <c r="FF16" s="7"/>
      <c r="FG16" s="7"/>
      <c r="FH16" s="7"/>
      <c r="FI16" s="7"/>
      <c r="FJ16" s="7"/>
      <c r="FK16" s="7"/>
      <c r="FL16" s="7"/>
      <c r="FM16" s="7"/>
      <c r="FN16" s="7"/>
      <c r="FO16" s="7"/>
      <c r="FP16" s="7"/>
      <c r="FQ16" s="7"/>
      <c r="FR16" s="7"/>
      <c r="FS16" s="7"/>
      <c r="FT16" s="7"/>
      <c r="FU16" s="7"/>
      <c r="FV16" s="7"/>
      <c r="FW16" s="7"/>
      <c r="FX16" s="7"/>
      <c r="FY16" s="7"/>
      <c r="FZ16" s="7"/>
      <c r="GA16" s="7"/>
      <c r="GB16" s="7"/>
      <c r="GC16" s="7"/>
      <c r="GD16" s="7"/>
      <c r="GE16" s="7"/>
      <c r="GF16" s="7"/>
      <c r="GG16" s="7"/>
      <c r="GH16" s="7"/>
      <c r="GI16" s="7"/>
      <c r="GJ16" s="7"/>
      <c r="GK16" s="7"/>
      <c r="GL16" s="7"/>
      <c r="GM16" s="7"/>
      <c r="GN16" s="7"/>
      <c r="GO16" s="7"/>
      <c r="GP16" s="7"/>
      <c r="GQ16" s="7"/>
      <c r="GR16" s="7"/>
      <c r="GS16" s="7"/>
      <c r="GT16" s="7"/>
      <c r="GU16" s="7"/>
      <c r="GV16" s="7"/>
      <c r="GW16" s="7"/>
      <c r="GX16" s="7"/>
      <c r="GY16" s="7"/>
      <c r="GZ16" s="7"/>
      <c r="HA16" s="7"/>
      <c r="HB16" s="7"/>
      <c r="HC16" s="7"/>
      <c r="HD16" s="7"/>
      <c r="HE16" s="7"/>
      <c r="HF16" s="7"/>
      <c r="HG16" s="7"/>
      <c r="HH16" s="7"/>
      <c r="HI16" s="7"/>
    </row>
    <row r="17" spans="2:217" s="15" customFormat="1" x14ac:dyDescent="0.25">
      <c r="B17" s="29"/>
      <c r="C17" s="30" t="s">
        <v>20</v>
      </c>
      <c r="D17" s="30"/>
      <c r="E17" s="30"/>
      <c r="F17" s="30"/>
      <c r="G17" s="31"/>
      <c r="H17" s="6"/>
      <c r="I17" s="7"/>
      <c r="J17" s="7"/>
      <c r="K17" s="7"/>
      <c r="L17" s="32"/>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row>
    <row r="18" spans="2:217" s="15" customFormat="1" x14ac:dyDescent="0.25">
      <c r="B18" s="33">
        <v>1</v>
      </c>
      <c r="C18" s="34" t="s">
        <v>71</v>
      </c>
      <c r="D18" s="35"/>
      <c r="E18" s="36"/>
      <c r="F18" s="37">
        <v>0.3</v>
      </c>
      <c r="G18" s="38"/>
      <c r="H18" s="101" t="s">
        <v>75</v>
      </c>
      <c r="I18" s="7"/>
      <c r="J18" s="7"/>
      <c r="K18" s="7"/>
      <c r="L18" s="32"/>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row>
    <row r="19" spans="2:217" s="15" customFormat="1" x14ac:dyDescent="0.25">
      <c r="B19" s="33">
        <v>1</v>
      </c>
      <c r="C19" s="34" t="s">
        <v>21</v>
      </c>
      <c r="D19" s="35"/>
      <c r="E19" s="36"/>
      <c r="F19" s="37">
        <v>2.5</v>
      </c>
      <c r="G19" s="38"/>
      <c r="H19" s="101" t="s">
        <v>75</v>
      </c>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row>
    <row r="20" spans="2:217" s="15" customFormat="1" x14ac:dyDescent="0.25">
      <c r="B20" s="33">
        <v>1</v>
      </c>
      <c r="C20" s="34" t="s">
        <v>98</v>
      </c>
      <c r="D20" s="35"/>
      <c r="E20" s="36"/>
      <c r="F20" s="37">
        <v>0.5</v>
      </c>
      <c r="G20" s="38"/>
      <c r="H20" s="101" t="s">
        <v>75</v>
      </c>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row>
    <row r="21" spans="2:217" s="15" customFormat="1" x14ac:dyDescent="0.25">
      <c r="B21" s="33">
        <v>1</v>
      </c>
      <c r="C21" s="34" t="s">
        <v>22</v>
      </c>
      <c r="D21" s="35"/>
      <c r="E21" s="36"/>
      <c r="F21" s="37">
        <v>1</v>
      </c>
      <c r="G21" s="38"/>
      <c r="H21" s="101" t="s">
        <v>75</v>
      </c>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row>
    <row r="22" spans="2:217" s="15" customFormat="1" x14ac:dyDescent="0.25">
      <c r="B22" s="33">
        <v>1</v>
      </c>
      <c r="C22" s="34" t="s">
        <v>99</v>
      </c>
      <c r="D22" s="35"/>
      <c r="E22" s="36"/>
      <c r="F22" s="37">
        <v>0.5</v>
      </c>
      <c r="G22" s="38"/>
      <c r="H22" s="101" t="s">
        <v>75</v>
      </c>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row>
    <row r="23" spans="2:217" s="15" customFormat="1" x14ac:dyDescent="0.25">
      <c r="B23" s="39"/>
      <c r="C23" s="30" t="s">
        <v>23</v>
      </c>
      <c r="D23" s="40"/>
      <c r="E23" s="40"/>
      <c r="F23" s="40"/>
      <c r="G23" s="41"/>
      <c r="H23" s="6"/>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row>
    <row r="24" spans="2:217" s="15" customFormat="1" x14ac:dyDescent="0.25">
      <c r="B24" s="33">
        <v>1</v>
      </c>
      <c r="C24" s="42" t="s">
        <v>102</v>
      </c>
      <c r="D24" s="35"/>
      <c r="E24" s="36"/>
      <c r="F24" s="37">
        <v>2</v>
      </c>
      <c r="G24" s="38"/>
      <c r="H24" s="101" t="s">
        <v>75</v>
      </c>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row>
    <row r="25" spans="2:217" s="15" customFormat="1" x14ac:dyDescent="0.25">
      <c r="B25" s="43"/>
      <c r="C25" s="44" t="s">
        <v>24</v>
      </c>
      <c r="D25" s="40"/>
      <c r="E25" s="40"/>
      <c r="F25" s="40"/>
      <c r="G25" s="41"/>
      <c r="H25" s="6"/>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row>
    <row r="26" spans="2:217" s="15" customFormat="1" x14ac:dyDescent="0.25">
      <c r="B26" s="33">
        <v>1</v>
      </c>
      <c r="C26" s="42" t="s">
        <v>25</v>
      </c>
      <c r="D26" s="35"/>
      <c r="E26" s="36"/>
      <c r="F26" s="37">
        <v>1.8</v>
      </c>
      <c r="G26" s="38"/>
      <c r="H26" s="101" t="s">
        <v>75</v>
      </c>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row>
    <row r="27" spans="2:217" s="15" customFormat="1" x14ac:dyDescent="0.25">
      <c r="B27" s="39"/>
      <c r="C27" s="30" t="s">
        <v>26</v>
      </c>
      <c r="D27" s="40"/>
      <c r="E27" s="40"/>
      <c r="F27" s="40"/>
      <c r="G27" s="41"/>
      <c r="H27" s="6"/>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row>
    <row r="28" spans="2:217" s="15" customFormat="1" x14ac:dyDescent="0.25">
      <c r="B28" s="33">
        <v>1</v>
      </c>
      <c r="C28" s="42" t="s">
        <v>27</v>
      </c>
      <c r="D28" s="35"/>
      <c r="E28" s="36"/>
      <c r="F28" s="37">
        <v>2.5</v>
      </c>
      <c r="G28" s="38"/>
      <c r="H28" s="101" t="s">
        <v>75</v>
      </c>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row>
    <row r="29" spans="2:217" s="15" customFormat="1" x14ac:dyDescent="0.25">
      <c r="B29" s="45"/>
      <c r="C29" s="187" t="s">
        <v>28</v>
      </c>
      <c r="D29" s="188"/>
      <c r="E29" s="188"/>
      <c r="F29" s="189"/>
      <c r="G29" s="46">
        <f>SUM(G18:G28)</f>
        <v>0</v>
      </c>
      <c r="H29" s="4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row>
    <row r="30" spans="2:217" s="15" customFormat="1" x14ac:dyDescent="0.25">
      <c r="B30" s="39"/>
      <c r="C30" s="190" t="s">
        <v>29</v>
      </c>
      <c r="D30" s="191"/>
      <c r="E30" s="191"/>
      <c r="F30" s="192"/>
      <c r="G30" s="101">
        <v>2.2999999999999998</v>
      </c>
      <c r="H30" s="101" t="s">
        <v>74</v>
      </c>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row>
    <row r="31" spans="2:217" s="15" customFormat="1" ht="17.25" thickBot="1" x14ac:dyDescent="0.3">
      <c r="B31" s="48"/>
      <c r="C31" s="193" t="s">
        <v>30</v>
      </c>
      <c r="D31" s="194"/>
      <c r="E31" s="194"/>
      <c r="F31" s="195"/>
      <c r="G31" s="49">
        <f>G29*G30</f>
        <v>0</v>
      </c>
      <c r="H31" s="6"/>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row>
    <row r="32" spans="2:217" s="15" customFormat="1" x14ac:dyDescent="0.25">
      <c r="B32" s="196" t="s">
        <v>4</v>
      </c>
      <c r="C32" s="197" t="s">
        <v>31</v>
      </c>
      <c r="D32" s="182" t="s">
        <v>32</v>
      </c>
      <c r="E32" s="22" t="s">
        <v>33</v>
      </c>
      <c r="F32" s="199" t="s">
        <v>34</v>
      </c>
      <c r="G32" s="50" t="s">
        <v>9</v>
      </c>
      <c r="H32" s="51"/>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7"/>
      <c r="AZ32" s="7"/>
      <c r="BA32" s="7"/>
      <c r="BB32" s="7"/>
      <c r="BC32" s="7"/>
      <c r="BD32" s="7"/>
      <c r="BE32" s="7"/>
      <c r="BF32" s="7"/>
      <c r="BG32" s="7"/>
      <c r="BH32" s="7"/>
      <c r="BI32" s="7"/>
      <c r="BJ32" s="7"/>
      <c r="BK32" s="7"/>
      <c r="BL32" s="7"/>
      <c r="BM32" s="7"/>
      <c r="BN32" s="7"/>
      <c r="BO32" s="7"/>
      <c r="BP32" s="7"/>
      <c r="BQ32" s="7"/>
      <c r="BR32" s="7"/>
      <c r="BS32" s="7"/>
      <c r="BT32" s="7"/>
      <c r="BU32" s="7"/>
      <c r="BV32" s="7"/>
      <c r="BW32" s="7"/>
      <c r="BX32" s="7"/>
      <c r="BY32" s="7"/>
      <c r="BZ32" s="7"/>
      <c r="CA32" s="7"/>
      <c r="CB32" s="7"/>
      <c r="CC32" s="7"/>
      <c r="CD32" s="7"/>
      <c r="CE32" s="7"/>
      <c r="CF32" s="7"/>
      <c r="CG32" s="7"/>
      <c r="CH32" s="7"/>
      <c r="CI32" s="7"/>
      <c r="CJ32" s="7"/>
      <c r="CK32" s="7"/>
      <c r="CL32" s="7"/>
      <c r="CM32" s="7"/>
      <c r="CN32" s="7"/>
      <c r="CO32" s="7"/>
      <c r="CP32" s="7"/>
      <c r="CQ32" s="7"/>
      <c r="CR32" s="7"/>
      <c r="CS32" s="7"/>
      <c r="CT32" s="7"/>
      <c r="CU32" s="7"/>
      <c r="CV32" s="7"/>
      <c r="CW32" s="7"/>
      <c r="CX32" s="7"/>
      <c r="CY32" s="7"/>
      <c r="CZ32" s="7"/>
      <c r="DA32" s="7"/>
      <c r="DB32" s="7"/>
      <c r="DC32" s="7"/>
      <c r="DD32" s="7"/>
      <c r="DE32" s="7"/>
      <c r="DF32" s="7"/>
      <c r="DG32" s="7"/>
      <c r="DH32" s="7"/>
      <c r="DI32" s="7"/>
      <c r="DJ32" s="7"/>
      <c r="DK32" s="7"/>
      <c r="DL32" s="7"/>
      <c r="DM32" s="7"/>
      <c r="DN32" s="7"/>
      <c r="DO32" s="7"/>
      <c r="DP32" s="7"/>
      <c r="DQ32" s="7"/>
      <c r="DR32" s="7"/>
      <c r="DS32" s="7"/>
      <c r="DT32" s="7"/>
      <c r="DU32" s="7"/>
      <c r="DV32" s="7"/>
      <c r="DW32" s="7"/>
      <c r="DX32" s="7"/>
      <c r="DY32" s="7"/>
      <c r="DZ32" s="7"/>
      <c r="EA32" s="7"/>
      <c r="EB32" s="7"/>
      <c r="EC32" s="7"/>
      <c r="ED32" s="7"/>
      <c r="EE32" s="7"/>
      <c r="EF32" s="7"/>
      <c r="EG32" s="7"/>
      <c r="EH32" s="7"/>
      <c r="EI32" s="7"/>
      <c r="EJ32" s="7"/>
      <c r="EK32" s="7"/>
      <c r="EL32" s="7"/>
      <c r="EM32" s="7"/>
      <c r="EN32" s="7"/>
      <c r="EO32" s="7"/>
      <c r="EP32" s="7"/>
      <c r="EQ32" s="7"/>
      <c r="ER32" s="7"/>
      <c r="ES32" s="7"/>
      <c r="ET32" s="7"/>
      <c r="EU32" s="7"/>
      <c r="EV32" s="7"/>
      <c r="EW32" s="7"/>
      <c r="EX32" s="7"/>
      <c r="EY32" s="7"/>
      <c r="EZ32" s="7"/>
      <c r="FA32" s="7"/>
      <c r="FB32" s="7"/>
      <c r="FC32" s="7"/>
      <c r="FD32" s="7"/>
      <c r="FE32" s="7"/>
      <c r="FF32" s="7"/>
      <c r="FG32" s="7"/>
      <c r="FH32" s="7"/>
      <c r="FI32" s="7"/>
      <c r="FJ32" s="7"/>
      <c r="FK32" s="7"/>
      <c r="FL32" s="7"/>
      <c r="FM32" s="7"/>
      <c r="FN32" s="7"/>
      <c r="FO32" s="7"/>
      <c r="FP32" s="7"/>
      <c r="FQ32" s="7"/>
      <c r="FR32" s="7"/>
      <c r="FS32" s="7"/>
      <c r="FT32" s="7"/>
      <c r="FU32" s="7"/>
      <c r="FV32" s="7"/>
      <c r="FW32" s="7"/>
      <c r="FX32" s="7"/>
      <c r="FY32" s="7"/>
      <c r="FZ32" s="7"/>
      <c r="GA32" s="7"/>
      <c r="GB32" s="7"/>
      <c r="GC32" s="7"/>
      <c r="GD32" s="7"/>
      <c r="GE32" s="7"/>
      <c r="GF32" s="7"/>
      <c r="GG32" s="7"/>
      <c r="GH32" s="7"/>
      <c r="GI32" s="7"/>
      <c r="GJ32" s="7"/>
      <c r="GK32" s="7"/>
      <c r="GL32" s="7"/>
      <c r="GM32" s="7"/>
      <c r="GN32" s="7"/>
      <c r="GO32" s="7"/>
      <c r="GP32" s="7"/>
      <c r="GQ32" s="7"/>
      <c r="GR32" s="7"/>
      <c r="GS32" s="7"/>
      <c r="GT32" s="7"/>
      <c r="GU32" s="7"/>
      <c r="GV32" s="7"/>
      <c r="GW32" s="7"/>
      <c r="GX32" s="7"/>
      <c r="GY32" s="7"/>
      <c r="GZ32" s="7"/>
      <c r="HA32" s="7"/>
      <c r="HB32" s="7"/>
      <c r="HC32" s="7"/>
      <c r="HD32" s="7"/>
      <c r="HE32" s="7"/>
      <c r="HF32" s="7"/>
      <c r="HG32" s="7"/>
      <c r="HH32" s="7"/>
      <c r="HI32" s="7"/>
    </row>
    <row r="33" spans="2:217" s="15" customFormat="1" x14ac:dyDescent="0.25">
      <c r="B33" s="180"/>
      <c r="C33" s="197"/>
      <c r="D33" s="182"/>
      <c r="E33" s="23" t="s">
        <v>35</v>
      </c>
      <c r="F33" s="200"/>
      <c r="G33" s="24" t="s">
        <v>13</v>
      </c>
      <c r="H33" s="6"/>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c r="AY33" s="7"/>
      <c r="AZ33" s="7"/>
      <c r="BA33" s="7"/>
      <c r="BB33" s="7"/>
      <c r="BC33" s="7"/>
      <c r="BD33" s="7"/>
      <c r="BE33" s="7"/>
      <c r="BF33" s="7"/>
      <c r="BG33" s="7"/>
      <c r="BH33" s="7"/>
      <c r="BI33" s="7"/>
      <c r="BJ33" s="7"/>
      <c r="BK33" s="7"/>
      <c r="BL33" s="7"/>
      <c r="BM33" s="7"/>
      <c r="BN33" s="7"/>
      <c r="BO33" s="7"/>
      <c r="BP33" s="7"/>
      <c r="BQ33" s="7"/>
      <c r="BR33" s="7"/>
      <c r="BS33" s="7"/>
      <c r="BT33" s="7"/>
      <c r="BU33" s="7"/>
      <c r="BV33" s="7"/>
      <c r="BW33" s="7"/>
      <c r="BX33" s="7"/>
      <c r="BY33" s="7"/>
      <c r="BZ33" s="7"/>
      <c r="CA33" s="7"/>
      <c r="CB33" s="7"/>
      <c r="CC33" s="7"/>
      <c r="CD33" s="7"/>
      <c r="CE33" s="7"/>
      <c r="CF33" s="7"/>
      <c r="CG33" s="7"/>
      <c r="CH33" s="7"/>
      <c r="CI33" s="7"/>
      <c r="CJ33" s="7"/>
      <c r="CK33" s="7"/>
      <c r="CL33" s="7"/>
      <c r="CM33" s="7"/>
      <c r="CN33" s="7"/>
      <c r="CO33" s="7"/>
      <c r="CP33" s="7"/>
      <c r="CQ33" s="7"/>
      <c r="CR33" s="7"/>
      <c r="CS33" s="7"/>
      <c r="CT33" s="7"/>
      <c r="CU33" s="7"/>
      <c r="CV33" s="7"/>
      <c r="CW33" s="7"/>
      <c r="CX33" s="7"/>
      <c r="CY33" s="7"/>
      <c r="CZ33" s="7"/>
      <c r="DA33" s="7"/>
      <c r="DB33" s="7"/>
      <c r="DC33" s="7"/>
      <c r="DD33" s="7"/>
      <c r="DE33" s="7"/>
      <c r="DF33" s="7"/>
      <c r="DG33" s="7"/>
      <c r="DH33" s="7"/>
      <c r="DI33" s="7"/>
      <c r="DJ33" s="7"/>
      <c r="DK33" s="7"/>
      <c r="DL33" s="7"/>
      <c r="DM33" s="7"/>
      <c r="DN33" s="7"/>
      <c r="DO33" s="7"/>
      <c r="DP33" s="7"/>
      <c r="DQ33" s="7"/>
      <c r="DR33" s="7"/>
      <c r="DS33" s="7"/>
      <c r="DT33" s="7"/>
      <c r="DU33" s="7"/>
      <c r="DV33" s="7"/>
      <c r="DW33" s="7"/>
      <c r="DX33" s="7"/>
      <c r="DY33" s="7"/>
      <c r="DZ33" s="7"/>
      <c r="EA33" s="7"/>
      <c r="EB33" s="7"/>
      <c r="EC33" s="7"/>
      <c r="ED33" s="7"/>
      <c r="EE33" s="7"/>
      <c r="EF33" s="7"/>
      <c r="EG33" s="7"/>
      <c r="EH33" s="7"/>
      <c r="EI33" s="7"/>
      <c r="EJ33" s="7"/>
      <c r="EK33" s="7"/>
      <c r="EL33" s="7"/>
      <c r="EM33" s="7"/>
      <c r="EN33" s="7"/>
      <c r="EO33" s="7"/>
      <c r="EP33" s="7"/>
      <c r="EQ33" s="7"/>
      <c r="ER33" s="7"/>
      <c r="ES33" s="7"/>
      <c r="ET33" s="7"/>
      <c r="EU33" s="7"/>
      <c r="EV33" s="7"/>
      <c r="EW33" s="7"/>
      <c r="EX33" s="7"/>
      <c r="EY33" s="7"/>
      <c r="EZ33" s="7"/>
      <c r="FA33" s="7"/>
      <c r="FB33" s="7"/>
      <c r="FC33" s="7"/>
      <c r="FD33" s="7"/>
      <c r="FE33" s="7"/>
      <c r="FF33" s="7"/>
      <c r="FG33" s="7"/>
      <c r="FH33" s="7"/>
      <c r="FI33" s="7"/>
      <c r="FJ33" s="7"/>
      <c r="FK33" s="7"/>
      <c r="FL33" s="7"/>
      <c r="FM33" s="7"/>
      <c r="FN33" s="7"/>
      <c r="FO33" s="7"/>
      <c r="FP33" s="7"/>
      <c r="FQ33" s="7"/>
      <c r="FR33" s="7"/>
      <c r="FS33" s="7"/>
      <c r="FT33" s="7"/>
      <c r="FU33" s="7"/>
      <c r="FV33" s="7"/>
      <c r="FW33" s="7"/>
      <c r="FX33" s="7"/>
      <c r="FY33" s="7"/>
      <c r="FZ33" s="7"/>
      <c r="GA33" s="7"/>
      <c r="GB33" s="7"/>
      <c r="GC33" s="7"/>
      <c r="GD33" s="7"/>
      <c r="GE33" s="7"/>
      <c r="GF33" s="7"/>
      <c r="GG33" s="7"/>
      <c r="GH33" s="7"/>
      <c r="GI33" s="7"/>
      <c r="GJ33" s="7"/>
      <c r="GK33" s="7"/>
      <c r="GL33" s="7"/>
      <c r="GM33" s="7"/>
      <c r="GN33" s="7"/>
      <c r="GO33" s="7"/>
      <c r="GP33" s="7"/>
      <c r="GQ33" s="7"/>
      <c r="GR33" s="7"/>
      <c r="GS33" s="7"/>
      <c r="GT33" s="7"/>
      <c r="GU33" s="7"/>
      <c r="GV33" s="7"/>
      <c r="GW33" s="7"/>
      <c r="GX33" s="7"/>
      <c r="GY33" s="7"/>
      <c r="GZ33" s="7"/>
      <c r="HA33" s="7"/>
      <c r="HB33" s="7"/>
      <c r="HC33" s="7"/>
      <c r="HD33" s="7"/>
      <c r="HE33" s="7"/>
      <c r="HF33" s="7"/>
      <c r="HG33" s="7"/>
      <c r="HH33" s="7"/>
      <c r="HI33" s="7"/>
    </row>
    <row r="34" spans="2:217" s="15" customFormat="1" ht="17.25" thickBot="1" x14ac:dyDescent="0.3">
      <c r="B34" s="25" t="s">
        <v>36</v>
      </c>
      <c r="C34" s="198"/>
      <c r="D34" s="183"/>
      <c r="E34" s="26" t="s">
        <v>37</v>
      </c>
      <c r="F34" s="26" t="s">
        <v>38</v>
      </c>
      <c r="G34" s="27" t="s">
        <v>39</v>
      </c>
      <c r="H34" s="6"/>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c r="AY34" s="7"/>
      <c r="AZ34" s="7"/>
      <c r="BA34" s="7"/>
      <c r="BB34" s="7"/>
      <c r="BC34" s="7"/>
      <c r="BD34" s="7"/>
      <c r="BE34" s="7"/>
      <c r="BF34" s="7"/>
      <c r="BG34" s="7"/>
      <c r="BH34" s="7"/>
      <c r="BI34" s="7"/>
      <c r="BJ34" s="7"/>
      <c r="BK34" s="7"/>
      <c r="BL34" s="7"/>
      <c r="BM34" s="7"/>
      <c r="BN34" s="7"/>
      <c r="BO34" s="7"/>
      <c r="BP34" s="7"/>
      <c r="BQ34" s="7"/>
      <c r="BR34" s="7"/>
      <c r="BS34" s="7"/>
      <c r="BT34" s="7"/>
      <c r="BU34" s="7"/>
      <c r="BV34" s="7"/>
      <c r="BW34" s="7"/>
      <c r="BX34" s="7"/>
      <c r="BY34" s="7"/>
      <c r="BZ34" s="7"/>
      <c r="CA34" s="7"/>
      <c r="CB34" s="7"/>
      <c r="CC34" s="7"/>
      <c r="CD34" s="7"/>
      <c r="CE34" s="7"/>
      <c r="CF34" s="7"/>
      <c r="CG34" s="7"/>
      <c r="CH34" s="7"/>
      <c r="CI34" s="7"/>
      <c r="CJ34" s="7"/>
      <c r="CK34" s="7"/>
      <c r="CL34" s="7"/>
      <c r="CM34" s="7"/>
      <c r="CN34" s="7"/>
      <c r="CO34" s="7"/>
      <c r="CP34" s="7"/>
      <c r="CQ34" s="7"/>
      <c r="CR34" s="7"/>
      <c r="CS34" s="7"/>
      <c r="CT34" s="7"/>
      <c r="CU34" s="7"/>
      <c r="CV34" s="7"/>
      <c r="CW34" s="7"/>
      <c r="CX34" s="7"/>
      <c r="CY34" s="7"/>
      <c r="CZ34" s="7"/>
      <c r="DA34" s="7"/>
      <c r="DB34" s="7"/>
      <c r="DC34" s="7"/>
      <c r="DD34" s="7"/>
      <c r="DE34" s="7"/>
      <c r="DF34" s="7"/>
      <c r="DG34" s="7"/>
      <c r="DH34" s="7"/>
      <c r="DI34" s="7"/>
      <c r="DJ34" s="7"/>
      <c r="DK34" s="7"/>
      <c r="DL34" s="7"/>
      <c r="DM34" s="7"/>
      <c r="DN34" s="7"/>
      <c r="DO34" s="7"/>
      <c r="DP34" s="7"/>
      <c r="DQ34" s="7"/>
      <c r="DR34" s="7"/>
      <c r="DS34" s="7"/>
      <c r="DT34" s="7"/>
      <c r="DU34" s="7"/>
      <c r="DV34" s="7"/>
      <c r="DW34" s="7"/>
      <c r="DX34" s="7"/>
      <c r="DY34" s="7"/>
      <c r="DZ34" s="7"/>
      <c r="EA34" s="7"/>
      <c r="EB34" s="7"/>
      <c r="EC34" s="7"/>
      <c r="ED34" s="7"/>
      <c r="EE34" s="7"/>
      <c r="EF34" s="7"/>
      <c r="EG34" s="7"/>
      <c r="EH34" s="7"/>
      <c r="EI34" s="7"/>
      <c r="EJ34" s="7"/>
      <c r="EK34" s="7"/>
      <c r="EL34" s="7"/>
      <c r="EM34" s="7"/>
      <c r="EN34" s="7"/>
      <c r="EO34" s="7"/>
      <c r="EP34" s="7"/>
      <c r="EQ34" s="7"/>
      <c r="ER34" s="7"/>
      <c r="ES34" s="7"/>
      <c r="ET34" s="7"/>
      <c r="EU34" s="7"/>
      <c r="EV34" s="7"/>
      <c r="EW34" s="7"/>
      <c r="EX34" s="7"/>
      <c r="EY34" s="7"/>
      <c r="EZ34" s="7"/>
      <c r="FA34" s="7"/>
      <c r="FB34" s="7"/>
      <c r="FC34" s="7"/>
      <c r="FD34" s="7"/>
      <c r="FE34" s="7"/>
      <c r="FF34" s="7"/>
      <c r="FG34" s="7"/>
      <c r="FH34" s="7"/>
      <c r="FI34" s="7"/>
      <c r="FJ34" s="7"/>
      <c r="FK34" s="7"/>
      <c r="FL34" s="7"/>
      <c r="FM34" s="7"/>
      <c r="FN34" s="7"/>
      <c r="FO34" s="7"/>
      <c r="FP34" s="7"/>
      <c r="FQ34" s="7"/>
      <c r="FR34" s="7"/>
      <c r="FS34" s="7"/>
      <c r="FT34" s="7"/>
      <c r="FU34" s="7"/>
      <c r="FV34" s="7"/>
      <c r="FW34" s="7"/>
      <c r="FX34" s="7"/>
      <c r="FY34" s="7"/>
      <c r="FZ34" s="7"/>
      <c r="GA34" s="7"/>
      <c r="GB34" s="7"/>
      <c r="GC34" s="7"/>
      <c r="GD34" s="7"/>
      <c r="GE34" s="7"/>
      <c r="GF34" s="7"/>
      <c r="GG34" s="7"/>
      <c r="GH34" s="7"/>
      <c r="GI34" s="7"/>
      <c r="GJ34" s="7"/>
      <c r="GK34" s="7"/>
      <c r="GL34" s="7"/>
      <c r="GM34" s="7"/>
      <c r="GN34" s="7"/>
      <c r="GO34" s="7"/>
      <c r="GP34" s="7"/>
      <c r="GQ34" s="7"/>
      <c r="GR34" s="7"/>
      <c r="GS34" s="7"/>
      <c r="GT34" s="7"/>
      <c r="GU34" s="7"/>
      <c r="GV34" s="7"/>
      <c r="GW34" s="7"/>
      <c r="GX34" s="7"/>
      <c r="GY34" s="7"/>
      <c r="GZ34" s="7"/>
      <c r="HA34" s="7"/>
      <c r="HB34" s="7"/>
      <c r="HC34" s="7"/>
      <c r="HD34" s="7"/>
      <c r="HE34" s="7"/>
      <c r="HF34" s="7"/>
      <c r="HG34" s="7"/>
      <c r="HH34" s="7"/>
      <c r="HI34" s="7"/>
    </row>
    <row r="35" spans="2:217" s="15" customFormat="1" x14ac:dyDescent="0.25">
      <c r="B35" s="52"/>
      <c r="C35" s="53" t="s">
        <v>40</v>
      </c>
      <c r="D35" s="53"/>
      <c r="E35" s="53"/>
      <c r="F35" s="53"/>
      <c r="G35" s="54"/>
      <c r="H35" s="6"/>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c r="AY35" s="7"/>
      <c r="AZ35" s="7"/>
      <c r="BA35" s="7"/>
      <c r="BB35" s="7"/>
      <c r="BC35" s="7"/>
      <c r="BD35" s="7"/>
      <c r="BE35" s="7"/>
      <c r="BF35" s="7"/>
      <c r="BG35" s="7"/>
      <c r="BH35" s="7"/>
      <c r="BI35" s="7"/>
      <c r="BJ35" s="7"/>
      <c r="BK35" s="7"/>
      <c r="BL35" s="7"/>
      <c r="BM35" s="7"/>
      <c r="BN35" s="7"/>
      <c r="BO35" s="7"/>
      <c r="BP35" s="7"/>
      <c r="BQ35" s="7"/>
      <c r="BR35" s="7"/>
      <c r="BS35" s="7"/>
      <c r="BT35" s="7"/>
      <c r="BU35" s="7"/>
      <c r="BV35" s="7"/>
      <c r="BW35" s="7"/>
      <c r="BX35" s="7"/>
      <c r="BY35" s="7"/>
      <c r="BZ35" s="7"/>
      <c r="CA35" s="7"/>
      <c r="CB35" s="7"/>
      <c r="CC35" s="7"/>
      <c r="CD35" s="7"/>
      <c r="CE35" s="7"/>
      <c r="CF35" s="7"/>
      <c r="CG35" s="7"/>
      <c r="CH35" s="7"/>
      <c r="CI35" s="7"/>
      <c r="CJ35" s="7"/>
      <c r="CK35" s="7"/>
      <c r="CL35" s="7"/>
      <c r="CM35" s="7"/>
      <c r="CN35" s="7"/>
      <c r="CO35" s="7"/>
      <c r="CP35" s="7"/>
      <c r="CQ35" s="7"/>
      <c r="CR35" s="7"/>
      <c r="CS35" s="7"/>
      <c r="CT35" s="7"/>
      <c r="CU35" s="7"/>
      <c r="CV35" s="7"/>
      <c r="CW35" s="7"/>
      <c r="CX35" s="7"/>
      <c r="CY35" s="7"/>
      <c r="CZ35" s="7"/>
      <c r="DA35" s="7"/>
      <c r="DB35" s="7"/>
      <c r="DC35" s="7"/>
      <c r="DD35" s="7"/>
      <c r="DE35" s="7"/>
      <c r="DF35" s="7"/>
      <c r="DG35" s="7"/>
      <c r="DH35" s="7"/>
      <c r="DI35" s="7"/>
      <c r="DJ35" s="7"/>
      <c r="DK35" s="7"/>
      <c r="DL35" s="7"/>
      <c r="DM35" s="7"/>
      <c r="DN35" s="7"/>
      <c r="DO35" s="7"/>
      <c r="DP35" s="7"/>
      <c r="DQ35" s="7"/>
      <c r="DR35" s="7"/>
      <c r="DS35" s="7"/>
      <c r="DT35" s="7"/>
      <c r="DU35" s="7"/>
      <c r="DV35" s="7"/>
      <c r="DW35" s="7"/>
      <c r="DX35" s="7"/>
      <c r="DY35" s="7"/>
      <c r="DZ35" s="7"/>
      <c r="EA35" s="7"/>
      <c r="EB35" s="7"/>
      <c r="EC35" s="7"/>
      <c r="ED35" s="7"/>
      <c r="EE35" s="7"/>
      <c r="EF35" s="7"/>
      <c r="EG35" s="7"/>
      <c r="EH35" s="7"/>
      <c r="EI35" s="7"/>
      <c r="EJ35" s="7"/>
      <c r="EK35" s="7"/>
      <c r="EL35" s="7"/>
      <c r="EM35" s="7"/>
      <c r="EN35" s="7"/>
      <c r="EO35" s="7"/>
      <c r="EP35" s="7"/>
      <c r="EQ35" s="7"/>
      <c r="ER35" s="7"/>
      <c r="ES35" s="7"/>
      <c r="ET35" s="7"/>
      <c r="EU35" s="7"/>
      <c r="EV35" s="7"/>
      <c r="EW35" s="7"/>
      <c r="EX35" s="7"/>
      <c r="EY35" s="7"/>
      <c r="EZ35" s="7"/>
      <c r="FA35" s="7"/>
      <c r="FB35" s="7"/>
      <c r="FC35" s="7"/>
      <c r="FD35" s="7"/>
      <c r="FE35" s="7"/>
      <c r="FF35" s="7"/>
      <c r="FG35" s="7"/>
      <c r="FH35" s="7"/>
      <c r="FI35" s="7"/>
      <c r="FJ35" s="7"/>
      <c r="FK35" s="7"/>
      <c r="FL35" s="7"/>
      <c r="FM35" s="7"/>
      <c r="FN35" s="7"/>
      <c r="FO35" s="7"/>
      <c r="FP35" s="7"/>
      <c r="FQ35" s="7"/>
      <c r="FR35" s="7"/>
      <c r="FS35" s="7"/>
      <c r="FT35" s="7"/>
      <c r="FU35" s="7"/>
      <c r="FV35" s="7"/>
      <c r="FW35" s="7"/>
      <c r="FX35" s="7"/>
      <c r="FY35" s="7"/>
      <c r="FZ35" s="7"/>
      <c r="GA35" s="7"/>
      <c r="GB35" s="7"/>
      <c r="GC35" s="7"/>
      <c r="GD35" s="7"/>
      <c r="GE35" s="7"/>
      <c r="GF35" s="7"/>
      <c r="GG35" s="7"/>
      <c r="GH35" s="7"/>
      <c r="GI35" s="7"/>
      <c r="GJ35" s="7"/>
      <c r="GK35" s="7"/>
      <c r="GL35" s="7"/>
      <c r="GM35" s="7"/>
      <c r="GN35" s="7"/>
      <c r="GO35" s="7"/>
      <c r="GP35" s="7"/>
      <c r="GQ35" s="7"/>
      <c r="GR35" s="7"/>
      <c r="GS35" s="7"/>
      <c r="GT35" s="7"/>
      <c r="GU35" s="7"/>
      <c r="GV35" s="7"/>
      <c r="GW35" s="7"/>
      <c r="GX35" s="7"/>
      <c r="GY35" s="7"/>
      <c r="GZ35" s="7"/>
      <c r="HA35" s="7"/>
      <c r="HB35" s="7"/>
      <c r="HC35" s="7"/>
      <c r="HD35" s="7"/>
      <c r="HE35" s="7"/>
      <c r="HF35" s="7"/>
      <c r="HG35" s="7"/>
      <c r="HH35" s="7"/>
      <c r="HI35" s="7"/>
    </row>
    <row r="36" spans="2:217" s="15" customFormat="1" x14ac:dyDescent="0.25">
      <c r="B36" s="39"/>
      <c r="C36" s="30" t="s">
        <v>41</v>
      </c>
      <c r="D36" s="30"/>
      <c r="E36" s="40"/>
      <c r="F36" s="58"/>
      <c r="G36" s="59"/>
      <c r="H36" s="6"/>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c r="AY36" s="7"/>
      <c r="AZ36" s="7"/>
      <c r="BA36" s="7"/>
      <c r="BB36" s="7"/>
      <c r="BC36" s="7"/>
      <c r="BD36" s="7"/>
      <c r="BE36" s="7"/>
      <c r="BF36" s="7"/>
      <c r="BG36" s="7"/>
      <c r="BH36" s="7"/>
      <c r="BI36" s="7"/>
      <c r="BJ36" s="7"/>
      <c r="BK36" s="7"/>
      <c r="BL36" s="7"/>
      <c r="BM36" s="7"/>
      <c r="BN36" s="7"/>
      <c r="BO36" s="7"/>
      <c r="BP36" s="7"/>
      <c r="BQ36" s="7"/>
      <c r="BR36" s="7"/>
      <c r="BS36" s="7"/>
      <c r="BT36" s="7"/>
      <c r="BU36" s="7"/>
      <c r="BV36" s="7"/>
      <c r="BW36" s="7"/>
      <c r="BX36" s="7"/>
      <c r="BY36" s="7"/>
      <c r="BZ36" s="7"/>
      <c r="CA36" s="7"/>
      <c r="CB36" s="7"/>
      <c r="CC36" s="7"/>
      <c r="CD36" s="7"/>
      <c r="CE36" s="7"/>
      <c r="CF36" s="7"/>
      <c r="CG36" s="7"/>
      <c r="CH36" s="7"/>
      <c r="CI36" s="7"/>
      <c r="CJ36" s="7"/>
      <c r="CK36" s="7"/>
      <c r="CL36" s="7"/>
      <c r="CM36" s="7"/>
      <c r="CN36" s="7"/>
      <c r="CO36" s="7"/>
      <c r="CP36" s="7"/>
      <c r="CQ36" s="7"/>
      <c r="CR36" s="7"/>
      <c r="CS36" s="7"/>
      <c r="CT36" s="7"/>
      <c r="CU36" s="7"/>
      <c r="CV36" s="7"/>
      <c r="CW36" s="7"/>
      <c r="CX36" s="7"/>
      <c r="CY36" s="7"/>
      <c r="CZ36" s="7"/>
      <c r="DA36" s="7"/>
      <c r="DB36" s="7"/>
      <c r="DC36" s="7"/>
      <c r="DD36" s="7"/>
      <c r="DE36" s="7"/>
      <c r="DF36" s="7"/>
      <c r="DG36" s="7"/>
      <c r="DH36" s="7"/>
      <c r="DI36" s="7"/>
      <c r="DJ36" s="7"/>
      <c r="DK36" s="7"/>
      <c r="DL36" s="7"/>
      <c r="DM36" s="7"/>
      <c r="DN36" s="7"/>
      <c r="DO36" s="7"/>
      <c r="DP36" s="7"/>
      <c r="DQ36" s="7"/>
      <c r="DR36" s="7"/>
      <c r="DS36" s="7"/>
      <c r="DT36" s="7"/>
      <c r="DU36" s="7"/>
      <c r="DV36" s="7"/>
      <c r="DW36" s="7"/>
      <c r="DX36" s="7"/>
      <c r="DY36" s="7"/>
      <c r="DZ36" s="7"/>
      <c r="EA36" s="7"/>
      <c r="EB36" s="7"/>
      <c r="EC36" s="7"/>
      <c r="ED36" s="7"/>
      <c r="EE36" s="7"/>
      <c r="EF36" s="7"/>
      <c r="EG36" s="7"/>
      <c r="EH36" s="7"/>
      <c r="EI36" s="7"/>
      <c r="EJ36" s="7"/>
      <c r="EK36" s="7"/>
      <c r="EL36" s="7"/>
      <c r="EM36" s="7"/>
      <c r="EN36" s="7"/>
      <c r="EO36" s="7"/>
      <c r="EP36" s="7"/>
      <c r="EQ36" s="7"/>
      <c r="ER36" s="7"/>
      <c r="ES36" s="7"/>
      <c r="ET36" s="7"/>
      <c r="EU36" s="7"/>
      <c r="EV36" s="7"/>
      <c r="EW36" s="7"/>
      <c r="EX36" s="7"/>
      <c r="EY36" s="7"/>
      <c r="EZ36" s="7"/>
      <c r="FA36" s="7"/>
      <c r="FB36" s="7"/>
      <c r="FC36" s="7"/>
      <c r="FD36" s="7"/>
      <c r="FE36" s="7"/>
      <c r="FF36" s="7"/>
      <c r="FG36" s="7"/>
      <c r="FH36" s="7"/>
      <c r="FI36" s="7"/>
      <c r="FJ36" s="7"/>
      <c r="FK36" s="7"/>
      <c r="FL36" s="7"/>
      <c r="FM36" s="7"/>
      <c r="FN36" s="7"/>
      <c r="FO36" s="7"/>
      <c r="FP36" s="7"/>
      <c r="FQ36" s="7"/>
      <c r="FR36" s="7"/>
      <c r="FS36" s="7"/>
      <c r="FT36" s="7"/>
      <c r="FU36" s="7"/>
      <c r="FV36" s="7"/>
      <c r="FW36" s="7"/>
      <c r="FX36" s="7"/>
      <c r="FY36" s="7"/>
      <c r="FZ36" s="7"/>
      <c r="GA36" s="7"/>
      <c r="GB36" s="7"/>
      <c r="GC36" s="7"/>
      <c r="GD36" s="7"/>
      <c r="GE36" s="7"/>
      <c r="GF36" s="7"/>
      <c r="GG36" s="7"/>
      <c r="GH36" s="7"/>
      <c r="GI36" s="7"/>
      <c r="GJ36" s="7"/>
      <c r="GK36" s="7"/>
      <c r="GL36" s="7"/>
      <c r="GM36" s="7"/>
      <c r="GN36" s="7"/>
      <c r="GO36" s="7"/>
      <c r="GP36" s="7"/>
      <c r="GQ36" s="7"/>
      <c r="GR36" s="7"/>
      <c r="GS36" s="7"/>
      <c r="GT36" s="7"/>
      <c r="GU36" s="7"/>
      <c r="GV36" s="7"/>
      <c r="GW36" s="7"/>
      <c r="GX36" s="7"/>
      <c r="GY36" s="7"/>
      <c r="GZ36" s="7"/>
      <c r="HA36" s="7"/>
      <c r="HB36" s="7"/>
      <c r="HC36" s="7"/>
      <c r="HD36" s="7"/>
      <c r="HE36" s="7"/>
      <c r="HF36" s="7"/>
      <c r="HG36" s="7"/>
      <c r="HH36" s="7"/>
      <c r="HI36" s="7"/>
    </row>
    <row r="37" spans="2:217" s="15" customFormat="1" ht="40.5" x14ac:dyDescent="0.25">
      <c r="B37" s="33">
        <v>1</v>
      </c>
      <c r="C37" s="60" t="s">
        <v>101</v>
      </c>
      <c r="D37" s="56" t="s">
        <v>42</v>
      </c>
      <c r="E37" s="61"/>
      <c r="F37" s="57">
        <v>2.5</v>
      </c>
      <c r="G37" s="38"/>
      <c r="H37" s="6"/>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c r="EX37" s="7"/>
      <c r="EY37" s="7"/>
      <c r="EZ37" s="7"/>
      <c r="FA37" s="7"/>
      <c r="FB37" s="7"/>
      <c r="FC37" s="7"/>
      <c r="FD37" s="7"/>
      <c r="FE37" s="7"/>
      <c r="FF37" s="7"/>
      <c r="FG37" s="7"/>
      <c r="FH37" s="7"/>
      <c r="FI37" s="7"/>
      <c r="FJ37" s="7"/>
      <c r="FK37" s="7"/>
      <c r="FL37" s="7"/>
      <c r="FM37" s="7"/>
      <c r="FN37" s="7"/>
      <c r="FO37" s="7"/>
      <c r="FP37" s="7"/>
      <c r="FQ37" s="7"/>
      <c r="FR37" s="7"/>
      <c r="FS37" s="7"/>
      <c r="FT37" s="7"/>
      <c r="FU37" s="7"/>
      <c r="FV37" s="7"/>
      <c r="FW37" s="7"/>
      <c r="FX37" s="7"/>
      <c r="FY37" s="7"/>
      <c r="FZ37" s="7"/>
      <c r="GA37" s="7"/>
      <c r="GB37" s="7"/>
      <c r="GC37" s="7"/>
      <c r="GD37" s="7"/>
      <c r="GE37" s="7"/>
      <c r="GF37" s="7"/>
      <c r="GG37" s="7"/>
      <c r="GH37" s="7"/>
      <c r="GI37" s="7"/>
      <c r="GJ37" s="7"/>
      <c r="GK37" s="7"/>
      <c r="GL37" s="7"/>
      <c r="GM37" s="7"/>
      <c r="GN37" s="7"/>
      <c r="GO37" s="7"/>
      <c r="GP37" s="7"/>
      <c r="GQ37" s="7"/>
      <c r="GR37" s="7"/>
      <c r="GS37" s="7"/>
      <c r="GT37" s="7"/>
      <c r="GU37" s="7"/>
      <c r="GV37" s="7"/>
      <c r="GW37" s="7"/>
      <c r="GX37" s="7"/>
      <c r="GY37" s="7"/>
      <c r="GZ37" s="7"/>
      <c r="HA37" s="7"/>
      <c r="HB37" s="7"/>
      <c r="HC37" s="7"/>
      <c r="HD37" s="7"/>
      <c r="HE37" s="7"/>
      <c r="HF37" s="7"/>
      <c r="HG37" s="7"/>
      <c r="HH37" s="7"/>
      <c r="HI37" s="7"/>
    </row>
    <row r="38" spans="2:217" s="15" customFormat="1" ht="25.5" x14ac:dyDescent="0.25">
      <c r="B38" s="33">
        <v>1</v>
      </c>
      <c r="C38" s="55" t="s">
        <v>100</v>
      </c>
      <c r="D38" s="62" t="s">
        <v>43</v>
      </c>
      <c r="E38" s="61"/>
      <c r="F38" s="57">
        <v>1.5</v>
      </c>
      <c r="G38" s="38"/>
      <c r="H38" s="6"/>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c r="AY38" s="7"/>
      <c r="AZ38" s="7"/>
      <c r="BA38" s="7"/>
      <c r="BB38" s="7"/>
      <c r="BC38" s="7"/>
      <c r="BD38" s="7"/>
      <c r="BE38" s="7"/>
      <c r="BF38" s="7"/>
      <c r="BG38" s="7"/>
      <c r="BH38" s="7"/>
      <c r="BI38" s="7"/>
      <c r="BJ38" s="7"/>
      <c r="BK38" s="7"/>
      <c r="BL38" s="7"/>
      <c r="BM38" s="7"/>
      <c r="BN38" s="7"/>
      <c r="BO38" s="7"/>
      <c r="BP38" s="7"/>
      <c r="BQ38" s="7"/>
      <c r="BR38" s="7"/>
      <c r="BS38" s="7"/>
      <c r="BT38" s="7"/>
      <c r="BU38" s="7"/>
      <c r="BV38" s="7"/>
      <c r="BW38" s="7"/>
      <c r="BX38" s="7"/>
      <c r="BY38" s="7"/>
      <c r="BZ38" s="7"/>
      <c r="CA38" s="7"/>
      <c r="CB38" s="7"/>
      <c r="CC38" s="7"/>
      <c r="CD38" s="7"/>
      <c r="CE38" s="7"/>
      <c r="CF38" s="7"/>
      <c r="CG38" s="7"/>
      <c r="CH38" s="7"/>
      <c r="CI38" s="7"/>
      <c r="CJ38" s="7"/>
      <c r="CK38" s="7"/>
      <c r="CL38" s="7"/>
      <c r="CM38" s="7"/>
      <c r="CN38" s="7"/>
      <c r="CO38" s="7"/>
      <c r="CP38" s="7"/>
      <c r="CQ38" s="7"/>
      <c r="CR38" s="7"/>
      <c r="CS38" s="7"/>
      <c r="CT38" s="7"/>
      <c r="CU38" s="7"/>
      <c r="CV38" s="7"/>
      <c r="CW38" s="7"/>
      <c r="CX38" s="7"/>
      <c r="CY38" s="7"/>
      <c r="CZ38" s="7"/>
      <c r="DA38" s="7"/>
      <c r="DB38" s="7"/>
      <c r="DC38" s="7"/>
      <c r="DD38" s="7"/>
      <c r="DE38" s="7"/>
      <c r="DF38" s="7"/>
      <c r="DG38" s="7"/>
      <c r="DH38" s="7"/>
      <c r="DI38" s="7"/>
      <c r="DJ38" s="7"/>
      <c r="DK38" s="7"/>
      <c r="DL38" s="7"/>
      <c r="DM38" s="7"/>
      <c r="DN38" s="7"/>
      <c r="DO38" s="7"/>
      <c r="DP38" s="7"/>
      <c r="DQ38" s="7"/>
      <c r="DR38" s="7"/>
      <c r="DS38" s="7"/>
      <c r="DT38" s="7"/>
      <c r="DU38" s="7"/>
      <c r="DV38" s="7"/>
      <c r="DW38" s="7"/>
      <c r="DX38" s="7"/>
      <c r="DY38" s="7"/>
      <c r="DZ38" s="7"/>
      <c r="EA38" s="7"/>
      <c r="EB38" s="7"/>
      <c r="EC38" s="7"/>
      <c r="ED38" s="7"/>
      <c r="EE38" s="7"/>
      <c r="EF38" s="7"/>
      <c r="EG38" s="7"/>
      <c r="EH38" s="7"/>
      <c r="EI38" s="7"/>
      <c r="EJ38" s="7"/>
      <c r="EK38" s="7"/>
      <c r="EL38" s="7"/>
      <c r="EM38" s="7"/>
      <c r="EN38" s="7"/>
      <c r="EO38" s="7"/>
      <c r="EP38" s="7"/>
      <c r="EQ38" s="7"/>
      <c r="ER38" s="7"/>
      <c r="ES38" s="7"/>
      <c r="ET38" s="7"/>
      <c r="EU38" s="7"/>
      <c r="EV38" s="7"/>
      <c r="EW38" s="7"/>
      <c r="EX38" s="7"/>
      <c r="EY38" s="7"/>
      <c r="EZ38" s="7"/>
      <c r="FA38" s="7"/>
      <c r="FB38" s="7"/>
      <c r="FC38" s="7"/>
      <c r="FD38" s="7"/>
      <c r="FE38" s="7"/>
      <c r="FF38" s="7"/>
      <c r="FG38" s="7"/>
      <c r="FH38" s="7"/>
      <c r="FI38" s="7"/>
      <c r="FJ38" s="7"/>
      <c r="FK38" s="7"/>
      <c r="FL38" s="7"/>
      <c r="FM38" s="7"/>
      <c r="FN38" s="7"/>
      <c r="FO38" s="7"/>
      <c r="FP38" s="7"/>
      <c r="FQ38" s="7"/>
      <c r="FR38" s="7"/>
      <c r="FS38" s="7"/>
      <c r="FT38" s="7"/>
      <c r="FU38" s="7"/>
      <c r="FV38" s="7"/>
      <c r="FW38" s="7"/>
      <c r="FX38" s="7"/>
      <c r="FY38" s="7"/>
      <c r="FZ38" s="7"/>
      <c r="GA38" s="7"/>
      <c r="GB38" s="7"/>
      <c r="GC38" s="7"/>
      <c r="GD38" s="7"/>
      <c r="GE38" s="7"/>
      <c r="GF38" s="7"/>
      <c r="GG38" s="7"/>
      <c r="GH38" s="7"/>
      <c r="GI38" s="7"/>
      <c r="GJ38" s="7"/>
      <c r="GK38" s="7"/>
      <c r="GL38" s="7"/>
      <c r="GM38" s="7"/>
      <c r="GN38" s="7"/>
      <c r="GO38" s="7"/>
      <c r="GP38" s="7"/>
      <c r="GQ38" s="7"/>
      <c r="GR38" s="7"/>
      <c r="GS38" s="7"/>
      <c r="GT38" s="7"/>
      <c r="GU38" s="7"/>
      <c r="GV38" s="7"/>
      <c r="GW38" s="7"/>
      <c r="GX38" s="7"/>
      <c r="GY38" s="7"/>
      <c r="GZ38" s="7"/>
      <c r="HA38" s="7"/>
      <c r="HB38" s="7"/>
      <c r="HC38" s="7"/>
      <c r="HD38" s="7"/>
      <c r="HE38" s="7"/>
      <c r="HF38" s="7"/>
      <c r="HG38" s="7"/>
      <c r="HH38" s="7"/>
      <c r="HI38" s="7"/>
    </row>
    <row r="39" spans="2:217" s="15" customFormat="1" ht="25.5" x14ac:dyDescent="0.25">
      <c r="B39" s="33">
        <v>1</v>
      </c>
      <c r="C39" s="55" t="s">
        <v>44</v>
      </c>
      <c r="D39" s="62" t="s">
        <v>43</v>
      </c>
      <c r="E39" s="61"/>
      <c r="F39" s="57">
        <v>2.5</v>
      </c>
      <c r="G39" s="38"/>
      <c r="H39" s="6"/>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c r="BT39" s="7"/>
      <c r="BU39" s="7"/>
      <c r="BV39" s="7"/>
      <c r="BW39" s="7"/>
      <c r="BX39" s="7"/>
      <c r="BY39" s="7"/>
      <c r="BZ39" s="7"/>
      <c r="CA39" s="7"/>
      <c r="CB39" s="7"/>
      <c r="CC39" s="7"/>
      <c r="CD39" s="7"/>
      <c r="CE39" s="7"/>
      <c r="CF39" s="7"/>
      <c r="CG39" s="7"/>
      <c r="CH39" s="7"/>
      <c r="CI39" s="7"/>
      <c r="CJ39" s="7"/>
      <c r="CK39" s="7"/>
      <c r="CL39" s="7"/>
      <c r="CM39" s="7"/>
      <c r="CN39" s="7"/>
      <c r="CO39" s="7"/>
      <c r="CP39" s="7"/>
      <c r="CQ39" s="7"/>
      <c r="CR39" s="7"/>
      <c r="CS39" s="7"/>
      <c r="CT39" s="7"/>
      <c r="CU39" s="7"/>
      <c r="CV39" s="7"/>
      <c r="CW39" s="7"/>
      <c r="CX39" s="7"/>
      <c r="CY39" s="7"/>
      <c r="CZ39" s="7"/>
      <c r="DA39" s="7"/>
      <c r="DB39" s="7"/>
      <c r="DC39" s="7"/>
      <c r="DD39" s="7"/>
      <c r="DE39" s="7"/>
      <c r="DF39" s="7"/>
      <c r="DG39" s="7"/>
      <c r="DH39" s="7"/>
      <c r="DI39" s="7"/>
      <c r="DJ39" s="7"/>
      <c r="DK39" s="7"/>
      <c r="DL39" s="7"/>
      <c r="DM39" s="7"/>
      <c r="DN39" s="7"/>
      <c r="DO39" s="7"/>
      <c r="DP39" s="7"/>
      <c r="DQ39" s="7"/>
      <c r="DR39" s="7"/>
      <c r="DS39" s="7"/>
      <c r="DT39" s="7"/>
      <c r="DU39" s="7"/>
      <c r="DV39" s="7"/>
      <c r="DW39" s="7"/>
      <c r="DX39" s="7"/>
      <c r="DY39" s="7"/>
      <c r="DZ39" s="7"/>
      <c r="EA39" s="7"/>
      <c r="EB39" s="7"/>
      <c r="EC39" s="7"/>
      <c r="ED39" s="7"/>
      <c r="EE39" s="7"/>
      <c r="EF39" s="7"/>
      <c r="EG39" s="7"/>
      <c r="EH39" s="7"/>
      <c r="EI39" s="7"/>
      <c r="EJ39" s="7"/>
      <c r="EK39" s="7"/>
      <c r="EL39" s="7"/>
      <c r="EM39" s="7"/>
      <c r="EN39" s="7"/>
      <c r="EO39" s="7"/>
      <c r="EP39" s="7"/>
      <c r="EQ39" s="7"/>
      <c r="ER39" s="7"/>
      <c r="ES39" s="7"/>
      <c r="ET39" s="7"/>
      <c r="EU39" s="7"/>
      <c r="EV39" s="7"/>
      <c r="EW39" s="7"/>
      <c r="EX39" s="7"/>
      <c r="EY39" s="7"/>
      <c r="EZ39" s="7"/>
      <c r="FA39" s="7"/>
      <c r="FB39" s="7"/>
      <c r="FC39" s="7"/>
      <c r="FD39" s="7"/>
      <c r="FE39" s="7"/>
      <c r="FF39" s="7"/>
      <c r="FG39" s="7"/>
      <c r="FH39" s="7"/>
      <c r="FI39" s="7"/>
      <c r="FJ39" s="7"/>
      <c r="FK39" s="7"/>
      <c r="FL39" s="7"/>
      <c r="FM39" s="7"/>
      <c r="FN39" s="7"/>
      <c r="FO39" s="7"/>
      <c r="FP39" s="7"/>
      <c r="FQ39" s="7"/>
      <c r="FR39" s="7"/>
      <c r="FS39" s="7"/>
      <c r="FT39" s="7"/>
      <c r="FU39" s="7"/>
      <c r="FV39" s="7"/>
      <c r="FW39" s="7"/>
      <c r="FX39" s="7"/>
      <c r="FY39" s="7"/>
      <c r="FZ39" s="7"/>
      <c r="GA39" s="7"/>
      <c r="GB39" s="7"/>
      <c r="GC39" s="7"/>
      <c r="GD39" s="7"/>
      <c r="GE39" s="7"/>
      <c r="GF39" s="7"/>
      <c r="GG39" s="7"/>
      <c r="GH39" s="7"/>
      <c r="GI39" s="7"/>
      <c r="GJ39" s="7"/>
      <c r="GK39" s="7"/>
      <c r="GL39" s="7"/>
      <c r="GM39" s="7"/>
      <c r="GN39" s="7"/>
      <c r="GO39" s="7"/>
      <c r="GP39" s="7"/>
      <c r="GQ39" s="7"/>
      <c r="GR39" s="7"/>
      <c r="GS39" s="7"/>
      <c r="GT39" s="7"/>
      <c r="GU39" s="7"/>
      <c r="GV39" s="7"/>
      <c r="GW39" s="7"/>
      <c r="GX39" s="7"/>
      <c r="GY39" s="7"/>
      <c r="GZ39" s="7"/>
      <c r="HA39" s="7"/>
      <c r="HB39" s="7"/>
      <c r="HC39" s="7"/>
      <c r="HD39" s="7"/>
      <c r="HE39" s="7"/>
      <c r="HF39" s="7"/>
      <c r="HG39" s="7"/>
      <c r="HH39" s="7"/>
      <c r="HI39" s="7"/>
    </row>
    <row r="40" spans="2:217" s="15" customFormat="1" ht="25.5" x14ac:dyDescent="0.25">
      <c r="B40" s="33">
        <v>1</v>
      </c>
      <c r="C40" s="55" t="s">
        <v>45</v>
      </c>
      <c r="D40" s="62" t="s">
        <v>43</v>
      </c>
      <c r="E40" s="61"/>
      <c r="F40" s="57">
        <v>2.5</v>
      </c>
      <c r="G40" s="38"/>
      <c r="H40" s="6"/>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c r="BT40" s="7"/>
      <c r="BU40" s="7"/>
      <c r="BV40" s="7"/>
      <c r="BW40" s="7"/>
      <c r="BX40" s="7"/>
      <c r="BY40" s="7"/>
      <c r="BZ40" s="7"/>
      <c r="CA40" s="7"/>
      <c r="CB40" s="7"/>
      <c r="CC40" s="7"/>
      <c r="CD40" s="7"/>
      <c r="CE40" s="7"/>
      <c r="CF40" s="7"/>
      <c r="CG40" s="7"/>
      <c r="CH40" s="7"/>
      <c r="CI40" s="7"/>
      <c r="CJ40" s="7"/>
      <c r="CK40" s="7"/>
      <c r="CL40" s="7"/>
      <c r="CM40" s="7"/>
      <c r="CN40" s="7"/>
      <c r="CO40" s="7"/>
      <c r="CP40" s="7"/>
      <c r="CQ40" s="7"/>
      <c r="CR40" s="7"/>
      <c r="CS40" s="7"/>
      <c r="CT40" s="7"/>
      <c r="CU40" s="7"/>
      <c r="CV40" s="7"/>
      <c r="CW40" s="7"/>
      <c r="CX40" s="7"/>
      <c r="CY40" s="7"/>
      <c r="CZ40" s="7"/>
      <c r="DA40" s="7"/>
      <c r="DB40" s="7"/>
      <c r="DC40" s="7"/>
      <c r="DD40" s="7"/>
      <c r="DE40" s="7"/>
      <c r="DF40" s="7"/>
      <c r="DG40" s="7"/>
      <c r="DH40" s="7"/>
      <c r="DI40" s="7"/>
      <c r="DJ40" s="7"/>
      <c r="DK40" s="7"/>
      <c r="DL40" s="7"/>
      <c r="DM40" s="7"/>
      <c r="DN40" s="7"/>
      <c r="DO40" s="7"/>
      <c r="DP40" s="7"/>
      <c r="DQ40" s="7"/>
      <c r="DR40" s="7"/>
      <c r="DS40" s="7"/>
      <c r="DT40" s="7"/>
      <c r="DU40" s="7"/>
      <c r="DV40" s="7"/>
      <c r="DW40" s="7"/>
      <c r="DX40" s="7"/>
      <c r="DY40" s="7"/>
      <c r="DZ40" s="7"/>
      <c r="EA40" s="7"/>
      <c r="EB40" s="7"/>
      <c r="EC40" s="7"/>
      <c r="ED40" s="7"/>
      <c r="EE40" s="7"/>
      <c r="EF40" s="7"/>
      <c r="EG40" s="7"/>
      <c r="EH40" s="7"/>
      <c r="EI40" s="7"/>
      <c r="EJ40" s="7"/>
      <c r="EK40" s="7"/>
      <c r="EL40" s="7"/>
      <c r="EM40" s="7"/>
      <c r="EN40" s="7"/>
      <c r="EO40" s="7"/>
      <c r="EP40" s="7"/>
      <c r="EQ40" s="7"/>
      <c r="ER40" s="7"/>
      <c r="ES40" s="7"/>
      <c r="ET40" s="7"/>
      <c r="EU40" s="7"/>
      <c r="EV40" s="7"/>
      <c r="EW40" s="7"/>
      <c r="EX40" s="7"/>
      <c r="EY40" s="7"/>
      <c r="EZ40" s="7"/>
      <c r="FA40" s="7"/>
      <c r="FB40" s="7"/>
      <c r="FC40" s="7"/>
      <c r="FD40" s="7"/>
      <c r="FE40" s="7"/>
      <c r="FF40" s="7"/>
      <c r="FG40" s="7"/>
      <c r="FH40" s="7"/>
      <c r="FI40" s="7"/>
      <c r="FJ40" s="7"/>
      <c r="FK40" s="7"/>
      <c r="FL40" s="7"/>
      <c r="FM40" s="7"/>
      <c r="FN40" s="7"/>
      <c r="FO40" s="7"/>
      <c r="FP40" s="7"/>
      <c r="FQ40" s="7"/>
      <c r="FR40" s="7"/>
      <c r="FS40" s="7"/>
      <c r="FT40" s="7"/>
      <c r="FU40" s="7"/>
      <c r="FV40" s="7"/>
      <c r="FW40" s="7"/>
      <c r="FX40" s="7"/>
      <c r="FY40" s="7"/>
      <c r="FZ40" s="7"/>
      <c r="GA40" s="7"/>
      <c r="GB40" s="7"/>
      <c r="GC40" s="7"/>
      <c r="GD40" s="7"/>
      <c r="GE40" s="7"/>
      <c r="GF40" s="7"/>
      <c r="GG40" s="7"/>
      <c r="GH40" s="7"/>
      <c r="GI40" s="7"/>
      <c r="GJ40" s="7"/>
      <c r="GK40" s="7"/>
      <c r="GL40" s="7"/>
      <c r="GM40" s="7"/>
      <c r="GN40" s="7"/>
      <c r="GO40" s="7"/>
      <c r="GP40" s="7"/>
      <c r="GQ40" s="7"/>
      <c r="GR40" s="7"/>
      <c r="GS40" s="7"/>
      <c r="GT40" s="7"/>
      <c r="GU40" s="7"/>
      <c r="GV40" s="7"/>
      <c r="GW40" s="7"/>
      <c r="GX40" s="7"/>
      <c r="GY40" s="7"/>
      <c r="GZ40" s="7"/>
      <c r="HA40" s="7"/>
      <c r="HB40" s="7"/>
      <c r="HC40" s="7"/>
      <c r="HD40" s="7"/>
      <c r="HE40" s="7"/>
      <c r="HF40" s="7"/>
      <c r="HG40" s="7"/>
      <c r="HH40" s="7"/>
      <c r="HI40" s="7"/>
    </row>
    <row r="41" spans="2:217" s="15" customFormat="1" x14ac:dyDescent="0.25">
      <c r="B41" s="39"/>
      <c r="C41" s="30" t="s">
        <v>46</v>
      </c>
      <c r="D41" s="30"/>
      <c r="E41" s="40"/>
      <c r="F41" s="40"/>
      <c r="G41" s="59"/>
      <c r="H41" s="6"/>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c r="BT41" s="7"/>
      <c r="BU41" s="7"/>
      <c r="BV41" s="7"/>
      <c r="BW41" s="7"/>
      <c r="BX41" s="7"/>
      <c r="BY41" s="7"/>
      <c r="BZ41" s="7"/>
      <c r="CA41" s="7"/>
      <c r="CB41" s="7"/>
      <c r="CC41" s="7"/>
      <c r="CD41" s="7"/>
      <c r="CE41" s="7"/>
      <c r="CF41" s="7"/>
      <c r="CG41" s="7"/>
      <c r="CH41" s="7"/>
      <c r="CI41" s="7"/>
      <c r="CJ41" s="7"/>
      <c r="CK41" s="7"/>
      <c r="CL41" s="7"/>
      <c r="CM41" s="7"/>
      <c r="CN41" s="7"/>
      <c r="CO41" s="7"/>
      <c r="CP41" s="7"/>
      <c r="CQ41" s="7"/>
      <c r="CR41" s="7"/>
      <c r="CS41" s="7"/>
      <c r="CT41" s="7"/>
      <c r="CU41" s="7"/>
      <c r="CV41" s="7"/>
      <c r="CW41" s="7"/>
      <c r="CX41" s="7"/>
      <c r="CY41" s="7"/>
      <c r="CZ41" s="7"/>
      <c r="DA41" s="7"/>
      <c r="DB41" s="7"/>
      <c r="DC41" s="7"/>
      <c r="DD41" s="7"/>
      <c r="DE41" s="7"/>
      <c r="DF41" s="7"/>
      <c r="DG41" s="7"/>
      <c r="DH41" s="7"/>
      <c r="DI41" s="7"/>
      <c r="DJ41" s="7"/>
      <c r="DK41" s="7"/>
      <c r="DL41" s="7"/>
      <c r="DM41" s="7"/>
      <c r="DN41" s="7"/>
      <c r="DO41" s="7"/>
      <c r="DP41" s="7"/>
      <c r="DQ41" s="7"/>
      <c r="DR41" s="7"/>
      <c r="DS41" s="7"/>
      <c r="DT41" s="7"/>
      <c r="DU41" s="7"/>
      <c r="DV41" s="7"/>
      <c r="DW41" s="7"/>
      <c r="DX41" s="7"/>
      <c r="DY41" s="7"/>
      <c r="DZ41" s="7"/>
      <c r="EA41" s="7"/>
      <c r="EB41" s="7"/>
      <c r="EC41" s="7"/>
      <c r="ED41" s="7"/>
      <c r="EE41" s="7"/>
      <c r="EF41" s="7"/>
      <c r="EG41" s="7"/>
      <c r="EH41" s="7"/>
      <c r="EI41" s="7"/>
      <c r="EJ41" s="7"/>
      <c r="EK41" s="7"/>
      <c r="EL41" s="7"/>
      <c r="EM41" s="7"/>
      <c r="EN41" s="7"/>
      <c r="EO41" s="7"/>
      <c r="EP41" s="7"/>
      <c r="EQ41" s="7"/>
      <c r="ER41" s="7"/>
      <c r="ES41" s="7"/>
      <c r="ET41" s="7"/>
      <c r="EU41" s="7"/>
      <c r="EV41" s="7"/>
      <c r="EW41" s="7"/>
      <c r="EX41" s="7"/>
      <c r="EY41" s="7"/>
      <c r="EZ41" s="7"/>
      <c r="FA41" s="7"/>
      <c r="FB41" s="7"/>
      <c r="FC41" s="7"/>
      <c r="FD41" s="7"/>
      <c r="FE41" s="7"/>
      <c r="FF41" s="7"/>
      <c r="FG41" s="7"/>
      <c r="FH41" s="7"/>
      <c r="FI41" s="7"/>
      <c r="FJ41" s="7"/>
      <c r="FK41" s="7"/>
      <c r="FL41" s="7"/>
      <c r="FM41" s="7"/>
      <c r="FN41" s="7"/>
      <c r="FO41" s="7"/>
      <c r="FP41" s="7"/>
      <c r="FQ41" s="7"/>
      <c r="FR41" s="7"/>
      <c r="FS41" s="7"/>
      <c r="FT41" s="7"/>
      <c r="FU41" s="7"/>
      <c r="FV41" s="7"/>
      <c r="FW41" s="7"/>
      <c r="FX41" s="7"/>
      <c r="FY41" s="7"/>
      <c r="FZ41" s="7"/>
      <c r="GA41" s="7"/>
      <c r="GB41" s="7"/>
      <c r="GC41" s="7"/>
      <c r="GD41" s="7"/>
      <c r="GE41" s="7"/>
      <c r="GF41" s="7"/>
      <c r="GG41" s="7"/>
      <c r="GH41" s="7"/>
      <c r="GI41" s="7"/>
      <c r="GJ41" s="7"/>
      <c r="GK41" s="7"/>
      <c r="GL41" s="7"/>
      <c r="GM41" s="7"/>
      <c r="GN41" s="7"/>
      <c r="GO41" s="7"/>
      <c r="GP41" s="7"/>
      <c r="GQ41" s="7"/>
      <c r="GR41" s="7"/>
      <c r="GS41" s="7"/>
      <c r="GT41" s="7"/>
      <c r="GU41" s="7"/>
      <c r="GV41" s="7"/>
      <c r="GW41" s="7"/>
      <c r="GX41" s="7"/>
      <c r="GY41" s="7"/>
      <c r="GZ41" s="7"/>
      <c r="HA41" s="7"/>
      <c r="HB41" s="7"/>
      <c r="HC41" s="7"/>
      <c r="HD41" s="7"/>
      <c r="HE41" s="7"/>
      <c r="HF41" s="7"/>
      <c r="HG41" s="7"/>
      <c r="HH41" s="7"/>
      <c r="HI41" s="7"/>
    </row>
    <row r="42" spans="2:217" s="15" customFormat="1" ht="27" x14ac:dyDescent="0.25">
      <c r="B42" s="33">
        <v>1</v>
      </c>
      <c r="C42" s="55" t="s">
        <v>47</v>
      </c>
      <c r="D42" s="62" t="s">
        <v>43</v>
      </c>
      <c r="E42" s="61"/>
      <c r="F42" s="57">
        <v>2.5</v>
      </c>
      <c r="G42" s="38"/>
      <c r="H42" s="6"/>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c r="BT42" s="7"/>
      <c r="BU42" s="7"/>
      <c r="BV42" s="7"/>
      <c r="BW42" s="7"/>
      <c r="BX42" s="7"/>
      <c r="BY42" s="7"/>
      <c r="BZ42" s="7"/>
      <c r="CA42" s="7"/>
      <c r="CB42" s="7"/>
      <c r="CC42" s="7"/>
      <c r="CD42" s="7"/>
      <c r="CE42" s="7"/>
      <c r="CF42" s="7"/>
      <c r="CG42" s="7"/>
      <c r="CH42" s="7"/>
      <c r="CI42" s="7"/>
      <c r="CJ42" s="7"/>
      <c r="CK42" s="7"/>
      <c r="CL42" s="7"/>
      <c r="CM42" s="7"/>
      <c r="CN42" s="7"/>
      <c r="CO42" s="7"/>
      <c r="CP42" s="7"/>
      <c r="CQ42" s="7"/>
      <c r="CR42" s="7"/>
      <c r="CS42" s="7"/>
      <c r="CT42" s="7"/>
      <c r="CU42" s="7"/>
      <c r="CV42" s="7"/>
      <c r="CW42" s="7"/>
      <c r="CX42" s="7"/>
      <c r="CY42" s="7"/>
      <c r="CZ42" s="7"/>
      <c r="DA42" s="7"/>
      <c r="DB42" s="7"/>
      <c r="DC42" s="7"/>
      <c r="DD42" s="7"/>
      <c r="DE42" s="7"/>
      <c r="DF42" s="7"/>
      <c r="DG42" s="7"/>
      <c r="DH42" s="7"/>
      <c r="DI42" s="7"/>
      <c r="DJ42" s="7"/>
      <c r="DK42" s="7"/>
      <c r="DL42" s="7"/>
      <c r="DM42" s="7"/>
      <c r="DN42" s="7"/>
      <c r="DO42" s="7"/>
      <c r="DP42" s="7"/>
      <c r="DQ42" s="7"/>
      <c r="DR42" s="7"/>
      <c r="DS42" s="7"/>
      <c r="DT42" s="7"/>
      <c r="DU42" s="7"/>
      <c r="DV42" s="7"/>
      <c r="DW42" s="7"/>
      <c r="DX42" s="7"/>
      <c r="DY42" s="7"/>
      <c r="DZ42" s="7"/>
      <c r="EA42" s="7"/>
      <c r="EB42" s="7"/>
      <c r="EC42" s="7"/>
      <c r="ED42" s="7"/>
      <c r="EE42" s="7"/>
      <c r="EF42" s="7"/>
      <c r="EG42" s="7"/>
      <c r="EH42" s="7"/>
      <c r="EI42" s="7"/>
      <c r="EJ42" s="7"/>
      <c r="EK42" s="7"/>
      <c r="EL42" s="7"/>
      <c r="EM42" s="7"/>
      <c r="EN42" s="7"/>
      <c r="EO42" s="7"/>
      <c r="EP42" s="7"/>
      <c r="EQ42" s="7"/>
      <c r="ER42" s="7"/>
      <c r="ES42" s="7"/>
      <c r="ET42" s="7"/>
      <c r="EU42" s="7"/>
      <c r="EV42" s="7"/>
      <c r="EW42" s="7"/>
      <c r="EX42" s="7"/>
      <c r="EY42" s="7"/>
      <c r="EZ42" s="7"/>
      <c r="FA42" s="7"/>
      <c r="FB42" s="7"/>
      <c r="FC42" s="7"/>
      <c r="FD42" s="7"/>
      <c r="FE42" s="7"/>
      <c r="FF42" s="7"/>
      <c r="FG42" s="7"/>
      <c r="FH42" s="7"/>
      <c r="FI42" s="7"/>
      <c r="FJ42" s="7"/>
      <c r="FK42" s="7"/>
      <c r="FL42" s="7"/>
      <c r="FM42" s="7"/>
      <c r="FN42" s="7"/>
      <c r="FO42" s="7"/>
      <c r="FP42" s="7"/>
      <c r="FQ42" s="7"/>
      <c r="FR42" s="7"/>
      <c r="FS42" s="7"/>
      <c r="FT42" s="7"/>
      <c r="FU42" s="7"/>
      <c r="FV42" s="7"/>
      <c r="FW42" s="7"/>
      <c r="FX42" s="7"/>
      <c r="FY42" s="7"/>
      <c r="FZ42" s="7"/>
      <c r="GA42" s="7"/>
      <c r="GB42" s="7"/>
      <c r="GC42" s="7"/>
      <c r="GD42" s="7"/>
      <c r="GE42" s="7"/>
      <c r="GF42" s="7"/>
      <c r="GG42" s="7"/>
      <c r="GH42" s="7"/>
      <c r="GI42" s="7"/>
      <c r="GJ42" s="7"/>
      <c r="GK42" s="7"/>
      <c r="GL42" s="7"/>
      <c r="GM42" s="7"/>
      <c r="GN42" s="7"/>
      <c r="GO42" s="7"/>
      <c r="GP42" s="7"/>
      <c r="GQ42" s="7"/>
      <c r="GR42" s="7"/>
      <c r="GS42" s="7"/>
      <c r="GT42" s="7"/>
      <c r="GU42" s="7"/>
      <c r="GV42" s="7"/>
      <c r="GW42" s="7"/>
      <c r="GX42" s="7"/>
      <c r="GY42" s="7"/>
      <c r="GZ42" s="7"/>
      <c r="HA42" s="7"/>
      <c r="HB42" s="7"/>
      <c r="HC42" s="7"/>
      <c r="HD42" s="7"/>
      <c r="HE42" s="7"/>
      <c r="HF42" s="7"/>
      <c r="HG42" s="7"/>
      <c r="HH42" s="7"/>
      <c r="HI42" s="7"/>
    </row>
    <row r="43" spans="2:217" s="15" customFormat="1" ht="25.5" x14ac:dyDescent="0.25">
      <c r="B43" s="33">
        <v>1</v>
      </c>
      <c r="C43" s="55" t="s">
        <v>48</v>
      </c>
      <c r="D43" s="62" t="s">
        <v>43</v>
      </c>
      <c r="E43" s="61"/>
      <c r="F43" s="57">
        <v>2.5</v>
      </c>
      <c r="G43" s="38"/>
      <c r="H43" s="4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row>
    <row r="44" spans="2:217" s="15" customFormat="1" ht="26.25" thickBot="1" x14ac:dyDescent="0.3">
      <c r="B44" s="63">
        <v>1</v>
      </c>
      <c r="C44" s="64" t="s">
        <v>49</v>
      </c>
      <c r="D44" s="65" t="s">
        <v>43</v>
      </c>
      <c r="E44" s="66"/>
      <c r="F44" s="67">
        <v>2.5</v>
      </c>
      <c r="G44" s="68"/>
      <c r="H44" s="4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row>
    <row r="45" spans="2:217" s="15" customFormat="1" x14ac:dyDescent="0.25">
      <c r="B45" s="69"/>
      <c r="C45" s="204" t="s">
        <v>50</v>
      </c>
      <c r="D45" s="204"/>
      <c r="E45" s="204"/>
      <c r="F45" s="204"/>
      <c r="G45" s="38"/>
      <c r="H45" s="70"/>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row>
    <row r="46" spans="2:217" s="15" customFormat="1" x14ac:dyDescent="0.25">
      <c r="B46" s="71"/>
      <c r="C46" s="205" t="s">
        <v>51</v>
      </c>
      <c r="D46" s="205"/>
      <c r="E46" s="205"/>
      <c r="F46" s="205"/>
      <c r="G46" s="38"/>
      <c r="H46" s="47"/>
      <c r="I46" s="72"/>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row>
    <row r="47" spans="2:217" s="15" customFormat="1" x14ac:dyDescent="0.25">
      <c r="B47" s="71"/>
      <c r="C47" s="205" t="s">
        <v>52</v>
      </c>
      <c r="D47" s="205"/>
      <c r="E47" s="205"/>
      <c r="F47" s="205"/>
      <c r="G47" s="38"/>
      <c r="H47" s="47"/>
      <c r="I47" s="7"/>
      <c r="J47" s="7"/>
      <c r="K47" s="7"/>
      <c r="L47" s="73"/>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c r="BT47" s="7"/>
      <c r="BU47" s="7"/>
      <c r="BV47" s="7"/>
      <c r="BW47" s="7"/>
      <c r="BX47" s="7"/>
      <c r="BY47" s="7"/>
      <c r="BZ47" s="7"/>
      <c r="CA47" s="7"/>
      <c r="CB47" s="7"/>
      <c r="CC47" s="7"/>
      <c r="CD47" s="7"/>
      <c r="CE47" s="7"/>
      <c r="CF47" s="7"/>
      <c r="CG47" s="7"/>
      <c r="CH47" s="7"/>
      <c r="CI47" s="7"/>
      <c r="CJ47" s="7"/>
      <c r="CK47" s="7"/>
      <c r="CL47" s="7"/>
      <c r="CM47" s="7"/>
      <c r="CN47" s="7"/>
      <c r="CO47" s="7"/>
      <c r="CP47" s="7"/>
      <c r="CQ47" s="7"/>
      <c r="CR47" s="7"/>
      <c r="CS47" s="7"/>
      <c r="CT47" s="7"/>
      <c r="CU47" s="7"/>
      <c r="CV47" s="7"/>
      <c r="CW47" s="7"/>
      <c r="CX47" s="7"/>
      <c r="CY47" s="7"/>
      <c r="CZ47" s="7"/>
      <c r="DA47" s="7"/>
      <c r="DB47" s="7"/>
      <c r="DC47" s="7"/>
      <c r="DD47" s="7"/>
      <c r="DE47" s="7"/>
      <c r="DF47" s="7"/>
      <c r="DG47" s="7"/>
      <c r="DH47" s="7"/>
      <c r="DI47" s="7"/>
      <c r="DJ47" s="7"/>
      <c r="DK47" s="7"/>
      <c r="DL47" s="7"/>
      <c r="DM47" s="7"/>
      <c r="DN47" s="7"/>
      <c r="DO47" s="7"/>
      <c r="DP47" s="7"/>
      <c r="DQ47" s="7"/>
      <c r="DR47" s="7"/>
      <c r="DS47" s="7"/>
      <c r="DT47" s="7"/>
      <c r="DU47" s="7"/>
      <c r="DV47" s="7"/>
      <c r="DW47" s="7"/>
      <c r="DX47" s="7"/>
      <c r="DY47" s="7"/>
      <c r="DZ47" s="7"/>
      <c r="EA47" s="7"/>
      <c r="EB47" s="7"/>
      <c r="EC47" s="7"/>
      <c r="ED47" s="7"/>
      <c r="EE47" s="7"/>
      <c r="EF47" s="7"/>
      <c r="EG47" s="7"/>
      <c r="EH47" s="7"/>
      <c r="EI47" s="7"/>
      <c r="EJ47" s="7"/>
      <c r="EK47" s="7"/>
      <c r="EL47" s="7"/>
      <c r="EM47" s="7"/>
      <c r="EN47" s="7"/>
      <c r="EO47" s="7"/>
      <c r="EP47" s="7"/>
      <c r="EQ47" s="7"/>
      <c r="ER47" s="7"/>
      <c r="ES47" s="7"/>
      <c r="ET47" s="7"/>
      <c r="EU47" s="7"/>
      <c r="EV47" s="7"/>
      <c r="EW47" s="7"/>
      <c r="EX47" s="7"/>
      <c r="EY47" s="7"/>
      <c r="EZ47" s="7"/>
      <c r="FA47" s="7"/>
      <c r="FB47" s="7"/>
      <c r="FC47" s="7"/>
      <c r="FD47" s="7"/>
      <c r="FE47" s="7"/>
      <c r="FF47" s="7"/>
      <c r="FG47" s="7"/>
      <c r="FH47" s="7"/>
      <c r="FI47" s="7"/>
      <c r="FJ47" s="7"/>
      <c r="FK47" s="7"/>
      <c r="FL47" s="7"/>
      <c r="FM47" s="7"/>
      <c r="FN47" s="7"/>
      <c r="FO47" s="7"/>
      <c r="FP47" s="7"/>
      <c r="FQ47" s="7"/>
      <c r="FR47" s="7"/>
      <c r="FS47" s="7"/>
      <c r="FT47" s="7"/>
      <c r="FU47" s="7"/>
      <c r="FV47" s="7"/>
      <c r="FW47" s="7"/>
      <c r="FX47" s="7"/>
      <c r="FY47" s="7"/>
      <c r="FZ47" s="7"/>
      <c r="GA47" s="7"/>
      <c r="GB47" s="7"/>
      <c r="GC47" s="7"/>
      <c r="GD47" s="7"/>
      <c r="GE47" s="7"/>
      <c r="GF47" s="7"/>
      <c r="GG47" s="7"/>
      <c r="GH47" s="7"/>
      <c r="GI47" s="7"/>
      <c r="GJ47" s="7"/>
      <c r="GK47" s="7"/>
      <c r="GL47" s="7"/>
      <c r="GM47" s="7"/>
      <c r="GN47" s="7"/>
      <c r="GO47" s="7"/>
      <c r="GP47" s="7"/>
      <c r="GQ47" s="7"/>
      <c r="GR47" s="7"/>
      <c r="GS47" s="7"/>
      <c r="GT47" s="7"/>
      <c r="GU47" s="7"/>
      <c r="GV47" s="7"/>
      <c r="GW47" s="7"/>
      <c r="GX47" s="7"/>
      <c r="GY47" s="7"/>
      <c r="GZ47" s="7"/>
      <c r="HA47" s="7"/>
      <c r="HB47" s="7"/>
      <c r="HC47" s="7"/>
      <c r="HD47" s="7"/>
      <c r="HE47" s="7"/>
      <c r="HF47" s="7"/>
      <c r="HG47" s="7"/>
      <c r="HH47" s="7"/>
      <c r="HI47" s="7"/>
    </row>
    <row r="48" spans="2:217" s="15" customFormat="1" x14ac:dyDescent="0.25">
      <c r="B48" s="71"/>
      <c r="C48" s="205" t="s">
        <v>53</v>
      </c>
      <c r="D48" s="205"/>
      <c r="E48" s="205"/>
      <c r="F48" s="205"/>
      <c r="G48" s="38"/>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c r="BT48" s="7"/>
      <c r="BU48" s="7"/>
      <c r="BV48" s="7"/>
      <c r="BW48" s="7"/>
      <c r="BX48" s="7"/>
      <c r="BY48" s="7"/>
      <c r="BZ48" s="7"/>
      <c r="CA48" s="7"/>
      <c r="CB48" s="7"/>
      <c r="CC48" s="7"/>
      <c r="CD48" s="7"/>
      <c r="CE48" s="7"/>
      <c r="CF48" s="7"/>
      <c r="CG48" s="7"/>
      <c r="CH48" s="7"/>
      <c r="CI48" s="7"/>
      <c r="CJ48" s="7"/>
      <c r="CK48" s="7"/>
      <c r="CL48" s="7"/>
      <c r="CM48" s="7"/>
      <c r="CN48" s="7"/>
      <c r="CO48" s="7"/>
      <c r="CP48" s="7"/>
      <c r="CQ48" s="7"/>
      <c r="CR48" s="7"/>
      <c r="CS48" s="7"/>
      <c r="CT48" s="7"/>
      <c r="CU48" s="7"/>
      <c r="CV48" s="7"/>
      <c r="CW48" s="7"/>
      <c r="CX48" s="7"/>
      <c r="CY48" s="7"/>
      <c r="CZ48" s="7"/>
      <c r="DA48" s="7"/>
      <c r="DB48" s="7"/>
      <c r="DC48" s="7"/>
      <c r="DD48" s="7"/>
      <c r="DE48" s="7"/>
      <c r="DF48" s="7"/>
      <c r="DG48" s="7"/>
      <c r="DH48" s="7"/>
      <c r="DI48" s="7"/>
      <c r="DJ48" s="7"/>
      <c r="DK48" s="7"/>
      <c r="DL48" s="7"/>
      <c r="DM48" s="7"/>
      <c r="DN48" s="7"/>
      <c r="DO48" s="7"/>
      <c r="DP48" s="7"/>
      <c r="DQ48" s="7"/>
      <c r="DR48" s="7"/>
      <c r="DS48" s="7"/>
      <c r="DT48" s="7"/>
      <c r="DU48" s="7"/>
      <c r="DV48" s="7"/>
      <c r="DW48" s="7"/>
      <c r="DX48" s="7"/>
      <c r="DY48" s="7"/>
      <c r="DZ48" s="7"/>
      <c r="EA48" s="7"/>
      <c r="EB48" s="7"/>
      <c r="EC48" s="7"/>
      <c r="ED48" s="7"/>
      <c r="EE48" s="7"/>
      <c r="EF48" s="7"/>
      <c r="EG48" s="7"/>
      <c r="EH48" s="7"/>
      <c r="EI48" s="7"/>
      <c r="EJ48" s="7"/>
      <c r="EK48" s="7"/>
      <c r="EL48" s="7"/>
      <c r="EM48" s="7"/>
      <c r="EN48" s="7"/>
      <c r="EO48" s="7"/>
      <c r="EP48" s="7"/>
      <c r="EQ48" s="7"/>
      <c r="ER48" s="7"/>
      <c r="ES48" s="7"/>
      <c r="ET48" s="7"/>
      <c r="EU48" s="7"/>
      <c r="EV48" s="7"/>
      <c r="EW48" s="7"/>
      <c r="EX48" s="7"/>
      <c r="EY48" s="7"/>
      <c r="EZ48" s="7"/>
      <c r="FA48" s="7"/>
      <c r="FB48" s="7"/>
      <c r="FC48" s="7"/>
      <c r="FD48" s="7"/>
      <c r="FE48" s="7"/>
      <c r="FF48" s="7"/>
      <c r="FG48" s="7"/>
      <c r="FH48" s="7"/>
      <c r="FI48" s="7"/>
      <c r="FJ48" s="7"/>
      <c r="FK48" s="7"/>
      <c r="FL48" s="7"/>
      <c r="FM48" s="7"/>
      <c r="FN48" s="7"/>
      <c r="FO48" s="7"/>
      <c r="FP48" s="7"/>
      <c r="FQ48" s="7"/>
      <c r="FR48" s="7"/>
      <c r="FS48" s="7"/>
      <c r="FT48" s="7"/>
      <c r="FU48" s="7"/>
      <c r="FV48" s="7"/>
      <c r="FW48" s="7"/>
      <c r="FX48" s="7"/>
      <c r="FY48" s="7"/>
      <c r="FZ48" s="7"/>
      <c r="GA48" s="7"/>
      <c r="GB48" s="7"/>
      <c r="GC48" s="7"/>
      <c r="GD48" s="7"/>
      <c r="GE48" s="7"/>
      <c r="GF48" s="7"/>
      <c r="GG48" s="7"/>
      <c r="GH48" s="7"/>
      <c r="GI48" s="7"/>
      <c r="GJ48" s="7"/>
      <c r="GK48" s="7"/>
      <c r="GL48" s="7"/>
      <c r="GM48" s="7"/>
      <c r="GN48" s="7"/>
      <c r="GO48" s="7"/>
      <c r="GP48" s="7"/>
      <c r="GQ48" s="7"/>
      <c r="GR48" s="7"/>
      <c r="GS48" s="7"/>
      <c r="GT48" s="7"/>
      <c r="GU48" s="7"/>
      <c r="GV48" s="7"/>
      <c r="GW48" s="7"/>
      <c r="GX48" s="7"/>
      <c r="GY48" s="7"/>
      <c r="GZ48" s="7"/>
      <c r="HA48" s="7"/>
      <c r="HB48" s="7"/>
      <c r="HC48" s="7"/>
      <c r="HD48" s="7"/>
      <c r="HE48" s="7"/>
      <c r="HF48" s="7"/>
      <c r="HG48" s="7"/>
      <c r="HH48" s="7"/>
      <c r="HI48" s="7"/>
    </row>
    <row r="49" spans="2:217" s="15" customFormat="1" x14ac:dyDescent="0.25">
      <c r="B49" s="71"/>
      <c r="C49" s="205" t="s">
        <v>54</v>
      </c>
      <c r="D49" s="205"/>
      <c r="E49" s="205"/>
      <c r="F49" s="205"/>
      <c r="G49" s="38"/>
      <c r="H49" s="7"/>
      <c r="I49" s="7"/>
      <c r="J49" s="73"/>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c r="BT49" s="7"/>
      <c r="BU49" s="7"/>
      <c r="BV49" s="7"/>
      <c r="BW49" s="7"/>
      <c r="BX49" s="7"/>
      <c r="BY49" s="7"/>
      <c r="BZ49" s="7"/>
      <c r="CA49" s="7"/>
      <c r="CB49" s="7"/>
      <c r="CC49" s="7"/>
      <c r="CD49" s="7"/>
      <c r="CE49" s="7"/>
      <c r="CF49" s="7"/>
      <c r="CG49" s="7"/>
      <c r="CH49" s="7"/>
      <c r="CI49" s="7"/>
      <c r="CJ49" s="7"/>
      <c r="CK49" s="7"/>
      <c r="CL49" s="7"/>
      <c r="CM49" s="7"/>
      <c r="CN49" s="7"/>
      <c r="CO49" s="7"/>
      <c r="CP49" s="7"/>
      <c r="CQ49" s="7"/>
      <c r="CR49" s="7"/>
      <c r="CS49" s="7"/>
      <c r="CT49" s="7"/>
      <c r="CU49" s="7"/>
      <c r="CV49" s="7"/>
      <c r="CW49" s="7"/>
      <c r="CX49" s="7"/>
      <c r="CY49" s="7"/>
      <c r="CZ49" s="7"/>
      <c r="DA49" s="7"/>
      <c r="DB49" s="7"/>
      <c r="DC49" s="7"/>
      <c r="DD49" s="7"/>
      <c r="DE49" s="7"/>
      <c r="DF49" s="7"/>
      <c r="DG49" s="7"/>
      <c r="DH49" s="7"/>
      <c r="DI49" s="7"/>
      <c r="DJ49" s="7"/>
      <c r="DK49" s="7"/>
      <c r="DL49" s="7"/>
      <c r="DM49" s="7"/>
      <c r="DN49" s="7"/>
      <c r="DO49" s="7"/>
      <c r="DP49" s="7"/>
      <c r="DQ49" s="7"/>
      <c r="DR49" s="7"/>
      <c r="DS49" s="7"/>
      <c r="DT49" s="7"/>
      <c r="DU49" s="7"/>
      <c r="DV49" s="7"/>
      <c r="DW49" s="7"/>
      <c r="DX49" s="7"/>
      <c r="DY49" s="7"/>
      <c r="DZ49" s="7"/>
      <c r="EA49" s="7"/>
      <c r="EB49" s="7"/>
      <c r="EC49" s="7"/>
      <c r="ED49" s="7"/>
      <c r="EE49" s="7"/>
      <c r="EF49" s="7"/>
      <c r="EG49" s="7"/>
      <c r="EH49" s="7"/>
      <c r="EI49" s="7"/>
      <c r="EJ49" s="7"/>
      <c r="EK49" s="7"/>
      <c r="EL49" s="7"/>
      <c r="EM49" s="7"/>
      <c r="EN49" s="7"/>
      <c r="EO49" s="7"/>
      <c r="EP49" s="7"/>
      <c r="EQ49" s="7"/>
      <c r="ER49" s="7"/>
      <c r="ES49" s="7"/>
      <c r="ET49" s="7"/>
      <c r="EU49" s="7"/>
      <c r="EV49" s="7"/>
      <c r="EW49" s="7"/>
      <c r="EX49" s="7"/>
      <c r="EY49" s="7"/>
      <c r="EZ49" s="7"/>
      <c r="FA49" s="7"/>
      <c r="FB49" s="7"/>
      <c r="FC49" s="7"/>
      <c r="FD49" s="7"/>
      <c r="FE49" s="7"/>
      <c r="FF49" s="7"/>
      <c r="FG49" s="7"/>
      <c r="FH49" s="7"/>
      <c r="FI49" s="7"/>
      <c r="FJ49" s="7"/>
      <c r="FK49" s="7"/>
      <c r="FL49" s="7"/>
      <c r="FM49" s="7"/>
      <c r="FN49" s="7"/>
      <c r="FO49" s="7"/>
      <c r="FP49" s="7"/>
      <c r="FQ49" s="7"/>
      <c r="FR49" s="7"/>
      <c r="FS49" s="7"/>
      <c r="FT49" s="7"/>
      <c r="FU49" s="7"/>
      <c r="FV49" s="7"/>
      <c r="FW49" s="7"/>
      <c r="FX49" s="7"/>
      <c r="FY49" s="7"/>
      <c r="FZ49" s="7"/>
      <c r="GA49" s="7"/>
      <c r="GB49" s="7"/>
      <c r="GC49" s="7"/>
      <c r="GD49" s="7"/>
      <c r="GE49" s="7"/>
      <c r="GF49" s="7"/>
      <c r="GG49" s="7"/>
      <c r="GH49" s="7"/>
      <c r="GI49" s="7"/>
      <c r="GJ49" s="7"/>
      <c r="GK49" s="7"/>
      <c r="GL49" s="7"/>
      <c r="GM49" s="7"/>
      <c r="GN49" s="7"/>
      <c r="GO49" s="7"/>
      <c r="GP49" s="7"/>
      <c r="GQ49" s="7"/>
      <c r="GR49" s="7"/>
      <c r="GS49" s="7"/>
      <c r="GT49" s="7"/>
      <c r="GU49" s="7"/>
      <c r="GV49" s="7"/>
      <c r="GW49" s="7"/>
      <c r="GX49" s="7"/>
      <c r="GY49" s="7"/>
      <c r="GZ49" s="7"/>
      <c r="HA49" s="7"/>
      <c r="HB49" s="7"/>
      <c r="HC49" s="7"/>
      <c r="HD49" s="7"/>
      <c r="HE49" s="7"/>
      <c r="HF49" s="7"/>
      <c r="HG49" s="7"/>
      <c r="HH49" s="7"/>
      <c r="HI49" s="7"/>
    </row>
    <row r="50" spans="2:217" s="15" customFormat="1" ht="17.25" thickBot="1" x14ac:dyDescent="0.3">
      <c r="B50" s="74"/>
      <c r="C50" s="206" t="s">
        <v>55</v>
      </c>
      <c r="D50" s="206"/>
      <c r="E50" s="206"/>
      <c r="F50" s="206"/>
      <c r="G50" s="38"/>
      <c r="H50" s="75"/>
      <c r="I50" s="76"/>
      <c r="J50" s="76"/>
      <c r="K50" s="7"/>
      <c r="L50" s="7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row>
    <row r="51" spans="2:217" s="15" customFormat="1" x14ac:dyDescent="0.25">
      <c r="B51" s="207" t="s">
        <v>56</v>
      </c>
      <c r="C51" s="208"/>
      <c r="D51" s="208"/>
      <c r="E51" s="208"/>
      <c r="F51" s="208"/>
      <c r="G51" s="208"/>
      <c r="H51" s="78"/>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c r="AY51" s="7"/>
      <c r="AZ51" s="7"/>
      <c r="BA51" s="7"/>
      <c r="BB51" s="7"/>
      <c r="BC51" s="7"/>
      <c r="BD51" s="7"/>
      <c r="BE51" s="7"/>
      <c r="BF51" s="7"/>
      <c r="BG51" s="7"/>
      <c r="BH51" s="7"/>
      <c r="BI51" s="7"/>
      <c r="BJ51" s="7"/>
      <c r="BK51" s="7"/>
      <c r="BL51" s="7"/>
      <c r="BM51" s="7"/>
      <c r="BN51" s="7"/>
      <c r="BO51" s="7"/>
      <c r="BP51" s="7"/>
      <c r="BQ51" s="7"/>
      <c r="BR51" s="7"/>
      <c r="BS51" s="7"/>
      <c r="BT51" s="7"/>
      <c r="BU51" s="7"/>
      <c r="BV51" s="7"/>
      <c r="BW51" s="7"/>
      <c r="BX51" s="7"/>
      <c r="BY51" s="7"/>
      <c r="BZ51" s="7"/>
      <c r="CA51" s="7"/>
      <c r="CB51" s="7"/>
      <c r="CC51" s="7"/>
      <c r="CD51" s="7"/>
      <c r="CE51" s="7"/>
      <c r="CF51" s="7"/>
      <c r="CG51" s="7"/>
      <c r="CH51" s="7"/>
      <c r="CI51" s="7"/>
      <c r="CJ51" s="7"/>
      <c r="CK51" s="7"/>
      <c r="CL51" s="7"/>
      <c r="CM51" s="7"/>
      <c r="CN51" s="7"/>
      <c r="CO51" s="7"/>
      <c r="CP51" s="7"/>
      <c r="CQ51" s="7"/>
      <c r="CR51" s="7"/>
      <c r="CS51" s="7"/>
      <c r="CT51" s="7"/>
      <c r="CU51" s="7"/>
      <c r="CV51" s="7"/>
      <c r="CW51" s="7"/>
      <c r="CX51" s="7"/>
      <c r="CY51" s="7"/>
      <c r="CZ51" s="7"/>
      <c r="DA51" s="7"/>
      <c r="DB51" s="7"/>
      <c r="DC51" s="7"/>
      <c r="DD51" s="7"/>
      <c r="DE51" s="7"/>
      <c r="DF51" s="7"/>
      <c r="DG51" s="7"/>
      <c r="DH51" s="7"/>
      <c r="DI51" s="7"/>
      <c r="DJ51" s="7"/>
      <c r="DK51" s="7"/>
      <c r="DL51" s="7"/>
      <c r="DM51" s="7"/>
      <c r="DN51" s="7"/>
      <c r="DO51" s="7"/>
      <c r="DP51" s="7"/>
      <c r="DQ51" s="7"/>
      <c r="DR51" s="7"/>
      <c r="DS51" s="7"/>
      <c r="DT51" s="7"/>
      <c r="DU51" s="7"/>
      <c r="DV51" s="7"/>
      <c r="DW51" s="7"/>
      <c r="DX51" s="7"/>
      <c r="DY51" s="7"/>
      <c r="DZ51" s="7"/>
      <c r="EA51" s="7"/>
      <c r="EB51" s="7"/>
      <c r="EC51" s="7"/>
      <c r="ED51" s="7"/>
      <c r="EE51" s="7"/>
      <c r="EF51" s="7"/>
      <c r="EG51" s="7"/>
      <c r="EH51" s="7"/>
      <c r="EI51" s="7"/>
      <c r="EJ51" s="7"/>
      <c r="EK51" s="7"/>
      <c r="EL51" s="7"/>
      <c r="EM51" s="7"/>
      <c r="EN51" s="7"/>
      <c r="EO51" s="7"/>
      <c r="EP51" s="7"/>
      <c r="EQ51" s="7"/>
      <c r="ER51" s="7"/>
      <c r="ES51" s="7"/>
      <c r="ET51" s="7"/>
      <c r="EU51" s="7"/>
      <c r="EV51" s="7"/>
      <c r="EW51" s="7"/>
      <c r="EX51" s="7"/>
      <c r="EY51" s="7"/>
      <c r="EZ51" s="7"/>
      <c r="FA51" s="7"/>
      <c r="FB51" s="7"/>
      <c r="FC51" s="7"/>
      <c r="FD51" s="7"/>
      <c r="FE51" s="7"/>
      <c r="FF51" s="7"/>
      <c r="FG51" s="7"/>
      <c r="FH51" s="7"/>
      <c r="FI51" s="7"/>
      <c r="FJ51" s="7"/>
      <c r="FK51" s="7"/>
      <c r="FL51" s="7"/>
      <c r="FM51" s="7"/>
      <c r="FN51" s="7"/>
      <c r="FO51" s="7"/>
      <c r="FP51" s="7"/>
      <c r="FQ51" s="7"/>
      <c r="FR51" s="7"/>
      <c r="FS51" s="7"/>
      <c r="FT51" s="7"/>
      <c r="FU51" s="7"/>
      <c r="FV51" s="7"/>
      <c r="FW51" s="7"/>
      <c r="FX51" s="7"/>
      <c r="FY51" s="7"/>
      <c r="FZ51" s="7"/>
      <c r="GA51" s="7"/>
      <c r="GB51" s="7"/>
      <c r="GC51" s="7"/>
      <c r="GD51" s="7"/>
      <c r="GE51" s="7"/>
      <c r="GF51" s="7"/>
      <c r="GG51" s="7"/>
      <c r="GH51" s="7"/>
      <c r="GI51" s="7"/>
      <c r="GJ51" s="7"/>
      <c r="GK51" s="7"/>
      <c r="GL51" s="7"/>
      <c r="GM51" s="7"/>
      <c r="GN51" s="7"/>
      <c r="GO51" s="7"/>
      <c r="GP51" s="7"/>
      <c r="GQ51" s="7"/>
      <c r="GR51" s="7"/>
      <c r="GS51" s="7"/>
      <c r="GT51" s="7"/>
      <c r="GU51" s="7"/>
      <c r="GV51" s="7"/>
      <c r="GW51" s="7"/>
      <c r="GX51" s="7"/>
      <c r="GY51" s="7"/>
      <c r="GZ51" s="7"/>
      <c r="HA51" s="7"/>
      <c r="HB51" s="7"/>
      <c r="HC51" s="7"/>
      <c r="HD51" s="7"/>
      <c r="HE51" s="7"/>
      <c r="HF51" s="7"/>
      <c r="HG51" s="7"/>
      <c r="HH51" s="7"/>
      <c r="HI51" s="7"/>
    </row>
    <row r="52" spans="2:217" ht="21" customHeight="1" x14ac:dyDescent="0.25">
      <c r="B52" s="201" t="s">
        <v>57</v>
      </c>
      <c r="C52" s="202"/>
      <c r="D52" s="202"/>
      <c r="E52" s="202"/>
      <c r="F52" s="202"/>
      <c r="G52" s="202"/>
      <c r="H52" s="79"/>
      <c r="I52" s="72"/>
    </row>
    <row r="53" spans="2:217" s="15" customFormat="1" ht="21" customHeight="1" x14ac:dyDescent="0.25">
      <c r="B53" s="201" t="s">
        <v>58</v>
      </c>
      <c r="C53" s="202"/>
      <c r="D53" s="202"/>
      <c r="E53" s="202"/>
      <c r="F53" s="202"/>
      <c r="G53" s="202"/>
      <c r="H53" s="80"/>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row>
    <row r="54" spans="2:217" s="15" customFormat="1" ht="21" customHeight="1" x14ac:dyDescent="0.25">
      <c r="B54" s="201" t="s">
        <v>59</v>
      </c>
      <c r="C54" s="202"/>
      <c r="D54" s="202"/>
      <c r="E54" s="202"/>
      <c r="F54" s="202"/>
      <c r="G54" s="203"/>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row>
    <row r="55" spans="2:217" s="15" customFormat="1" ht="26.25" customHeight="1" x14ac:dyDescent="0.25">
      <c r="B55" s="209" t="s">
        <v>60</v>
      </c>
      <c r="C55" s="210"/>
      <c r="D55" s="210"/>
      <c r="E55" s="210"/>
      <c r="F55" s="210"/>
      <c r="G55" s="211"/>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row>
    <row r="56" spans="2:217" s="15" customFormat="1" ht="34.5" customHeight="1" x14ac:dyDescent="0.25">
      <c r="B56" s="201" t="s">
        <v>61</v>
      </c>
      <c r="C56" s="202"/>
      <c r="D56" s="202"/>
      <c r="E56" s="202"/>
      <c r="F56" s="202"/>
      <c r="G56" s="203"/>
      <c r="H56" s="73"/>
      <c r="I56" s="7"/>
      <c r="J56" s="7"/>
      <c r="K56" s="7"/>
      <c r="L56" s="73"/>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row>
    <row r="57" spans="2:217" s="15" customFormat="1" ht="21" customHeight="1" x14ac:dyDescent="0.25">
      <c r="B57" s="201" t="s">
        <v>62</v>
      </c>
      <c r="C57" s="202"/>
      <c r="D57" s="202"/>
      <c r="E57" s="202"/>
      <c r="F57" s="202"/>
      <c r="G57" s="203"/>
      <c r="H57" s="77"/>
      <c r="I57" s="7"/>
      <c r="J57" s="7"/>
      <c r="K57" s="7"/>
      <c r="L57" s="7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row>
    <row r="58" spans="2:217" s="81" customFormat="1" ht="21" customHeight="1" x14ac:dyDescent="0.25">
      <c r="B58" s="201" t="s">
        <v>63</v>
      </c>
      <c r="C58" s="202"/>
      <c r="D58" s="202"/>
      <c r="E58" s="202"/>
      <c r="F58" s="202"/>
      <c r="G58" s="203"/>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row>
    <row r="59" spans="2:217" s="81" customFormat="1" ht="21" customHeight="1" x14ac:dyDescent="0.25">
      <c r="B59" s="201" t="s">
        <v>64</v>
      </c>
      <c r="C59" s="202"/>
      <c r="D59" s="202"/>
      <c r="E59" s="202"/>
      <c r="F59" s="202"/>
      <c r="G59" s="203"/>
      <c r="H59" s="6"/>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row>
    <row r="60" spans="2:217" s="81" customFormat="1" ht="36" customHeight="1" x14ac:dyDescent="0.25">
      <c r="B60" s="201" t="s">
        <v>65</v>
      </c>
      <c r="C60" s="202"/>
      <c r="D60" s="202"/>
      <c r="E60" s="202"/>
      <c r="F60" s="202"/>
      <c r="G60" s="203"/>
      <c r="H60" s="6"/>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c r="AY60" s="7"/>
      <c r="AZ60" s="7"/>
      <c r="BA60" s="7"/>
      <c r="BB60" s="7"/>
      <c r="BC60" s="7"/>
      <c r="BD60" s="7"/>
      <c r="BE60" s="7"/>
      <c r="BF60" s="7"/>
      <c r="BG60" s="7"/>
      <c r="BH60" s="7"/>
      <c r="BI60" s="7"/>
      <c r="BJ60" s="7"/>
      <c r="BK60" s="7"/>
      <c r="BL60" s="7"/>
      <c r="BM60" s="7"/>
      <c r="BN60" s="7"/>
      <c r="BO60" s="7"/>
      <c r="BP60" s="7"/>
      <c r="BQ60" s="7"/>
      <c r="BR60" s="7"/>
      <c r="BS60" s="7"/>
      <c r="BT60" s="7"/>
      <c r="BU60" s="7"/>
      <c r="BV60" s="7"/>
      <c r="BW60" s="7"/>
      <c r="BX60" s="7"/>
      <c r="BY60" s="7"/>
      <c r="BZ60" s="7"/>
      <c r="CA60" s="7"/>
      <c r="CB60" s="7"/>
      <c r="CC60" s="7"/>
      <c r="CD60" s="7"/>
      <c r="CE60" s="7"/>
      <c r="CF60" s="7"/>
      <c r="CG60" s="7"/>
      <c r="CH60" s="7"/>
      <c r="CI60" s="7"/>
      <c r="CJ60" s="7"/>
      <c r="CK60" s="7"/>
      <c r="CL60" s="7"/>
      <c r="CM60" s="7"/>
      <c r="CN60" s="7"/>
      <c r="CO60" s="7"/>
      <c r="CP60" s="7"/>
      <c r="CQ60" s="7"/>
      <c r="CR60" s="7"/>
      <c r="CS60" s="7"/>
      <c r="CT60" s="7"/>
      <c r="CU60" s="7"/>
      <c r="CV60" s="7"/>
      <c r="CW60" s="7"/>
      <c r="CX60" s="7"/>
      <c r="CY60" s="7"/>
      <c r="CZ60" s="7"/>
      <c r="DA60" s="7"/>
      <c r="DB60" s="7"/>
      <c r="DC60" s="7"/>
      <c r="DD60" s="7"/>
      <c r="DE60" s="7"/>
      <c r="DF60" s="7"/>
      <c r="DG60" s="7"/>
      <c r="DH60" s="7"/>
      <c r="DI60" s="7"/>
      <c r="DJ60" s="7"/>
      <c r="DK60" s="7"/>
      <c r="DL60" s="7"/>
      <c r="DM60" s="7"/>
      <c r="DN60" s="7"/>
      <c r="DO60" s="7"/>
      <c r="DP60" s="7"/>
      <c r="DQ60" s="7"/>
      <c r="DR60" s="7"/>
      <c r="DS60" s="7"/>
      <c r="DT60" s="7"/>
      <c r="DU60" s="7"/>
      <c r="DV60" s="7"/>
      <c r="DW60" s="7"/>
      <c r="DX60" s="7"/>
      <c r="DY60" s="7"/>
      <c r="DZ60" s="7"/>
      <c r="EA60" s="7"/>
      <c r="EB60" s="7"/>
      <c r="EC60" s="7"/>
      <c r="ED60" s="7"/>
      <c r="EE60" s="7"/>
      <c r="EF60" s="7"/>
      <c r="EG60" s="7"/>
      <c r="EH60" s="7"/>
      <c r="EI60" s="7"/>
      <c r="EJ60" s="7"/>
      <c r="EK60" s="7"/>
      <c r="EL60" s="7"/>
      <c r="EM60" s="7"/>
      <c r="EN60" s="7"/>
      <c r="EO60" s="7"/>
      <c r="EP60" s="7"/>
      <c r="EQ60" s="7"/>
      <c r="ER60" s="7"/>
      <c r="ES60" s="7"/>
      <c r="ET60" s="7"/>
      <c r="EU60" s="7"/>
      <c r="EV60" s="7"/>
      <c r="EW60" s="7"/>
      <c r="EX60" s="7"/>
      <c r="EY60" s="7"/>
      <c r="EZ60" s="7"/>
      <c r="FA60" s="7"/>
      <c r="FB60" s="7"/>
      <c r="FC60" s="7"/>
      <c r="FD60" s="7"/>
      <c r="FE60" s="7"/>
      <c r="FF60" s="7"/>
      <c r="FG60" s="7"/>
      <c r="FH60" s="7"/>
      <c r="FI60" s="7"/>
      <c r="FJ60" s="7"/>
      <c r="FK60" s="7"/>
      <c r="FL60" s="7"/>
      <c r="FM60" s="7"/>
      <c r="FN60" s="7"/>
      <c r="FO60" s="7"/>
      <c r="FP60" s="7"/>
      <c r="FQ60" s="7"/>
      <c r="FR60" s="7"/>
      <c r="FS60" s="7"/>
      <c r="FT60" s="7"/>
      <c r="FU60" s="7"/>
      <c r="FV60" s="7"/>
      <c r="FW60" s="7"/>
      <c r="FX60" s="7"/>
      <c r="FY60" s="7"/>
      <c r="FZ60" s="7"/>
      <c r="GA60" s="7"/>
      <c r="GB60" s="7"/>
      <c r="GC60" s="7"/>
      <c r="GD60" s="7"/>
      <c r="GE60" s="7"/>
      <c r="GF60" s="7"/>
      <c r="GG60" s="7"/>
      <c r="GH60" s="7"/>
      <c r="GI60" s="7"/>
      <c r="GJ60" s="7"/>
      <c r="GK60" s="7"/>
      <c r="GL60" s="7"/>
      <c r="GM60" s="7"/>
      <c r="GN60" s="7"/>
      <c r="GO60" s="7"/>
      <c r="GP60" s="7"/>
      <c r="GQ60" s="7"/>
      <c r="GR60" s="7"/>
      <c r="GS60" s="7"/>
      <c r="GT60" s="7"/>
      <c r="GU60" s="7"/>
      <c r="GV60" s="7"/>
      <c r="GW60" s="7"/>
      <c r="GX60" s="7"/>
      <c r="GY60" s="7"/>
      <c r="GZ60" s="7"/>
      <c r="HA60" s="7"/>
      <c r="HB60" s="7"/>
      <c r="HC60" s="7"/>
      <c r="HD60" s="7"/>
      <c r="HE60" s="7"/>
      <c r="HF60" s="7"/>
      <c r="HG60" s="7"/>
      <c r="HH60" s="7"/>
      <c r="HI60" s="7"/>
    </row>
    <row r="61" spans="2:217" ht="20.25" customHeight="1" x14ac:dyDescent="0.25">
      <c r="B61" s="201" t="s">
        <v>66</v>
      </c>
      <c r="C61" s="202"/>
      <c r="D61" s="202"/>
      <c r="E61" s="202"/>
      <c r="F61" s="202"/>
      <c r="G61" s="203"/>
      <c r="H61" s="6"/>
    </row>
    <row r="62" spans="2:217" ht="25.5" customHeight="1" thickBot="1" x14ac:dyDescent="0.3">
      <c r="B62" s="213" t="s">
        <v>67</v>
      </c>
      <c r="C62" s="214"/>
      <c r="D62" s="214"/>
      <c r="E62" s="214"/>
      <c r="F62" s="214"/>
      <c r="G62" s="215"/>
      <c r="H62" s="6"/>
    </row>
    <row r="63" spans="2:217" x14ac:dyDescent="0.25">
      <c r="H63" s="84"/>
    </row>
    <row r="64" spans="2:217" ht="15.75" x14ac:dyDescent="0.25">
      <c r="B64" s="85" t="s">
        <v>68</v>
      </c>
      <c r="C64" s="86"/>
      <c r="D64" s="86"/>
      <c r="E64" s="87"/>
      <c r="F64" s="88"/>
      <c r="G64" s="88"/>
      <c r="H64" s="84"/>
      <c r="I64" s="88"/>
      <c r="J64" s="88"/>
      <c r="K64" s="88"/>
      <c r="L64" s="88"/>
      <c r="M64" s="88"/>
      <c r="N64" s="88"/>
      <c r="O64" s="88"/>
      <c r="P64" s="88"/>
      <c r="Q64" s="88"/>
      <c r="R64" s="88"/>
      <c r="S64" s="88"/>
      <c r="T64" s="88"/>
      <c r="U64" s="88"/>
      <c r="V64" s="88"/>
      <c r="W64" s="88"/>
      <c r="X64" s="88"/>
      <c r="Y64" s="88"/>
      <c r="Z64" s="88"/>
      <c r="AA64" s="88"/>
      <c r="AB64" s="88"/>
      <c r="AC64" s="88"/>
      <c r="AD64" s="88"/>
      <c r="AE64" s="88"/>
      <c r="AF64" s="88"/>
      <c r="AG64" s="88"/>
      <c r="AH64" s="88"/>
      <c r="AI64" s="88"/>
      <c r="AJ64" s="88"/>
      <c r="AK64" s="88"/>
      <c r="AL64" s="88"/>
      <c r="AM64" s="88"/>
      <c r="AN64" s="88"/>
      <c r="AO64" s="88"/>
      <c r="AP64" s="88"/>
      <c r="AQ64" s="88"/>
      <c r="AR64" s="88"/>
      <c r="AS64" s="88"/>
      <c r="AT64" s="88"/>
      <c r="AU64" s="88"/>
      <c r="AV64" s="88"/>
      <c r="AW64" s="88"/>
      <c r="AX64" s="88"/>
      <c r="AY64" s="88"/>
      <c r="AZ64" s="88"/>
      <c r="BA64" s="88"/>
      <c r="BB64" s="88"/>
      <c r="BC64" s="88"/>
      <c r="BD64" s="88"/>
      <c r="BE64" s="88"/>
      <c r="BF64" s="88"/>
      <c r="BG64" s="88"/>
      <c r="BH64" s="88"/>
      <c r="BI64" s="88"/>
      <c r="BJ64" s="88"/>
      <c r="BK64" s="88"/>
      <c r="BL64" s="88"/>
      <c r="BM64" s="88"/>
      <c r="BN64" s="88"/>
      <c r="BO64" s="88"/>
      <c r="BP64" s="88"/>
      <c r="BQ64" s="88"/>
      <c r="BR64" s="88"/>
      <c r="BS64" s="88"/>
      <c r="BT64" s="88"/>
      <c r="BU64" s="88"/>
      <c r="BV64" s="88"/>
      <c r="BW64" s="88"/>
      <c r="BX64" s="88"/>
      <c r="BY64" s="88"/>
      <c r="BZ64" s="88"/>
      <c r="CA64" s="88"/>
      <c r="CB64" s="88"/>
      <c r="CC64" s="88"/>
      <c r="CD64" s="88"/>
      <c r="CE64" s="88"/>
      <c r="CF64" s="88"/>
      <c r="CG64" s="88"/>
      <c r="CH64" s="88"/>
      <c r="CI64" s="88"/>
      <c r="CJ64" s="88"/>
      <c r="CK64" s="88"/>
      <c r="CL64" s="88"/>
      <c r="CM64" s="88"/>
      <c r="CN64" s="88"/>
      <c r="CO64" s="88"/>
      <c r="CP64" s="88"/>
      <c r="CQ64" s="88"/>
      <c r="CR64" s="88"/>
      <c r="CS64" s="88"/>
      <c r="CT64" s="88"/>
      <c r="CU64" s="88"/>
      <c r="CV64" s="88"/>
      <c r="CW64" s="88"/>
      <c r="CX64" s="88"/>
      <c r="CY64" s="88"/>
      <c r="CZ64" s="88"/>
      <c r="DA64" s="88"/>
      <c r="DB64" s="88"/>
      <c r="DC64" s="88"/>
      <c r="DD64" s="88"/>
      <c r="DE64" s="88"/>
      <c r="DF64" s="88"/>
      <c r="DG64" s="88"/>
      <c r="DH64" s="88"/>
      <c r="DI64" s="88"/>
      <c r="DJ64" s="88"/>
      <c r="DK64" s="88"/>
      <c r="DL64" s="88"/>
      <c r="DM64" s="88"/>
      <c r="DN64" s="88"/>
      <c r="DO64" s="88"/>
      <c r="DP64" s="88"/>
      <c r="DQ64" s="88"/>
      <c r="DR64" s="88"/>
      <c r="DS64" s="88"/>
      <c r="DT64" s="88"/>
      <c r="DU64" s="88"/>
      <c r="DV64" s="88"/>
      <c r="DW64" s="88"/>
      <c r="DX64" s="88"/>
      <c r="DY64" s="88"/>
      <c r="DZ64" s="88"/>
      <c r="EA64" s="88"/>
      <c r="EB64" s="88"/>
      <c r="EC64" s="88"/>
      <c r="ED64" s="88"/>
      <c r="EE64" s="88"/>
      <c r="EF64" s="88"/>
      <c r="EG64" s="88"/>
      <c r="EH64" s="88"/>
      <c r="EI64" s="88"/>
      <c r="EJ64" s="88"/>
      <c r="EK64" s="88"/>
      <c r="EL64" s="88"/>
      <c r="EM64" s="88"/>
      <c r="EN64" s="88"/>
      <c r="EO64" s="88"/>
      <c r="EP64" s="88"/>
      <c r="EQ64" s="88"/>
      <c r="ER64" s="88"/>
      <c r="ES64" s="88"/>
      <c r="ET64" s="88"/>
      <c r="EU64" s="88"/>
      <c r="EV64" s="88"/>
      <c r="EW64" s="88"/>
      <c r="EX64" s="88"/>
      <c r="EY64" s="88"/>
      <c r="EZ64" s="88"/>
      <c r="FA64" s="88"/>
      <c r="FB64" s="88"/>
      <c r="FC64" s="88"/>
      <c r="FD64" s="88"/>
      <c r="FE64" s="88"/>
      <c r="FF64" s="88"/>
      <c r="FG64" s="88"/>
      <c r="FH64" s="88"/>
      <c r="FI64" s="88"/>
      <c r="FJ64" s="88"/>
      <c r="FK64" s="88"/>
      <c r="FL64" s="88"/>
      <c r="FM64" s="88"/>
      <c r="FN64" s="88"/>
      <c r="FO64" s="88"/>
      <c r="FP64" s="88"/>
      <c r="FQ64" s="88"/>
      <c r="FR64" s="88"/>
      <c r="FS64" s="88"/>
      <c r="FT64" s="88"/>
      <c r="FU64" s="88"/>
      <c r="FV64" s="88"/>
      <c r="FW64" s="88"/>
      <c r="FX64" s="88"/>
      <c r="FY64" s="88"/>
      <c r="FZ64" s="88"/>
      <c r="GA64" s="88"/>
      <c r="GB64" s="88"/>
      <c r="GC64" s="88"/>
      <c r="GD64" s="88"/>
      <c r="GE64" s="88"/>
      <c r="GF64" s="88"/>
      <c r="GG64" s="88"/>
      <c r="GH64" s="88"/>
      <c r="GI64" s="88"/>
      <c r="GJ64" s="88"/>
      <c r="GK64" s="88"/>
      <c r="GL64" s="88"/>
      <c r="GM64" s="88"/>
      <c r="GN64" s="88"/>
      <c r="GO64" s="88"/>
      <c r="GP64" s="88"/>
      <c r="GQ64" s="88"/>
      <c r="GR64" s="88"/>
      <c r="GS64" s="88"/>
      <c r="GT64" s="88"/>
      <c r="GU64" s="88"/>
      <c r="GV64" s="88"/>
      <c r="GW64" s="88"/>
      <c r="GX64" s="88"/>
      <c r="GY64" s="88"/>
      <c r="GZ64" s="88"/>
      <c r="HA64" s="88"/>
      <c r="HB64" s="88"/>
      <c r="HC64" s="88"/>
      <c r="HD64" s="88"/>
      <c r="HE64" s="88"/>
      <c r="HF64" s="88"/>
      <c r="HG64" s="88"/>
      <c r="HH64" s="88"/>
      <c r="HI64" s="88"/>
    </row>
    <row r="65" spans="2:217" x14ac:dyDescent="0.25">
      <c r="B65" s="89"/>
      <c r="C65" s="90"/>
      <c r="D65" s="86"/>
      <c r="E65" s="91"/>
      <c r="F65" s="92"/>
      <c r="G65" s="92"/>
      <c r="H65" s="84"/>
      <c r="I65" s="88"/>
      <c r="J65" s="88"/>
      <c r="K65" s="88"/>
      <c r="L65" s="88"/>
      <c r="M65" s="88"/>
      <c r="N65" s="88"/>
      <c r="O65" s="88"/>
      <c r="P65" s="88"/>
      <c r="Q65" s="88"/>
      <c r="R65" s="88"/>
      <c r="S65" s="88"/>
      <c r="T65" s="88"/>
      <c r="U65" s="88"/>
      <c r="V65" s="88"/>
      <c r="W65" s="88"/>
      <c r="X65" s="88"/>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c r="DH65" s="88"/>
      <c r="DI65" s="88"/>
      <c r="DJ65" s="88"/>
      <c r="DK65" s="88"/>
      <c r="DL65" s="88"/>
      <c r="DM65" s="88"/>
      <c r="DN65" s="88"/>
      <c r="DO65" s="88"/>
      <c r="DP65" s="88"/>
      <c r="DQ65" s="88"/>
      <c r="DR65" s="88"/>
      <c r="DS65" s="88"/>
      <c r="DT65" s="88"/>
      <c r="DU65" s="88"/>
      <c r="DV65" s="88"/>
      <c r="DW65" s="88"/>
      <c r="DX65" s="88"/>
      <c r="DY65" s="88"/>
      <c r="DZ65" s="88"/>
      <c r="EA65" s="88"/>
      <c r="EB65" s="88"/>
      <c r="EC65" s="88"/>
      <c r="ED65" s="88"/>
      <c r="EE65" s="88"/>
      <c r="EF65" s="88"/>
      <c r="EG65" s="88"/>
      <c r="EH65" s="88"/>
      <c r="EI65" s="88"/>
      <c r="EJ65" s="88"/>
      <c r="EK65" s="88"/>
      <c r="EL65" s="88"/>
      <c r="EM65" s="88"/>
      <c r="EN65" s="88"/>
      <c r="EO65" s="88"/>
      <c r="EP65" s="88"/>
      <c r="EQ65" s="88"/>
      <c r="ER65" s="88"/>
      <c r="ES65" s="88"/>
      <c r="ET65" s="88"/>
      <c r="EU65" s="88"/>
      <c r="EV65" s="88"/>
      <c r="EW65" s="88"/>
      <c r="EX65" s="88"/>
      <c r="EY65" s="88"/>
      <c r="EZ65" s="88"/>
      <c r="FA65" s="88"/>
      <c r="FB65" s="88"/>
      <c r="FC65" s="88"/>
      <c r="FD65" s="88"/>
      <c r="FE65" s="88"/>
      <c r="FF65" s="88"/>
      <c r="FG65" s="88"/>
      <c r="FH65" s="88"/>
      <c r="FI65" s="88"/>
      <c r="FJ65" s="88"/>
      <c r="FK65" s="88"/>
      <c r="FL65" s="88"/>
      <c r="FM65" s="88"/>
      <c r="FN65" s="88"/>
      <c r="FO65" s="88"/>
      <c r="FP65" s="88"/>
      <c r="FQ65" s="88"/>
      <c r="FR65" s="88"/>
      <c r="FS65" s="88"/>
      <c r="FT65" s="88"/>
      <c r="FU65" s="88"/>
      <c r="FV65" s="88"/>
      <c r="FW65" s="88"/>
      <c r="FX65" s="88"/>
      <c r="FY65" s="88"/>
      <c r="FZ65" s="88"/>
      <c r="GA65" s="88"/>
      <c r="GB65" s="88"/>
      <c r="GC65" s="88"/>
      <c r="GD65" s="88"/>
      <c r="GE65" s="88"/>
      <c r="GF65" s="88"/>
      <c r="GG65" s="88"/>
      <c r="GH65" s="88"/>
      <c r="GI65" s="88"/>
      <c r="GJ65" s="88"/>
      <c r="GK65" s="88"/>
      <c r="GL65" s="88"/>
      <c r="GM65" s="88"/>
      <c r="GN65" s="88"/>
      <c r="GO65" s="88"/>
      <c r="GP65" s="88"/>
      <c r="GQ65" s="88"/>
      <c r="GR65" s="88"/>
      <c r="GS65" s="88"/>
      <c r="GT65" s="88"/>
      <c r="GU65" s="88"/>
      <c r="GV65" s="88"/>
      <c r="GW65" s="88"/>
      <c r="GX65" s="88"/>
      <c r="GY65" s="88"/>
      <c r="GZ65" s="88"/>
      <c r="HA65" s="88"/>
      <c r="HB65" s="88"/>
      <c r="HC65" s="88"/>
      <c r="HD65" s="88"/>
      <c r="HE65" s="88"/>
      <c r="HF65" s="88"/>
      <c r="HG65" s="88"/>
      <c r="HH65" s="88"/>
      <c r="HI65" s="88"/>
    </row>
    <row r="66" spans="2:217" x14ac:dyDescent="0.25">
      <c r="B66" s="93" t="s">
        <v>69</v>
      </c>
      <c r="C66" s="86"/>
      <c r="D66" s="86"/>
      <c r="E66" s="212" t="s">
        <v>70</v>
      </c>
      <c r="F66" s="212"/>
      <c r="G66" s="212"/>
      <c r="H66" s="6"/>
      <c r="I66" s="88"/>
      <c r="J66" s="88"/>
      <c r="K66" s="88"/>
      <c r="L66" s="88"/>
      <c r="M66" s="88"/>
      <c r="N66" s="88"/>
      <c r="O66" s="88"/>
      <c r="P66" s="88"/>
      <c r="Q66" s="88"/>
      <c r="R66" s="88"/>
      <c r="S66" s="88"/>
      <c r="T66" s="88"/>
      <c r="U66" s="88"/>
      <c r="V66" s="88"/>
      <c r="W66" s="88"/>
      <c r="X66" s="88"/>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c r="DL66" s="88"/>
      <c r="DM66" s="88"/>
      <c r="DN66" s="88"/>
      <c r="DO66" s="88"/>
      <c r="DP66" s="88"/>
      <c r="DQ66" s="88"/>
      <c r="DR66" s="88"/>
      <c r="DS66" s="88"/>
      <c r="DT66" s="88"/>
      <c r="DU66" s="88"/>
      <c r="DV66" s="88"/>
      <c r="DW66" s="88"/>
      <c r="DX66" s="88"/>
      <c r="DY66" s="88"/>
      <c r="DZ66" s="88"/>
      <c r="EA66" s="88"/>
      <c r="EB66" s="88"/>
      <c r="EC66" s="88"/>
      <c r="ED66" s="88"/>
      <c r="EE66" s="88"/>
      <c r="EF66" s="88"/>
      <c r="EG66" s="88"/>
      <c r="EH66" s="88"/>
      <c r="EI66" s="88"/>
      <c r="EJ66" s="88"/>
      <c r="EK66" s="88"/>
      <c r="EL66" s="88"/>
      <c r="EM66" s="88"/>
      <c r="EN66" s="88"/>
      <c r="EO66" s="88"/>
      <c r="EP66" s="88"/>
      <c r="EQ66" s="88"/>
      <c r="ER66" s="88"/>
      <c r="ES66" s="88"/>
      <c r="ET66" s="88"/>
      <c r="EU66" s="88"/>
      <c r="EV66" s="88"/>
      <c r="EW66" s="88"/>
      <c r="EX66" s="88"/>
      <c r="EY66" s="88"/>
      <c r="EZ66" s="88"/>
      <c r="FA66" s="88"/>
      <c r="FB66" s="88"/>
      <c r="FC66" s="88"/>
      <c r="FD66" s="88"/>
      <c r="FE66" s="88"/>
      <c r="FF66" s="88"/>
      <c r="FG66" s="88"/>
      <c r="FH66" s="88"/>
      <c r="FI66" s="88"/>
      <c r="FJ66" s="88"/>
      <c r="FK66" s="88"/>
      <c r="FL66" s="88"/>
      <c r="FM66" s="88"/>
      <c r="FN66" s="88"/>
      <c r="FO66" s="88"/>
      <c r="FP66" s="88"/>
      <c r="FQ66" s="88"/>
      <c r="FR66" s="88"/>
      <c r="FS66" s="88"/>
      <c r="FT66" s="88"/>
      <c r="FU66" s="88"/>
      <c r="FV66" s="88"/>
      <c r="FW66" s="88"/>
      <c r="FX66" s="88"/>
      <c r="FY66" s="88"/>
      <c r="FZ66" s="88"/>
      <c r="GA66" s="88"/>
      <c r="GB66" s="88"/>
      <c r="GC66" s="88"/>
      <c r="GD66" s="88"/>
      <c r="GE66" s="88"/>
      <c r="GF66" s="88"/>
      <c r="GG66" s="88"/>
      <c r="GH66" s="88"/>
      <c r="GI66" s="88"/>
      <c r="GJ66" s="88"/>
      <c r="GK66" s="88"/>
      <c r="GL66" s="88"/>
      <c r="GM66" s="88"/>
      <c r="GN66" s="88"/>
      <c r="GO66" s="88"/>
      <c r="GP66" s="88"/>
      <c r="GQ66" s="88"/>
      <c r="GR66" s="88"/>
      <c r="GS66" s="88"/>
      <c r="GT66" s="88"/>
      <c r="GU66" s="88"/>
      <c r="GV66" s="88"/>
      <c r="GW66" s="88"/>
      <c r="GX66" s="88"/>
      <c r="GY66" s="88"/>
      <c r="GZ66" s="88"/>
      <c r="HA66" s="88"/>
      <c r="HB66" s="88"/>
      <c r="HC66" s="88"/>
      <c r="HD66" s="88"/>
      <c r="HE66" s="88"/>
      <c r="HF66" s="88"/>
      <c r="HG66" s="88"/>
      <c r="HH66" s="88"/>
      <c r="HI66" s="88"/>
    </row>
    <row r="67" spans="2:217" x14ac:dyDescent="0.25">
      <c r="H67" s="6"/>
    </row>
    <row r="68" spans="2:217" ht="15.75" x14ac:dyDescent="0.25">
      <c r="B68" s="8"/>
      <c r="C68" s="8"/>
      <c r="D68" s="8"/>
      <c r="E68" s="8"/>
      <c r="F68" s="8"/>
      <c r="G68" s="8"/>
      <c r="H68" s="6"/>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c r="HF68" s="8"/>
      <c r="HG68" s="8"/>
      <c r="HH68" s="8"/>
      <c r="HI68" s="8"/>
    </row>
    <row r="69" spans="2:217" ht="15.75" x14ac:dyDescent="0.25">
      <c r="B69" s="8"/>
      <c r="C69" s="8"/>
      <c r="D69" s="8"/>
      <c r="E69" s="8"/>
      <c r="F69" s="8"/>
      <c r="G69" s="8"/>
      <c r="H69" s="6"/>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c r="HF69" s="8"/>
      <c r="HG69" s="8"/>
      <c r="HH69" s="8"/>
      <c r="HI69" s="8"/>
    </row>
  </sheetData>
  <mergeCells count="37">
    <mergeCell ref="C29:F29"/>
    <mergeCell ref="B2:G2"/>
    <mergeCell ref="B3:G3"/>
    <mergeCell ref="B4:G4"/>
    <mergeCell ref="B5:G5"/>
    <mergeCell ref="B6:G6"/>
    <mergeCell ref="B7:G7"/>
    <mergeCell ref="B8:G8"/>
    <mergeCell ref="B11:E11"/>
    <mergeCell ref="B13:B14"/>
    <mergeCell ref="C13:C15"/>
    <mergeCell ref="C16:G16"/>
    <mergeCell ref="C30:F30"/>
    <mergeCell ref="C31:F31"/>
    <mergeCell ref="B32:B33"/>
    <mergeCell ref="C32:C34"/>
    <mergeCell ref="D32:D34"/>
    <mergeCell ref="F32:F33"/>
    <mergeCell ref="B56:G56"/>
    <mergeCell ref="C45:F45"/>
    <mergeCell ref="C46:F46"/>
    <mergeCell ref="C47:F47"/>
    <mergeCell ref="C48:F48"/>
    <mergeCell ref="C49:F49"/>
    <mergeCell ref="C50:F50"/>
    <mergeCell ref="B51:G51"/>
    <mergeCell ref="B52:G52"/>
    <mergeCell ref="B53:G53"/>
    <mergeCell ref="B54:G54"/>
    <mergeCell ref="B55:G55"/>
    <mergeCell ref="E66:G66"/>
    <mergeCell ref="B57:G57"/>
    <mergeCell ref="B58:G58"/>
    <mergeCell ref="B59:G59"/>
    <mergeCell ref="B60:G60"/>
    <mergeCell ref="B61:G61"/>
    <mergeCell ref="B62:G62"/>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E0AF9B-7A7C-48DB-A7D1-F1FCDC02030E}">
  <sheetPr>
    <tabColor theme="6" tint="0.39997558519241921"/>
  </sheetPr>
  <dimension ref="A1:V58"/>
  <sheetViews>
    <sheetView topLeftCell="A15" zoomScale="70" zoomScaleNormal="70" zoomScaleSheetLayoutView="85" workbookViewId="0">
      <selection activeCell="R20" sqref="R20"/>
    </sheetView>
  </sheetViews>
  <sheetFormatPr baseColWidth="10" defaultRowHeight="16.5" x14ac:dyDescent="0.25"/>
  <cols>
    <col min="1" max="1" width="45.7109375" style="102" customWidth="1"/>
    <col min="2" max="13" width="3.7109375" style="102" customWidth="1"/>
    <col min="14" max="14" width="45.28515625" style="102" customWidth="1"/>
    <col min="15" max="15" width="10.28515625" style="152" customWidth="1"/>
    <col min="16" max="21" width="11.28515625" style="152" customWidth="1"/>
    <col min="22" max="22" width="9.28515625" style="159" customWidth="1"/>
    <col min="23" max="212" width="11.42578125" style="102"/>
    <col min="213" max="213" width="40.7109375" style="102" customWidth="1"/>
    <col min="214" max="220" width="3.7109375" style="102" customWidth="1"/>
    <col min="221" max="221" width="5.28515625" style="102" customWidth="1"/>
    <col min="222" max="261" width="3.7109375" style="102" customWidth="1"/>
    <col min="262" max="262" width="45.28515625" style="102" customWidth="1"/>
    <col min="263" max="274" width="6.5703125" style="102" customWidth="1"/>
    <col min="275" max="275" width="7" style="102" bestFit="1" customWidth="1"/>
    <col min="276" max="278" width="6.5703125" style="102" customWidth="1"/>
    <col min="279" max="468" width="11.42578125" style="102"/>
    <col min="469" max="469" width="40.7109375" style="102" customWidth="1"/>
    <col min="470" max="476" width="3.7109375" style="102" customWidth="1"/>
    <col min="477" max="477" width="5.28515625" style="102" customWidth="1"/>
    <col min="478" max="517" width="3.7109375" style="102" customWidth="1"/>
    <col min="518" max="518" width="45.28515625" style="102" customWidth="1"/>
    <col min="519" max="530" width="6.5703125" style="102" customWidth="1"/>
    <col min="531" max="531" width="7" style="102" bestFit="1" customWidth="1"/>
    <col min="532" max="534" width="6.5703125" style="102" customWidth="1"/>
    <col min="535" max="724" width="11.42578125" style="102"/>
    <col min="725" max="725" width="40.7109375" style="102" customWidth="1"/>
    <col min="726" max="732" width="3.7109375" style="102" customWidth="1"/>
    <col min="733" max="733" width="5.28515625" style="102" customWidth="1"/>
    <col min="734" max="773" width="3.7109375" style="102" customWidth="1"/>
    <col min="774" max="774" width="45.28515625" style="102" customWidth="1"/>
    <col min="775" max="786" width="6.5703125" style="102" customWidth="1"/>
    <col min="787" max="787" width="7" style="102" bestFit="1" customWidth="1"/>
    <col min="788" max="790" width="6.5703125" style="102" customWidth="1"/>
    <col min="791" max="980" width="11.42578125" style="102"/>
    <col min="981" max="981" width="40.7109375" style="102" customWidth="1"/>
    <col min="982" max="988" width="3.7109375" style="102" customWidth="1"/>
    <col min="989" max="989" width="5.28515625" style="102" customWidth="1"/>
    <col min="990" max="1029" width="3.7109375" style="102" customWidth="1"/>
    <col min="1030" max="1030" width="45.28515625" style="102" customWidth="1"/>
    <col min="1031" max="1042" width="6.5703125" style="102" customWidth="1"/>
    <col min="1043" max="1043" width="7" style="102" bestFit="1" customWidth="1"/>
    <col min="1044" max="1046" width="6.5703125" style="102" customWidth="1"/>
    <col min="1047" max="1236" width="11.42578125" style="102"/>
    <col min="1237" max="1237" width="40.7109375" style="102" customWidth="1"/>
    <col min="1238" max="1244" width="3.7109375" style="102" customWidth="1"/>
    <col min="1245" max="1245" width="5.28515625" style="102" customWidth="1"/>
    <col min="1246" max="1285" width="3.7109375" style="102" customWidth="1"/>
    <col min="1286" max="1286" width="45.28515625" style="102" customWidth="1"/>
    <col min="1287" max="1298" width="6.5703125" style="102" customWidth="1"/>
    <col min="1299" max="1299" width="7" style="102" bestFit="1" customWidth="1"/>
    <col min="1300" max="1302" width="6.5703125" style="102" customWidth="1"/>
    <col min="1303" max="1492" width="11.42578125" style="102"/>
    <col min="1493" max="1493" width="40.7109375" style="102" customWidth="1"/>
    <col min="1494" max="1500" width="3.7109375" style="102" customWidth="1"/>
    <col min="1501" max="1501" width="5.28515625" style="102" customWidth="1"/>
    <col min="1502" max="1541" width="3.7109375" style="102" customWidth="1"/>
    <col min="1542" max="1542" width="45.28515625" style="102" customWidth="1"/>
    <col min="1543" max="1554" width="6.5703125" style="102" customWidth="1"/>
    <col min="1555" max="1555" width="7" style="102" bestFit="1" customWidth="1"/>
    <col min="1556" max="1558" width="6.5703125" style="102" customWidth="1"/>
    <col min="1559" max="1748" width="11.42578125" style="102"/>
    <col min="1749" max="1749" width="40.7109375" style="102" customWidth="1"/>
    <col min="1750" max="1756" width="3.7109375" style="102" customWidth="1"/>
    <col min="1757" max="1757" width="5.28515625" style="102" customWidth="1"/>
    <col min="1758" max="1797" width="3.7109375" style="102" customWidth="1"/>
    <col min="1798" max="1798" width="45.28515625" style="102" customWidth="1"/>
    <col min="1799" max="1810" width="6.5703125" style="102" customWidth="1"/>
    <col min="1811" max="1811" width="7" style="102" bestFit="1" customWidth="1"/>
    <col min="1812" max="1814" width="6.5703125" style="102" customWidth="1"/>
    <col min="1815" max="2004" width="11.42578125" style="102"/>
    <col min="2005" max="2005" width="40.7109375" style="102" customWidth="1"/>
    <col min="2006" max="2012" width="3.7109375" style="102" customWidth="1"/>
    <col min="2013" max="2013" width="5.28515625" style="102" customWidth="1"/>
    <col min="2014" max="2053" width="3.7109375" style="102" customWidth="1"/>
    <col min="2054" max="2054" width="45.28515625" style="102" customWidth="1"/>
    <col min="2055" max="2066" width="6.5703125" style="102" customWidth="1"/>
    <col min="2067" max="2067" width="7" style="102" bestFit="1" customWidth="1"/>
    <col min="2068" max="2070" width="6.5703125" style="102" customWidth="1"/>
    <col min="2071" max="2260" width="11.42578125" style="102"/>
    <col min="2261" max="2261" width="40.7109375" style="102" customWidth="1"/>
    <col min="2262" max="2268" width="3.7109375" style="102" customWidth="1"/>
    <col min="2269" max="2269" width="5.28515625" style="102" customWidth="1"/>
    <col min="2270" max="2309" width="3.7109375" style="102" customWidth="1"/>
    <col min="2310" max="2310" width="45.28515625" style="102" customWidth="1"/>
    <col min="2311" max="2322" width="6.5703125" style="102" customWidth="1"/>
    <col min="2323" max="2323" width="7" style="102" bestFit="1" customWidth="1"/>
    <col min="2324" max="2326" width="6.5703125" style="102" customWidth="1"/>
    <col min="2327" max="2516" width="11.42578125" style="102"/>
    <col min="2517" max="2517" width="40.7109375" style="102" customWidth="1"/>
    <col min="2518" max="2524" width="3.7109375" style="102" customWidth="1"/>
    <col min="2525" max="2525" width="5.28515625" style="102" customWidth="1"/>
    <col min="2526" max="2565" width="3.7109375" style="102" customWidth="1"/>
    <col min="2566" max="2566" width="45.28515625" style="102" customWidth="1"/>
    <col min="2567" max="2578" width="6.5703125" style="102" customWidth="1"/>
    <col min="2579" max="2579" width="7" style="102" bestFit="1" customWidth="1"/>
    <col min="2580" max="2582" width="6.5703125" style="102" customWidth="1"/>
    <col min="2583" max="2772" width="11.42578125" style="102"/>
    <col min="2773" max="2773" width="40.7109375" style="102" customWidth="1"/>
    <col min="2774" max="2780" width="3.7109375" style="102" customWidth="1"/>
    <col min="2781" max="2781" width="5.28515625" style="102" customWidth="1"/>
    <col min="2782" max="2821" width="3.7109375" style="102" customWidth="1"/>
    <col min="2822" max="2822" width="45.28515625" style="102" customWidth="1"/>
    <col min="2823" max="2834" width="6.5703125" style="102" customWidth="1"/>
    <col min="2835" max="2835" width="7" style="102" bestFit="1" customWidth="1"/>
    <col min="2836" max="2838" width="6.5703125" style="102" customWidth="1"/>
    <col min="2839" max="3028" width="11.42578125" style="102"/>
    <col min="3029" max="3029" width="40.7109375" style="102" customWidth="1"/>
    <col min="3030" max="3036" width="3.7109375" style="102" customWidth="1"/>
    <col min="3037" max="3037" width="5.28515625" style="102" customWidth="1"/>
    <col min="3038" max="3077" width="3.7109375" style="102" customWidth="1"/>
    <col min="3078" max="3078" width="45.28515625" style="102" customWidth="1"/>
    <col min="3079" max="3090" width="6.5703125" style="102" customWidth="1"/>
    <col min="3091" max="3091" width="7" style="102" bestFit="1" customWidth="1"/>
    <col min="3092" max="3094" width="6.5703125" style="102" customWidth="1"/>
    <col min="3095" max="3284" width="11.42578125" style="102"/>
    <col min="3285" max="3285" width="40.7109375" style="102" customWidth="1"/>
    <col min="3286" max="3292" width="3.7109375" style="102" customWidth="1"/>
    <col min="3293" max="3293" width="5.28515625" style="102" customWidth="1"/>
    <col min="3294" max="3333" width="3.7109375" style="102" customWidth="1"/>
    <col min="3334" max="3334" width="45.28515625" style="102" customWidth="1"/>
    <col min="3335" max="3346" width="6.5703125" style="102" customWidth="1"/>
    <col min="3347" max="3347" width="7" style="102" bestFit="1" customWidth="1"/>
    <col min="3348" max="3350" width="6.5703125" style="102" customWidth="1"/>
    <col min="3351" max="3540" width="11.42578125" style="102"/>
    <col min="3541" max="3541" width="40.7109375" style="102" customWidth="1"/>
    <col min="3542" max="3548" width="3.7109375" style="102" customWidth="1"/>
    <col min="3549" max="3549" width="5.28515625" style="102" customWidth="1"/>
    <col min="3550" max="3589" width="3.7109375" style="102" customWidth="1"/>
    <col min="3590" max="3590" width="45.28515625" style="102" customWidth="1"/>
    <col min="3591" max="3602" width="6.5703125" style="102" customWidth="1"/>
    <col min="3603" max="3603" width="7" style="102" bestFit="1" customWidth="1"/>
    <col min="3604" max="3606" width="6.5703125" style="102" customWidth="1"/>
    <col min="3607" max="3796" width="11.42578125" style="102"/>
    <col min="3797" max="3797" width="40.7109375" style="102" customWidth="1"/>
    <col min="3798" max="3804" width="3.7109375" style="102" customWidth="1"/>
    <col min="3805" max="3805" width="5.28515625" style="102" customWidth="1"/>
    <col min="3806" max="3845" width="3.7109375" style="102" customWidth="1"/>
    <col min="3846" max="3846" width="45.28515625" style="102" customWidth="1"/>
    <col min="3847" max="3858" width="6.5703125" style="102" customWidth="1"/>
    <col min="3859" max="3859" width="7" style="102" bestFit="1" customWidth="1"/>
    <col min="3860" max="3862" width="6.5703125" style="102" customWidth="1"/>
    <col min="3863" max="4052" width="11.42578125" style="102"/>
    <col min="4053" max="4053" width="40.7109375" style="102" customWidth="1"/>
    <col min="4054" max="4060" width="3.7109375" style="102" customWidth="1"/>
    <col min="4061" max="4061" width="5.28515625" style="102" customWidth="1"/>
    <col min="4062" max="4101" width="3.7109375" style="102" customWidth="1"/>
    <col min="4102" max="4102" width="45.28515625" style="102" customWidth="1"/>
    <col min="4103" max="4114" width="6.5703125" style="102" customWidth="1"/>
    <col min="4115" max="4115" width="7" style="102" bestFit="1" customWidth="1"/>
    <col min="4116" max="4118" width="6.5703125" style="102" customWidth="1"/>
    <col min="4119" max="4308" width="11.42578125" style="102"/>
    <col min="4309" max="4309" width="40.7109375" style="102" customWidth="1"/>
    <col min="4310" max="4316" width="3.7109375" style="102" customWidth="1"/>
    <col min="4317" max="4317" width="5.28515625" style="102" customWidth="1"/>
    <col min="4318" max="4357" width="3.7109375" style="102" customWidth="1"/>
    <col min="4358" max="4358" width="45.28515625" style="102" customWidth="1"/>
    <col min="4359" max="4370" width="6.5703125" style="102" customWidth="1"/>
    <col min="4371" max="4371" width="7" style="102" bestFit="1" customWidth="1"/>
    <col min="4372" max="4374" width="6.5703125" style="102" customWidth="1"/>
    <col min="4375" max="4564" width="11.42578125" style="102"/>
    <col min="4565" max="4565" width="40.7109375" style="102" customWidth="1"/>
    <col min="4566" max="4572" width="3.7109375" style="102" customWidth="1"/>
    <col min="4573" max="4573" width="5.28515625" style="102" customWidth="1"/>
    <col min="4574" max="4613" width="3.7109375" style="102" customWidth="1"/>
    <col min="4614" max="4614" width="45.28515625" style="102" customWidth="1"/>
    <col min="4615" max="4626" width="6.5703125" style="102" customWidth="1"/>
    <col min="4627" max="4627" width="7" style="102" bestFit="1" customWidth="1"/>
    <col min="4628" max="4630" width="6.5703125" style="102" customWidth="1"/>
    <col min="4631" max="4820" width="11.42578125" style="102"/>
    <col min="4821" max="4821" width="40.7109375" style="102" customWidth="1"/>
    <col min="4822" max="4828" width="3.7109375" style="102" customWidth="1"/>
    <col min="4829" max="4829" width="5.28515625" style="102" customWidth="1"/>
    <col min="4830" max="4869" width="3.7109375" style="102" customWidth="1"/>
    <col min="4870" max="4870" width="45.28515625" style="102" customWidth="1"/>
    <col min="4871" max="4882" width="6.5703125" style="102" customWidth="1"/>
    <col min="4883" max="4883" width="7" style="102" bestFit="1" customWidth="1"/>
    <col min="4884" max="4886" width="6.5703125" style="102" customWidth="1"/>
    <col min="4887" max="5076" width="11.42578125" style="102"/>
    <col min="5077" max="5077" width="40.7109375" style="102" customWidth="1"/>
    <col min="5078" max="5084" width="3.7109375" style="102" customWidth="1"/>
    <col min="5085" max="5085" width="5.28515625" style="102" customWidth="1"/>
    <col min="5086" max="5125" width="3.7109375" style="102" customWidth="1"/>
    <col min="5126" max="5126" width="45.28515625" style="102" customWidth="1"/>
    <col min="5127" max="5138" width="6.5703125" style="102" customWidth="1"/>
    <col min="5139" max="5139" width="7" style="102" bestFit="1" customWidth="1"/>
    <col min="5140" max="5142" width="6.5703125" style="102" customWidth="1"/>
    <col min="5143" max="5332" width="11.42578125" style="102"/>
    <col min="5333" max="5333" width="40.7109375" style="102" customWidth="1"/>
    <col min="5334" max="5340" width="3.7109375" style="102" customWidth="1"/>
    <col min="5341" max="5341" width="5.28515625" style="102" customWidth="1"/>
    <col min="5342" max="5381" width="3.7109375" style="102" customWidth="1"/>
    <col min="5382" max="5382" width="45.28515625" style="102" customWidth="1"/>
    <col min="5383" max="5394" width="6.5703125" style="102" customWidth="1"/>
    <col min="5395" max="5395" width="7" style="102" bestFit="1" customWidth="1"/>
    <col min="5396" max="5398" width="6.5703125" style="102" customWidth="1"/>
    <col min="5399" max="5588" width="11.42578125" style="102"/>
    <col min="5589" max="5589" width="40.7109375" style="102" customWidth="1"/>
    <col min="5590" max="5596" width="3.7109375" style="102" customWidth="1"/>
    <col min="5597" max="5597" width="5.28515625" style="102" customWidth="1"/>
    <col min="5598" max="5637" width="3.7109375" style="102" customWidth="1"/>
    <col min="5638" max="5638" width="45.28515625" style="102" customWidth="1"/>
    <col min="5639" max="5650" width="6.5703125" style="102" customWidth="1"/>
    <col min="5651" max="5651" width="7" style="102" bestFit="1" customWidth="1"/>
    <col min="5652" max="5654" width="6.5703125" style="102" customWidth="1"/>
    <col min="5655" max="5844" width="11.42578125" style="102"/>
    <col min="5845" max="5845" width="40.7109375" style="102" customWidth="1"/>
    <col min="5846" max="5852" width="3.7109375" style="102" customWidth="1"/>
    <col min="5853" max="5853" width="5.28515625" style="102" customWidth="1"/>
    <col min="5854" max="5893" width="3.7109375" style="102" customWidth="1"/>
    <col min="5894" max="5894" width="45.28515625" style="102" customWidth="1"/>
    <col min="5895" max="5906" width="6.5703125" style="102" customWidth="1"/>
    <col min="5907" max="5907" width="7" style="102" bestFit="1" customWidth="1"/>
    <col min="5908" max="5910" width="6.5703125" style="102" customWidth="1"/>
    <col min="5911" max="6100" width="11.42578125" style="102"/>
    <col min="6101" max="6101" width="40.7109375" style="102" customWidth="1"/>
    <col min="6102" max="6108" width="3.7109375" style="102" customWidth="1"/>
    <col min="6109" max="6109" width="5.28515625" style="102" customWidth="1"/>
    <col min="6110" max="6149" width="3.7109375" style="102" customWidth="1"/>
    <col min="6150" max="6150" width="45.28515625" style="102" customWidth="1"/>
    <col min="6151" max="6162" width="6.5703125" style="102" customWidth="1"/>
    <col min="6163" max="6163" width="7" style="102" bestFit="1" customWidth="1"/>
    <col min="6164" max="6166" width="6.5703125" style="102" customWidth="1"/>
    <col min="6167" max="6356" width="11.42578125" style="102"/>
    <col min="6357" max="6357" width="40.7109375" style="102" customWidth="1"/>
    <col min="6358" max="6364" width="3.7109375" style="102" customWidth="1"/>
    <col min="6365" max="6365" width="5.28515625" style="102" customWidth="1"/>
    <col min="6366" max="6405" width="3.7109375" style="102" customWidth="1"/>
    <col min="6406" max="6406" width="45.28515625" style="102" customWidth="1"/>
    <col min="6407" max="6418" width="6.5703125" style="102" customWidth="1"/>
    <col min="6419" max="6419" width="7" style="102" bestFit="1" customWidth="1"/>
    <col min="6420" max="6422" width="6.5703125" style="102" customWidth="1"/>
    <col min="6423" max="6612" width="11.42578125" style="102"/>
    <col min="6613" max="6613" width="40.7109375" style="102" customWidth="1"/>
    <col min="6614" max="6620" width="3.7109375" style="102" customWidth="1"/>
    <col min="6621" max="6621" width="5.28515625" style="102" customWidth="1"/>
    <col min="6622" max="6661" width="3.7109375" style="102" customWidth="1"/>
    <col min="6662" max="6662" width="45.28515625" style="102" customWidth="1"/>
    <col min="6663" max="6674" width="6.5703125" style="102" customWidth="1"/>
    <col min="6675" max="6675" width="7" style="102" bestFit="1" customWidth="1"/>
    <col min="6676" max="6678" width="6.5703125" style="102" customWidth="1"/>
    <col min="6679" max="6868" width="11.42578125" style="102"/>
    <col min="6869" max="6869" width="40.7109375" style="102" customWidth="1"/>
    <col min="6870" max="6876" width="3.7109375" style="102" customWidth="1"/>
    <col min="6877" max="6877" width="5.28515625" style="102" customWidth="1"/>
    <col min="6878" max="6917" width="3.7109375" style="102" customWidth="1"/>
    <col min="6918" max="6918" width="45.28515625" style="102" customWidth="1"/>
    <col min="6919" max="6930" width="6.5703125" style="102" customWidth="1"/>
    <col min="6931" max="6931" width="7" style="102" bestFit="1" customWidth="1"/>
    <col min="6932" max="6934" width="6.5703125" style="102" customWidth="1"/>
    <col min="6935" max="7124" width="11.42578125" style="102"/>
    <col min="7125" max="7125" width="40.7109375" style="102" customWidth="1"/>
    <col min="7126" max="7132" width="3.7109375" style="102" customWidth="1"/>
    <col min="7133" max="7133" width="5.28515625" style="102" customWidth="1"/>
    <col min="7134" max="7173" width="3.7109375" style="102" customWidth="1"/>
    <col min="7174" max="7174" width="45.28515625" style="102" customWidth="1"/>
    <col min="7175" max="7186" width="6.5703125" style="102" customWidth="1"/>
    <col min="7187" max="7187" width="7" style="102" bestFit="1" customWidth="1"/>
    <col min="7188" max="7190" width="6.5703125" style="102" customWidth="1"/>
    <col min="7191" max="7380" width="11.42578125" style="102"/>
    <col min="7381" max="7381" width="40.7109375" style="102" customWidth="1"/>
    <col min="7382" max="7388" width="3.7109375" style="102" customWidth="1"/>
    <col min="7389" max="7389" width="5.28515625" style="102" customWidth="1"/>
    <col min="7390" max="7429" width="3.7109375" style="102" customWidth="1"/>
    <col min="7430" max="7430" width="45.28515625" style="102" customWidth="1"/>
    <col min="7431" max="7442" width="6.5703125" style="102" customWidth="1"/>
    <col min="7443" max="7443" width="7" style="102" bestFit="1" customWidth="1"/>
    <col min="7444" max="7446" width="6.5703125" style="102" customWidth="1"/>
    <col min="7447" max="7636" width="11.42578125" style="102"/>
    <col min="7637" max="7637" width="40.7109375" style="102" customWidth="1"/>
    <col min="7638" max="7644" width="3.7109375" style="102" customWidth="1"/>
    <col min="7645" max="7645" width="5.28515625" style="102" customWidth="1"/>
    <col min="7646" max="7685" width="3.7109375" style="102" customWidth="1"/>
    <col min="7686" max="7686" width="45.28515625" style="102" customWidth="1"/>
    <col min="7687" max="7698" width="6.5703125" style="102" customWidth="1"/>
    <col min="7699" max="7699" width="7" style="102" bestFit="1" customWidth="1"/>
    <col min="7700" max="7702" width="6.5703125" style="102" customWidth="1"/>
    <col min="7703" max="7892" width="11.42578125" style="102"/>
    <col min="7893" max="7893" width="40.7109375" style="102" customWidth="1"/>
    <col min="7894" max="7900" width="3.7109375" style="102" customWidth="1"/>
    <col min="7901" max="7901" width="5.28515625" style="102" customWidth="1"/>
    <col min="7902" max="7941" width="3.7109375" style="102" customWidth="1"/>
    <col min="7942" max="7942" width="45.28515625" style="102" customWidth="1"/>
    <col min="7943" max="7954" width="6.5703125" style="102" customWidth="1"/>
    <col min="7955" max="7955" width="7" style="102" bestFit="1" customWidth="1"/>
    <col min="7956" max="7958" width="6.5703125" style="102" customWidth="1"/>
    <col min="7959" max="8148" width="11.42578125" style="102"/>
    <col min="8149" max="8149" width="40.7109375" style="102" customWidth="1"/>
    <col min="8150" max="8156" width="3.7109375" style="102" customWidth="1"/>
    <col min="8157" max="8157" width="5.28515625" style="102" customWidth="1"/>
    <col min="8158" max="8197" width="3.7109375" style="102" customWidth="1"/>
    <col min="8198" max="8198" width="45.28515625" style="102" customWidth="1"/>
    <col min="8199" max="8210" width="6.5703125" style="102" customWidth="1"/>
    <col min="8211" max="8211" width="7" style="102" bestFit="1" customWidth="1"/>
    <col min="8212" max="8214" width="6.5703125" style="102" customWidth="1"/>
    <col min="8215" max="8404" width="11.42578125" style="102"/>
    <col min="8405" max="8405" width="40.7109375" style="102" customWidth="1"/>
    <col min="8406" max="8412" width="3.7109375" style="102" customWidth="1"/>
    <col min="8413" max="8413" width="5.28515625" style="102" customWidth="1"/>
    <col min="8414" max="8453" width="3.7109375" style="102" customWidth="1"/>
    <col min="8454" max="8454" width="45.28515625" style="102" customWidth="1"/>
    <col min="8455" max="8466" width="6.5703125" style="102" customWidth="1"/>
    <col min="8467" max="8467" width="7" style="102" bestFit="1" customWidth="1"/>
    <col min="8468" max="8470" width="6.5703125" style="102" customWidth="1"/>
    <col min="8471" max="8660" width="11.42578125" style="102"/>
    <col min="8661" max="8661" width="40.7109375" style="102" customWidth="1"/>
    <col min="8662" max="8668" width="3.7109375" style="102" customWidth="1"/>
    <col min="8669" max="8669" width="5.28515625" style="102" customWidth="1"/>
    <col min="8670" max="8709" width="3.7109375" style="102" customWidth="1"/>
    <col min="8710" max="8710" width="45.28515625" style="102" customWidth="1"/>
    <col min="8711" max="8722" width="6.5703125" style="102" customWidth="1"/>
    <col min="8723" max="8723" width="7" style="102" bestFit="1" customWidth="1"/>
    <col min="8724" max="8726" width="6.5703125" style="102" customWidth="1"/>
    <col min="8727" max="8916" width="11.42578125" style="102"/>
    <col min="8917" max="8917" width="40.7109375" style="102" customWidth="1"/>
    <col min="8918" max="8924" width="3.7109375" style="102" customWidth="1"/>
    <col min="8925" max="8925" width="5.28515625" style="102" customWidth="1"/>
    <col min="8926" max="8965" width="3.7109375" style="102" customWidth="1"/>
    <col min="8966" max="8966" width="45.28515625" style="102" customWidth="1"/>
    <col min="8967" max="8978" width="6.5703125" style="102" customWidth="1"/>
    <col min="8979" max="8979" width="7" style="102" bestFit="1" customWidth="1"/>
    <col min="8980" max="8982" width="6.5703125" style="102" customWidth="1"/>
    <col min="8983" max="9172" width="11.42578125" style="102"/>
    <col min="9173" max="9173" width="40.7109375" style="102" customWidth="1"/>
    <col min="9174" max="9180" width="3.7109375" style="102" customWidth="1"/>
    <col min="9181" max="9181" width="5.28515625" style="102" customWidth="1"/>
    <col min="9182" max="9221" width="3.7109375" style="102" customWidth="1"/>
    <col min="9222" max="9222" width="45.28515625" style="102" customWidth="1"/>
    <col min="9223" max="9234" width="6.5703125" style="102" customWidth="1"/>
    <col min="9235" max="9235" width="7" style="102" bestFit="1" customWidth="1"/>
    <col min="9236" max="9238" width="6.5703125" style="102" customWidth="1"/>
    <col min="9239" max="9428" width="11.42578125" style="102"/>
    <col min="9429" max="9429" width="40.7109375" style="102" customWidth="1"/>
    <col min="9430" max="9436" width="3.7109375" style="102" customWidth="1"/>
    <col min="9437" max="9437" width="5.28515625" style="102" customWidth="1"/>
    <col min="9438" max="9477" width="3.7109375" style="102" customWidth="1"/>
    <col min="9478" max="9478" width="45.28515625" style="102" customWidth="1"/>
    <col min="9479" max="9490" width="6.5703125" style="102" customWidth="1"/>
    <col min="9491" max="9491" width="7" style="102" bestFit="1" customWidth="1"/>
    <col min="9492" max="9494" width="6.5703125" style="102" customWidth="1"/>
    <col min="9495" max="9684" width="11.42578125" style="102"/>
    <col min="9685" max="9685" width="40.7109375" style="102" customWidth="1"/>
    <col min="9686" max="9692" width="3.7109375" style="102" customWidth="1"/>
    <col min="9693" max="9693" width="5.28515625" style="102" customWidth="1"/>
    <col min="9694" max="9733" width="3.7109375" style="102" customWidth="1"/>
    <col min="9734" max="9734" width="45.28515625" style="102" customWidth="1"/>
    <col min="9735" max="9746" width="6.5703125" style="102" customWidth="1"/>
    <col min="9747" max="9747" width="7" style="102" bestFit="1" customWidth="1"/>
    <col min="9748" max="9750" width="6.5703125" style="102" customWidth="1"/>
    <col min="9751" max="9940" width="11.42578125" style="102"/>
    <col min="9941" max="9941" width="40.7109375" style="102" customWidth="1"/>
    <col min="9942" max="9948" width="3.7109375" style="102" customWidth="1"/>
    <col min="9949" max="9949" width="5.28515625" style="102" customWidth="1"/>
    <col min="9950" max="9989" width="3.7109375" style="102" customWidth="1"/>
    <col min="9990" max="9990" width="45.28515625" style="102" customWidth="1"/>
    <col min="9991" max="10002" width="6.5703125" style="102" customWidth="1"/>
    <col min="10003" max="10003" width="7" style="102" bestFit="1" customWidth="1"/>
    <col min="10004" max="10006" width="6.5703125" style="102" customWidth="1"/>
    <col min="10007" max="10196" width="11.42578125" style="102"/>
    <col min="10197" max="10197" width="40.7109375" style="102" customWidth="1"/>
    <col min="10198" max="10204" width="3.7109375" style="102" customWidth="1"/>
    <col min="10205" max="10205" width="5.28515625" style="102" customWidth="1"/>
    <col min="10206" max="10245" width="3.7109375" style="102" customWidth="1"/>
    <col min="10246" max="10246" width="45.28515625" style="102" customWidth="1"/>
    <col min="10247" max="10258" width="6.5703125" style="102" customWidth="1"/>
    <col min="10259" max="10259" width="7" style="102" bestFit="1" customWidth="1"/>
    <col min="10260" max="10262" width="6.5703125" style="102" customWidth="1"/>
    <col min="10263" max="10452" width="11.42578125" style="102"/>
    <col min="10453" max="10453" width="40.7109375" style="102" customWidth="1"/>
    <col min="10454" max="10460" width="3.7109375" style="102" customWidth="1"/>
    <col min="10461" max="10461" width="5.28515625" style="102" customWidth="1"/>
    <col min="10462" max="10501" width="3.7109375" style="102" customWidth="1"/>
    <col min="10502" max="10502" width="45.28515625" style="102" customWidth="1"/>
    <col min="10503" max="10514" width="6.5703125" style="102" customWidth="1"/>
    <col min="10515" max="10515" width="7" style="102" bestFit="1" customWidth="1"/>
    <col min="10516" max="10518" width="6.5703125" style="102" customWidth="1"/>
    <col min="10519" max="10708" width="11.42578125" style="102"/>
    <col min="10709" max="10709" width="40.7109375" style="102" customWidth="1"/>
    <col min="10710" max="10716" width="3.7109375" style="102" customWidth="1"/>
    <col min="10717" max="10717" width="5.28515625" style="102" customWidth="1"/>
    <col min="10718" max="10757" width="3.7109375" style="102" customWidth="1"/>
    <col min="10758" max="10758" width="45.28515625" style="102" customWidth="1"/>
    <col min="10759" max="10770" width="6.5703125" style="102" customWidth="1"/>
    <col min="10771" max="10771" width="7" style="102" bestFit="1" customWidth="1"/>
    <col min="10772" max="10774" width="6.5703125" style="102" customWidth="1"/>
    <col min="10775" max="10964" width="11.42578125" style="102"/>
    <col min="10965" max="10965" width="40.7109375" style="102" customWidth="1"/>
    <col min="10966" max="10972" width="3.7109375" style="102" customWidth="1"/>
    <col min="10973" max="10973" width="5.28515625" style="102" customWidth="1"/>
    <col min="10974" max="11013" width="3.7109375" style="102" customWidth="1"/>
    <col min="11014" max="11014" width="45.28515625" style="102" customWidth="1"/>
    <col min="11015" max="11026" width="6.5703125" style="102" customWidth="1"/>
    <col min="11027" max="11027" width="7" style="102" bestFit="1" customWidth="1"/>
    <col min="11028" max="11030" width="6.5703125" style="102" customWidth="1"/>
    <col min="11031" max="11220" width="11.42578125" style="102"/>
    <col min="11221" max="11221" width="40.7109375" style="102" customWidth="1"/>
    <col min="11222" max="11228" width="3.7109375" style="102" customWidth="1"/>
    <col min="11229" max="11229" width="5.28515625" style="102" customWidth="1"/>
    <col min="11230" max="11269" width="3.7109375" style="102" customWidth="1"/>
    <col min="11270" max="11270" width="45.28515625" style="102" customWidth="1"/>
    <col min="11271" max="11282" width="6.5703125" style="102" customWidth="1"/>
    <col min="11283" max="11283" width="7" style="102" bestFit="1" customWidth="1"/>
    <col min="11284" max="11286" width="6.5703125" style="102" customWidth="1"/>
    <col min="11287" max="11476" width="11.42578125" style="102"/>
    <col min="11477" max="11477" width="40.7109375" style="102" customWidth="1"/>
    <col min="11478" max="11484" width="3.7109375" style="102" customWidth="1"/>
    <col min="11485" max="11485" width="5.28515625" style="102" customWidth="1"/>
    <col min="11486" max="11525" width="3.7109375" style="102" customWidth="1"/>
    <col min="11526" max="11526" width="45.28515625" style="102" customWidth="1"/>
    <col min="11527" max="11538" width="6.5703125" style="102" customWidth="1"/>
    <col min="11539" max="11539" width="7" style="102" bestFit="1" customWidth="1"/>
    <col min="11540" max="11542" width="6.5703125" style="102" customWidth="1"/>
    <col min="11543" max="11732" width="11.42578125" style="102"/>
    <col min="11733" max="11733" width="40.7109375" style="102" customWidth="1"/>
    <col min="11734" max="11740" width="3.7109375" style="102" customWidth="1"/>
    <col min="11741" max="11741" width="5.28515625" style="102" customWidth="1"/>
    <col min="11742" max="11781" width="3.7109375" style="102" customWidth="1"/>
    <col min="11782" max="11782" width="45.28515625" style="102" customWidth="1"/>
    <col min="11783" max="11794" width="6.5703125" style="102" customWidth="1"/>
    <col min="11795" max="11795" width="7" style="102" bestFit="1" customWidth="1"/>
    <col min="11796" max="11798" width="6.5703125" style="102" customWidth="1"/>
    <col min="11799" max="11988" width="11.42578125" style="102"/>
    <col min="11989" max="11989" width="40.7109375" style="102" customWidth="1"/>
    <col min="11990" max="11996" width="3.7109375" style="102" customWidth="1"/>
    <col min="11997" max="11997" width="5.28515625" style="102" customWidth="1"/>
    <col min="11998" max="12037" width="3.7109375" style="102" customWidth="1"/>
    <col min="12038" max="12038" width="45.28515625" style="102" customWidth="1"/>
    <col min="12039" max="12050" width="6.5703125" style="102" customWidth="1"/>
    <col min="12051" max="12051" width="7" style="102" bestFit="1" customWidth="1"/>
    <col min="12052" max="12054" width="6.5703125" style="102" customWidth="1"/>
    <col min="12055" max="12244" width="11.42578125" style="102"/>
    <col min="12245" max="12245" width="40.7109375" style="102" customWidth="1"/>
    <col min="12246" max="12252" width="3.7109375" style="102" customWidth="1"/>
    <col min="12253" max="12253" width="5.28515625" style="102" customWidth="1"/>
    <col min="12254" max="12293" width="3.7109375" style="102" customWidth="1"/>
    <col min="12294" max="12294" width="45.28515625" style="102" customWidth="1"/>
    <col min="12295" max="12306" width="6.5703125" style="102" customWidth="1"/>
    <col min="12307" max="12307" width="7" style="102" bestFit="1" customWidth="1"/>
    <col min="12308" max="12310" width="6.5703125" style="102" customWidth="1"/>
    <col min="12311" max="12500" width="11.42578125" style="102"/>
    <col min="12501" max="12501" width="40.7109375" style="102" customWidth="1"/>
    <col min="12502" max="12508" width="3.7109375" style="102" customWidth="1"/>
    <col min="12509" max="12509" width="5.28515625" style="102" customWidth="1"/>
    <col min="12510" max="12549" width="3.7109375" style="102" customWidth="1"/>
    <col min="12550" max="12550" width="45.28515625" style="102" customWidth="1"/>
    <col min="12551" max="12562" width="6.5703125" style="102" customWidth="1"/>
    <col min="12563" max="12563" width="7" style="102" bestFit="1" customWidth="1"/>
    <col min="12564" max="12566" width="6.5703125" style="102" customWidth="1"/>
    <col min="12567" max="12756" width="11.42578125" style="102"/>
    <col min="12757" max="12757" width="40.7109375" style="102" customWidth="1"/>
    <col min="12758" max="12764" width="3.7109375" style="102" customWidth="1"/>
    <col min="12765" max="12765" width="5.28515625" style="102" customWidth="1"/>
    <col min="12766" max="12805" width="3.7109375" style="102" customWidth="1"/>
    <col min="12806" max="12806" width="45.28515625" style="102" customWidth="1"/>
    <col min="12807" max="12818" width="6.5703125" style="102" customWidth="1"/>
    <col min="12819" max="12819" width="7" style="102" bestFit="1" customWidth="1"/>
    <col min="12820" max="12822" width="6.5703125" style="102" customWidth="1"/>
    <col min="12823" max="13012" width="11.42578125" style="102"/>
    <col min="13013" max="13013" width="40.7109375" style="102" customWidth="1"/>
    <col min="13014" max="13020" width="3.7109375" style="102" customWidth="1"/>
    <col min="13021" max="13021" width="5.28515625" style="102" customWidth="1"/>
    <col min="13022" max="13061" width="3.7109375" style="102" customWidth="1"/>
    <col min="13062" max="13062" width="45.28515625" style="102" customWidth="1"/>
    <col min="13063" max="13074" width="6.5703125" style="102" customWidth="1"/>
    <col min="13075" max="13075" width="7" style="102" bestFit="1" customWidth="1"/>
    <col min="13076" max="13078" width="6.5703125" style="102" customWidth="1"/>
    <col min="13079" max="13268" width="11.42578125" style="102"/>
    <col min="13269" max="13269" width="40.7109375" style="102" customWidth="1"/>
    <col min="13270" max="13276" width="3.7109375" style="102" customWidth="1"/>
    <col min="13277" max="13277" width="5.28515625" style="102" customWidth="1"/>
    <col min="13278" max="13317" width="3.7109375" style="102" customWidth="1"/>
    <col min="13318" max="13318" width="45.28515625" style="102" customWidth="1"/>
    <col min="13319" max="13330" width="6.5703125" style="102" customWidth="1"/>
    <col min="13331" max="13331" width="7" style="102" bestFit="1" customWidth="1"/>
    <col min="13332" max="13334" width="6.5703125" style="102" customWidth="1"/>
    <col min="13335" max="13524" width="11.42578125" style="102"/>
    <col min="13525" max="13525" width="40.7109375" style="102" customWidth="1"/>
    <col min="13526" max="13532" width="3.7109375" style="102" customWidth="1"/>
    <col min="13533" max="13533" width="5.28515625" style="102" customWidth="1"/>
    <col min="13534" max="13573" width="3.7109375" style="102" customWidth="1"/>
    <col min="13574" max="13574" width="45.28515625" style="102" customWidth="1"/>
    <col min="13575" max="13586" width="6.5703125" style="102" customWidth="1"/>
    <col min="13587" max="13587" width="7" style="102" bestFit="1" customWidth="1"/>
    <col min="13588" max="13590" width="6.5703125" style="102" customWidth="1"/>
    <col min="13591" max="13780" width="11.42578125" style="102"/>
    <col min="13781" max="13781" width="40.7109375" style="102" customWidth="1"/>
    <col min="13782" max="13788" width="3.7109375" style="102" customWidth="1"/>
    <col min="13789" max="13789" width="5.28515625" style="102" customWidth="1"/>
    <col min="13790" max="13829" width="3.7109375" style="102" customWidth="1"/>
    <col min="13830" max="13830" width="45.28515625" style="102" customWidth="1"/>
    <col min="13831" max="13842" width="6.5703125" style="102" customWidth="1"/>
    <col min="13843" max="13843" width="7" style="102" bestFit="1" customWidth="1"/>
    <col min="13844" max="13846" width="6.5703125" style="102" customWidth="1"/>
    <col min="13847" max="14036" width="11.42578125" style="102"/>
    <col min="14037" max="14037" width="40.7109375" style="102" customWidth="1"/>
    <col min="14038" max="14044" width="3.7109375" style="102" customWidth="1"/>
    <col min="14045" max="14045" width="5.28515625" style="102" customWidth="1"/>
    <col min="14046" max="14085" width="3.7109375" style="102" customWidth="1"/>
    <col min="14086" max="14086" width="45.28515625" style="102" customWidth="1"/>
    <col min="14087" max="14098" width="6.5703125" style="102" customWidth="1"/>
    <col min="14099" max="14099" width="7" style="102" bestFit="1" customWidth="1"/>
    <col min="14100" max="14102" width="6.5703125" style="102" customWidth="1"/>
    <col min="14103" max="14292" width="11.42578125" style="102"/>
    <col min="14293" max="14293" width="40.7109375" style="102" customWidth="1"/>
    <col min="14294" max="14300" width="3.7109375" style="102" customWidth="1"/>
    <col min="14301" max="14301" width="5.28515625" style="102" customWidth="1"/>
    <col min="14302" max="14341" width="3.7109375" style="102" customWidth="1"/>
    <col min="14342" max="14342" width="45.28515625" style="102" customWidth="1"/>
    <col min="14343" max="14354" width="6.5703125" style="102" customWidth="1"/>
    <col min="14355" max="14355" width="7" style="102" bestFit="1" customWidth="1"/>
    <col min="14356" max="14358" width="6.5703125" style="102" customWidth="1"/>
    <col min="14359" max="14548" width="11.42578125" style="102"/>
    <col min="14549" max="14549" width="40.7109375" style="102" customWidth="1"/>
    <col min="14550" max="14556" width="3.7109375" style="102" customWidth="1"/>
    <col min="14557" max="14557" width="5.28515625" style="102" customWidth="1"/>
    <col min="14558" max="14597" width="3.7109375" style="102" customWidth="1"/>
    <col min="14598" max="14598" width="45.28515625" style="102" customWidth="1"/>
    <col min="14599" max="14610" width="6.5703125" style="102" customWidth="1"/>
    <col min="14611" max="14611" width="7" style="102" bestFit="1" customWidth="1"/>
    <col min="14612" max="14614" width="6.5703125" style="102" customWidth="1"/>
    <col min="14615" max="14804" width="11.42578125" style="102"/>
    <col min="14805" max="14805" width="40.7109375" style="102" customWidth="1"/>
    <col min="14806" max="14812" width="3.7109375" style="102" customWidth="1"/>
    <col min="14813" max="14813" width="5.28515625" style="102" customWidth="1"/>
    <col min="14814" max="14853" width="3.7109375" style="102" customWidth="1"/>
    <col min="14854" max="14854" width="45.28515625" style="102" customWidth="1"/>
    <col min="14855" max="14866" width="6.5703125" style="102" customWidth="1"/>
    <col min="14867" max="14867" width="7" style="102" bestFit="1" customWidth="1"/>
    <col min="14868" max="14870" width="6.5703125" style="102" customWidth="1"/>
    <col min="14871" max="15060" width="11.42578125" style="102"/>
    <col min="15061" max="15061" width="40.7109375" style="102" customWidth="1"/>
    <col min="15062" max="15068" width="3.7109375" style="102" customWidth="1"/>
    <col min="15069" max="15069" width="5.28515625" style="102" customWidth="1"/>
    <col min="15070" max="15109" width="3.7109375" style="102" customWidth="1"/>
    <col min="15110" max="15110" width="45.28515625" style="102" customWidth="1"/>
    <col min="15111" max="15122" width="6.5703125" style="102" customWidth="1"/>
    <col min="15123" max="15123" width="7" style="102" bestFit="1" customWidth="1"/>
    <col min="15124" max="15126" width="6.5703125" style="102" customWidth="1"/>
    <col min="15127" max="15316" width="11.42578125" style="102"/>
    <col min="15317" max="15317" width="40.7109375" style="102" customWidth="1"/>
    <col min="15318" max="15324" width="3.7109375" style="102" customWidth="1"/>
    <col min="15325" max="15325" width="5.28515625" style="102" customWidth="1"/>
    <col min="15326" max="15365" width="3.7109375" style="102" customWidth="1"/>
    <col min="15366" max="15366" width="45.28515625" style="102" customWidth="1"/>
    <col min="15367" max="15378" width="6.5703125" style="102" customWidth="1"/>
    <col min="15379" max="15379" width="7" style="102" bestFit="1" customWidth="1"/>
    <col min="15380" max="15382" width="6.5703125" style="102" customWidth="1"/>
    <col min="15383" max="15572" width="11.42578125" style="102"/>
    <col min="15573" max="15573" width="40.7109375" style="102" customWidth="1"/>
    <col min="15574" max="15580" width="3.7109375" style="102" customWidth="1"/>
    <col min="15581" max="15581" width="5.28515625" style="102" customWidth="1"/>
    <col min="15582" max="15621" width="3.7109375" style="102" customWidth="1"/>
    <col min="15622" max="15622" width="45.28515625" style="102" customWidth="1"/>
    <col min="15623" max="15634" width="6.5703125" style="102" customWidth="1"/>
    <col min="15635" max="15635" width="7" style="102" bestFit="1" customWidth="1"/>
    <col min="15636" max="15638" width="6.5703125" style="102" customWidth="1"/>
    <col min="15639" max="15828" width="11.42578125" style="102"/>
    <col min="15829" max="15829" width="40.7109375" style="102" customWidth="1"/>
    <col min="15830" max="15836" width="3.7109375" style="102" customWidth="1"/>
    <col min="15837" max="15837" width="5.28515625" style="102" customWidth="1"/>
    <col min="15838" max="15877" width="3.7109375" style="102" customWidth="1"/>
    <col min="15878" max="15878" width="45.28515625" style="102" customWidth="1"/>
    <col min="15879" max="15890" width="6.5703125" style="102" customWidth="1"/>
    <col min="15891" max="15891" width="7" style="102" bestFit="1" customWidth="1"/>
    <col min="15892" max="15894" width="6.5703125" style="102" customWidth="1"/>
    <col min="15895" max="16084" width="11.42578125" style="102"/>
    <col min="16085" max="16085" width="40.7109375" style="102" customWidth="1"/>
    <col min="16086" max="16092" width="3.7109375" style="102" customWidth="1"/>
    <col min="16093" max="16093" width="5.28515625" style="102" customWidth="1"/>
    <col min="16094" max="16133" width="3.7109375" style="102" customWidth="1"/>
    <col min="16134" max="16134" width="45.28515625" style="102" customWidth="1"/>
    <col min="16135" max="16146" width="6.5703125" style="102" customWidth="1"/>
    <col min="16147" max="16147" width="7" style="102" bestFit="1" customWidth="1"/>
    <col min="16148" max="16150" width="6.5703125" style="102" customWidth="1"/>
    <col min="16151" max="16384" width="11.42578125" style="102"/>
  </cols>
  <sheetData>
    <row r="1" spans="1:22" x14ac:dyDescent="0.25">
      <c r="A1" s="218" t="s">
        <v>0</v>
      </c>
      <c r="B1" s="218"/>
      <c r="C1" s="218"/>
      <c r="D1" s="218"/>
      <c r="E1" s="218"/>
      <c r="F1" s="218"/>
      <c r="G1" s="218"/>
      <c r="H1" s="218"/>
      <c r="I1" s="218"/>
      <c r="J1" s="218"/>
      <c r="K1" s="218"/>
      <c r="L1" s="218"/>
      <c r="M1" s="218"/>
      <c r="N1" s="218"/>
      <c r="O1" s="217"/>
      <c r="P1" s="217"/>
      <c r="Q1" s="217"/>
      <c r="R1" s="217"/>
      <c r="S1" s="217"/>
      <c r="T1" s="217"/>
      <c r="U1" s="217"/>
      <c r="V1" s="217"/>
    </row>
    <row r="2" spans="1:22" x14ac:dyDescent="0.25">
      <c r="A2" s="218" t="s">
        <v>1</v>
      </c>
      <c r="B2" s="218"/>
      <c r="C2" s="218"/>
      <c r="D2" s="218"/>
      <c r="E2" s="218"/>
      <c r="F2" s="218"/>
      <c r="G2" s="218"/>
      <c r="H2" s="218"/>
      <c r="I2" s="218"/>
      <c r="J2" s="218"/>
      <c r="K2" s="218"/>
      <c r="L2" s="218"/>
      <c r="M2" s="218"/>
      <c r="N2" s="218"/>
      <c r="O2" s="217"/>
      <c r="P2" s="217"/>
      <c r="Q2" s="217"/>
      <c r="R2" s="217"/>
      <c r="S2" s="217"/>
      <c r="T2" s="217"/>
      <c r="U2" s="217"/>
      <c r="V2" s="217"/>
    </row>
    <row r="3" spans="1:22" ht="23.25" customHeight="1" x14ac:dyDescent="0.25">
      <c r="A3" s="218" t="s">
        <v>105</v>
      </c>
      <c r="B3" s="218"/>
      <c r="C3" s="218"/>
      <c r="D3" s="218"/>
      <c r="E3" s="218"/>
      <c r="F3" s="218"/>
      <c r="G3" s="218"/>
      <c r="H3" s="218"/>
      <c r="I3" s="218"/>
      <c r="J3" s="218"/>
      <c r="K3" s="218"/>
      <c r="L3" s="218"/>
      <c r="M3" s="218"/>
      <c r="N3" s="218"/>
      <c r="O3" s="217"/>
      <c r="P3" s="217"/>
      <c r="Q3" s="217"/>
      <c r="R3" s="217"/>
      <c r="S3" s="217"/>
      <c r="T3" s="217"/>
      <c r="U3" s="217"/>
      <c r="V3" s="217"/>
    </row>
    <row r="4" spans="1:22" ht="10.5" customHeight="1" x14ac:dyDescent="0.25">
      <c r="A4" s="218"/>
      <c r="B4" s="218"/>
      <c r="C4" s="218"/>
      <c r="D4" s="218"/>
      <c r="E4" s="218"/>
      <c r="F4" s="218"/>
      <c r="G4" s="218"/>
      <c r="H4" s="218"/>
      <c r="I4" s="218"/>
      <c r="J4" s="218"/>
      <c r="K4" s="218"/>
      <c r="L4" s="218"/>
      <c r="M4" s="218"/>
      <c r="N4" s="218"/>
      <c r="O4" s="217"/>
      <c r="P4" s="217"/>
      <c r="Q4" s="217"/>
      <c r="R4" s="217"/>
      <c r="S4" s="217"/>
      <c r="T4" s="217"/>
      <c r="U4" s="217"/>
      <c r="V4" s="217"/>
    </row>
    <row r="5" spans="1:22" ht="32.25" customHeight="1" x14ac:dyDescent="0.25">
      <c r="A5" s="216" t="s">
        <v>104</v>
      </c>
      <c r="B5" s="216"/>
      <c r="C5" s="216"/>
      <c r="D5" s="216"/>
      <c r="E5" s="216"/>
      <c r="F5" s="216"/>
      <c r="G5" s="216"/>
      <c r="H5" s="216"/>
      <c r="I5" s="216"/>
      <c r="J5" s="216"/>
      <c r="K5" s="216"/>
      <c r="L5" s="216"/>
      <c r="M5" s="216"/>
      <c r="N5" s="216"/>
      <c r="O5" s="217"/>
      <c r="P5" s="217"/>
      <c r="Q5" s="217"/>
      <c r="R5" s="217"/>
      <c r="S5" s="217"/>
      <c r="T5" s="217"/>
      <c r="U5" s="217"/>
      <c r="V5" s="217"/>
    </row>
    <row r="6" spans="1:22" ht="81.75" customHeight="1" x14ac:dyDescent="0.25">
      <c r="A6" s="216" t="s">
        <v>103</v>
      </c>
      <c r="B6" s="216"/>
      <c r="C6" s="216"/>
      <c r="D6" s="216"/>
      <c r="E6" s="216"/>
      <c r="F6" s="216"/>
      <c r="G6" s="216"/>
      <c r="H6" s="216"/>
      <c r="I6" s="216"/>
      <c r="J6" s="216"/>
      <c r="K6" s="216"/>
      <c r="L6" s="216"/>
      <c r="M6" s="216"/>
      <c r="N6" s="216"/>
      <c r="O6" s="217"/>
      <c r="P6" s="217"/>
      <c r="Q6" s="217"/>
      <c r="R6" s="217"/>
      <c r="S6" s="217"/>
      <c r="T6" s="217"/>
      <c r="U6" s="217"/>
      <c r="V6" s="217"/>
    </row>
    <row r="7" spans="1:22" x14ac:dyDescent="0.25">
      <c r="A7" s="216"/>
      <c r="B7" s="216"/>
      <c r="C7" s="216"/>
      <c r="D7" s="216"/>
      <c r="E7" s="216"/>
      <c r="F7" s="216"/>
      <c r="G7" s="216"/>
      <c r="H7" s="216"/>
      <c r="I7" s="216"/>
      <c r="J7" s="216"/>
      <c r="K7" s="216"/>
      <c r="L7" s="216"/>
      <c r="M7" s="216"/>
      <c r="N7" s="216"/>
      <c r="O7" s="217"/>
      <c r="P7" s="217"/>
      <c r="Q7" s="217"/>
      <c r="R7" s="217"/>
      <c r="S7" s="217"/>
      <c r="T7" s="217"/>
      <c r="U7" s="217"/>
      <c r="V7" s="217"/>
    </row>
    <row r="8" spans="1:22" ht="9.75" customHeight="1" x14ac:dyDescent="0.25">
      <c r="A8" s="219" t="s">
        <v>76</v>
      </c>
      <c r="B8" s="219"/>
      <c r="C8" s="219"/>
      <c r="D8" s="219"/>
      <c r="E8" s="219"/>
      <c r="F8" s="219"/>
      <c r="G8" s="219"/>
      <c r="H8" s="219"/>
      <c r="I8" s="219"/>
      <c r="J8" s="219"/>
      <c r="K8" s="219"/>
      <c r="L8" s="219"/>
      <c r="M8" s="219"/>
      <c r="N8" s="219"/>
      <c r="O8" s="219"/>
      <c r="P8" s="219"/>
      <c r="Q8" s="219"/>
      <c r="R8" s="219"/>
      <c r="S8" s="219"/>
      <c r="T8" s="219"/>
      <c r="U8" s="219"/>
      <c r="V8" s="219"/>
    </row>
    <row r="9" spans="1:22" ht="15.75" customHeight="1" x14ac:dyDescent="0.25">
      <c r="A9" s="219"/>
      <c r="B9" s="219"/>
      <c r="C9" s="219"/>
      <c r="D9" s="219"/>
      <c r="E9" s="219"/>
      <c r="F9" s="219"/>
      <c r="G9" s="219"/>
      <c r="H9" s="219"/>
      <c r="I9" s="219"/>
      <c r="J9" s="219"/>
      <c r="K9" s="219"/>
      <c r="L9" s="219"/>
      <c r="M9" s="219"/>
      <c r="N9" s="219"/>
      <c r="O9" s="219"/>
      <c r="P9" s="219"/>
      <c r="Q9" s="219"/>
      <c r="R9" s="219"/>
      <c r="S9" s="219"/>
      <c r="T9" s="219"/>
      <c r="U9" s="219"/>
      <c r="V9" s="219"/>
    </row>
    <row r="10" spans="1:22" ht="36" customHeight="1" thickBot="1" x14ac:dyDescent="0.3">
      <c r="O10" s="103"/>
      <c r="P10" s="103"/>
      <c r="Q10" s="103"/>
      <c r="R10" s="103"/>
      <c r="S10" s="103"/>
      <c r="T10" s="103"/>
      <c r="U10" s="103"/>
      <c r="V10" s="104"/>
    </row>
    <row r="11" spans="1:22" ht="64.5" customHeight="1" thickTop="1" x14ac:dyDescent="0.25">
      <c r="A11" s="220" t="s">
        <v>77</v>
      </c>
      <c r="B11" s="223" t="s">
        <v>78</v>
      </c>
      <c r="C11" s="224"/>
      <c r="D11" s="224"/>
      <c r="E11" s="105">
        <v>1</v>
      </c>
      <c r="F11" s="223" t="s">
        <v>78</v>
      </c>
      <c r="G11" s="224"/>
      <c r="H11" s="224"/>
      <c r="I11" s="105">
        <v>2</v>
      </c>
      <c r="J11" s="223" t="s">
        <v>78</v>
      </c>
      <c r="K11" s="224"/>
      <c r="L11" s="224"/>
      <c r="M11" s="105">
        <v>3</v>
      </c>
      <c r="N11" s="225" t="s">
        <v>79</v>
      </c>
      <c r="O11" s="228" t="s">
        <v>80</v>
      </c>
      <c r="P11" s="228"/>
      <c r="Q11" s="228"/>
      <c r="R11" s="228"/>
      <c r="S11" s="228"/>
      <c r="T11" s="228"/>
      <c r="U11" s="228"/>
      <c r="V11" s="228"/>
    </row>
    <row r="12" spans="1:22" ht="64.5" customHeight="1" thickBot="1" x14ac:dyDescent="0.3">
      <c r="A12" s="221"/>
      <c r="B12" s="106">
        <v>1</v>
      </c>
      <c r="C12" s="107">
        <v>2</v>
      </c>
      <c r="D12" s="107">
        <v>3</v>
      </c>
      <c r="E12" s="108">
        <v>4</v>
      </c>
      <c r="F12" s="106">
        <v>1</v>
      </c>
      <c r="G12" s="107">
        <v>2</v>
      </c>
      <c r="H12" s="107">
        <v>3</v>
      </c>
      <c r="I12" s="108">
        <v>4</v>
      </c>
      <c r="J12" s="106">
        <v>1</v>
      </c>
      <c r="K12" s="107">
        <v>2</v>
      </c>
      <c r="L12" s="107">
        <v>3</v>
      </c>
      <c r="M12" s="108">
        <v>4</v>
      </c>
      <c r="N12" s="226"/>
      <c r="O12" s="109">
        <v>1</v>
      </c>
      <c r="P12" s="110">
        <v>1</v>
      </c>
      <c r="Q12" s="110">
        <v>1</v>
      </c>
      <c r="R12" s="110">
        <v>1</v>
      </c>
      <c r="S12" s="110">
        <v>1</v>
      </c>
      <c r="T12" s="110">
        <v>1</v>
      </c>
      <c r="U12" s="110">
        <v>1</v>
      </c>
      <c r="V12" s="110">
        <v>1</v>
      </c>
    </row>
    <row r="13" spans="1:22" ht="132.75" customHeight="1" x14ac:dyDescent="0.25">
      <c r="A13" s="221"/>
      <c r="B13" s="239"/>
      <c r="C13" s="240"/>
      <c r="D13" s="240"/>
      <c r="E13" s="241"/>
      <c r="F13" s="239"/>
      <c r="G13" s="240"/>
      <c r="H13" s="240"/>
      <c r="I13" s="241"/>
      <c r="J13" s="239"/>
      <c r="K13" s="240"/>
      <c r="L13" s="240"/>
      <c r="M13" s="241"/>
      <c r="N13" s="226"/>
      <c r="O13" s="231" t="str">
        <f>+'Presupuesto Oficial'!C18</f>
        <v>Director interventoría</v>
      </c>
      <c r="P13" s="229" t="str">
        <f>+'Presupuesto Oficial'!C19</f>
        <v>Ingeniero Residente de Interventoría</v>
      </c>
      <c r="Q13" s="229" t="str">
        <f>+'Presupuesto Oficial'!C20</f>
        <v xml:space="preserve">Especialista Estructural y/o pavimentos </v>
      </c>
      <c r="R13" s="229" t="str">
        <f>+'Presupuesto Oficial'!C21</f>
        <v xml:space="preserve">Profesional Ambiental </v>
      </c>
      <c r="S13" s="229" t="str">
        <f>+'Presupuesto Oficial'!C22</f>
        <v>Profesional Social</v>
      </c>
      <c r="T13" s="229" t="str">
        <f>+'Presupuesto Oficial'!C24</f>
        <v xml:space="preserve">Inspector </v>
      </c>
      <c r="U13" s="229" t="str">
        <f>+'Presupuesto Oficial'!C26</f>
        <v xml:space="preserve">Secretaria </v>
      </c>
      <c r="V13" s="229" t="str">
        <f>+'Presupuesto Oficial'!C28</f>
        <v xml:space="preserve">Conductor </v>
      </c>
    </row>
    <row r="14" spans="1:22" ht="69.75" customHeight="1" thickBot="1" x14ac:dyDescent="0.3">
      <c r="A14" s="222"/>
      <c r="B14" s="242"/>
      <c r="C14" s="243"/>
      <c r="D14" s="243"/>
      <c r="E14" s="244"/>
      <c r="F14" s="242"/>
      <c r="G14" s="243"/>
      <c r="H14" s="243"/>
      <c r="I14" s="244"/>
      <c r="J14" s="242"/>
      <c r="K14" s="243"/>
      <c r="L14" s="243"/>
      <c r="M14" s="244"/>
      <c r="N14" s="227"/>
      <c r="O14" s="232"/>
      <c r="P14" s="230"/>
      <c r="Q14" s="230"/>
      <c r="R14" s="230"/>
      <c r="S14" s="230"/>
      <c r="T14" s="230"/>
      <c r="U14" s="230"/>
      <c r="V14" s="230"/>
    </row>
    <row r="15" spans="1:22" ht="69.75" customHeight="1" thickBot="1" x14ac:dyDescent="0.3">
      <c r="A15" s="111" t="s">
        <v>81</v>
      </c>
      <c r="B15" s="112">
        <v>1</v>
      </c>
      <c r="C15" s="113">
        <v>1</v>
      </c>
      <c r="D15" s="113">
        <v>1</v>
      </c>
      <c r="E15" s="114">
        <v>1</v>
      </c>
      <c r="F15" s="115"/>
      <c r="G15" s="115"/>
      <c r="H15" s="115"/>
      <c r="I15" s="116"/>
      <c r="J15" s="115"/>
      <c r="K15" s="115"/>
      <c r="L15" s="115"/>
      <c r="M15" s="116"/>
      <c r="N15" s="117" t="s">
        <v>82</v>
      </c>
      <c r="O15" s="118">
        <v>0.04</v>
      </c>
      <c r="P15" s="118">
        <v>0</v>
      </c>
      <c r="Q15" s="118">
        <v>0.1</v>
      </c>
      <c r="R15" s="118">
        <v>0.2</v>
      </c>
      <c r="S15" s="118">
        <v>0.1</v>
      </c>
      <c r="T15" s="119">
        <v>0.05</v>
      </c>
      <c r="U15" s="165">
        <v>0.05</v>
      </c>
      <c r="V15" s="119">
        <v>0.5</v>
      </c>
    </row>
    <row r="16" spans="1:22" ht="60" customHeight="1" thickBot="1" x14ac:dyDescent="0.3">
      <c r="A16" s="120" t="s">
        <v>83</v>
      </c>
      <c r="B16" s="121"/>
      <c r="C16" s="122"/>
      <c r="D16" s="122">
        <v>1</v>
      </c>
      <c r="E16" s="123">
        <v>1</v>
      </c>
      <c r="F16" s="124">
        <v>1</v>
      </c>
      <c r="G16" s="125">
        <v>1</v>
      </c>
      <c r="H16" s="125">
        <v>1</v>
      </c>
      <c r="I16" s="126">
        <v>1</v>
      </c>
      <c r="J16" s="124">
        <v>1</v>
      </c>
      <c r="K16" s="125">
        <v>1</v>
      </c>
      <c r="L16" s="125">
        <v>1</v>
      </c>
      <c r="M16" s="126">
        <v>1</v>
      </c>
      <c r="N16" s="117" t="s">
        <v>96</v>
      </c>
      <c r="O16" s="127">
        <v>0.04</v>
      </c>
      <c r="P16" s="127">
        <v>2</v>
      </c>
      <c r="Q16" s="127">
        <v>0.05</v>
      </c>
      <c r="R16" s="127">
        <v>0.1</v>
      </c>
      <c r="S16" s="127">
        <v>0.05</v>
      </c>
      <c r="T16" s="119">
        <v>0.9</v>
      </c>
      <c r="U16" s="165">
        <v>0.1</v>
      </c>
      <c r="V16" s="119">
        <v>2</v>
      </c>
    </row>
    <row r="17" spans="1:22" ht="63.75" customHeight="1" thickBot="1" x14ac:dyDescent="0.3">
      <c r="A17" s="128" t="s">
        <v>84</v>
      </c>
      <c r="B17" s="129">
        <v>1</v>
      </c>
      <c r="C17" s="130">
        <v>1</v>
      </c>
      <c r="D17" s="130">
        <v>1</v>
      </c>
      <c r="E17" s="131">
        <v>1</v>
      </c>
      <c r="F17" s="132">
        <v>1</v>
      </c>
      <c r="G17" s="133">
        <v>1</v>
      </c>
      <c r="H17" s="133">
        <v>1</v>
      </c>
      <c r="I17" s="131">
        <v>1</v>
      </c>
      <c r="J17" s="132">
        <v>1</v>
      </c>
      <c r="K17" s="133">
        <v>1</v>
      </c>
      <c r="L17" s="133">
        <v>1</v>
      </c>
      <c r="M17" s="131">
        <v>1</v>
      </c>
      <c r="N17" s="117" t="s">
        <v>96</v>
      </c>
      <c r="O17" s="127">
        <v>2.5000000000000001E-2</v>
      </c>
      <c r="P17" s="127">
        <v>0.05</v>
      </c>
      <c r="Q17" s="127">
        <v>2.5000000000000001E-2</v>
      </c>
      <c r="R17" s="127">
        <v>0.1</v>
      </c>
      <c r="S17" s="127">
        <v>2.5000000000000001E-2</v>
      </c>
      <c r="T17" s="119">
        <v>0.8</v>
      </c>
      <c r="U17" s="165">
        <v>0.1</v>
      </c>
      <c r="V17" s="119">
        <v>0</v>
      </c>
    </row>
    <row r="18" spans="1:22" ht="51" customHeight="1" thickBot="1" x14ac:dyDescent="0.3">
      <c r="A18" s="135" t="s">
        <v>85</v>
      </c>
      <c r="B18" s="129">
        <v>1</v>
      </c>
      <c r="C18" s="130">
        <v>1</v>
      </c>
      <c r="D18" s="130">
        <v>1</v>
      </c>
      <c r="E18" s="131">
        <v>1</v>
      </c>
      <c r="F18" s="136">
        <v>1</v>
      </c>
      <c r="G18" s="137">
        <v>1</v>
      </c>
      <c r="H18" s="137">
        <v>1</v>
      </c>
      <c r="I18" s="138">
        <v>1</v>
      </c>
      <c r="J18" s="136">
        <v>1</v>
      </c>
      <c r="K18" s="137">
        <v>1</v>
      </c>
      <c r="L18" s="137">
        <v>1</v>
      </c>
      <c r="M18" s="138">
        <v>1</v>
      </c>
      <c r="N18" s="117" t="s">
        <v>86</v>
      </c>
      <c r="O18" s="127">
        <v>2.5000000000000001E-2</v>
      </c>
      <c r="P18" s="127">
        <v>0.08</v>
      </c>
      <c r="Q18" s="127">
        <v>0.06</v>
      </c>
      <c r="R18" s="127">
        <v>0.05</v>
      </c>
      <c r="S18" s="127">
        <v>0.06</v>
      </c>
      <c r="T18" s="119">
        <v>0.1</v>
      </c>
      <c r="U18" s="165">
        <v>0.3</v>
      </c>
      <c r="V18" s="119">
        <v>0</v>
      </c>
    </row>
    <row r="19" spans="1:22" ht="56.25" customHeight="1" thickBot="1" x14ac:dyDescent="0.3">
      <c r="A19" s="135" t="s">
        <v>87</v>
      </c>
      <c r="B19" s="121"/>
      <c r="C19" s="122"/>
      <c r="D19" s="122"/>
      <c r="E19" s="140">
        <v>1</v>
      </c>
      <c r="F19" s="121"/>
      <c r="G19" s="122"/>
      <c r="H19" s="122"/>
      <c r="I19" s="140">
        <v>1</v>
      </c>
      <c r="J19" s="121"/>
      <c r="K19" s="122"/>
      <c r="L19" s="122"/>
      <c r="M19" s="140">
        <v>1</v>
      </c>
      <c r="N19" s="117" t="s">
        <v>96</v>
      </c>
      <c r="O19" s="118">
        <v>0.03</v>
      </c>
      <c r="P19" s="118">
        <v>0.2</v>
      </c>
      <c r="Q19" s="118">
        <v>0.1</v>
      </c>
      <c r="R19" s="118">
        <v>0.1</v>
      </c>
      <c r="S19" s="118">
        <v>0.05</v>
      </c>
      <c r="T19" s="119">
        <v>0.1</v>
      </c>
      <c r="U19" s="165">
        <v>0.3</v>
      </c>
      <c r="V19" s="119">
        <v>0</v>
      </c>
    </row>
    <row r="20" spans="1:22" ht="54.75" customHeight="1" thickBot="1" x14ac:dyDescent="0.3">
      <c r="A20" s="135" t="s">
        <v>88</v>
      </c>
      <c r="B20" s="136"/>
      <c r="C20" s="139"/>
      <c r="D20" s="139"/>
      <c r="E20" s="138">
        <v>1</v>
      </c>
      <c r="F20" s="136"/>
      <c r="G20" s="136"/>
      <c r="H20" s="136"/>
      <c r="I20" s="138">
        <v>1</v>
      </c>
      <c r="J20" s="136"/>
      <c r="K20" s="136"/>
      <c r="L20" s="136"/>
      <c r="M20" s="138">
        <v>1</v>
      </c>
      <c r="N20" s="117" t="s">
        <v>97</v>
      </c>
      <c r="O20" s="127">
        <v>0.03</v>
      </c>
      <c r="P20" s="127">
        <v>0.05</v>
      </c>
      <c r="Q20" s="127">
        <v>0.05</v>
      </c>
      <c r="R20" s="127">
        <v>0.05</v>
      </c>
      <c r="S20" s="127">
        <v>0.04</v>
      </c>
      <c r="T20" s="119">
        <v>0.05</v>
      </c>
      <c r="U20" s="165">
        <v>0.2</v>
      </c>
      <c r="V20" s="119">
        <v>0</v>
      </c>
    </row>
    <row r="21" spans="1:22" ht="56.25" customHeight="1" thickBot="1" x14ac:dyDescent="0.3">
      <c r="A21" s="135" t="s">
        <v>89</v>
      </c>
      <c r="B21" s="121"/>
      <c r="C21" s="122"/>
      <c r="D21" s="122"/>
      <c r="E21" s="123"/>
      <c r="F21" s="115"/>
      <c r="G21" s="113"/>
      <c r="H21" s="113"/>
      <c r="I21" s="114"/>
      <c r="J21" s="115"/>
      <c r="K21" s="113"/>
      <c r="L21" s="141"/>
      <c r="M21" s="142">
        <v>1</v>
      </c>
      <c r="N21" s="117" t="s">
        <v>97</v>
      </c>
      <c r="O21" s="143">
        <v>0.03</v>
      </c>
      <c r="P21" s="143">
        <v>0.02</v>
      </c>
      <c r="Q21" s="143">
        <v>0.03</v>
      </c>
      <c r="R21" s="143">
        <v>0.1</v>
      </c>
      <c r="S21" s="143">
        <v>0.03</v>
      </c>
      <c r="T21" s="119">
        <v>0</v>
      </c>
      <c r="U21" s="165">
        <v>0.3</v>
      </c>
      <c r="V21" s="119">
        <v>0</v>
      </c>
    </row>
    <row r="22" spans="1:22" ht="44.25" customHeight="1" thickBot="1" x14ac:dyDescent="0.3">
      <c r="A22" s="135" t="s">
        <v>90</v>
      </c>
      <c r="B22" s="144"/>
      <c r="C22" s="139"/>
      <c r="D22" s="139"/>
      <c r="E22" s="138"/>
      <c r="F22" s="121"/>
      <c r="G22" s="122"/>
      <c r="H22" s="122"/>
      <c r="I22" s="123"/>
      <c r="J22" s="121"/>
      <c r="K22" s="122"/>
      <c r="L22" s="122"/>
      <c r="M22" s="142">
        <v>1</v>
      </c>
      <c r="N22" s="117" t="s">
        <v>96</v>
      </c>
      <c r="O22" s="127">
        <v>0.04</v>
      </c>
      <c r="P22" s="127">
        <v>0.05</v>
      </c>
      <c r="Q22" s="127">
        <v>0.04</v>
      </c>
      <c r="R22" s="127">
        <v>0.1</v>
      </c>
      <c r="S22" s="127">
        <v>0.04</v>
      </c>
      <c r="T22" s="119">
        <v>0</v>
      </c>
      <c r="U22" s="165">
        <v>0.2</v>
      </c>
      <c r="V22" s="119">
        <v>0</v>
      </c>
    </row>
    <row r="23" spans="1:22" ht="37.5" customHeight="1" thickBot="1" x14ac:dyDescent="0.3">
      <c r="A23" s="135" t="s">
        <v>91</v>
      </c>
      <c r="B23" s="121"/>
      <c r="C23" s="122"/>
      <c r="D23" s="122"/>
      <c r="E23" s="123"/>
      <c r="F23" s="134"/>
      <c r="G23" s="130"/>
      <c r="H23" s="130"/>
      <c r="I23" s="131"/>
      <c r="J23" s="132"/>
      <c r="K23" s="132"/>
      <c r="L23" s="132"/>
      <c r="M23" s="142">
        <v>1</v>
      </c>
      <c r="N23" s="117" t="s">
        <v>97</v>
      </c>
      <c r="O23" s="145">
        <v>0.04</v>
      </c>
      <c r="P23" s="145">
        <v>0.05</v>
      </c>
      <c r="Q23" s="145">
        <v>0.04</v>
      </c>
      <c r="R23" s="145">
        <v>0.2</v>
      </c>
      <c r="S23" s="145">
        <v>0.1</v>
      </c>
      <c r="T23" s="119">
        <v>0</v>
      </c>
      <c r="U23" s="165">
        <v>0.25</v>
      </c>
      <c r="V23" s="119">
        <v>0</v>
      </c>
    </row>
    <row r="24" spans="1:22" ht="24.75" customHeight="1" thickBot="1" x14ac:dyDescent="0.3">
      <c r="A24" s="135" t="s">
        <v>92</v>
      </c>
      <c r="B24" s="233" t="s">
        <v>92</v>
      </c>
      <c r="C24" s="234"/>
      <c r="D24" s="234"/>
      <c r="E24" s="234"/>
      <c r="F24" s="234"/>
      <c r="G24" s="234"/>
      <c r="H24" s="234"/>
      <c r="I24" s="234"/>
      <c r="J24" s="235"/>
      <c r="K24" s="235"/>
      <c r="L24" s="235"/>
      <c r="M24" s="235"/>
      <c r="N24" s="146" t="s">
        <v>93</v>
      </c>
      <c r="O24" s="147">
        <f t="shared" ref="O24:V24" si="0">SUM(O15:O23)/2.5</f>
        <v>0.12</v>
      </c>
      <c r="P24" s="147">
        <f t="shared" si="0"/>
        <v>0.99999999999999978</v>
      </c>
      <c r="Q24" s="147">
        <f t="shared" si="0"/>
        <v>0.19800000000000001</v>
      </c>
      <c r="R24" s="147">
        <f t="shared" si="0"/>
        <v>0.4</v>
      </c>
      <c r="S24" s="147">
        <f t="shared" si="0"/>
        <v>0.19800000000000001</v>
      </c>
      <c r="T24" s="147">
        <f t="shared" si="0"/>
        <v>0.8</v>
      </c>
      <c r="U24" s="147">
        <f t="shared" si="0"/>
        <v>0.72</v>
      </c>
      <c r="V24" s="147">
        <f t="shared" si="0"/>
        <v>1</v>
      </c>
    </row>
    <row r="25" spans="1:22" ht="33" customHeight="1" thickBot="1" x14ac:dyDescent="0.3">
      <c r="A25" s="148"/>
      <c r="B25" s="236"/>
      <c r="C25" s="237"/>
      <c r="D25" s="237"/>
      <c r="E25" s="237"/>
      <c r="F25" s="237"/>
      <c r="G25" s="237"/>
      <c r="H25" s="237"/>
      <c r="I25" s="237"/>
      <c r="J25" s="237"/>
      <c r="K25" s="237"/>
      <c r="L25" s="237"/>
      <c r="M25" s="237"/>
      <c r="N25" s="149" t="s">
        <v>94</v>
      </c>
      <c r="O25" s="150">
        <f t="shared" ref="O25:V25" si="1">+O24*2.5</f>
        <v>0.3</v>
      </c>
      <c r="P25" s="150">
        <f t="shared" si="1"/>
        <v>2.4999999999999996</v>
      </c>
      <c r="Q25" s="150">
        <f t="shared" si="1"/>
        <v>0.495</v>
      </c>
      <c r="R25" s="150">
        <f t="shared" si="1"/>
        <v>1</v>
      </c>
      <c r="S25" s="150">
        <f t="shared" si="1"/>
        <v>0.495</v>
      </c>
      <c r="T25" s="150">
        <f t="shared" si="1"/>
        <v>2</v>
      </c>
      <c r="U25" s="150">
        <f t="shared" si="1"/>
        <v>1.7999999999999998</v>
      </c>
      <c r="V25" s="150">
        <f t="shared" si="1"/>
        <v>2.5</v>
      </c>
    </row>
    <row r="26" spans="1:22" ht="17.25" thickTop="1" x14ac:dyDescent="0.25">
      <c r="A26" s="151"/>
      <c r="N26" s="102" t="s">
        <v>92</v>
      </c>
      <c r="V26" s="152"/>
    </row>
    <row r="27" spans="1:22" x14ac:dyDescent="0.25">
      <c r="A27" s="153"/>
      <c r="C27" s="154"/>
      <c r="D27" s="154"/>
      <c r="N27" s="155"/>
      <c r="O27" s="156"/>
      <c r="P27" s="156"/>
      <c r="Q27" s="156"/>
      <c r="R27" s="156"/>
      <c r="S27" s="156"/>
      <c r="T27" s="156"/>
      <c r="U27" s="156"/>
      <c r="V27" s="156"/>
    </row>
    <row r="28" spans="1:22" x14ac:dyDescent="0.25">
      <c r="A28" s="157"/>
      <c r="C28" s="154"/>
      <c r="D28" s="154"/>
      <c r="E28" s="154"/>
      <c r="F28" s="154"/>
      <c r="G28" s="154"/>
      <c r="H28" s="154"/>
      <c r="I28" s="154"/>
      <c r="J28" s="154"/>
      <c r="K28" s="154"/>
      <c r="L28" s="154"/>
      <c r="M28" s="154"/>
      <c r="N28" s="154"/>
      <c r="O28" s="158"/>
      <c r="P28" s="158"/>
      <c r="Q28" s="158"/>
      <c r="R28" s="158"/>
      <c r="S28" s="158"/>
      <c r="T28" s="158"/>
      <c r="U28" s="158"/>
      <c r="V28" s="158"/>
    </row>
    <row r="29" spans="1:22" ht="15" customHeight="1" x14ac:dyDescent="0.25"/>
    <row r="31" spans="1:22" x14ac:dyDescent="0.25">
      <c r="A31" s="160"/>
      <c r="B31" s="161"/>
      <c r="C31" s="161"/>
      <c r="D31" s="162"/>
      <c r="E31" s="163"/>
      <c r="F31" s="163"/>
      <c r="G31" s="163"/>
      <c r="H31" s="163"/>
      <c r="I31" s="163"/>
      <c r="J31" s="163"/>
      <c r="K31" s="163"/>
      <c r="L31" s="163"/>
      <c r="M31" s="163"/>
      <c r="O31" s="164"/>
      <c r="P31" s="164"/>
      <c r="Q31" s="164"/>
      <c r="R31" s="164"/>
      <c r="S31" s="164"/>
      <c r="T31" s="164"/>
      <c r="U31" s="164"/>
    </row>
    <row r="32" spans="1:22" x14ac:dyDescent="0.25">
      <c r="A32" s="238"/>
      <c r="B32" s="238"/>
      <c r="C32" s="238"/>
      <c r="D32" s="238"/>
      <c r="E32" s="238"/>
      <c r="F32" s="238"/>
      <c r="G32" s="238"/>
      <c r="H32" s="238"/>
      <c r="I32" s="238"/>
      <c r="J32" s="238"/>
      <c r="K32" s="238"/>
      <c r="L32" s="238"/>
      <c r="M32" s="238"/>
      <c r="O32" s="164"/>
      <c r="P32" s="164"/>
      <c r="Q32" s="164"/>
      <c r="R32" s="164"/>
      <c r="S32" s="164"/>
      <c r="T32" s="164"/>
      <c r="U32" s="164"/>
    </row>
    <row r="33" spans="1:21" ht="16.5" customHeight="1" x14ac:dyDescent="0.25">
      <c r="A33" s="245" t="s">
        <v>69</v>
      </c>
      <c r="B33" s="245"/>
      <c r="C33" s="245"/>
      <c r="D33" s="245"/>
      <c r="E33" s="245"/>
      <c r="F33" s="245"/>
      <c r="G33" s="245"/>
      <c r="H33" s="245"/>
      <c r="I33" s="245"/>
      <c r="J33" s="245"/>
      <c r="K33" s="245"/>
      <c r="L33" s="245"/>
      <c r="M33" s="245"/>
      <c r="O33" s="164" t="s">
        <v>92</v>
      </c>
      <c r="P33" s="164"/>
      <c r="Q33" s="164"/>
      <c r="R33" s="164"/>
      <c r="S33" s="164"/>
      <c r="T33" s="164"/>
      <c r="U33" s="164"/>
    </row>
    <row r="34" spans="1:21" x14ac:dyDescent="0.25">
      <c r="O34" s="164" t="s">
        <v>92</v>
      </c>
      <c r="P34" s="164"/>
      <c r="Q34" s="164"/>
      <c r="R34" s="164"/>
      <c r="S34" s="164"/>
      <c r="T34" s="164"/>
      <c r="U34" s="164"/>
    </row>
    <row r="35" spans="1:21" x14ac:dyDescent="0.25">
      <c r="O35" s="164" t="s">
        <v>95</v>
      </c>
      <c r="P35" s="164"/>
      <c r="Q35" s="164"/>
      <c r="R35" s="164"/>
      <c r="S35" s="164"/>
      <c r="T35" s="164"/>
      <c r="U35" s="164"/>
    </row>
    <row r="36" spans="1:21" x14ac:dyDescent="0.25">
      <c r="O36" s="164" t="s">
        <v>92</v>
      </c>
      <c r="P36" s="164"/>
      <c r="Q36" s="164"/>
      <c r="R36" s="164"/>
      <c r="S36" s="164"/>
      <c r="T36" s="164"/>
      <c r="U36" s="164"/>
    </row>
    <row r="37" spans="1:21" x14ac:dyDescent="0.25">
      <c r="O37" s="164" t="s">
        <v>92</v>
      </c>
      <c r="P37" s="164"/>
      <c r="Q37" s="164"/>
      <c r="R37" s="164"/>
      <c r="S37" s="164"/>
      <c r="T37" s="164"/>
      <c r="U37" s="164"/>
    </row>
    <row r="38" spans="1:21" x14ac:dyDescent="0.25">
      <c r="O38" s="164" t="s">
        <v>92</v>
      </c>
      <c r="P38" s="164"/>
      <c r="Q38" s="164"/>
      <c r="R38" s="164"/>
      <c r="S38" s="164"/>
      <c r="T38" s="164"/>
      <c r="U38" s="164"/>
    </row>
    <row r="39" spans="1:21" x14ac:dyDescent="0.25">
      <c r="O39" s="164" t="s">
        <v>92</v>
      </c>
      <c r="P39" s="164"/>
      <c r="Q39" s="164"/>
      <c r="R39" s="164"/>
      <c r="S39" s="164"/>
      <c r="T39" s="164"/>
      <c r="U39" s="164"/>
    </row>
    <row r="40" spans="1:21" x14ac:dyDescent="0.25">
      <c r="O40" s="164" t="s">
        <v>92</v>
      </c>
      <c r="P40" s="164"/>
      <c r="Q40" s="164"/>
      <c r="R40" s="164"/>
      <c r="S40" s="164"/>
      <c r="T40" s="164"/>
      <c r="U40" s="164"/>
    </row>
    <row r="41" spans="1:21" x14ac:dyDescent="0.25">
      <c r="O41" s="164" t="s">
        <v>92</v>
      </c>
      <c r="P41" s="164"/>
      <c r="Q41" s="164"/>
      <c r="R41" s="164"/>
      <c r="S41" s="164"/>
      <c r="T41" s="164"/>
      <c r="U41" s="164"/>
    </row>
    <row r="42" spans="1:21" x14ac:dyDescent="0.25">
      <c r="O42" s="152" t="s">
        <v>92</v>
      </c>
    </row>
    <row r="43" spans="1:21" x14ac:dyDescent="0.25">
      <c r="O43" s="152" t="s">
        <v>92</v>
      </c>
    </row>
    <row r="58" ht="15" customHeight="1" x14ac:dyDescent="0.25"/>
  </sheetData>
  <mergeCells count="29">
    <mergeCell ref="A33:M33"/>
    <mergeCell ref="Q13:Q14"/>
    <mergeCell ref="R13:R14"/>
    <mergeCell ref="S13:S14"/>
    <mergeCell ref="T13:T14"/>
    <mergeCell ref="B24:M24"/>
    <mergeCell ref="B25:M25"/>
    <mergeCell ref="A32:M32"/>
    <mergeCell ref="B13:E14"/>
    <mergeCell ref="F13:I14"/>
    <mergeCell ref="J13:M14"/>
    <mergeCell ref="A7:V7"/>
    <mergeCell ref="A8:V9"/>
    <mergeCell ref="A11:A14"/>
    <mergeCell ref="B11:D11"/>
    <mergeCell ref="F11:H11"/>
    <mergeCell ref="J11:L11"/>
    <mergeCell ref="N11:N14"/>
    <mergeCell ref="O11:V11"/>
    <mergeCell ref="V13:V14"/>
    <mergeCell ref="O13:O14"/>
    <mergeCell ref="U13:U14"/>
    <mergeCell ref="P13:P14"/>
    <mergeCell ref="A6:V6"/>
    <mergeCell ref="A1:V1"/>
    <mergeCell ref="A2:V2"/>
    <mergeCell ref="A3:V3"/>
    <mergeCell ref="A4:V4"/>
    <mergeCell ref="A5:V5"/>
  </mergeCells>
  <conditionalFormatting sqref="N24 B24 M21:M23">
    <cfRule type="cellIs" dxfId="9" priority="25" stopIfTrue="1" operator="equal">
      <formula>1</formula>
    </cfRule>
  </conditionalFormatting>
  <conditionalFormatting sqref="B19:D19 B22:L23 B15:M15 B17:M17 C20:D20">
    <cfRule type="cellIs" dxfId="8" priority="24" stopIfTrue="1" operator="equal">
      <formula>1</formula>
    </cfRule>
  </conditionalFormatting>
  <conditionalFormatting sqref="B18:E18">
    <cfRule type="cellIs" dxfId="7" priority="23" stopIfTrue="1" operator="equal">
      <formula>1</formula>
    </cfRule>
  </conditionalFormatting>
  <conditionalFormatting sqref="E19:M20">
    <cfRule type="cellIs" dxfId="6" priority="22" stopIfTrue="1" operator="equal">
      <formula>1</formula>
    </cfRule>
  </conditionalFormatting>
  <conditionalFormatting sqref="B21:D21">
    <cfRule type="cellIs" dxfId="5" priority="21" stopIfTrue="1" operator="equal">
      <formula>1</formula>
    </cfRule>
  </conditionalFormatting>
  <conditionalFormatting sqref="E21:L21">
    <cfRule type="cellIs" dxfId="4" priority="20" stopIfTrue="1" operator="equal">
      <formula>1</formula>
    </cfRule>
  </conditionalFormatting>
  <conditionalFormatting sqref="B16:C16">
    <cfRule type="cellIs" dxfId="3" priority="19" stopIfTrue="1" operator="equal">
      <formula>1</formula>
    </cfRule>
  </conditionalFormatting>
  <conditionalFormatting sqref="D16:M16">
    <cfRule type="cellIs" dxfId="2" priority="8" stopIfTrue="1" operator="equal">
      <formula>1</formula>
    </cfRule>
  </conditionalFormatting>
  <conditionalFormatting sqref="F18:M18">
    <cfRule type="cellIs" dxfId="1" priority="7" stopIfTrue="1" operator="equal">
      <formula>1</formula>
    </cfRule>
  </conditionalFormatting>
  <conditionalFormatting sqref="B20">
    <cfRule type="cellIs" dxfId="0" priority="6" stopIfTrue="1" operator="equal">
      <formula>1</formula>
    </cfRule>
  </conditionalFormatting>
  <printOptions horizontalCentered="1" verticalCentered="1"/>
  <pageMargins left="0.11811023622047245" right="0.11811023622047245" top="0.35433070866141736" bottom="0.35433070866141736" header="0.31496062992125984" footer="0.31496062992125984"/>
  <pageSetup scale="60" orientation="landscape"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Presupuesto Oficial</vt:lpstr>
      <vt:lpstr>propuesta Economica</vt:lpstr>
      <vt:lpstr>CRONOGRAMA Y PLAN DE CARGAS</vt:lpstr>
      <vt:lpstr>'CRONOGRAMA Y PLAN DE CARGAS'!Área_de_impresión</vt:lpstr>
      <vt:lpstr>'CRONOGRAMA Y PLAN DE CARGAS'!Títulos_a_imprimir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Luis Eduardo Ledezma</cp:lastModifiedBy>
  <dcterms:created xsi:type="dcterms:W3CDTF">2023-01-27T03:58:46Z</dcterms:created>
  <dcterms:modified xsi:type="dcterms:W3CDTF">2023-09-22T20:48:30Z</dcterms:modified>
</cp:coreProperties>
</file>