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lmerinod\Desktop\"/>
    </mc:Choice>
  </mc:AlternateContent>
  <xr:revisionPtr revIDLastSave="0" documentId="11_2335F603A386724193F503DB6EC850B65CB9E197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 INTERVENTORIA " sheetId="2" r:id="rId1"/>
    <sheet name="FACTOR MUL" sheetId="3" r:id="rId2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2" l="1"/>
  <c r="E6" i="2"/>
  <c r="G7" i="2" l="1"/>
  <c r="G6" i="2"/>
  <c r="G12" i="2"/>
  <c r="G11" i="2"/>
  <c r="G8" i="2" l="1"/>
  <c r="G14" i="2"/>
  <c r="G16" i="2" l="1"/>
  <c r="G17" i="2" s="1"/>
  <c r="G18" i="2" s="1"/>
</calcChain>
</file>

<file path=xl/sharedStrings.xml><?xml version="1.0" encoding="utf-8"?>
<sst xmlns="http://schemas.openxmlformats.org/spreadsheetml/2006/main" count="75" uniqueCount="65">
  <si>
    <t>PRESUPUESTO INTERVENTORIA</t>
  </si>
  <si>
    <t>OBJETO: INTERVENTORIA AL CONTRATO DE MANTENIMIENTO, ADECUACIONES Y REPARACIONES LOCATIVAS AL COMPLEJO JUDICIAL DE SINCELEJO</t>
  </si>
  <si>
    <t>CONCEPTO</t>
  </si>
  <si>
    <t>A</t>
  </si>
  <si>
    <t>B</t>
  </si>
  <si>
    <t>C</t>
  </si>
  <si>
    <t>D</t>
  </si>
  <si>
    <t>E</t>
  </si>
  <si>
    <t>F</t>
  </si>
  <si>
    <t>PERSONAL PROFESIONAL</t>
  </si>
  <si>
    <t>SUELDO MES BÁSICO</t>
  </si>
  <si>
    <t>% DEDICACIÓN</t>
  </si>
  <si>
    <t>F.M.</t>
  </si>
  <si>
    <t>VALOR MES (AXBXC)</t>
  </si>
  <si>
    <t>N° MESES</t>
  </si>
  <si>
    <t>TOTAL (DXE)</t>
  </si>
  <si>
    <t>INGENIERO CIVIL O ARQUITECTO (DIRECTOR DE INTERVENTORIA)</t>
  </si>
  <si>
    <t>INGENIERO CIVIL O ARQUITECTO (RESIDENTE DE INTERVENTORIA)</t>
  </si>
  <si>
    <t>SUBTOTAL COSTO PERSONAL PROFESONAL (1)</t>
  </si>
  <si>
    <t>OTROS COSTOS DIRECTOS</t>
  </si>
  <si>
    <t>UND</t>
  </si>
  <si>
    <t>CANTIDAD</t>
  </si>
  <si>
    <t>VR UNITARIO</t>
  </si>
  <si>
    <t>TOTAL</t>
  </si>
  <si>
    <r>
      <rPr>
        <sz val="11"/>
        <rFont val="Arial"/>
        <family val="2"/>
      </rPr>
      <t>PAPELERÍA, COMPUTADOR,
IMPRESION DE PLANOS</t>
    </r>
  </si>
  <si>
    <t>GLOBAL</t>
  </si>
  <si>
    <t>DESPLAZAMIENTOS Y VIATICOS</t>
  </si>
  <si>
    <t>SUBTOTAL OTROS COSTOS DIRECTOS (2)</t>
  </si>
  <si>
    <t>RESUMEN GENERAL</t>
  </si>
  <si>
    <t>COSTO TOTAL (1+2)</t>
  </si>
  <si>
    <t>IVA(Sobre Costo Básico 19%)</t>
  </si>
  <si>
    <t>VALOR TOTAL INTERVENTORIA</t>
  </si>
  <si>
    <t>CÁLCULO DEL FACTOR MULTIPLICADOR</t>
  </si>
  <si>
    <t>FACTOR MULTIPLICADOR</t>
  </si>
  <si>
    <t>PORCENTAJE</t>
  </si>
  <si>
    <t>SALARIOS Y PRESTACIONES SOCIALES DE PERSONAL</t>
  </si>
  <si>
    <t>Salarios</t>
  </si>
  <si>
    <t>Prima anual (legal)</t>
  </si>
  <si>
    <t>Cesantías</t>
  </si>
  <si>
    <t>Intereses sobre cesantías</t>
  </si>
  <si>
    <t>Vacaciones</t>
  </si>
  <si>
    <r>
      <rPr>
        <sz val="11"/>
        <rFont val="Arial"/>
        <family val="2"/>
      </rPr>
      <t>Seguridad Social (salud 8,5% + pensión
12%)</t>
    </r>
  </si>
  <si>
    <t>Caja de Compensación Familiar</t>
  </si>
  <si>
    <t>ARL 6,96%</t>
  </si>
  <si>
    <t>Sena</t>
  </si>
  <si>
    <t>ICBF</t>
  </si>
  <si>
    <r>
      <rPr>
        <sz val="11"/>
        <rFont val="Arial"/>
        <family val="2"/>
      </rPr>
      <t>Otros (Auxilios varios, prestaciones
extralegales, Incapacidades no cubiertas)</t>
    </r>
  </si>
  <si>
    <t>Dotación</t>
  </si>
  <si>
    <t>SUBTOTAL</t>
  </si>
  <si>
    <t>GASTOS DIRECTOS</t>
  </si>
  <si>
    <t>Arriendo Oficina</t>
  </si>
  <si>
    <t>Servicios públicos</t>
  </si>
  <si>
    <t>Transportes</t>
  </si>
  <si>
    <t>GASTOS GENERALES</t>
  </si>
  <si>
    <t>Equipos y Mantenimiento Oficina (Aseo)</t>
  </si>
  <si>
    <t>Licenciamiento de software</t>
  </si>
  <si>
    <t>Personal Profesional no facturado</t>
  </si>
  <si>
    <t>COSTOS DIRECTOS NO REEMBOLSABLES</t>
  </si>
  <si>
    <t>Poliza de Calidad</t>
  </si>
  <si>
    <t>Póliza Cumplimiento</t>
  </si>
  <si>
    <t>Póliza Salarios y prestaciones Sociales</t>
  </si>
  <si>
    <t>IMPUESTOS</t>
  </si>
  <si>
    <t>Retefuente</t>
  </si>
  <si>
    <t>ReteICA</t>
  </si>
  <si>
    <r>
      <rPr>
        <b/>
        <sz val="11"/>
        <rFont val="Arial"/>
        <family val="2"/>
      </rPr>
      <t>HONORARIOS (UTILIDAD DEL CONSULTOR
Y COSTOS NO PREVISTOS)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</si>
</sst>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\ #,##0"/>
    <numFmt numFmtId="165" formatCode="0.0"/>
    <numFmt numFmtId="166" formatCode="0."/>
  </numFmts>
  <fonts count="7">
    <font>
      <sz val="10"/>
      <color rgb="FF000000"/>
      <name val="Times New Roman"/>
      <charset val="204"/>
    </font>
    <font>
      <sz val="1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D9D9D9"/>
      </top>
      <bottom style="thin">
        <color rgb="FFD9D9D9"/>
      </bottom>
      <diagonal/>
    </border>
    <border>
      <left style="thin">
        <color rgb="FF000000"/>
      </left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 style="thin">
        <color rgb="FF000000"/>
      </right>
      <top style="thin">
        <color rgb="FFD9D9D9"/>
      </top>
      <bottom style="thin">
        <color rgb="FFD9D9D9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FDFDF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D0"/>
      </right>
      <top style="thin">
        <color rgb="FF000000"/>
      </top>
      <bottom style="thin">
        <color rgb="FF000000"/>
      </bottom>
      <diagonal/>
    </border>
    <border>
      <left/>
      <right style="thin">
        <color rgb="FF0000D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D0"/>
      </right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D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3" fillId="0" borderId="0" applyFont="0" applyFill="0" applyBorder="0" applyAlignment="0" applyProtection="0"/>
  </cellStyleXfs>
  <cellXfs count="88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166" fontId="5" fillId="2" borderId="1" xfId="0" applyNumberFormat="1" applyFont="1" applyFill="1" applyBorder="1" applyAlignment="1">
      <alignment horizontal="right" vertical="top" shrinkToFit="1"/>
    </xf>
    <xf numFmtId="165" fontId="4" fillId="0" borderId="1" xfId="0" applyNumberFormat="1" applyFont="1" applyBorder="1" applyAlignment="1">
      <alignment horizontal="right" vertical="top" shrinkToFit="1"/>
    </xf>
    <xf numFmtId="0" fontId="6" fillId="0" borderId="1" xfId="0" applyFont="1" applyBorder="1" applyAlignment="1">
      <alignment horizontal="left" vertical="top" wrapText="1"/>
    </xf>
    <xf numFmtId="10" fontId="4" fillId="0" borderId="10" xfId="0" applyNumberFormat="1" applyFont="1" applyBorder="1" applyAlignment="1">
      <alignment horizontal="right" vertical="top" shrinkToFit="1"/>
    </xf>
    <xf numFmtId="165" fontId="4" fillId="0" borderId="1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left" vertical="top" wrapText="1"/>
    </xf>
    <xf numFmtId="10" fontId="4" fillId="0" borderId="10" xfId="0" applyNumberFormat="1" applyFont="1" applyBorder="1" applyAlignment="1">
      <alignment horizontal="right" vertical="center" shrinkToFit="1"/>
    </xf>
    <xf numFmtId="2" fontId="4" fillId="0" borderId="1" xfId="0" applyNumberFormat="1" applyFont="1" applyBorder="1" applyAlignment="1">
      <alignment horizontal="right" vertical="top" shrinkToFit="1"/>
    </xf>
    <xf numFmtId="10" fontId="5" fillId="0" borderId="10" xfId="0" applyNumberFormat="1" applyFont="1" applyBorder="1" applyAlignment="1">
      <alignment horizontal="right" vertical="top" shrinkToFit="1"/>
    </xf>
    <xf numFmtId="165" fontId="5" fillId="2" borderId="1" xfId="0" applyNumberFormat="1" applyFont="1" applyFill="1" applyBorder="1" applyAlignment="1">
      <alignment horizontal="right" vertical="top" shrinkToFit="1"/>
    </xf>
    <xf numFmtId="165" fontId="5" fillId="2" borderId="1" xfId="0" applyNumberFormat="1" applyFont="1" applyFill="1" applyBorder="1" applyAlignment="1">
      <alignment horizontal="left" vertical="top" indent="1" shrinkToFit="1"/>
    </xf>
    <xf numFmtId="0" fontId="2" fillId="2" borderId="1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center" wrapText="1"/>
    </xf>
    <xf numFmtId="10" fontId="5" fillId="2" borderId="16" xfId="0" applyNumberFormat="1" applyFont="1" applyFill="1" applyBorder="1" applyAlignment="1">
      <alignment horizontal="right" vertical="top" shrinkToFi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17" xfId="1" applyFont="1" applyBorder="1" applyAlignment="1">
      <alignment vertical="center" wrapText="1"/>
    </xf>
    <xf numFmtId="49" fontId="2" fillId="0" borderId="24" xfId="1" applyNumberFormat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25" xfId="1" applyFont="1" applyBorder="1" applyAlignment="1">
      <alignment vertical="center"/>
    </xf>
    <xf numFmtId="10" fontId="2" fillId="0" borderId="0" xfId="2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 shrinkToFit="1"/>
    </xf>
    <xf numFmtId="9" fontId="4" fillId="0" borderId="1" xfId="0" applyNumberFormat="1" applyFont="1" applyBorder="1" applyAlignment="1">
      <alignment horizontal="center" vertical="center" shrinkToFit="1"/>
    </xf>
    <xf numFmtId="165" fontId="4" fillId="0" borderId="1" xfId="0" applyNumberFormat="1" applyFont="1" applyBorder="1" applyAlignment="1">
      <alignment horizontal="center" vertical="center" shrinkToFit="1"/>
    </xf>
    <xf numFmtId="164" fontId="5" fillId="0" borderId="2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 shrinkToFit="1"/>
    </xf>
    <xf numFmtId="164" fontId="5" fillId="2" borderId="1" xfId="0" applyNumberFormat="1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164" fontId="4" fillId="0" borderId="6" xfId="0" applyNumberFormat="1" applyFont="1" applyBorder="1" applyAlignment="1">
      <alignment horizontal="center" vertical="center" shrinkToFit="1"/>
    </xf>
    <xf numFmtId="164" fontId="4" fillId="0" borderId="7" xfId="0" applyNumberFormat="1" applyFont="1" applyBorder="1" applyAlignment="1">
      <alignment horizontal="center" vertical="center" shrinkToFit="1"/>
    </xf>
    <xf numFmtId="164" fontId="4" fillId="0" borderId="8" xfId="0" applyNumberFormat="1" applyFont="1" applyBorder="1" applyAlignment="1">
      <alignment horizontal="center" vertical="center" shrinkToFi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4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top" wrapText="1" indent="12"/>
    </xf>
    <xf numFmtId="0" fontId="2" fillId="0" borderId="19" xfId="0" applyFont="1" applyBorder="1" applyAlignment="1">
      <alignment horizontal="left" vertical="top" wrapText="1" indent="12"/>
    </xf>
    <xf numFmtId="0" fontId="2" fillId="0" borderId="20" xfId="0" applyFont="1" applyBorder="1" applyAlignment="1">
      <alignment horizontal="left" vertical="top" wrapText="1" indent="12"/>
    </xf>
    <xf numFmtId="0" fontId="2" fillId="2" borderId="6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</cellXfs>
  <cellStyles count="3">
    <cellStyle name="Normal" xfId="0" builtinId="0"/>
    <cellStyle name="Normal 2 2" xfId="1" xr:uid="{00000000-0005-0000-0000-000001000000}"/>
    <cellStyle name="Porcentaje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76200</xdr:rowOff>
    </xdr:from>
    <xdr:to>
      <xdr:col>1</xdr:col>
      <xdr:colOff>256973</xdr:colOff>
      <xdr:row>1</xdr:row>
      <xdr:rowOff>624888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257175"/>
          <a:ext cx="2066723" cy="548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9"/>
  <sheetViews>
    <sheetView tabSelected="1" topLeftCell="A4" workbookViewId="0">
      <selection activeCell="E21" sqref="E21"/>
    </sheetView>
  </sheetViews>
  <sheetFormatPr defaultColWidth="9.33203125" defaultRowHeight="14.25"/>
  <cols>
    <col min="1" max="1" width="33.83203125" style="1" customWidth="1"/>
    <col min="2" max="2" width="16.83203125" style="1" customWidth="1"/>
    <col min="3" max="3" width="19.33203125" style="1" customWidth="1"/>
    <col min="4" max="4" width="11.83203125" style="1" customWidth="1"/>
    <col min="5" max="5" width="16.6640625" style="1" customWidth="1"/>
    <col min="6" max="6" width="12" style="1" customWidth="1"/>
    <col min="7" max="7" width="23.5" style="1" customWidth="1"/>
    <col min="8" max="16384" width="9.33203125" style="1"/>
  </cols>
  <sheetData>
    <row r="2" spans="1:7" ht="54.75" customHeight="1">
      <c r="A2" s="63" t="s">
        <v>0</v>
      </c>
      <c r="B2" s="63"/>
      <c r="C2" s="63"/>
      <c r="D2" s="63"/>
      <c r="E2" s="63"/>
      <c r="F2" s="63"/>
      <c r="G2" s="63"/>
    </row>
    <row r="3" spans="1:7" ht="47.25" customHeight="1">
      <c r="A3" s="70" t="s">
        <v>1</v>
      </c>
      <c r="B3" s="71"/>
      <c r="C3" s="71"/>
      <c r="D3" s="71"/>
      <c r="E3" s="71"/>
      <c r="F3" s="71"/>
      <c r="G3" s="72"/>
    </row>
    <row r="4" spans="1:7" ht="13.7" customHeight="1">
      <c r="A4" s="30" t="s">
        <v>2</v>
      </c>
      <c r="B4" s="29" t="s">
        <v>3</v>
      </c>
      <c r="C4" s="29" t="s">
        <v>4</v>
      </c>
      <c r="D4" s="29" t="s">
        <v>5</v>
      </c>
      <c r="E4" s="29" t="s">
        <v>6</v>
      </c>
      <c r="F4" s="29" t="s">
        <v>7</v>
      </c>
      <c r="G4" s="29" t="s">
        <v>8</v>
      </c>
    </row>
    <row r="5" spans="1:7" ht="46.5" customHeight="1">
      <c r="A5" s="31" t="s">
        <v>9</v>
      </c>
      <c r="B5" s="31" t="s">
        <v>10</v>
      </c>
      <c r="C5" s="31" t="s">
        <v>11</v>
      </c>
      <c r="D5" s="32" t="s">
        <v>12</v>
      </c>
      <c r="E5" s="31" t="s">
        <v>13</v>
      </c>
      <c r="F5" s="32" t="s">
        <v>14</v>
      </c>
      <c r="G5" s="32" t="s">
        <v>15</v>
      </c>
    </row>
    <row r="6" spans="1:7" ht="47.25" customHeight="1">
      <c r="A6" s="33" t="s">
        <v>16</v>
      </c>
      <c r="B6" s="34">
        <v>3000000</v>
      </c>
      <c r="C6" s="35">
        <v>0.375</v>
      </c>
      <c r="D6" s="36">
        <v>2</v>
      </c>
      <c r="E6" s="34">
        <f>B6*C6*D6</f>
        <v>2250000</v>
      </c>
      <c r="F6" s="36">
        <v>2</v>
      </c>
      <c r="G6" s="34">
        <f>E6*F6</f>
        <v>4500000</v>
      </c>
    </row>
    <row r="7" spans="1:7" ht="54" customHeight="1">
      <c r="A7" s="33" t="s">
        <v>17</v>
      </c>
      <c r="B7" s="34">
        <v>2000000</v>
      </c>
      <c r="C7" s="35">
        <v>1</v>
      </c>
      <c r="D7" s="36">
        <v>2</v>
      </c>
      <c r="E7" s="34">
        <f>B7*C7*D7</f>
        <v>4000000</v>
      </c>
      <c r="F7" s="36">
        <v>2</v>
      </c>
      <c r="G7" s="34">
        <f>E7*F7</f>
        <v>8000000</v>
      </c>
    </row>
    <row r="8" spans="1:7" ht="15.6" customHeight="1">
      <c r="A8" s="64" t="s">
        <v>18</v>
      </c>
      <c r="B8" s="65"/>
      <c r="C8" s="65"/>
      <c r="D8" s="65"/>
      <c r="E8" s="65"/>
      <c r="F8" s="66"/>
      <c r="G8" s="37">
        <f>G6+G7</f>
        <v>12500000</v>
      </c>
    </row>
    <row r="9" spans="1:7" ht="13.5" customHeight="1">
      <c r="A9" s="60" t="s">
        <v>19</v>
      </c>
      <c r="B9" s="61"/>
      <c r="C9" s="61"/>
      <c r="D9" s="61"/>
      <c r="E9" s="61"/>
      <c r="F9" s="61"/>
      <c r="G9" s="62"/>
    </row>
    <row r="10" spans="1:7" ht="13.5" customHeight="1">
      <c r="A10" s="38" t="s">
        <v>19</v>
      </c>
      <c r="B10" s="39" t="s">
        <v>20</v>
      </c>
      <c r="C10" s="39" t="s">
        <v>21</v>
      </c>
      <c r="D10" s="67" t="s">
        <v>22</v>
      </c>
      <c r="E10" s="68"/>
      <c r="F10" s="69"/>
      <c r="G10" s="39" t="s">
        <v>23</v>
      </c>
    </row>
    <row r="11" spans="1:7" ht="37.5" customHeight="1">
      <c r="A11" s="40" t="s">
        <v>24</v>
      </c>
      <c r="B11" s="41" t="s">
        <v>25</v>
      </c>
      <c r="C11" s="42">
        <v>1</v>
      </c>
      <c r="D11" s="51">
        <v>600000</v>
      </c>
      <c r="E11" s="52"/>
      <c r="F11" s="53"/>
      <c r="G11" s="34">
        <f>C11*D11</f>
        <v>600000</v>
      </c>
    </row>
    <row r="12" spans="1:7" ht="33.75" customHeight="1">
      <c r="A12" s="33" t="s">
        <v>26</v>
      </c>
      <c r="B12" s="41" t="s">
        <v>25</v>
      </c>
      <c r="C12" s="42">
        <v>1</v>
      </c>
      <c r="D12" s="51">
        <v>581723</v>
      </c>
      <c r="E12" s="52"/>
      <c r="F12" s="53"/>
      <c r="G12" s="34">
        <f>C12*D12</f>
        <v>581723</v>
      </c>
    </row>
    <row r="13" spans="1:7" ht="13.5" customHeight="1">
      <c r="A13" s="40"/>
      <c r="B13" s="40"/>
      <c r="C13" s="40"/>
      <c r="D13" s="54"/>
      <c r="E13" s="55"/>
      <c r="F13" s="56"/>
      <c r="G13" s="41"/>
    </row>
    <row r="14" spans="1:7" ht="13.7" customHeight="1">
      <c r="A14" s="57" t="s">
        <v>27</v>
      </c>
      <c r="B14" s="58"/>
      <c r="C14" s="58"/>
      <c r="D14" s="58"/>
      <c r="E14" s="58"/>
      <c r="F14" s="59"/>
      <c r="G14" s="43">
        <f>G11+G12</f>
        <v>1181723</v>
      </c>
    </row>
    <row r="15" spans="1:7" ht="14.25" customHeight="1">
      <c r="A15" s="60" t="s">
        <v>28</v>
      </c>
      <c r="B15" s="61"/>
      <c r="C15" s="61"/>
      <c r="D15" s="61"/>
      <c r="E15" s="61"/>
      <c r="F15" s="61"/>
      <c r="G15" s="62"/>
    </row>
    <row r="16" spans="1:7" ht="13.5" customHeight="1">
      <c r="A16" s="45" t="s">
        <v>29</v>
      </c>
      <c r="B16" s="46"/>
      <c r="C16" s="46"/>
      <c r="D16" s="46"/>
      <c r="E16" s="46"/>
      <c r="F16" s="47"/>
      <c r="G16" s="43">
        <f>G8+G14</f>
        <v>13681723</v>
      </c>
    </row>
    <row r="17" spans="1:7" ht="18" customHeight="1">
      <c r="A17" s="45" t="s">
        <v>30</v>
      </c>
      <c r="B17" s="46"/>
      <c r="C17" s="46"/>
      <c r="D17" s="46"/>
      <c r="E17" s="46"/>
      <c r="F17" s="47"/>
      <c r="G17" s="43">
        <f>G16*19%</f>
        <v>2599527.37</v>
      </c>
    </row>
    <row r="18" spans="1:7" ht="22.5" customHeight="1">
      <c r="A18" s="48" t="s">
        <v>31</v>
      </c>
      <c r="B18" s="49"/>
      <c r="C18" s="49"/>
      <c r="D18" s="49"/>
      <c r="E18" s="49"/>
      <c r="F18" s="50"/>
      <c r="G18" s="44">
        <f>G16+G17</f>
        <v>16281250.370000001</v>
      </c>
    </row>
    <row r="19" spans="1:7" ht="90" customHeight="1"/>
  </sheetData>
  <mergeCells count="13">
    <mergeCell ref="A2:G2"/>
    <mergeCell ref="A8:F8"/>
    <mergeCell ref="A9:G9"/>
    <mergeCell ref="D10:F10"/>
    <mergeCell ref="A16:F16"/>
    <mergeCell ref="A3:G3"/>
    <mergeCell ref="A17:F17"/>
    <mergeCell ref="A18:F18"/>
    <mergeCell ref="D11:F11"/>
    <mergeCell ref="D12:F12"/>
    <mergeCell ref="D13:F13"/>
    <mergeCell ref="A14:F14"/>
    <mergeCell ref="A15:G15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1"/>
  <sheetViews>
    <sheetView workbookViewId="0">
      <selection activeCell="A3" sqref="A3:C3"/>
    </sheetView>
  </sheetViews>
  <sheetFormatPr defaultColWidth="9.33203125" defaultRowHeight="14.25"/>
  <cols>
    <col min="1" max="1" width="6" style="1" customWidth="1"/>
    <col min="2" max="2" width="61.33203125" style="1" customWidth="1"/>
    <col min="3" max="3" width="24.5" style="1" customWidth="1"/>
    <col min="4" max="16384" width="9.33203125" style="1"/>
  </cols>
  <sheetData>
    <row r="1" spans="1:4" ht="15" customHeight="1">
      <c r="A1" s="78" t="s">
        <v>32</v>
      </c>
      <c r="B1" s="79"/>
      <c r="C1" s="80"/>
      <c r="D1" s="23"/>
    </row>
    <row r="2" spans="1:4" ht="15">
      <c r="A2" s="24"/>
      <c r="B2" s="25"/>
      <c r="C2" s="26"/>
      <c r="D2" s="27"/>
    </row>
    <row r="3" spans="1:4" ht="69.75" customHeight="1">
      <c r="A3" s="75" t="s">
        <v>1</v>
      </c>
      <c r="B3" s="76"/>
      <c r="C3" s="77"/>
      <c r="D3" s="28"/>
    </row>
    <row r="4" spans="1:4" ht="25.7" customHeight="1">
      <c r="A4" s="81" t="s">
        <v>33</v>
      </c>
      <c r="B4" s="82"/>
      <c r="C4" s="83"/>
    </row>
    <row r="5" spans="1:4" ht="14.25" customHeight="1">
      <c r="A5" s="2"/>
      <c r="B5" s="3" t="s">
        <v>2</v>
      </c>
      <c r="C5" s="4" t="s">
        <v>34</v>
      </c>
    </row>
    <row r="6" spans="1:4" ht="14.25" customHeight="1">
      <c r="A6" s="5">
        <v>1</v>
      </c>
      <c r="B6" s="84" t="s">
        <v>35</v>
      </c>
      <c r="C6" s="85"/>
    </row>
    <row r="7" spans="1:4" ht="12.95" customHeight="1">
      <c r="A7" s="6">
        <v>1.1000000000000001</v>
      </c>
      <c r="B7" s="7" t="s">
        <v>36</v>
      </c>
      <c r="C7" s="8">
        <v>1</v>
      </c>
    </row>
    <row r="8" spans="1:4" ht="12.75" customHeight="1">
      <c r="A8" s="6">
        <v>1.2</v>
      </c>
      <c r="B8" s="7" t="s">
        <v>37</v>
      </c>
      <c r="C8" s="8">
        <v>8.3299999999999999E-2</v>
      </c>
    </row>
    <row r="9" spans="1:4" ht="12.95" customHeight="1">
      <c r="A9" s="6">
        <v>1.3</v>
      </c>
      <c r="B9" s="7" t="s">
        <v>38</v>
      </c>
      <c r="C9" s="8">
        <v>8.3299999999999999E-2</v>
      </c>
    </row>
    <row r="10" spans="1:4" ht="12.75" customHeight="1">
      <c r="A10" s="6">
        <v>1.4</v>
      </c>
      <c r="B10" s="7" t="s">
        <v>39</v>
      </c>
      <c r="C10" s="8">
        <v>0.01</v>
      </c>
    </row>
    <row r="11" spans="1:4" ht="12.95" customHeight="1">
      <c r="A11" s="6">
        <v>1.5</v>
      </c>
      <c r="B11" s="7" t="s">
        <v>40</v>
      </c>
      <c r="C11" s="8">
        <v>4.1700000000000001E-2</v>
      </c>
    </row>
    <row r="12" spans="1:4" ht="27.75" customHeight="1">
      <c r="A12" s="9">
        <v>1.6</v>
      </c>
      <c r="B12" s="10" t="s">
        <v>41</v>
      </c>
      <c r="C12" s="11">
        <v>0.20499999999999999</v>
      </c>
    </row>
    <row r="13" spans="1:4" ht="12.95" customHeight="1">
      <c r="A13" s="6">
        <v>1.7</v>
      </c>
      <c r="B13" s="7" t="s">
        <v>42</v>
      </c>
      <c r="C13" s="8">
        <v>0.04</v>
      </c>
    </row>
    <row r="14" spans="1:4" ht="12.75" customHeight="1">
      <c r="A14" s="6">
        <v>1.8</v>
      </c>
      <c r="B14" s="7" t="s">
        <v>43</v>
      </c>
      <c r="C14" s="8">
        <v>6.9599999999999995E-2</v>
      </c>
    </row>
    <row r="15" spans="1:4" ht="12.95" customHeight="1">
      <c r="A15" s="6">
        <v>1.9</v>
      </c>
      <c r="B15" s="7" t="s">
        <v>44</v>
      </c>
      <c r="C15" s="8">
        <v>0.02</v>
      </c>
    </row>
    <row r="16" spans="1:4" ht="12.75" customHeight="1">
      <c r="A16" s="12">
        <v>1.1000000000000001</v>
      </c>
      <c r="B16" s="7" t="s">
        <v>45</v>
      </c>
      <c r="C16" s="8">
        <v>0.03</v>
      </c>
    </row>
    <row r="17" spans="1:3" ht="25.5" customHeight="1">
      <c r="A17" s="12">
        <v>1.1100000000000001</v>
      </c>
      <c r="B17" s="10" t="s">
        <v>46</v>
      </c>
      <c r="C17" s="8">
        <v>0.01</v>
      </c>
    </row>
    <row r="18" spans="1:3" ht="12.95" customHeight="1">
      <c r="A18" s="12">
        <v>1.1200000000000001</v>
      </c>
      <c r="B18" s="7" t="s">
        <v>47</v>
      </c>
      <c r="C18" s="8">
        <v>4.2700000000000002E-2</v>
      </c>
    </row>
    <row r="19" spans="1:3" ht="14.25" customHeight="1">
      <c r="A19" s="2"/>
      <c r="B19" s="3" t="s">
        <v>48</v>
      </c>
      <c r="C19" s="13">
        <v>1.6355999999999999</v>
      </c>
    </row>
    <row r="20" spans="1:3" ht="14.25" customHeight="1">
      <c r="A20" s="14">
        <v>2</v>
      </c>
      <c r="B20" s="84" t="s">
        <v>49</v>
      </c>
      <c r="C20" s="85"/>
    </row>
    <row r="21" spans="1:3" ht="12.95" customHeight="1">
      <c r="A21" s="6">
        <v>2.1</v>
      </c>
      <c r="B21" s="7" t="s">
        <v>50</v>
      </c>
      <c r="C21" s="8">
        <v>4.4400000000000002E-2</v>
      </c>
    </row>
    <row r="22" spans="1:3" ht="12.75" customHeight="1">
      <c r="A22" s="6">
        <v>2.2000000000000002</v>
      </c>
      <c r="B22" s="7" t="s">
        <v>51</v>
      </c>
      <c r="C22" s="8">
        <v>0.01</v>
      </c>
    </row>
    <row r="23" spans="1:3" ht="12.75" customHeight="1">
      <c r="A23" s="6">
        <v>2.2999999999999998</v>
      </c>
      <c r="B23" s="7" t="s">
        <v>52</v>
      </c>
      <c r="C23" s="8">
        <v>6.5000000000000002E-2</v>
      </c>
    </row>
    <row r="24" spans="1:3" ht="14.25" customHeight="1">
      <c r="A24" s="2"/>
      <c r="B24" s="3" t="s">
        <v>48</v>
      </c>
      <c r="C24" s="13">
        <v>0.11940000000000001</v>
      </c>
    </row>
    <row r="25" spans="1:3" ht="14.25" customHeight="1">
      <c r="A25" s="14">
        <v>3</v>
      </c>
      <c r="B25" s="84" t="s">
        <v>53</v>
      </c>
      <c r="C25" s="85"/>
    </row>
    <row r="26" spans="1:3" ht="14.1" customHeight="1">
      <c r="A26" s="6">
        <v>3.1</v>
      </c>
      <c r="B26" s="7" t="s">
        <v>54</v>
      </c>
      <c r="C26" s="8">
        <v>0.01</v>
      </c>
    </row>
    <row r="27" spans="1:3" ht="12.75" customHeight="1">
      <c r="A27" s="6">
        <v>3.2</v>
      </c>
      <c r="B27" s="7" t="s">
        <v>55</v>
      </c>
      <c r="C27" s="8">
        <v>0.01</v>
      </c>
    </row>
    <row r="28" spans="1:3" ht="12.95" customHeight="1">
      <c r="A28" s="6">
        <v>3.3</v>
      </c>
      <c r="B28" s="7" t="s">
        <v>56</v>
      </c>
      <c r="C28" s="8">
        <v>0.01</v>
      </c>
    </row>
    <row r="29" spans="1:3" ht="14.25" customHeight="1">
      <c r="A29" s="2"/>
      <c r="B29" s="3" t="s">
        <v>48</v>
      </c>
      <c r="C29" s="13">
        <v>0.03</v>
      </c>
    </row>
    <row r="30" spans="1:3" ht="14.25" customHeight="1">
      <c r="A30" s="15">
        <v>4</v>
      </c>
      <c r="B30" s="16" t="s">
        <v>57</v>
      </c>
      <c r="C30" s="17"/>
    </row>
    <row r="31" spans="1:3" ht="12.95" customHeight="1">
      <c r="A31" s="6">
        <v>4.0999999999999996</v>
      </c>
      <c r="B31" s="7" t="s">
        <v>58</v>
      </c>
      <c r="C31" s="8">
        <v>0.01</v>
      </c>
    </row>
    <row r="32" spans="1:3" ht="12.75" customHeight="1">
      <c r="A32" s="6">
        <v>4.2</v>
      </c>
      <c r="B32" s="7" t="s">
        <v>59</v>
      </c>
      <c r="C32" s="8">
        <v>0.01</v>
      </c>
    </row>
    <row r="33" spans="1:3" ht="12.75" customHeight="1">
      <c r="A33" s="6">
        <v>4.3</v>
      </c>
      <c r="B33" s="7" t="s">
        <v>60</v>
      </c>
      <c r="C33" s="8">
        <v>2.5000000000000001E-2</v>
      </c>
    </row>
    <row r="34" spans="1:3" ht="12.75" customHeight="1">
      <c r="A34" s="2"/>
      <c r="B34" s="7" t="s">
        <v>61</v>
      </c>
      <c r="C34" s="18"/>
    </row>
    <row r="35" spans="1:3" ht="12.75" customHeight="1">
      <c r="A35" s="2"/>
      <c r="B35" s="7" t="s">
        <v>62</v>
      </c>
      <c r="C35" s="8">
        <v>0.06</v>
      </c>
    </row>
    <row r="36" spans="1:3" ht="12.75" customHeight="1">
      <c r="A36" s="2"/>
      <c r="B36" s="7" t="s">
        <v>63</v>
      </c>
      <c r="C36" s="8">
        <v>0.01</v>
      </c>
    </row>
    <row r="37" spans="1:3" ht="14.25" customHeight="1">
      <c r="A37" s="2"/>
      <c r="B37" s="3" t="s">
        <v>48</v>
      </c>
      <c r="C37" s="13">
        <v>0.115</v>
      </c>
    </row>
    <row r="38" spans="1:3" ht="28.5" customHeight="1">
      <c r="A38" s="14">
        <v>5</v>
      </c>
      <c r="B38" s="19" t="s">
        <v>64</v>
      </c>
      <c r="C38" s="20"/>
    </row>
    <row r="39" spans="1:3" ht="14.25" customHeight="1">
      <c r="A39" s="2"/>
      <c r="B39" s="3" t="s">
        <v>48</v>
      </c>
      <c r="C39" s="13">
        <v>0.1</v>
      </c>
    </row>
    <row r="40" spans="1:3" ht="14.25" customHeight="1">
      <c r="A40" s="86" t="s">
        <v>23</v>
      </c>
      <c r="B40" s="87"/>
      <c r="C40" s="21">
        <v>2</v>
      </c>
    </row>
    <row r="41" spans="1:3" ht="13.5" customHeight="1">
      <c r="A41" s="73" t="s">
        <v>33</v>
      </c>
      <c r="B41" s="74"/>
      <c r="C41" s="22">
        <v>2</v>
      </c>
    </row>
  </sheetData>
  <mergeCells count="8">
    <mergeCell ref="A41:B41"/>
    <mergeCell ref="A3:C3"/>
    <mergeCell ref="A1:C1"/>
    <mergeCell ref="A4:C4"/>
    <mergeCell ref="B6:C6"/>
    <mergeCell ref="B20:C20"/>
    <mergeCell ref="B25:C25"/>
    <mergeCell ref="A40:B40"/>
  </mergeCells>
  <pageMargins left="0.70866141732283472" right="0.70866141732283472" top="0.39370078740157483" bottom="0.39370078740157483" header="0.31496062992125984" footer="0.31496062992125984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ms91004</dc:creator>
  <cp:keywords/>
  <dc:description/>
  <cp:lastModifiedBy>Maria Victoria Peralta Novoa</cp:lastModifiedBy>
  <cp:revision/>
  <dcterms:created xsi:type="dcterms:W3CDTF">2023-08-23T22:12:43Z</dcterms:created>
  <dcterms:modified xsi:type="dcterms:W3CDTF">2023-09-22T19:31:16Z</dcterms:modified>
  <cp:category/>
  <cp:contentStatus/>
</cp:coreProperties>
</file>