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4608408e06ffd04/Documentos/XONXWJO TOCANCIPA/"/>
    </mc:Choice>
  </mc:AlternateContent>
  <xr:revisionPtr revIDLastSave="0" documentId="8_{AF2E3492-9514-4EAB-AD3A-18E8A70B9D5C}" xr6:coauthVersionLast="45" xr6:coauthVersionMax="45" xr10:uidLastSave="{00000000-0000-0000-0000-000000000000}"/>
  <bookViews>
    <workbookView xWindow="10050" yWindow="225" windowWidth="10050" windowHeight="10500" xr2:uid="{BAA71FCC-1E6D-465A-9C82-092F20813B90}"/>
  </bookViews>
  <sheets>
    <sheet name="ESTUDIO DE MERCADO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4" l="1"/>
  <c r="J4" i="4"/>
  <c r="G4" i="4"/>
  <c r="L4" i="4"/>
  <c r="M4" i="4" s="1"/>
  <c r="Q4" i="4" l="1"/>
  <c r="T4" i="4" s="1"/>
  <c r="P4" i="4"/>
  <c r="O4" i="4"/>
  <c r="S4" i="4" s="1"/>
  <c r="N4" i="4"/>
  <c r="M5" i="4"/>
  <c r="G5" i="4"/>
  <c r="J5" i="4"/>
</calcChain>
</file>

<file path=xl/sharedStrings.xml><?xml version="1.0" encoding="utf-8"?>
<sst xmlns="http://schemas.openxmlformats.org/spreadsheetml/2006/main" count="32" uniqueCount="22">
  <si>
    <t>ITEM</t>
  </si>
  <si>
    <t>CANT</t>
  </si>
  <si>
    <t>VR TOTAL</t>
  </si>
  <si>
    <t>TOTAL</t>
  </si>
  <si>
    <t xml:space="preserve">PROMEDIO </t>
  </si>
  <si>
    <t>MEDIANA</t>
  </si>
  <si>
    <t>MENOR VALOR</t>
  </si>
  <si>
    <t>MEDIA GEOMETRICA</t>
  </si>
  <si>
    <t>PRESTACIÓN DE SERVICIOS PARA BRINDAR ACOMPAÑAMIENTO TÉCNICO Y JURÍDICO EN ESTRUCTURACIÓN, ORGANIZACIÓN Y REALIZACIÓN DEL CONCURSO PÚBLICO Y ABIERTO DE MÉRITOS PARA LA ELECCIÓN DEL SECRETARIO GENERAL DEL CONCEJO DE TOCANCIPÁ PARA EL PERIODO COMPRENDIDO 2023-2024.”.</t>
  </si>
  <si>
    <t>DESCRIPCIÓN DEL SERVICIO</t>
  </si>
  <si>
    <t>IVA</t>
  </si>
  <si>
    <t>N/A</t>
  </si>
  <si>
    <t>VALOR UNITARIO</t>
  </si>
  <si>
    <t>UNIVERSITARIA UNIAGUSTINIANA</t>
  </si>
  <si>
    <t>FUNDACIÓNUNIVERSITARIA DEL AREA ANDINA</t>
  </si>
  <si>
    <t>UNIVERSIDAD DISTRITAL FRANCISCO JOSE DE CALDAS</t>
  </si>
  <si>
    <t>UNIDAD DE MEDIDA</t>
  </si>
  <si>
    <t xml:space="preserve">MEDIDAS DE TENDENCIA CENTRAL </t>
  </si>
  <si>
    <t>PRECIO DE REFERENCIA</t>
  </si>
  <si>
    <t>DESVIACIÓN ESTANDAR</t>
  </si>
  <si>
    <t>DISPERSIÓN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</si>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</sst>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.00_-;\-* #,##0.00_-;_-* &quot;-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Gotham Medium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justify" vertical="justify" wrapText="1"/>
      <protection locked="0"/>
    </xf>
    <xf numFmtId="0" fontId="4" fillId="6" borderId="3" xfId="0" applyFont="1" applyFill="1" applyBorder="1" applyAlignment="1" applyProtection="1">
      <alignment horizontal="center" vertical="center" wrapText="1"/>
      <protection locked="0"/>
    </xf>
    <xf numFmtId="0" fontId="3" fillId="3" borderId="16" xfId="0" applyFont="1" applyFill="1" applyBorder="1" applyAlignment="1" applyProtection="1">
      <alignment horizontal="center" wrapText="1"/>
      <protection hidden="1"/>
    </xf>
    <xf numFmtId="0" fontId="3" fillId="3" borderId="17" xfId="0" applyFont="1" applyFill="1" applyBorder="1" applyAlignment="1" applyProtection="1">
      <alignment horizontal="center" wrapText="1"/>
      <protection hidden="1"/>
    </xf>
    <xf numFmtId="0" fontId="3" fillId="3" borderId="18" xfId="0" applyFont="1" applyFill="1" applyBorder="1" applyAlignment="1" applyProtection="1">
      <alignment horizontal="center" wrapText="1"/>
      <protection hidden="1"/>
    </xf>
    <xf numFmtId="0" fontId="2" fillId="4" borderId="17" xfId="0" applyFont="1" applyFill="1" applyBorder="1" applyAlignment="1" applyProtection="1">
      <alignment horizontal="center" wrapText="1"/>
      <protection hidden="1"/>
    </xf>
    <xf numFmtId="0" fontId="2" fillId="4" borderId="18" xfId="0" applyFont="1" applyFill="1" applyBorder="1" applyAlignment="1" applyProtection="1">
      <alignment horizontal="center" wrapText="1"/>
      <protection hidden="1"/>
    </xf>
    <xf numFmtId="0" fontId="2" fillId="5" borderId="17" xfId="0" applyFont="1" applyFill="1" applyBorder="1" applyAlignment="1" applyProtection="1">
      <alignment horizontal="center" vertical="center"/>
      <protection hidden="1"/>
    </xf>
    <xf numFmtId="0" fontId="2" fillId="5" borderId="18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3" fillId="3" borderId="0" xfId="0" applyFont="1" applyFill="1" applyBorder="1" applyAlignment="1" applyProtection="1">
      <alignment horizontal="center" vertical="center" wrapText="1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0" fontId="2" fillId="2" borderId="12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 wrapText="1"/>
      <protection hidden="1"/>
    </xf>
    <xf numFmtId="0" fontId="2" fillId="2" borderId="14" xfId="0" applyFont="1" applyFill="1" applyBorder="1" applyAlignment="1" applyProtection="1">
      <alignment horizontal="center" vertical="center"/>
      <protection hidden="1"/>
    </xf>
    <xf numFmtId="0" fontId="3" fillId="3" borderId="8" xfId="0" applyFont="1" applyFill="1" applyBorder="1" applyAlignment="1" applyProtection="1">
      <alignment horizontal="center" vertical="center"/>
      <protection hidden="1"/>
    </xf>
    <xf numFmtId="0" fontId="3" fillId="3" borderId="18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0" fontId="3" fillId="3" borderId="6" xfId="0" applyFont="1" applyFill="1" applyBorder="1" applyAlignment="1" applyProtection="1">
      <alignment horizontal="center" vertical="center" wrapText="1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164" fontId="0" fillId="6" borderId="13" xfId="1" applyNumberFormat="1" applyFont="1" applyFill="1" applyBorder="1" applyAlignment="1" applyProtection="1">
      <alignment horizontal="center" vertical="center"/>
      <protection hidden="1"/>
    </xf>
    <xf numFmtId="164" fontId="0" fillId="6" borderId="14" xfId="1" applyNumberFormat="1" applyFont="1" applyFill="1" applyBorder="1" applyAlignment="1" applyProtection="1">
      <alignment horizontal="center" vertical="center"/>
      <protection hidden="1"/>
    </xf>
    <xf numFmtId="164" fontId="0" fillId="0" borderId="13" xfId="1" applyNumberFormat="1" applyFont="1" applyBorder="1" applyAlignment="1" applyProtection="1">
      <alignment horizontal="center" vertical="center"/>
      <protection hidden="1"/>
    </xf>
    <xf numFmtId="164" fontId="0" fillId="0" borderId="14" xfId="1" applyNumberFormat="1" applyFont="1" applyBorder="1" applyAlignment="1" applyProtection="1">
      <alignment horizontal="center" vertical="center"/>
      <protection hidden="1"/>
    </xf>
    <xf numFmtId="164" fontId="0" fillId="0" borderId="10" xfId="1" applyNumberFormat="1" applyFont="1" applyBorder="1" applyAlignment="1" applyProtection="1">
      <alignment horizontal="center" vertical="center"/>
      <protection hidden="1"/>
    </xf>
    <xf numFmtId="164" fontId="0" fillId="0" borderId="9" xfId="1" applyNumberFormat="1" applyFont="1" applyBorder="1" applyAlignment="1" applyProtection="1">
      <alignment horizontal="center" vertical="center"/>
      <protection hidden="1"/>
    </xf>
    <xf numFmtId="165" fontId="0" fillId="0" borderId="11" xfId="2" applyNumberFormat="1" applyFont="1" applyBorder="1" applyAlignment="1" applyProtection="1">
      <alignment horizontal="center" vertical="center"/>
      <protection hidden="1"/>
    </xf>
    <xf numFmtId="165" fontId="0" fillId="0" borderId="13" xfId="2" applyNumberFormat="1" applyFont="1" applyBorder="1" applyAlignment="1" applyProtection="1">
      <alignment vertical="center"/>
      <protection hidden="1"/>
    </xf>
    <xf numFmtId="165" fontId="0" fillId="0" borderId="14" xfId="2" applyNumberFormat="1" applyFont="1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 wrapText="1"/>
      <protection hidden="1"/>
    </xf>
    <xf numFmtId="43" fontId="0" fillId="0" borderId="1" xfId="0" applyNumberFormat="1" applyBorder="1" applyAlignment="1" applyProtection="1">
      <alignment vertical="center"/>
      <protection hidden="1"/>
    </xf>
    <xf numFmtId="165" fontId="0" fillId="0" borderId="1" xfId="0" applyNumberFormat="1" applyBorder="1" applyAlignment="1" applyProtection="1">
      <alignment vertical="center"/>
      <protection hidden="1"/>
    </xf>
    <xf numFmtId="0" fontId="2" fillId="2" borderId="5" xfId="0" applyFont="1" applyFill="1" applyBorder="1" applyAlignment="1" applyProtection="1">
      <alignment horizontal="center"/>
      <protection hidden="1"/>
    </xf>
    <xf numFmtId="164" fontId="2" fillId="2" borderId="7" xfId="0" applyNumberFormat="1" applyFont="1" applyFill="1" applyBorder="1" applyProtection="1">
      <protection hidden="1"/>
    </xf>
    <xf numFmtId="0" fontId="2" fillId="4" borderId="5" xfId="0" applyFont="1" applyFill="1" applyBorder="1" applyAlignment="1" applyProtection="1">
      <alignment horizontal="center"/>
      <protection hidden="1"/>
    </xf>
    <xf numFmtId="0" fontId="2" fillId="4" borderId="6" xfId="0" applyFont="1" applyFill="1" applyBorder="1" applyAlignment="1" applyProtection="1">
      <alignment horizontal="center"/>
      <protection hidden="1"/>
    </xf>
    <xf numFmtId="164" fontId="2" fillId="4" borderId="6" xfId="0" applyNumberFormat="1" applyFont="1" applyFill="1" applyBorder="1" applyProtection="1">
      <protection hidden="1"/>
    </xf>
    <xf numFmtId="0" fontId="2" fillId="5" borderId="2" xfId="0" applyFont="1" applyFill="1" applyBorder="1" applyAlignment="1" applyProtection="1">
      <alignment horizontal="center"/>
      <protection hidden="1"/>
    </xf>
    <xf numFmtId="0" fontId="2" fillId="5" borderId="3" xfId="0" applyFont="1" applyFill="1" applyBorder="1" applyAlignment="1" applyProtection="1">
      <alignment horizontal="center"/>
      <protection hidden="1"/>
    </xf>
    <xf numFmtId="164" fontId="2" fillId="5" borderId="4" xfId="0" applyNumberFormat="1" applyFont="1" applyFill="1" applyBorder="1" applyProtection="1">
      <protection hidden="1"/>
    </xf>
    <xf numFmtId="164" fontId="3" fillId="6" borderId="0" xfId="0" applyNumberFormat="1" applyFont="1" applyFill="1" applyBorder="1" applyProtection="1">
      <protection hidden="1"/>
    </xf>
    <xf numFmtId="44" fontId="0" fillId="0" borderId="0" xfId="1" applyFont="1" applyProtection="1">
      <protection hidden="1"/>
    </xf>
    <xf numFmtId="44" fontId="0" fillId="0" borderId="0" xfId="0" applyNumberFormat="1" applyProtection="1">
      <protection hidden="1"/>
    </xf>
  </cellXfs>
  <cellStyles count="3"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87706-4F8D-495B-9BB1-AB5F92C7C467}">
  <dimension ref="A1:T8"/>
  <sheetViews>
    <sheetView tabSelected="1" topLeftCell="O1" zoomScaleNormal="100" workbookViewId="0">
      <selection activeCell="O4" sqref="O4"/>
    </sheetView>
  </sheetViews>
  <sheetFormatPr baseColWidth="10" defaultRowHeight="15"/>
  <cols>
    <col min="1" max="1" width="5.42578125" bestFit="1" customWidth="1"/>
    <col min="2" max="2" width="55.42578125" style="1" customWidth="1"/>
    <col min="3" max="3" width="15.85546875" style="1" customWidth="1"/>
    <col min="4" max="4" width="5.85546875" customWidth="1"/>
    <col min="5" max="5" width="6.7109375" customWidth="1"/>
    <col min="6" max="6" width="13.7109375" customWidth="1"/>
    <col min="7" max="7" width="13" customWidth="1"/>
    <col min="8" max="8" width="8.5703125" customWidth="1"/>
    <col min="9" max="9" width="14.28515625" customWidth="1"/>
    <col min="10" max="10" width="15.42578125" customWidth="1"/>
    <col min="11" max="11" width="8" customWidth="1"/>
    <col min="12" max="12" width="13.140625" customWidth="1"/>
    <col min="13" max="13" width="12.85546875" customWidth="1"/>
    <col min="14" max="14" width="14.7109375" bestFit="1" customWidth="1"/>
    <col min="15" max="15" width="15.7109375" bestFit="1" customWidth="1"/>
    <col min="16" max="16" width="14.7109375" bestFit="1" customWidth="1"/>
    <col min="17" max="17" width="18.85546875" customWidth="1"/>
    <col min="18" max="18" width="13.140625" customWidth="1"/>
    <col min="19" max="19" width="13.42578125" customWidth="1"/>
    <col min="20" max="20" width="14.140625" bestFit="1" customWidth="1"/>
  </cols>
  <sheetData>
    <row r="1" spans="1:20" ht="15.75" thickBot="1"/>
    <row r="2" spans="1:20" ht="27.75" customHeight="1" thickBot="1">
      <c r="A2" s="2"/>
      <c r="B2" s="3"/>
      <c r="C2" s="3"/>
      <c r="D2" s="10" t="s">
        <v>14</v>
      </c>
      <c r="E2" s="11"/>
      <c r="F2" s="11"/>
      <c r="G2" s="12"/>
      <c r="H2" s="13" t="s">
        <v>15</v>
      </c>
      <c r="I2" s="13"/>
      <c r="J2" s="14"/>
      <c r="K2" s="15" t="s">
        <v>13</v>
      </c>
      <c r="L2" s="15"/>
      <c r="M2" s="16"/>
      <c r="N2" s="17" t="s">
        <v>17</v>
      </c>
      <c r="O2" s="18"/>
      <c r="P2" s="18"/>
      <c r="Q2" s="19"/>
      <c r="R2" s="20"/>
      <c r="S2" s="20"/>
      <c r="T2" s="21" t="s">
        <v>18</v>
      </c>
    </row>
    <row r="3" spans="1:20" ht="30.75" thickBot="1">
      <c r="A3" s="4" t="s">
        <v>0</v>
      </c>
      <c r="B3" s="5" t="s">
        <v>9</v>
      </c>
      <c r="C3" s="6" t="s">
        <v>16</v>
      </c>
      <c r="D3" s="22" t="s">
        <v>1</v>
      </c>
      <c r="E3" s="23" t="s">
        <v>10</v>
      </c>
      <c r="F3" s="24" t="s">
        <v>12</v>
      </c>
      <c r="G3" s="25" t="s">
        <v>2</v>
      </c>
      <c r="H3" s="23" t="s">
        <v>10</v>
      </c>
      <c r="I3" s="24" t="s">
        <v>12</v>
      </c>
      <c r="J3" s="25" t="s">
        <v>2</v>
      </c>
      <c r="K3" s="23" t="s">
        <v>10</v>
      </c>
      <c r="L3" s="24" t="s">
        <v>12</v>
      </c>
      <c r="M3" s="25" t="s">
        <v>2</v>
      </c>
      <c r="N3" s="26" t="s">
        <v>4</v>
      </c>
      <c r="O3" s="26" t="s">
        <v>5</v>
      </c>
      <c r="P3" s="26" t="s">
        <v>6</v>
      </c>
      <c r="Q3" s="27" t="s">
        <v>7</v>
      </c>
      <c r="R3" s="28" t="s">
        <v>19</v>
      </c>
      <c r="S3" s="28" t="s">
        <v>20</v>
      </c>
      <c r="T3" s="29"/>
    </row>
    <row r="4" spans="1:20" ht="91.5" customHeight="1" thickBot="1">
      <c r="A4" s="7">
        <v>1</v>
      </c>
      <c r="B4" s="8" t="s">
        <v>8</v>
      </c>
      <c r="C4" s="9" t="s">
        <v>21</v>
      </c>
      <c r="D4" s="30">
        <v>1</v>
      </c>
      <c r="E4" s="31" t="s">
        <v>11</v>
      </c>
      <c r="F4" s="32">
        <v>23000000</v>
      </c>
      <c r="G4" s="33">
        <f>+F4*D4</f>
        <v>23000000</v>
      </c>
      <c r="H4" s="34" t="s">
        <v>11</v>
      </c>
      <c r="I4" s="34">
        <v>30000000</v>
      </c>
      <c r="J4" s="35">
        <f>+I4*D4</f>
        <v>30000000</v>
      </c>
      <c r="K4" s="36" t="s">
        <v>11</v>
      </c>
      <c r="L4" s="36">
        <f>15500000*2</f>
        <v>31000000</v>
      </c>
      <c r="M4" s="37">
        <f>+L4*D4</f>
        <v>31000000</v>
      </c>
      <c r="N4" s="38">
        <f>AVERAGE(J4,M4)</f>
        <v>30500000</v>
      </c>
      <c r="O4" s="39">
        <f>+MEDIAN(G4,J4,M4)</f>
        <v>30000000</v>
      </c>
      <c r="P4" s="39">
        <f>+MIN(G4,J4,M4)</f>
        <v>23000000</v>
      </c>
      <c r="Q4" s="40">
        <f>+GEOMEAN(G4,J4,M4)</f>
        <v>27758985.808413286</v>
      </c>
      <c r="R4" s="41">
        <f>+STDEVA(G4,J4,M4)</f>
        <v>4358898.9435406737</v>
      </c>
      <c r="S4" s="42">
        <f>+R4/O4*100</f>
        <v>14.529663145135579</v>
      </c>
      <c r="T4" s="43">
        <f>+ROUND(Q4,0)</f>
        <v>27758986</v>
      </c>
    </row>
    <row r="5" spans="1:20" ht="15.75" thickBot="1">
      <c r="A5" s="2"/>
      <c r="B5" s="3"/>
      <c r="C5" s="3"/>
      <c r="D5" s="20"/>
      <c r="E5" s="20"/>
      <c r="F5" s="44" t="s">
        <v>3</v>
      </c>
      <c r="G5" s="45">
        <f>SUM(G4:G4)</f>
        <v>23000000</v>
      </c>
      <c r="H5" s="46" t="s">
        <v>3</v>
      </c>
      <c r="I5" s="47"/>
      <c r="J5" s="48">
        <f>SUM(J4:J4)</f>
        <v>30000000</v>
      </c>
      <c r="K5" s="49" t="s">
        <v>3</v>
      </c>
      <c r="L5" s="50"/>
      <c r="M5" s="51">
        <f>SUM(M4:M4)</f>
        <v>31000000</v>
      </c>
      <c r="N5" s="52"/>
      <c r="O5" s="53"/>
      <c r="P5" s="54"/>
      <c r="Q5" s="20"/>
      <c r="R5" s="20"/>
      <c r="S5" s="20"/>
      <c r="T5" s="20"/>
    </row>
    <row r="8" spans="1:20">
      <c r="M8">
        <v>2</v>
      </c>
    </row>
  </sheetData>
  <sheetProtection algorithmName="SHA-512" hashValue="FYeglthDZVEatZmZ6kWt1LFo7BtF9qSC3qf4/ZVFlTBTqQvmPloATvKD1m1+ddZCDSRTmcUkddxBBApHeXtWhA==" saltValue="S/5Rr1bjYSYM4I8uxfhRww==" spinCount="100000" sheet="1" objects="1" scenarios="1"/>
  <mergeCells count="7">
    <mergeCell ref="H5:I5"/>
    <mergeCell ref="K5:L5"/>
    <mergeCell ref="N2:Q2"/>
    <mergeCell ref="T2:T3"/>
    <mergeCell ref="H2:J2"/>
    <mergeCell ref="K2:M2"/>
    <mergeCell ref="D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JONATAN</dc:creator>
  <cp:lastModifiedBy>MARCELA GONZALEZ</cp:lastModifiedBy>
  <dcterms:created xsi:type="dcterms:W3CDTF">2023-06-28T01:04:32Z</dcterms:created>
  <dcterms:modified xsi:type="dcterms:W3CDTF">2023-09-10T15:21:09Z</dcterms:modified>
</cp:coreProperties>
</file>