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jgomez\Desktop\"/>
    </mc:Choice>
  </mc:AlternateContent>
  <xr:revisionPtr revIDLastSave="0" documentId="13_ncr:1_{3583AB4C-48EA-41B9-92D3-061C7EDB66B0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OE" sheetId="1" r:id="rId1"/>
    <sheet name="Formulario Lote 1" sheetId="2" r:id="rId2"/>
    <sheet name="Obras a unitarios - Lote 1" sheetId="4" r:id="rId3"/>
    <sheet name="Formulario Lote 2" sheetId="3" r:id="rId4"/>
    <sheet name="Obras a unitarios - Lote 2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5" i="1" l="1"/>
  <c r="I14" i="1"/>
  <c r="H15" i="1" l="1"/>
  <c r="H14" i="1"/>
  <c r="B521" i="5" l="1"/>
  <c r="A521" i="5"/>
  <c r="B519" i="5"/>
  <c r="A519" i="5"/>
  <c r="B518" i="5"/>
  <c r="A518" i="5"/>
  <c r="B517" i="5"/>
  <c r="A517" i="5"/>
  <c r="B516" i="5"/>
  <c r="A516" i="5"/>
  <c r="B515" i="5"/>
  <c r="A515" i="5"/>
  <c r="B514" i="5"/>
  <c r="A514" i="5"/>
  <c r="F511" i="5"/>
  <c r="F510" i="5"/>
  <c r="F509" i="5"/>
  <c r="F508" i="5"/>
  <c r="F507" i="5"/>
  <c r="F506" i="5"/>
  <c r="F505" i="5"/>
  <c r="F504" i="5"/>
  <c r="F503" i="5"/>
  <c r="F502" i="5"/>
  <c r="F501" i="5"/>
  <c r="F500" i="5"/>
  <c r="F499" i="5"/>
  <c r="F498" i="5"/>
  <c r="F497" i="5"/>
  <c r="F496" i="5"/>
  <c r="F494" i="5"/>
  <c r="F493" i="5"/>
  <c r="F492" i="5"/>
  <c r="F491" i="5"/>
  <c r="F490" i="5"/>
  <c r="F489" i="5"/>
  <c r="F487" i="5"/>
  <c r="F486" i="5"/>
  <c r="F485" i="5"/>
  <c r="F484" i="5"/>
  <c r="F483" i="5"/>
  <c r="F482" i="5"/>
  <c r="F481" i="5"/>
  <c r="F480" i="5"/>
  <c r="F479" i="5"/>
  <c r="F478" i="5"/>
  <c r="F476" i="5"/>
  <c r="F475" i="5"/>
  <c r="F474" i="5"/>
  <c r="F473" i="5"/>
  <c r="F472" i="5"/>
  <c r="F471" i="5"/>
  <c r="F470" i="5"/>
  <c r="F469" i="5"/>
  <c r="F468" i="5"/>
  <c r="F467" i="5"/>
  <c r="F466" i="5"/>
  <c r="F465" i="5"/>
  <c r="F464" i="5"/>
  <c r="F463" i="5"/>
  <c r="F462" i="5"/>
  <c r="F461" i="5"/>
  <c r="F460" i="5"/>
  <c r="F459" i="5"/>
  <c r="F458" i="5"/>
  <c r="F457" i="5"/>
  <c r="F456" i="5"/>
  <c r="F455" i="5"/>
  <c r="F453" i="5"/>
  <c r="F452" i="5" s="1"/>
  <c r="F450" i="5"/>
  <c r="F449" i="5"/>
  <c r="F448" i="5"/>
  <c r="F447" i="5"/>
  <c r="F446" i="5"/>
  <c r="F445" i="5"/>
  <c r="F444" i="5"/>
  <c r="F443" i="5"/>
  <c r="F442" i="5"/>
  <c r="F441" i="5"/>
  <c r="F440" i="5"/>
  <c r="F439" i="5"/>
  <c r="F438" i="5"/>
  <c r="F437" i="5"/>
  <c r="F436" i="5"/>
  <c r="F435" i="5"/>
  <c r="F434" i="5"/>
  <c r="F433" i="5"/>
  <c r="F432" i="5"/>
  <c r="F431" i="5"/>
  <c r="F430" i="5"/>
  <c r="F429" i="5"/>
  <c r="F428" i="5"/>
  <c r="F427" i="5"/>
  <c r="F426" i="5"/>
  <c r="F425" i="5"/>
  <c r="F423" i="5"/>
  <c r="F422" i="5"/>
  <c r="F421" i="5"/>
  <c r="F420" i="5"/>
  <c r="F419" i="5"/>
  <c r="F418" i="5"/>
  <c r="F417" i="5"/>
  <c r="F415" i="5"/>
  <c r="F414" i="5"/>
  <c r="F412" i="5"/>
  <c r="F411" i="5"/>
  <c r="F410" i="5"/>
  <c r="F409" i="5"/>
  <c r="F408" i="5"/>
  <c r="F407" i="5"/>
  <c r="F406" i="5"/>
  <c r="F404" i="5"/>
  <c r="F403" i="5"/>
  <c r="F402" i="5"/>
  <c r="F401" i="5"/>
  <c r="F399" i="5"/>
  <c r="F398" i="5"/>
  <c r="F396" i="5"/>
  <c r="F395" i="5"/>
  <c r="F394" i="5"/>
  <c r="F393" i="5"/>
  <c r="F392" i="5"/>
  <c r="F391" i="5"/>
  <c r="F390" i="5"/>
  <c r="F388" i="5"/>
  <c r="F387" i="5"/>
  <c r="F386" i="5"/>
  <c r="F385" i="5"/>
  <c r="F383" i="5"/>
  <c r="F382" i="5"/>
  <c r="F380" i="5"/>
  <c r="F379" i="5"/>
  <c r="F378" i="5"/>
  <c r="F377" i="5"/>
  <c r="F376" i="5"/>
  <c r="F375" i="5"/>
  <c r="F372" i="5"/>
  <c r="F370" i="5"/>
  <c r="F369" i="5"/>
  <c r="F367" i="5"/>
  <c r="F364" i="5"/>
  <c r="F362" i="5"/>
  <c r="F361" i="5"/>
  <c r="F360" i="5"/>
  <c r="F359" i="5"/>
  <c r="F357" i="5"/>
  <c r="F356" i="5"/>
  <c r="F354" i="5"/>
  <c r="F352" i="5"/>
  <c r="F351" i="5"/>
  <c r="F349" i="5"/>
  <c r="F347" i="5"/>
  <c r="F346" i="5"/>
  <c r="F345" i="5"/>
  <c r="F344" i="5"/>
  <c r="F343" i="5"/>
  <c r="F342" i="5"/>
  <c r="F341" i="5"/>
  <c r="F339" i="5"/>
  <c r="F338" i="5"/>
  <c r="F336" i="5"/>
  <c r="F335" i="5"/>
  <c r="F333" i="5"/>
  <c r="F331" i="5"/>
  <c r="F330" i="5"/>
  <c r="F329" i="5"/>
  <c r="F328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7" i="5"/>
  <c r="F296" i="5"/>
  <c r="F295" i="5"/>
  <c r="F294" i="5"/>
  <c r="F293" i="5"/>
  <c r="F291" i="5"/>
  <c r="F290" i="5"/>
  <c r="F289" i="5"/>
  <c r="F288" i="5"/>
  <c r="F287" i="5"/>
  <c r="F286" i="5"/>
  <c r="F284" i="5"/>
  <c r="F283" i="5"/>
  <c r="F282" i="5"/>
  <c r="F281" i="5"/>
  <c r="F280" i="5"/>
  <c r="F279" i="5"/>
  <c r="F278" i="5"/>
  <c r="F276" i="5"/>
  <c r="F275" i="5"/>
  <c r="F274" i="5"/>
  <c r="F273" i="5"/>
  <c r="F272" i="5"/>
  <c r="F271" i="5"/>
  <c r="F270" i="5"/>
  <c r="F268" i="5"/>
  <c r="F266" i="5"/>
  <c r="F265" i="5"/>
  <c r="F263" i="5"/>
  <c r="F262" i="5" s="1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2" i="5"/>
  <c r="F231" i="5"/>
  <c r="F230" i="5" s="1"/>
  <c r="F229" i="5"/>
  <c r="F228" i="5"/>
  <c r="F227" i="5"/>
  <c r="F226" i="5"/>
  <c r="F225" i="5"/>
  <c r="F224" i="5"/>
  <c r="F223" i="5"/>
  <c r="F222" i="5"/>
  <c r="F221" i="5"/>
  <c r="F220" i="5"/>
  <c r="F218" i="5"/>
  <c r="F217" i="5"/>
  <c r="F216" i="5"/>
  <c r="F215" i="5"/>
  <c r="F212" i="5"/>
  <c r="F210" i="5"/>
  <c r="F207" i="5"/>
  <c r="F203" i="5"/>
  <c r="F202" i="5"/>
  <c r="F201" i="5"/>
  <c r="F200" i="5"/>
  <c r="F197" i="5"/>
  <c r="F196" i="5"/>
  <c r="F195" i="5"/>
  <c r="F194" i="5"/>
  <c r="F193" i="5"/>
  <c r="F190" i="5"/>
  <c r="F189" i="5"/>
  <c r="F188" i="5"/>
  <c r="F187" i="5"/>
  <c r="F186" i="5"/>
  <c r="F185" i="5"/>
  <c r="F184" i="5"/>
  <c r="F182" i="5"/>
  <c r="F181" i="5"/>
  <c r="F179" i="5"/>
  <c r="F178" i="5"/>
  <c r="F177" i="5"/>
  <c r="F175" i="5"/>
  <c r="F174" i="5"/>
  <c r="F173" i="5"/>
  <c r="F172" i="5"/>
  <c r="F171" i="5"/>
  <c r="F170" i="5"/>
  <c r="F169" i="5"/>
  <c r="F168" i="5"/>
  <c r="F166" i="5"/>
  <c r="F163" i="5"/>
  <c r="F162" i="5"/>
  <c r="F161" i="5"/>
  <c r="F160" i="5"/>
  <c r="F159" i="5"/>
  <c r="F157" i="5"/>
  <c r="F156" i="5"/>
  <c r="F155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7" i="5"/>
  <c r="F116" i="5"/>
  <c r="F114" i="5"/>
  <c r="F113" i="5"/>
  <c r="F112" i="5"/>
  <c r="F109" i="5"/>
  <c r="F108" i="5"/>
  <c r="F106" i="5"/>
  <c r="F105" i="5"/>
  <c r="F101" i="5"/>
  <c r="F99" i="5"/>
  <c r="F98" i="5" s="1"/>
  <c r="F96" i="5"/>
  <c r="F95" i="5"/>
  <c r="F94" i="5"/>
  <c r="F92" i="5"/>
  <c r="F90" i="5"/>
  <c r="F89" i="5"/>
  <c r="F87" i="5"/>
  <c r="F82" i="5"/>
  <c r="F81" i="5"/>
  <c r="F80" i="5"/>
  <c r="F78" i="5"/>
  <c r="F77" i="5"/>
  <c r="F76" i="5"/>
  <c r="F75" i="5"/>
  <c r="F73" i="5"/>
  <c r="F72" i="5"/>
  <c r="F69" i="5"/>
  <c r="F68" i="5"/>
  <c r="F67" i="5"/>
  <c r="F65" i="5"/>
  <c r="F64" i="5" s="1"/>
  <c r="F63" i="5"/>
  <c r="F62" i="5" s="1"/>
  <c r="F60" i="5"/>
  <c r="F59" i="5"/>
  <c r="F57" i="5"/>
  <c r="F56" i="5"/>
  <c r="F55" i="5"/>
  <c r="F54" i="5"/>
  <c r="F52" i="5"/>
  <c r="F50" i="5"/>
  <c r="F49" i="5" s="1"/>
  <c r="F48" i="5"/>
  <c r="F47" i="5"/>
  <c r="F46" i="5"/>
  <c r="F44" i="5"/>
  <c r="F43" i="5"/>
  <c r="F42" i="5"/>
  <c r="F41" i="5"/>
  <c r="F40" i="5"/>
  <c r="F39" i="5"/>
  <c r="F36" i="5"/>
  <c r="F35" i="5"/>
  <c r="F34" i="5"/>
  <c r="F32" i="5"/>
  <c r="F31" i="5"/>
  <c r="F30" i="5"/>
  <c r="F29" i="5"/>
  <c r="F28" i="5"/>
  <c r="F27" i="5"/>
  <c r="F26" i="5"/>
  <c r="F25" i="5"/>
  <c r="F23" i="5"/>
  <c r="F21" i="5"/>
  <c r="F20" i="5"/>
  <c r="F19" i="5"/>
  <c r="F17" i="5"/>
  <c r="F16" i="5" s="1"/>
  <c r="F15" i="5"/>
  <c r="F11" i="5"/>
  <c r="F10" i="5"/>
  <c r="F9" i="5"/>
  <c r="F7" i="5"/>
  <c r="F5" i="5"/>
  <c r="B521" i="4"/>
  <c r="A521" i="4"/>
  <c r="B519" i="4"/>
  <c r="A519" i="4"/>
  <c r="B518" i="4"/>
  <c r="A518" i="4"/>
  <c r="B517" i="4"/>
  <c r="A517" i="4"/>
  <c r="B516" i="4"/>
  <c r="A516" i="4"/>
  <c r="B515" i="4"/>
  <c r="A515" i="4"/>
  <c r="B514" i="4"/>
  <c r="A514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4" i="4"/>
  <c r="F493" i="4"/>
  <c r="F492" i="4"/>
  <c r="F491" i="4"/>
  <c r="F490" i="4"/>
  <c r="F489" i="4"/>
  <c r="F487" i="4"/>
  <c r="F486" i="4"/>
  <c r="F485" i="4"/>
  <c r="F484" i="4"/>
  <c r="F483" i="4"/>
  <c r="F482" i="4"/>
  <c r="F481" i="4"/>
  <c r="F480" i="4"/>
  <c r="F479" i="4"/>
  <c r="F478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3" i="4"/>
  <c r="F452" i="4" s="1"/>
  <c r="F450" i="4"/>
  <c r="F449" i="4"/>
  <c r="F448" i="4"/>
  <c r="F447" i="4"/>
  <c r="F446" i="4"/>
  <c r="F445" i="4"/>
  <c r="F444" i="4"/>
  <c r="F443" i="4"/>
  <c r="F441" i="4"/>
  <c r="F440" i="4"/>
  <c r="F439" i="4"/>
  <c r="F438" i="4"/>
  <c r="F437" i="4"/>
  <c r="F436" i="4"/>
  <c r="F435" i="4"/>
  <c r="F433" i="4"/>
  <c r="F432" i="4"/>
  <c r="F431" i="4"/>
  <c r="F430" i="4"/>
  <c r="F429" i="4"/>
  <c r="F428" i="4"/>
  <c r="F427" i="4"/>
  <c r="F425" i="4"/>
  <c r="F423" i="4"/>
  <c r="F422" i="4"/>
  <c r="F420" i="4"/>
  <c r="F419" i="4"/>
  <c r="F418" i="4"/>
  <c r="F417" i="4"/>
  <c r="F416" i="4"/>
  <c r="F415" i="4"/>
  <c r="F414" i="4"/>
  <c r="F412" i="4"/>
  <c r="F411" i="4"/>
  <c r="F410" i="4"/>
  <c r="F409" i="4"/>
  <c r="F408" i="4"/>
  <c r="F407" i="4"/>
  <c r="F405" i="4"/>
  <c r="F404" i="4"/>
  <c r="F403" i="4"/>
  <c r="F402" i="4"/>
  <c r="F400" i="4"/>
  <c r="F399" i="4"/>
  <c r="F397" i="4"/>
  <c r="F396" i="4"/>
  <c r="F395" i="4"/>
  <c r="F394" i="4"/>
  <c r="F393" i="4"/>
  <c r="F392" i="4"/>
  <c r="F391" i="4"/>
  <c r="F389" i="4"/>
  <c r="F388" i="4"/>
  <c r="F387" i="4"/>
  <c r="F386" i="4"/>
  <c r="F384" i="4"/>
  <c r="F383" i="4"/>
  <c r="F381" i="4"/>
  <c r="F380" i="4"/>
  <c r="F379" i="4"/>
  <c r="F378" i="4"/>
  <c r="F377" i="4"/>
  <c r="F376" i="4"/>
  <c r="F375" i="4"/>
  <c r="F373" i="4"/>
  <c r="F372" i="4"/>
  <c r="F371" i="4"/>
  <c r="F370" i="4"/>
  <c r="F369" i="4"/>
  <c r="F368" i="4"/>
  <c r="F367" i="4"/>
  <c r="F365" i="4"/>
  <c r="F363" i="4"/>
  <c r="F362" i="4"/>
  <c r="F360" i="4"/>
  <c r="F359" i="4"/>
  <c r="F357" i="4"/>
  <c r="F355" i="4"/>
  <c r="F354" i="4"/>
  <c r="F352" i="4"/>
  <c r="F351" i="4"/>
  <c r="F349" i="4"/>
  <c r="F347" i="4"/>
  <c r="F346" i="4"/>
  <c r="F344" i="4"/>
  <c r="F343" i="4"/>
  <c r="F342" i="4"/>
  <c r="F340" i="4"/>
  <c r="F339" i="4"/>
  <c r="F338" i="4"/>
  <c r="F337" i="4"/>
  <c r="F336" i="4"/>
  <c r="F335" i="4"/>
  <c r="F334" i="4"/>
  <c r="F333" i="4"/>
  <c r="F332" i="4"/>
  <c r="F331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6" i="4"/>
  <c r="F265" i="4"/>
  <c r="F263" i="4"/>
  <c r="F262" i="4" s="1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2" i="4"/>
  <c r="F231" i="4"/>
  <c r="F230" i="4" s="1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0" i="4"/>
  <c r="F209" i="4"/>
  <c r="F208" i="4"/>
  <c r="F207" i="4"/>
  <c r="F205" i="4"/>
  <c r="F204" i="4"/>
  <c r="F203" i="4"/>
  <c r="F202" i="4"/>
  <c r="F201" i="4"/>
  <c r="F200" i="4"/>
  <c r="F199" i="4"/>
  <c r="F197" i="4"/>
  <c r="F196" i="4"/>
  <c r="F194" i="4"/>
  <c r="F193" i="4"/>
  <c r="F192" i="4"/>
  <c r="F191" i="4"/>
  <c r="F189" i="4"/>
  <c r="F188" i="4"/>
  <c r="F186" i="4"/>
  <c r="F185" i="4"/>
  <c r="F184" i="4"/>
  <c r="F183" i="4"/>
  <c r="F181" i="4"/>
  <c r="F179" i="4"/>
  <c r="F176" i="4"/>
  <c r="F175" i="4"/>
  <c r="F172" i="4"/>
  <c r="F171" i="4"/>
  <c r="F168" i="4"/>
  <c r="F167" i="4"/>
  <c r="F163" i="4"/>
  <c r="F162" i="4"/>
  <c r="F161" i="4"/>
  <c r="F159" i="4"/>
  <c r="F158" i="4"/>
  <c r="F156" i="4"/>
  <c r="F154" i="4"/>
  <c r="F153" i="4"/>
  <c r="F151" i="4"/>
  <c r="F150" i="4"/>
  <c r="F149" i="4"/>
  <c r="F148" i="4"/>
  <c r="F146" i="4"/>
  <c r="F145" i="4"/>
  <c r="F143" i="4"/>
  <c r="F142" i="4"/>
  <c r="F141" i="4"/>
  <c r="F140" i="4"/>
  <c r="F139" i="4"/>
  <c r="F138" i="4"/>
  <c r="F137" i="4"/>
  <c r="F135" i="4"/>
  <c r="F134" i="4"/>
  <c r="F133" i="4"/>
  <c r="F132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7" i="4"/>
  <c r="F116" i="4"/>
  <c r="F114" i="4"/>
  <c r="F113" i="4"/>
  <c r="F112" i="4"/>
  <c r="F109" i="4"/>
  <c r="F108" i="4"/>
  <c r="F106" i="4"/>
  <c r="F105" i="4"/>
  <c r="F104" i="4"/>
  <c r="F102" i="4"/>
  <c r="F101" i="4"/>
  <c r="F100" i="4" s="1"/>
  <c r="F99" i="4"/>
  <c r="F98" i="4" s="1"/>
  <c r="F97" i="4"/>
  <c r="F96" i="4"/>
  <c r="F95" i="4"/>
  <c r="F94" i="4"/>
  <c r="F92" i="4"/>
  <c r="F91" i="4"/>
  <c r="F90" i="4"/>
  <c r="F89" i="4"/>
  <c r="F88" i="4"/>
  <c r="F87" i="4"/>
  <c r="F86" i="4"/>
  <c r="F83" i="4"/>
  <c r="F82" i="4"/>
  <c r="F81" i="4"/>
  <c r="F80" i="4"/>
  <c r="F79" i="4"/>
  <c r="F78" i="4"/>
  <c r="F77" i="4"/>
  <c r="F75" i="4"/>
  <c r="F74" i="4"/>
  <c r="F73" i="4"/>
  <c r="F72" i="4"/>
  <c r="F71" i="4"/>
  <c r="F69" i="4"/>
  <c r="F68" i="4"/>
  <c r="F67" i="4"/>
  <c r="F65" i="4"/>
  <c r="F64" i="4" s="1"/>
  <c r="F63" i="4"/>
  <c r="F62" i="4" s="1"/>
  <c r="F59" i="4"/>
  <c r="F57" i="4"/>
  <c r="F56" i="4"/>
  <c r="F54" i="4"/>
  <c r="F53" i="4"/>
  <c r="F52" i="4"/>
  <c r="F50" i="4"/>
  <c r="F49" i="4" s="1"/>
  <c r="F47" i="4"/>
  <c r="F46" i="4"/>
  <c r="F44" i="4"/>
  <c r="F43" i="4"/>
  <c r="F41" i="4"/>
  <c r="F40" i="4"/>
  <c r="F39" i="4"/>
  <c r="F38" i="4"/>
  <c r="F36" i="4"/>
  <c r="F35" i="4"/>
  <c r="F34" i="4"/>
  <c r="F33" i="4"/>
  <c r="F32" i="4"/>
  <c r="F31" i="4"/>
  <c r="F30" i="4"/>
  <c r="F29" i="4"/>
  <c r="F27" i="4"/>
  <c r="F26" i="4"/>
  <c r="F25" i="4"/>
  <c r="F24" i="4"/>
  <c r="F23" i="4"/>
  <c r="F21" i="4"/>
  <c r="F20" i="4"/>
  <c r="F19" i="4"/>
  <c r="F17" i="4"/>
  <c r="F16" i="4" s="1"/>
  <c r="F15" i="4"/>
  <c r="F11" i="4"/>
  <c r="F10" i="4"/>
  <c r="F9" i="4"/>
  <c r="F8" i="4"/>
  <c r="F6" i="4"/>
  <c r="F5" i="4"/>
  <c r="F18" i="5" l="1"/>
  <c r="F115" i="5"/>
  <c r="F495" i="5"/>
  <c r="F521" i="5" s="1"/>
  <c r="H20" i="3" s="1"/>
  <c r="I20" i="1" s="1"/>
  <c r="F66" i="5"/>
  <c r="F488" i="5"/>
  <c r="F477" i="5"/>
  <c r="F45" i="5"/>
  <c r="F6" i="5"/>
  <c r="F38" i="5"/>
  <c r="F37" i="5" s="1"/>
  <c r="F71" i="5"/>
  <c r="F79" i="5"/>
  <c r="F53" i="5"/>
  <c r="F51" i="5" s="1"/>
  <c r="F84" i="5"/>
  <c r="F86" i="5"/>
  <c r="F107" i="5"/>
  <c r="F88" i="5"/>
  <c r="F111" i="5"/>
  <c r="F58" i="5"/>
  <c r="F74" i="5"/>
  <c r="F91" i="5"/>
  <c r="F118" i="5"/>
  <c r="F97" i="5"/>
  <c r="F93" i="5" s="1"/>
  <c r="F104" i="5"/>
  <c r="F103" i="5" s="1"/>
  <c r="F8" i="5"/>
  <c r="F24" i="5"/>
  <c r="F83" i="5"/>
  <c r="F33" i="5"/>
  <c r="F102" i="5"/>
  <c r="F100" i="5" s="1"/>
  <c r="F167" i="5"/>
  <c r="F176" i="5"/>
  <c r="F183" i="5"/>
  <c r="F158" i="5"/>
  <c r="F191" i="5"/>
  <c r="F205" i="5"/>
  <c r="F199" i="5"/>
  <c r="F234" i="5"/>
  <c r="F233" i="5" s="1"/>
  <c r="F517" i="5" s="1"/>
  <c r="F154" i="5"/>
  <c r="F209" i="5"/>
  <c r="F214" i="5"/>
  <c r="F264" i="5"/>
  <c r="F165" i="5"/>
  <c r="F192" i="5"/>
  <c r="F198" i="5"/>
  <c r="F204" i="5"/>
  <c r="F208" i="5"/>
  <c r="F213" i="5"/>
  <c r="F219" i="5"/>
  <c r="F269" i="5"/>
  <c r="F277" i="5"/>
  <c r="F285" i="5"/>
  <c r="F292" i="5"/>
  <c r="F298" i="5"/>
  <c r="F334" i="5"/>
  <c r="F353" i="5"/>
  <c r="F371" i="5"/>
  <c r="F373" i="5"/>
  <c r="F348" i="5"/>
  <c r="F355" i="5"/>
  <c r="F363" i="5"/>
  <c r="F365" i="5"/>
  <c r="F416" i="5"/>
  <c r="F337" i="5"/>
  <c r="F350" i="5"/>
  <c r="F389" i="5"/>
  <c r="F405" i="5"/>
  <c r="F332" i="5"/>
  <c r="F374" i="5"/>
  <c r="F384" i="5"/>
  <c r="F400" i="5"/>
  <c r="F424" i="5"/>
  <c r="F340" i="5"/>
  <c r="F366" i="5"/>
  <c r="F413" i="5"/>
  <c r="F454" i="5"/>
  <c r="F358" i="5"/>
  <c r="F381" i="5"/>
  <c r="F397" i="5"/>
  <c r="F368" i="5"/>
  <c r="F115" i="4"/>
  <c r="F85" i="4"/>
  <c r="F111" i="4"/>
  <c r="F477" i="4"/>
  <c r="F234" i="4"/>
  <c r="F233" i="4" s="1"/>
  <c r="F517" i="4" s="1"/>
  <c r="F103" i="4"/>
  <c r="F66" i="4"/>
  <c r="F60" i="4"/>
  <c r="F58" i="4" s="1"/>
  <c r="F84" i="4"/>
  <c r="F107" i="4"/>
  <c r="F48" i="4"/>
  <c r="F45" i="4" s="1"/>
  <c r="F51" i="4"/>
  <c r="F93" i="4"/>
  <c r="F118" i="4"/>
  <c r="F42" i="4"/>
  <c r="F37" i="4" s="1"/>
  <c r="F18" i="4"/>
  <c r="F28" i="4"/>
  <c r="F22" i="4" s="1"/>
  <c r="F7" i="4"/>
  <c r="F4" i="4" s="1"/>
  <c r="F55" i="4"/>
  <c r="F76" i="4"/>
  <c r="F170" i="4"/>
  <c r="F144" i="4"/>
  <c r="F177" i="4"/>
  <c r="F198" i="4"/>
  <c r="F174" i="4"/>
  <c r="F187" i="4"/>
  <c r="F165" i="4"/>
  <c r="F206" i="4"/>
  <c r="F152" i="4"/>
  <c r="F178" i="4"/>
  <c r="F195" i="4"/>
  <c r="F136" i="4"/>
  <c r="F147" i="4"/>
  <c r="F155" i="4"/>
  <c r="F157" i="4"/>
  <c r="F169" i="4"/>
  <c r="F182" i="4"/>
  <c r="F211" i="4"/>
  <c r="F264" i="4"/>
  <c r="F160" i="4"/>
  <c r="F166" i="4"/>
  <c r="F173" i="4"/>
  <c r="F190" i="4"/>
  <c r="F330" i="4"/>
  <c r="F341" i="4"/>
  <c r="F350" i="4"/>
  <c r="F366" i="4"/>
  <c r="F385" i="4"/>
  <c r="F345" i="4"/>
  <c r="F361" i="4"/>
  <c r="F398" i="4"/>
  <c r="F356" i="4"/>
  <c r="F374" i="4"/>
  <c r="F390" i="4"/>
  <c r="F495" i="4"/>
  <c r="F521" i="4" s="1"/>
  <c r="H20" i="2" s="1"/>
  <c r="H20" i="1" s="1"/>
  <c r="F358" i="4"/>
  <c r="F382" i="4"/>
  <c r="F454" i="4"/>
  <c r="F353" i="4"/>
  <c r="F348" i="4"/>
  <c r="F364" i="4"/>
  <c r="F401" i="4"/>
  <c r="F488" i="4"/>
  <c r="F406" i="4"/>
  <c r="F413" i="4"/>
  <c r="F421" i="4"/>
  <c r="F426" i="4"/>
  <c r="F434" i="4"/>
  <c r="F442" i="4"/>
  <c r="F514" i="4" l="1"/>
  <c r="F451" i="5"/>
  <c r="F519" i="5" s="1"/>
  <c r="J20" i="1"/>
  <c r="H19" i="2"/>
  <c r="H19" i="1" s="1"/>
  <c r="F164" i="5"/>
  <c r="F206" i="5"/>
  <c r="F85" i="5"/>
  <c r="F267" i="5"/>
  <c r="F261" i="5" s="1"/>
  <c r="F518" i="5" s="1"/>
  <c r="F131" i="5"/>
  <c r="F211" i="5"/>
  <c r="F180" i="5"/>
  <c r="F4" i="5"/>
  <c r="F22" i="5"/>
  <c r="F13" i="5" s="1"/>
  <c r="F70" i="5"/>
  <c r="F70" i="4"/>
  <c r="F61" i="4" s="1"/>
  <c r="F451" i="4"/>
  <c r="F519" i="4" s="1"/>
  <c r="F424" i="4"/>
  <c r="F267" i="4"/>
  <c r="F131" i="4"/>
  <c r="F180" i="4"/>
  <c r="F13" i="4"/>
  <c r="F164" i="4"/>
  <c r="H16" i="3"/>
  <c r="F514" i="5" l="1"/>
  <c r="H19" i="3" s="1"/>
  <c r="I19" i="1" s="1"/>
  <c r="J19" i="1" s="1"/>
  <c r="F61" i="5"/>
  <c r="F261" i="4"/>
  <c r="F518" i="4" s="1"/>
  <c r="F110" i="5"/>
  <c r="F516" i="5" s="1"/>
  <c r="F12" i="5"/>
  <c r="F110" i="4"/>
  <c r="F516" i="4" s="1"/>
  <c r="F12" i="4"/>
  <c r="F515" i="4" s="1"/>
  <c r="F520" i="4" s="1"/>
  <c r="J15" i="1"/>
  <c r="J14" i="1"/>
  <c r="H18" i="2" l="1"/>
  <c r="F522" i="4"/>
  <c r="F515" i="5"/>
  <c r="F520" i="5" s="1"/>
  <c r="F522" i="5" l="1"/>
  <c r="H18" i="3"/>
  <c r="H21" i="2"/>
  <c r="H18" i="1"/>
  <c r="H21" i="1" s="1"/>
  <c r="I16" i="1"/>
  <c r="I18" i="1" l="1"/>
  <c r="I21" i="1" s="1"/>
  <c r="H21" i="3"/>
  <c r="H23" i="3" s="1"/>
  <c r="J18" i="1" l="1"/>
  <c r="J21" i="1" s="1"/>
  <c r="I23" i="1"/>
  <c r="J13" i="1" l="1"/>
  <c r="H16" i="1"/>
  <c r="J16" i="1" s="1"/>
  <c r="H16" i="2"/>
  <c r="H23" i="2" s="1"/>
  <c r="H23" i="1" l="1"/>
  <c r="J23" i="1" s="1"/>
</calcChain>
</file>

<file path=xl/sharedStrings.xml><?xml version="1.0" encoding="utf-8"?>
<sst xmlns="http://schemas.openxmlformats.org/spreadsheetml/2006/main" count="3075" uniqueCount="915">
  <si>
    <t>FORMULARIO 1</t>
  </si>
  <si>
    <t>PRESUPUESTO OFICIAL</t>
  </si>
  <si>
    <t>[El presente formulario formulario aplica para los procesos de contratación que tengan como forma de pago precios unitarios, la Entidad debe ajustarlo cuando la modalidad de pago corresponde a: precio global, llave en mano, administración delegada y reembolso de gastos] </t>
  </si>
  <si>
    <t>E X T E N S I Ó N     T R O N C A L     N Q S     E N      E L       M U N I C I P I O       D E       S O A C H A     (F A S E S   I I     Y    I I I)</t>
  </si>
  <si>
    <t>Nº</t>
  </si>
  <si>
    <t>ITEM DE PAGO</t>
  </si>
  <si>
    <t>COMPONENTE</t>
  </si>
  <si>
    <t>DESCRIPCION</t>
  </si>
  <si>
    <t>UND.</t>
  </si>
  <si>
    <t>LOTE 1</t>
  </si>
  <si>
    <t>LOTE 2</t>
  </si>
  <si>
    <t xml:space="preserve">VALOR TOTAL                                </t>
  </si>
  <si>
    <t>C O M P O N E N T E S     A      V A L O R       G L O B A L  (Los valores incluyen AIU)</t>
  </si>
  <si>
    <t>A</t>
  </si>
  <si>
    <t>OBRAS PARA CONSTRUCCIÓN</t>
  </si>
  <si>
    <t>GLN</t>
  </si>
  <si>
    <t>B</t>
  </si>
  <si>
    <t>C</t>
  </si>
  <si>
    <t>PMT</t>
  </si>
  <si>
    <t>Comprende las actividades de PMT durante la ejecución de las obras</t>
  </si>
  <si>
    <t>S U B T O T A L      C O M P O N E N T E S      A       V A L O R      G L O B A L</t>
  </si>
  <si>
    <t>C O M P O N E N T E S     A     P R E C I O S     U N I T A R I O S  (Los valores incluyen AIU)</t>
  </si>
  <si>
    <t>D</t>
  </si>
  <si>
    <t>REDES DE  SERVICIOS PÚBLICOS</t>
  </si>
  <si>
    <t>Comprende las actividades de traslado de redes requeridos para la ejecución de las obras en preconstrucción para traslado anticipado de redes y las que se ejecutarán durante la etapa de construcción.</t>
  </si>
  <si>
    <t>E</t>
  </si>
  <si>
    <t>ADECUACION DE DESVIOS</t>
  </si>
  <si>
    <t>Comprende las actividades para la adecuación de los desvíos en las etapas de preconstrucción y construcción de las obras.</t>
  </si>
  <si>
    <t>S U B T O T A L      C O M P O N E N T E S      A       P R E C I O S      U N I T A R I O S</t>
  </si>
  <si>
    <t>V A L O R    T O T A L   O B R A S    A    V A L O R    G L O B A L (Incluye PMA, PMS Y PMT)   Y    A   P R E C I O S    U N I T A R I O S</t>
  </si>
  <si>
    <t>T  O T A L</t>
  </si>
  <si>
    <t xml:space="preserve">VALOR TOTAL EN LETRAS: 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</si>
  <si>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Los valores antes indicados incluyen el AIU</t>
    </r>
  </si>
  <si>
    <t xml:space="preserve">LICITACIÓN PÚBLICA </t>
  </si>
  <si>
    <t>No modificable</t>
  </si>
  <si>
    <t>Valor a Ofertar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</si>
  <si>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Los valores marcados como "No Modificables" no pueden ser modificados por el proponente so pena de rechazo.</t>
    </r>
  </si>
  <si>
    <t>Comprende las actividades de PMA y PMS (Incluida administración), durante la ejecución de las obras, y todo costo indirecto</t>
  </si>
  <si>
    <t>Comprende las actividades de PMT durante la ejecución de las obras, y todo costo indirecto</t>
  </si>
  <si>
    <t>LP-EFR-006-2019 (Lote 1)</t>
  </si>
  <si>
    <t>E X T E N S I Ó N     T R O N C A L     N Q S     E N      E L       M U N I C I P I O       D E       S O A C H A     (F A S E S   I I     Y    I I I)
Comprendido entre la calle 24 y la calle 15 Sur.</t>
  </si>
  <si>
    <t>LP-EFR-006-2019 (Lote 2)</t>
  </si>
  <si>
    <t>E X T E N S I Ó N     T R O N C A L     N Q S     E N      E L       M U N I C I P I O       D E       S O A C H A     (F A S E S   I I     Y    I I I)
Comprendido entre la calle 15 Sur y el patio-portal del sistema</t>
  </si>
  <si>
    <t>ÍTEM</t>
  </si>
  <si>
    <t>UNIDAD</t>
  </si>
  <si>
    <t>9.1</t>
  </si>
  <si>
    <t>EXCAVACION PARA REDES</t>
  </si>
  <si>
    <t>9.1.1</t>
  </si>
  <si>
    <t>EXCAVACION MANUAL PARA REDES PROFUNDIDAD 0m - 2m (Incluye Cargue y transporte  de materiales a sitio de disposicion final ))</t>
  </si>
  <si>
    <t>m³</t>
  </si>
  <si>
    <t>9.2</t>
  </si>
  <si>
    <t>SUMINISTRO E INSTALACION DE ENTIBADOS</t>
  </si>
  <si>
    <t>9.2.2</t>
  </si>
  <si>
    <t xml:space="preserve">ENTIBADO TIPO ED1, DISCONTINUO EN MADERA (Incluye Suministro e Instalación) </t>
  </si>
  <si>
    <t>m²</t>
  </si>
  <si>
    <t>9.3</t>
  </si>
  <si>
    <t>SUMINISTRO E INTALACION DE RELLENOS</t>
  </si>
  <si>
    <t>9.3.1</t>
  </si>
  <si>
    <t>RELLENO PARA REDES EN SUBBASE GRANULAR B-400 (Suministro, Extendido, Humedecimiento y Compactación)</t>
  </si>
  <si>
    <t>9.3.2</t>
  </si>
  <si>
    <t>RELLENO PARA REDES EN SUBBASE GRANULAR B-200 (Suministro, Extendido, Humedecimiento y Compactación)</t>
  </si>
  <si>
    <t>9.3.4</t>
  </si>
  <si>
    <t>SUBBASE GRANULAR EN RECEBO-Cal 3% (Suministro, Extendido, Nivelación, Humedecimiento y Compactación)</t>
  </si>
  <si>
    <t>und</t>
  </si>
  <si>
    <t>9.4</t>
  </si>
  <si>
    <t>SUMINISTRO E INSTALACION DE TUBERIA</t>
  </si>
  <si>
    <t>9.4.2</t>
  </si>
  <si>
    <t>TUBERIA CONCRETO D=12" CL. I SIN REFUERZO (Incluye Suministro e Instalación) ( Incluye Anillo de caucho p/t)</t>
  </si>
  <si>
    <t>m</t>
  </si>
  <si>
    <t>9.4.3</t>
  </si>
  <si>
    <t>TUBERIA CONCRETO D=14" CL. I SIN REFUERZO (Incluye Suministro e Instalación) ( Incluye Anillo de caucho p/t)</t>
  </si>
  <si>
    <t>9.4.4</t>
  </si>
  <si>
    <t>TUBERIA CONCRETO D=16" CL. I SIN REFUERZO (Incluye Suministro e Instalación) ( Incluye Anillo de caucho p/t)</t>
  </si>
  <si>
    <t>9.4.5</t>
  </si>
  <si>
    <t>TUBERIA CONCRETO D=8" CL. I SIN REFUERZO (Incluye Suministro e Instalación) ( Incluye Anillo de caucho p/t)</t>
  </si>
  <si>
    <t>9.4.6</t>
  </si>
  <si>
    <t>TUBERIA CONCRETO D=10" CL. II SIN REFUERZO (Incluye Suministro e Instalación) ( Incluye Anillo de caucho p/t)</t>
  </si>
  <si>
    <t>9.4.7</t>
  </si>
  <si>
    <t>TUBERIA CONCRETO D=12" CL. II SIN REFUERZO (Incluye Suministro e Instalación) ( Incluye Anillo de caucho p/t)</t>
  </si>
  <si>
    <t>9.4.8</t>
  </si>
  <si>
    <t>TUBERIA CONCRETO D=14" CL. II SIN REFUERZO (Incluye Suministro e Instalación) ( Incluye Anillo de caucho p/t)</t>
  </si>
  <si>
    <t>9.4.9</t>
  </si>
  <si>
    <t>TUBERIA CONCRETO D=16" CL. II SIN REFUERZO (Incluye Suministro e Instalación) ( Incluye Anillo de caucho p/t)</t>
  </si>
  <si>
    <t>9.4.10</t>
  </si>
  <si>
    <t>TUBERIA CONCRETO D=18" CL. II SIN REFUERZO (Incluye Suministro e Instalación) ( Incluye Anillo de caucho p/t)</t>
  </si>
  <si>
    <t>9.4.11</t>
  </si>
  <si>
    <t>TUBERIA CONCRETO D=20" CL. II SIN REFUERZO (Incluye Suministro e Instalación) ( Incluye Anillo de caucho p/t)</t>
  </si>
  <si>
    <t>9.4.12</t>
  </si>
  <si>
    <t>TUBERIA CONCRETO D=24" CL. II SIN REFUERZO (Incluye Suministro e Instalación) ( Incluye Anillo de caucho p/t)</t>
  </si>
  <si>
    <t>9.4.13</t>
  </si>
  <si>
    <t>TUBERIA CONCRETO D=28" CL. II SIN REFUERZO (Incluye Suministro e Instalación) ( Incluye Anillo de caucho p/t)</t>
  </si>
  <si>
    <t>9.4.14</t>
  </si>
  <si>
    <t>TUBERIA CONCRETO D=36" CL. IV REFORZADO (Incluye Suministro e Instalación)  ( Incluye Anillo de caucho p/t)</t>
  </si>
  <si>
    <t>9.4.15</t>
  </si>
  <si>
    <t>TUBERIA CONCRETO D=40" CL. IV REFORZADO (Incluye Suministro e Instalación)  ( Incluye Anillo de caucho p/t)</t>
  </si>
  <si>
    <t>9.5</t>
  </si>
  <si>
    <t>CONSTRUCCION DE POZOS DE INPECCION</t>
  </si>
  <si>
    <t>9.5.1</t>
  </si>
  <si>
    <t>PLACA FONDO D=1.70m POZO INSPEC. (Fundida en Sitio. Incl. Sumin, Formalet, Ref, Inst. , , Incl. Concreto 2000 PSI de base)</t>
  </si>
  <si>
    <t>9.5.2</t>
  </si>
  <si>
    <t>CILINDRO POZO INSP. EN MAMPOSTERIA e=0.25m (Inc. Sumin. y Const, Acero para Escaleras, Geotextil y Pañete Impermeab.)</t>
  </si>
  <si>
    <t>9.5.3</t>
  </si>
  <si>
    <t>PLACA CUBIERTA D=1.70m POZO INSPEC. (Fundida en Sitio. Inc. Sum, Formalet., Refuerzo e Inst. Incl.Tapa en Polipropileno)</t>
  </si>
  <si>
    <t>9.5.4</t>
  </si>
  <si>
    <t xml:space="preserve">NIVELACIÓN DE POZO (Hasta rasante en Concreto 3000 PSI Hecho en Obra, h=0.15m. Incluye Suministro y Construcción) </t>
  </si>
  <si>
    <t>9.5.5</t>
  </si>
  <si>
    <t>CONO PREFABRICADO POZO INSPECCION. (Suministro e Instalación. Incluye Tapa en Concreto.)</t>
  </si>
  <si>
    <t>9.5.6</t>
  </si>
  <si>
    <t>CILINDRO POZO INSP. EN MAMPOSTERIA e=0.37m (Inc. Sumin. y Const, Acero para Escaleras, Geotextil y Pañete Impermeab.)</t>
  </si>
  <si>
    <t>9.5.7</t>
  </si>
  <si>
    <t>LIMPIEZA DE POZOS (Incluye Cargue, Retiro y Disposición Final de Sobrantes)</t>
  </si>
  <si>
    <t>9.6</t>
  </si>
  <si>
    <t xml:space="preserve">CONSTRUCCION DE SUMIDEROS </t>
  </si>
  <si>
    <t>9.6.1</t>
  </si>
  <si>
    <t>SUMIDERO ALCANTARILLADO COMBINADO EN ANDEN NS-047-1V4 EAAB</t>
  </si>
  <si>
    <t>9.6.2</t>
  </si>
  <si>
    <t>SUMIDERO PARA CANAL DE DRENAJE PREFABRICADO EN POLYCONCRETO CON REJA DE FUNDICIÓN,  PD-150V, CLASE DE CARGA D400, Long=500mm, H= 575 mm, Ancho= 180 mm, en color natural,  (No incluye: excavación, concreto, drenaje, rellenos, tapas o accesorios)</t>
  </si>
  <si>
    <t>9.6.3</t>
  </si>
  <si>
    <t>SUMIDERO PARA CANAL DE DRENAJE PREFABRICADO EN POLYCONCRETO,  RD-200V, CLASE DE CARGA F900, INCLUYE REJILLA, Long=660 mm, H= 925 mm, Ancho= 260 mm, en color natural,  (No incluye: excavación, concreto, drenaje, rellenos, tapas o accesorios)</t>
  </si>
  <si>
    <t>9.7</t>
  </si>
  <si>
    <t>9.7.1</t>
  </si>
  <si>
    <t>CARCAMO TIPO PLACA DE PROTECCIÓN PARA TUBERÍA Ø 32" NORMA EAAB NS-090 . 3v.2</t>
  </si>
  <si>
    <t>9.8</t>
  </si>
  <si>
    <t>CONSTRUCCION DE INSTALACIONES DOMICILIARIAS</t>
  </si>
  <si>
    <t>9.8.1</t>
  </si>
  <si>
    <t>CAJA DE INSPECCIÓN DE 0.6x0.6m (H=0.6m. Incluye Suministro y Construcción. Incluye Marco y Tapa. No Inc. Base y Cañuela)</t>
  </si>
  <si>
    <t>9.8.2</t>
  </si>
  <si>
    <t>TUBERIA CONCRETO D=6" CL. II SIN REFUERZO (Incluye Suministro e
Instalación)</t>
  </si>
  <si>
    <t>9.9</t>
  </si>
  <si>
    <t>CONSTRUCCION DE CONCRETO PARA REDES</t>
  </si>
  <si>
    <t>9.9.1</t>
  </si>
  <si>
    <t>CONCRETO 2000 PSI PARA REDES (Suministro y Colocación)</t>
  </si>
  <si>
    <t>9.9.2</t>
  </si>
  <si>
    <t>CONCRETO 3000 PSI PARA REDES (Suministro y Colocación)</t>
  </si>
  <si>
    <t>9.9.3</t>
  </si>
  <si>
    <t>ACERO DE REFUERZO (Incluye Suministro, Figurado y Fijación)</t>
  </si>
  <si>
    <t>kg</t>
  </si>
  <si>
    <t>9.10</t>
  </si>
  <si>
    <t>CONSTRUCCION DE CAMARAS</t>
  </si>
  <si>
    <t>9.10.1</t>
  </si>
  <si>
    <t xml:space="preserve">Concreto Clase C (f`c=28 MPa) PA CONSTRUCCION DE CAMARAS,  INCLUYE , MANO DE OBRA, TRANSPORTE . </t>
  </si>
  <si>
    <t>9.10.2</t>
  </si>
  <si>
    <t>9.6.4</t>
  </si>
  <si>
    <t>SUMIDERO ESPECIAL DE GARGANTA TIPO G</t>
  </si>
  <si>
    <t>CONSTRUCCION DE CARCAMOS</t>
  </si>
  <si>
    <t>10.1</t>
  </si>
  <si>
    <t>10.1.1</t>
  </si>
  <si>
    <t>EXCAVACION MANUAL PARA REDES PROFUNDIDAD 0m - 2m (Incluye Cargue y transporte  de materiales a sitio de disposicion final )</t>
  </si>
  <si>
    <t>10.2.3</t>
  </si>
  <si>
    <t>RELLENO PARA REDES EN ARENA DE PEÑA (Suministro, Extendido, Humedecimiento y Compactación)</t>
  </si>
  <si>
    <t>10.2.4</t>
  </si>
  <si>
    <t>RELLENO PARA REDES MATERIAL ESTABILIZADO (Suministro, Extendido, Humedecimiento y Compactación)</t>
  </si>
  <si>
    <t>10.3</t>
  </si>
  <si>
    <t>SUMINISTRO E INSTALACION DE HIDRANTES</t>
  </si>
  <si>
    <t>10.3.1</t>
  </si>
  <si>
    <t>HIDRANTE EXTREMO BRIDA D=4" TIPO POSTE (Suministro e Instalación. No incluye kit de nivelación)</t>
  </si>
  <si>
    <t>10.3.2</t>
  </si>
  <si>
    <t>HIDRANTE EXTREMO BRIDA D=6" TIPO POSTE (Suministro e Instalación. No incluye kit de nivelación)</t>
  </si>
  <si>
    <t>10.4</t>
  </si>
  <si>
    <t>10.4.1</t>
  </si>
  <si>
    <t>TUBERIA PVC D=12" TIPO U.M. RDE 21 (Suministro e Instalación)</t>
  </si>
  <si>
    <t>10.4.2</t>
  </si>
  <si>
    <t>TUBERIA PVC D=8" TIPO U.M. RDE 21 (Suministro e Instalación)</t>
  </si>
  <si>
    <t>10.4.3</t>
  </si>
  <si>
    <t>TUBERIA PVC D=3" TIPO U.M. RDE 21 (Suministro e Instalación)</t>
  </si>
  <si>
    <t>10.4.4</t>
  </si>
  <si>
    <t>TUBERIA PVC D=4" TIPO U.M. RDE 21 (Suministro e Instalación)</t>
  </si>
  <si>
    <t>10.4.5</t>
  </si>
  <si>
    <t>TUBERIA PVC D=6" TIPO U.M. RDE 21 (Suministro e Instalación)</t>
  </si>
  <si>
    <t>10.4.8</t>
  </si>
  <si>
    <t>TUBERIA PVC D=2" TIPO U.M. RDE 21 (Suministro e Instalación)</t>
  </si>
  <si>
    <t>10.4.9</t>
  </si>
  <si>
    <t>TUBERIA HA D=4" TIPO U.M. RDE 21 (Suministro e Instalación)</t>
  </si>
  <si>
    <t>10.4.10</t>
  </si>
  <si>
    <t>TUBERIA PVC D=1/2" TIPO U.M. RDE 21 (Suministro e Instalación)</t>
  </si>
  <si>
    <t>10.4.11</t>
  </si>
  <si>
    <t>TUBERIA PVC D=3/4" TIPO U.M. RDE 21 (Suministro e Instalación)</t>
  </si>
  <si>
    <t>10.4.12</t>
  </si>
  <si>
    <t>TUBERÍA HD D= 4"</t>
  </si>
  <si>
    <t>10.4.13</t>
  </si>
  <si>
    <t>TUBERÍA HD D= 12"</t>
  </si>
  <si>
    <t>10.4.14</t>
  </si>
  <si>
    <t>TUBERÍA PVC D=10"</t>
  </si>
  <si>
    <t>10.5</t>
  </si>
  <si>
    <t>10.5.1</t>
  </si>
  <si>
    <t>CODO HD 90° EXTREMO LISO PARA PVC D=8" (Suministro e Instalación)</t>
  </si>
  <si>
    <t>10.5.2</t>
  </si>
  <si>
    <t>CODO HD 45° EXTREMO LISO PARA PVC D=6" (Suministro e Instalación)</t>
  </si>
  <si>
    <t>10.5.3</t>
  </si>
  <si>
    <t>CODO HD 45° EXTREMO LISO PARA PVC D=8" (Suministro e Instalación)</t>
  </si>
  <si>
    <t>10.5.4</t>
  </si>
  <si>
    <t>CODO HD 45° EXTREMO LISO PARA PVC D=12" (Suministro e Instalación)</t>
  </si>
  <si>
    <t>10.5.5</t>
  </si>
  <si>
    <t>CODO HD 22.5° EXTREMO LISO PARA PVC D=12" (Suministro e Instalación)</t>
  </si>
  <si>
    <t>10.5.6</t>
  </si>
  <si>
    <t>CODO HD 22.5° EXTREMO LISO PARA PVC D=6" (Suministro e Instalación)</t>
  </si>
  <si>
    <t>10.5.7</t>
  </si>
  <si>
    <t>CODO HD 90° EXTREMO LISO PARA PVC D=12" (Suministro e Instalación)</t>
  </si>
  <si>
    <t>10.5.8</t>
  </si>
  <si>
    <t>CODO HD 90° EXTREMO LISO PARA PVC D=6" (Suministro e Instalación)</t>
  </si>
  <si>
    <t>10.5.9</t>
  </si>
  <si>
    <t>CODO HD 90° EXTREMO LISO PARA PVC D=4" (Suministro e Instalación)</t>
  </si>
  <si>
    <t>10.5.10</t>
  </si>
  <si>
    <t>CODO HD 45° EXTREMO LISO PARA PVC D=4" (Suministro e Instalación)</t>
  </si>
  <si>
    <t>10.5.11</t>
  </si>
  <si>
    <t>CODO HD 22.5° EXTREMO LISO PARA PVC D=8" (Suministro e Instalación)</t>
  </si>
  <si>
    <t>10.5.12</t>
  </si>
  <si>
    <t>CODO HD 22.5° EXTREMO LISO PARA PVC D=4" (Suministro e Instalación)</t>
  </si>
  <si>
    <t>10.5.13</t>
  </si>
  <si>
    <t>CODO HD 11.25° EXTREMO LISO PARA PVC D=12" (Suministro e Instalación)</t>
  </si>
  <si>
    <t>10.5.14</t>
  </si>
  <si>
    <t>CODO HD 11.25° EXTREMO LISO PARA PVC D=8" (Suministro e Instalación)</t>
  </si>
  <si>
    <t>10.5.15</t>
  </si>
  <si>
    <t>CODO HD 11.25° EXTREMO LISO PARA PVC D=6" (Suministro e Instalación)</t>
  </si>
  <si>
    <t>10.5.16</t>
  </si>
  <si>
    <t>CODO HD 11.25° EXTREMO LISO PARA PVC D=4" (Suministro e Instalación)</t>
  </si>
  <si>
    <t>10.5.17</t>
  </si>
  <si>
    <t>CODO PVC 90° EXTREMO LISO PARA PVC D=8" (Suministro e Instalación)</t>
  </si>
  <si>
    <t>10.5.18</t>
  </si>
  <si>
    <t>CODO PVC 90° EXTREMO LISO PARA PVC D=12" (Suministro e Instalación)</t>
  </si>
  <si>
    <t>10.5.19</t>
  </si>
  <si>
    <t>CODO PVC 90° EXTREMO LISO PARA PVC D=6" (Suministro e Instalación)</t>
  </si>
  <si>
    <t>10.5.20</t>
  </si>
  <si>
    <t>CODO PVC 90° EXTREMO LISO PARA PVC D=4" (Suministro e Instalación)</t>
  </si>
  <si>
    <t>10.5.21</t>
  </si>
  <si>
    <t>CODO PVC 45° EXTREMO LISO PARA PVC D=6" (Suministro e Instalación)</t>
  </si>
  <si>
    <t>10.5.22</t>
  </si>
  <si>
    <t>CODO PVC 45° EXTREMO LISO PARA PVC D=8" (Suministro e Instalación)</t>
  </si>
  <si>
    <t>10.5.23</t>
  </si>
  <si>
    <t>CODO PVC 45° EXTREMO LISO PARA PVC D=12" (Suministro e Instalación)</t>
  </si>
  <si>
    <t>10.5.24</t>
  </si>
  <si>
    <t>CODO PVC 45° EXTREMO LISO PARA PVC D=4" (Suministro e Instalación)</t>
  </si>
  <si>
    <t>10.5.25</t>
  </si>
  <si>
    <t>CODO PVC 22.5° EXTREMO LISO PARA PVC D=12" (Suministro e Instalación)</t>
  </si>
  <si>
    <t>10.5.26</t>
  </si>
  <si>
    <t>CODO PVC 22.5° EXTREMO LISO PARA PVC D=6" (Suministro e Instalación)</t>
  </si>
  <si>
    <t>10.5.27</t>
  </si>
  <si>
    <t>CODO PVC 22.5° EXTREMO LISO PARA PVC D=8" (Suministro e Instalación)</t>
  </si>
  <si>
    <t>10.5.28</t>
  </si>
  <si>
    <t>CODO PVC 22.5° EXTREMO LISO PARA PVC D=4" (Suministro e Instalación)</t>
  </si>
  <si>
    <t>10.5.29</t>
  </si>
  <si>
    <t>CODO PVC 11.25° EXTREMO LISO PARA PVC D=12" (Suministro e Instalación)</t>
  </si>
  <si>
    <t>10.5.30</t>
  </si>
  <si>
    <t>CODO PVC 11.25° EXTREMO LISO PARA PVC D=8" (Suministro e Instalación)</t>
  </si>
  <si>
    <t>10.5.31</t>
  </si>
  <si>
    <t>CODO PVC 11.25° EXTREMO LISO PARA PVC D=6" (Suministro e Instalación)</t>
  </si>
  <si>
    <t>10.5.32</t>
  </si>
  <si>
    <t>CODO PVC 11.25° EXTREMO LISO PARA PVC D=4" (Suministro e Instalación)</t>
  </si>
  <si>
    <t>10.6</t>
  </si>
  <si>
    <t>SUMINISTRO E INSTALACION DE TEE</t>
  </si>
  <si>
    <t>10.6.1</t>
  </si>
  <si>
    <t>TEE HD EXTREMO LISO 6"x6" (Suministro e Instalación)</t>
  </si>
  <si>
    <t>10.6.2</t>
  </si>
  <si>
    <t>TEE HD EXTREMO LISO 8"x6" (Suministro e Instalación)</t>
  </si>
  <si>
    <t>10.6.3</t>
  </si>
  <si>
    <t>TEE HD EXTREMO LISO 12"x6" (Suministro e Instalación)</t>
  </si>
  <si>
    <t>10.6.4</t>
  </si>
  <si>
    <t>TEE HD EXTREMO LISO 12"x8" (Suministro e Instalación)</t>
  </si>
  <si>
    <t>10.6.5</t>
  </si>
  <si>
    <t>TEE HD EXTREMO LISO 12"x12" (Suministro e Instalación)</t>
  </si>
  <si>
    <t>10.6.6</t>
  </si>
  <si>
    <t>TEE HD EXTREMO LISO 6"x4" (Suministro e Instalación)</t>
  </si>
  <si>
    <t>10.6.7</t>
  </si>
  <si>
    <t>TEE HD EXTREMO LISO 4"x4" (Suministro e Instalación)</t>
  </si>
  <si>
    <t>10.6.8</t>
  </si>
  <si>
    <t>TEE PVC EXTREMO LISO 6"x6" (Suministro e Instalación)</t>
  </si>
  <si>
    <t>10.6.9</t>
  </si>
  <si>
    <t>TEE PVC EXTREMO LISO 8"x6" (Suministro e Instalación)</t>
  </si>
  <si>
    <t>10.6.10</t>
  </si>
  <si>
    <t>TEE PVC EXTREMO LISO 12"x6" (Suministro e Instalación)</t>
  </si>
  <si>
    <t>10.6.11</t>
  </si>
  <si>
    <t>TEE PVC EXTREMO LISO 12"x8" (Suministro e Instalación)</t>
  </si>
  <si>
    <t>10.6.12</t>
  </si>
  <si>
    <t>TEE PVC EXTREMO LISO 12"x12" (Suministro e Instalación)</t>
  </si>
  <si>
    <t>10.6.13</t>
  </si>
  <si>
    <t>TEE PVC EXTREMO LISO 6"x4" (Suministro e Instalación)</t>
  </si>
  <si>
    <t>10.6.14</t>
  </si>
  <si>
    <t>TEE PVC EXTREMO LISO 4"x4" (Suministro e Instalación)</t>
  </si>
  <si>
    <t>10.6.15</t>
  </si>
  <si>
    <t>TEE PVC EXTREMO LISO 8"x4" (Suministro e Instalación)</t>
  </si>
  <si>
    <t>10.7</t>
  </si>
  <si>
    <t>SUMINISTRO E INSTALACION DE TAPONES Y REDUCCIONES</t>
  </si>
  <si>
    <t>10.7.1</t>
  </si>
  <si>
    <t>TAPON HD EXTREMO LISO D=6" (Suministro e Instalación)</t>
  </si>
  <si>
    <t>10.7.2</t>
  </si>
  <si>
    <t>REDUCCION CONCENTRICA HD 12"x8" (Suministro e Instalación)</t>
  </si>
  <si>
    <t>10.7.3</t>
  </si>
  <si>
    <t>REDUCCION CONCENTRICA HD 6"x8" (Suministro e Instalación)</t>
  </si>
  <si>
    <t>10.7.4</t>
  </si>
  <si>
    <t>REDUCCION CONCENTRICA HD 3"x6" (Suministro e Instalación)</t>
  </si>
  <si>
    <t>10.7.5</t>
  </si>
  <si>
    <t>REDUCCION CONCENTRICA HD 4"x6" (Suministro e Instalación)</t>
  </si>
  <si>
    <t>10.7.6</t>
  </si>
  <si>
    <t>REDUCCION CONCENTRICA HD 4"x3" (Suministro e Instalación)</t>
  </si>
  <si>
    <t>10.7.9</t>
  </si>
  <si>
    <t>TAPON HD EXTREMO LISO D=12" (Suministro e Instalación)</t>
  </si>
  <si>
    <t>10.7.10</t>
  </si>
  <si>
    <t>TAPON HD EXTREMO LISO D=8" (Suministro e Instalación)</t>
  </si>
  <si>
    <t>10.7.11</t>
  </si>
  <si>
    <t>TAPON HD EXTREMO LISO D=4" (Suministro e Instalación)</t>
  </si>
  <si>
    <t>10.7.12</t>
  </si>
  <si>
    <t>REDUCCION CONCENTRICA HD 4"x2" (Suministro e Instalación)</t>
  </si>
  <si>
    <t>10.7.13</t>
  </si>
  <si>
    <t>TAPON PVC EXTREMO LISO D=6" (Suministro e Instalación)</t>
  </si>
  <si>
    <t>10.7.14</t>
  </si>
  <si>
    <t>TAPON PVC EXTREMO LISO D=12" (Suministro e Instalación)</t>
  </si>
  <si>
    <t>10.7.15</t>
  </si>
  <si>
    <t>TAPON PVC EXTREMO LISO D=8" (Suministro e Instalación)</t>
  </si>
  <si>
    <t>10.7.16</t>
  </si>
  <si>
    <t>TAPON PVC EXTREMO LISO D=4" (Suministro e Instalación)</t>
  </si>
  <si>
    <t>10.7.17</t>
  </si>
  <si>
    <t>REDUCCION CONCENTRICA PVC 12"x8" (Suministro e Instalación)</t>
  </si>
  <si>
    <t>10.7.18</t>
  </si>
  <si>
    <t>REDUCCION CONCENTRICA PVC 8"x6" (Suministro e Instalación)</t>
  </si>
  <si>
    <t>10.7.19</t>
  </si>
  <si>
    <t>REDUCCION CONCENTRICA PVC 4"x3" (Suministro e Instalación)</t>
  </si>
  <si>
    <t>10.7.20</t>
  </si>
  <si>
    <t>REDUCCION CONCENTRICA PVC 6"x3" (Suministro e Instalación)</t>
  </si>
  <si>
    <t>10.7.21</t>
  </si>
  <si>
    <t>REDUCCION CONCENTRICA PVC 4"x2" (Suministro e Instalación)</t>
  </si>
  <si>
    <t>10.7.22</t>
  </si>
  <si>
    <t>REDUCCION CONCENTRICA PVC 6"x4" (Suministro e Instalación)</t>
  </si>
  <si>
    <t>10.7.23</t>
  </si>
  <si>
    <t>UNION PVC TIPO U.M.4" (Suministro e Instalación)</t>
  </si>
  <si>
    <t>10.7.24</t>
  </si>
  <si>
    <t>UNION REPARACION PVC U.M NORMA NTC 382 D=4" (Suministro e instalacion)</t>
  </si>
  <si>
    <t>10.7.25</t>
  </si>
  <si>
    <t>UNION REPARACION PVC U.M NORMA NTC 382 D=6" (Suministro e instalacion)</t>
  </si>
  <si>
    <t>10.7.26</t>
  </si>
  <si>
    <t>UNION REPARACION PVC U.M NORMA NTC 382 D=12" (Suministro e instalacion)</t>
  </si>
  <si>
    <t>10.7.27</t>
  </si>
  <si>
    <t>TAPON PVC EXTREMO LISO D=3" (Suministro e Instalación)</t>
  </si>
  <si>
    <t>10.8</t>
  </si>
  <si>
    <t>SUMINISTRO E INSTALACION DE VALVULAS</t>
  </si>
  <si>
    <t>10.8.1</t>
  </si>
  <si>
    <t>VALVULA COMPUERTA ELASTICA VASTAGO NO ASCENDENTE EXTREMO LISO D=4" (Suministro e Instalación)</t>
  </si>
  <si>
    <t>10.8.2</t>
  </si>
  <si>
    <t>VALVULA COMPUERTA ELASTICA VASTAGO NO ASCENDENTE EXTREMO
LISO D=6" (Suministro e Instalación)</t>
  </si>
  <si>
    <t>10.8.4</t>
  </si>
  <si>
    <t>VALVULA COMPUERTA ELASTICA VASTAGO NO ASCENDENTE EXTREMO LISO D=8" (Suministro e Instalación)</t>
  </si>
  <si>
    <t>10.8.5</t>
  </si>
  <si>
    <t>VALVULA COMPUERTA ELASTICA VASTAGO NO ASCENDENTE EXTREMO LISO D=12" (Suministro e Instalación)</t>
  </si>
  <si>
    <t>10.9</t>
  </si>
  <si>
    <t>SUMINISTRO E INSTALACION DE EMPATES DE TUBERIA</t>
  </si>
  <si>
    <t>10.9.1</t>
  </si>
  <si>
    <t>EMPATE DE TUBERÍA EN PVC A TUBERÍA EN PVC ø=6" (Norma NS-023)</t>
  </si>
  <si>
    <t>10.9.2</t>
  </si>
  <si>
    <t>EMPATE DE TUBERÍA EN PVC A TUBERÍA EN PVC ø=12" (Norma NS-023)</t>
  </si>
  <si>
    <t>10.9.3</t>
  </si>
  <si>
    <t>EMPATE DE TUBERÍA EN PVC A TUBERÍA EN ASBESTO CEMENTO ø=6" (Norma NS-023)</t>
  </si>
  <si>
    <t>10.9.4</t>
  </si>
  <si>
    <t>EMPATE DE TUBERÍA EN PVC A TUBERÍA EN ASBESTO CEMENTO ø=8" (Norma NS-023)</t>
  </si>
  <si>
    <t>10.9.5</t>
  </si>
  <si>
    <t>EMPATE DE TUBERÍA EN PVC A TUBERÍA EN ASBESTO CEMENTO ø=12" (Norma NS-023)</t>
  </si>
  <si>
    <t>10.9.6</t>
  </si>
  <si>
    <t>EMPATE DE TUBERÍA EN PVC A TUBERÍA EN ACERO ø=8" (Norma NS-023)</t>
  </si>
  <si>
    <t>10.9.7</t>
  </si>
  <si>
    <t>EMPATE DE TUBERÍA EN PVC A TUBERÍA EN ACERO ø=3" (Norma NS-023)</t>
  </si>
  <si>
    <t>10.9.8</t>
  </si>
  <si>
    <t>EMPATE DE TUBERÍA EN PVC A TUBERÍA EN HIERRO FUNDIDO ø=12" (Norma NS-023)</t>
  </si>
  <si>
    <t>10.9.9</t>
  </si>
  <si>
    <t>EMPATE DE TUBERÍA EN PVC A TUBERÍA EN HIERRO GALVANIZADO ø=2" (Norma NS-023)</t>
  </si>
  <si>
    <t>10.9.10</t>
  </si>
  <si>
    <t>EMPATE DE TUBERÍA EN PVC A TUBERÍA EN PVC ø=3" (Norma NS-023)</t>
  </si>
  <si>
    <t>10.9.11</t>
  </si>
  <si>
    <t>EMPATE DE TUBERÍA EN PVC A TUBERÍA EN PVC ø=4" (Norma NS-023)</t>
  </si>
  <si>
    <t>10.9.12</t>
  </si>
  <si>
    <t>EMPATE DE TUBERÍA EN PVC A TUBERÍA EN PVC ø=8" (Norma NS-023)</t>
  </si>
  <si>
    <t>10.9.13</t>
  </si>
  <si>
    <t>EMPATE DE TUBERÍA EN PVC A TUBERÍA EN ASBESTO CEMENTO ø=3" (Norma NS-023)</t>
  </si>
  <si>
    <t>10.9.14</t>
  </si>
  <si>
    <t>EMPATE DE TUBERÍA EN PVC A TUBERÍA EN ASBESTO CEMENTO ø=4" (Norma NS-023)</t>
  </si>
  <si>
    <t>10.9.15</t>
  </si>
  <si>
    <t>EMPATE DE TUBERÍA EN PVC A TUBERÍA EN PVC ø= 6"X4"</t>
  </si>
  <si>
    <t>10.9.16</t>
  </si>
  <si>
    <t>EMPATE DE TUBERIA EN PVC A TUBERIA EN PVC ø= 12"X12"</t>
  </si>
  <si>
    <t>10.9.17</t>
  </si>
  <si>
    <t>EMPATE DE TUBERIA EN PVC A TUBERIA EN HD ø= 12"</t>
  </si>
  <si>
    <t>10.9.18</t>
  </si>
  <si>
    <t>EMPATE DE TUBERIA EN PVC A TUBERIA EN CCP ø= 24"X8"</t>
  </si>
  <si>
    <t>10.10</t>
  </si>
  <si>
    <t>CONSTRUCCION DE CAJAS PARA VALVULA</t>
  </si>
  <si>
    <t>10.10.1</t>
  </si>
  <si>
    <t>CAJA PARA VALVULA 0.4x0.4m H=2,0 m (Incluye Marco y Tapa)</t>
  </si>
  <si>
    <t>10.11</t>
  </si>
  <si>
    <t>SUMINISTRO E INSTALACION DE DOMICILIARIAS</t>
  </si>
  <si>
    <t>11.1</t>
  </si>
  <si>
    <t>11.1.1</t>
  </si>
  <si>
    <t xml:space="preserve"> Excavación en tierra seco a mano entre 0-2m de profundidad ( incluye mano de obra y herramienta) de    0m - 2m (Incluye Cargue  ny retiro de sobrantes a sitio autorizado)</t>
  </si>
  <si>
    <t>11.2</t>
  </si>
  <si>
    <t>RELLENOS  PARA REDES</t>
  </si>
  <si>
    <t>11.2.1</t>
  </si>
  <si>
    <t>Relleno con Subbase granular tipo INVIAS  (Suministro, Extendido, Humedecimiento y Compactación)</t>
  </si>
  <si>
    <t>11.2.2</t>
  </si>
  <si>
    <t xml:space="preserve">Suministro y colocación de  arena (Incluye mano de obra y materiales) </t>
  </si>
  <si>
    <t>11.3</t>
  </si>
  <si>
    <t>RETIRO DE REDES DE BAJA Y MEDIA TENSION Y ALUMBRADO PUBLICO</t>
  </si>
  <si>
    <t>11.3.1</t>
  </si>
  <si>
    <t>Construccion de caja de inspección en mapostería TIPO alumbrado público "CS-274" de CODENSA. Incluye excavación, base, muros pañete, borde perimetral, marco y tapa con placa de identificación del O.R.</t>
  </si>
  <si>
    <t>11.3.2</t>
  </si>
  <si>
    <t>Construccion de caja de inspección en mapostería TIPO sencilla "CS-275" de CODENSA. Incluye excavación, base, muros pañete, borde perimetral, marco y tapa con placa de identificación del O.R.</t>
  </si>
  <si>
    <t>11.3.3</t>
  </si>
  <si>
    <t>Construccion de caja de inspección en mapostería TIPO doble "CS-276" de CODENSA. Incluye excavación, base, muros pañete, borde perimetral, marco y tapa con placa de identificación del O.R.</t>
  </si>
  <si>
    <t>11.3.5</t>
  </si>
  <si>
    <t>Construccion de caja de inspección en mapostería TIPO vehicular "CS-280" de CODENSA. Incluye excavación, base, muros pañete, borde perimetral, Aro-Base, Aro-Tapa, tapa con identificación del O.R.</t>
  </si>
  <si>
    <t>11.3.9</t>
  </si>
  <si>
    <t>ESTRUCTURA LA221 DE ACUERDO CON DISEÑO ESPECIFICO. (Incluye suministro, instalación y pruebas)</t>
  </si>
  <si>
    <t>11.3.10</t>
  </si>
  <si>
    <t>INSTALACIÓN, PRUEBAS Y PUESTA EN FUNCIONAMIENTO DE ESTRUCTURA TIPO CODENSA LA202, INCLUYE ELEMENTOS DE CONEXIÓN Y ACCESORIOS</t>
  </si>
  <si>
    <t>11.3.11</t>
  </si>
  <si>
    <t>INSTALACIÓN, PRUEBAS Y PUESTA EN FUNCIONAMIENTO DE ESTRUCTURA TIPO CODENSA LA509, INCLUYE SECCIONADORES (SC155/S2236), ELEMENTOS DE CONEXIÓN Y ACCESORIOS</t>
  </si>
  <si>
    <t>11.3.12</t>
  </si>
  <si>
    <t>INSTALACIÓN, PRUEBAS Y PUESTA EN FUNCIONAMIENTO DE ESTRUCTURA TIPO CODENSA LA172, INCLUYE SECCIONADOR (S380), ELEMENTOS DE CONEXIÓN Y ACCESORIOS</t>
  </si>
  <si>
    <t>11.3.13</t>
  </si>
  <si>
    <t>INSTALACIÓN, PRUEBAS Y PUESTA EN FUNCIONAMIENTO DE ESTRUCTURA TIPO CODENSA LA220, INCLUYE CONECTORES Y ELEMENTOS DE CONEXIÓN</t>
  </si>
  <si>
    <t>11.3.14</t>
  </si>
  <si>
    <t>INSTALACIÓN, PRUEBAS Y PUESTA EN FUNCIONAMIENTO DE SECCIONADOR S354, INCLUYE CONECTORES Y ELEMENTOS DE CONEXIÓN</t>
  </si>
  <si>
    <t>11.3.15</t>
  </si>
  <si>
    <t>INSTALACIÓN, PRUEBAS Y PUESTA EN FUNCIONAMIENTO DE ESTRUCTURA TIPO CODENSA LA502, INCLUYE SECCIONADOR (S1948), ELEMENTOS DE CONEXIÓN Y ACCESORIOS</t>
  </si>
  <si>
    <t>11.3.16</t>
  </si>
  <si>
    <t>INSTALACIÓN, PRUEBAS Y PUESTA EN FUNCIONAMIENTO DE ESTRUCTURA TIPO CODENSA LA120, INCLUYE CONECTORES Y ELEMENTOS DE CONEXIÓN</t>
  </si>
  <si>
    <t>11.3.17</t>
  </si>
  <si>
    <t>INSTALACIÓN, PRUEBAS Y PUESTA EN FUNCIONAMIENTO DE ESTRUCTURA TIPO CODENSA LA504, INCLUYE SECCIONALIZADOR (SZ1887), ELEMENTOS DE CONEXIÓN Y ACCESORIOS</t>
  </si>
  <si>
    <t>11.3.18</t>
  </si>
  <si>
    <t>INSTALACIÓN, PRUEBAS Y PUESTA EN FUNCIONAMIENTO DE ESTRUCTURA TIPO CODENSA LA121, INCLUYE SECCIONADOR (S9213 Y S27471 ) CONECTORES Y ELEMENTOS DE CONEXIÓN</t>
  </si>
  <si>
    <t>11.3.19</t>
  </si>
  <si>
    <t>INSTALACIÓN, PRUEBAS Y PUESTA EN FUNCIONAMIENTO DE ESTRUCTURA TIPO CODENSA LA102, INCLUYE CONECTORES Y ELEMENTOS DE CONEXIÓN</t>
  </si>
  <si>
    <t>11.3.20</t>
  </si>
  <si>
    <t>INSTALACIÓN, PRUEBAS Y PUESTA EN FUNCIONAMIENTO DE SECCIONADOR S559, INCLUYE CONECTORES Y ELEMENTOS DE CONEXIÓN</t>
  </si>
  <si>
    <t>11.3.21</t>
  </si>
  <si>
    <t>INSTALACIÓN, PRUEBAS Y PUESTA EN FUNCIONAMIENTO DE SECCIONADOR S3694, INCLUYE CONECTORES Y ELEMENTOS DE CONEXIÓN</t>
  </si>
  <si>
    <t>11.3.22</t>
  </si>
  <si>
    <t>INSTALACIÓN, PRUEBAS Y PUESTA EN FUNCIONAMIENTO DE SECCIONADOR S30337, INCLUYE CONECTORES Y ELEMENTOS DE CONEXIÓN</t>
  </si>
  <si>
    <t>11.3.23</t>
  </si>
  <si>
    <t>CAJA DE INSPECCIÓN. Medidas internas de  0.3mx0.3m medidas externas 0.50m x 0.50m (H=0.50m). Incluye Suministro y Construcción. Incluye Marco y Tapa. No Inc. Base y Cañuela)</t>
  </si>
  <si>
    <t>11.3.24</t>
  </si>
  <si>
    <t>SOLDADURA EXOTERMICA 115G</t>
  </si>
  <si>
    <t>11.3.25</t>
  </si>
  <si>
    <t>VARILLA DE ACERO RECUBIERTA DE COBRE DE 2,4 M X 5/8"</t>
  </si>
  <si>
    <t>11.3.26</t>
  </si>
  <si>
    <t xml:space="preserve">SUMINISTRO E INSTALACIÓN DE BANCO DE DUCTOS DE 2∅2" EN PVC, INCLUYE EXCAVACIÓN, REllENOS Y ACCESORIOS  </t>
  </si>
  <si>
    <t>11.3.27</t>
  </si>
  <si>
    <t xml:space="preserve">SUMINISTRO E INSTALACIÓN DE BANCO DE DUCTOS DE 2∅3"  EN PVC, INCLUYE EXCAVACIÓN, REllENOS Y ACCESORIOS  </t>
  </si>
  <si>
    <t>11.3.28</t>
  </si>
  <si>
    <t xml:space="preserve">SUMINISTRO E INSTALACIÓN DE BANCO DE DUCTOS DE 1∅4"  EN PVC, INCLUYE EXCAVACIÓN, REllENOS Y ACCESORIOS  </t>
  </si>
  <si>
    <t>11.3.29</t>
  </si>
  <si>
    <t xml:space="preserve">SUMINISTRO E INSTALACIÓN DE BANCO DE DUCTOS DE 2∅4"  EN PVC, INCLUYE EXCAVACIÓN, REllENOS Y ACCESORIOS  </t>
  </si>
  <si>
    <t>11.3.30</t>
  </si>
  <si>
    <t xml:space="preserve">SUMINISTRO E INSTALACIÓN DE BANCO DE DUCTOS DE 3∅6"  EN PVC, INCLUYE EXCAVACIÓN, REllENOS Y ACCESORIOS  </t>
  </si>
  <si>
    <t>11.3.31</t>
  </si>
  <si>
    <t xml:space="preserve">SUMINISTRO E INSTALACIÓN DE BANCO DE DUCTOS DE 6∅6" " EN PVC, INCLUYE EXCAVACIÓN, REllENOS Y ACCESORIOS  </t>
  </si>
  <si>
    <t>11.3.32</t>
  </si>
  <si>
    <t xml:space="preserve">SUMINISTRO E INSTALACIÓN DE BANCO DE DUCTOS DE 9∅6"  EN PVC, INCLUYE EXCAVACIÓN, REllENOS Y ACCESORIOS  </t>
  </si>
  <si>
    <t>11.3.33</t>
  </si>
  <si>
    <t xml:space="preserve">SUMINISTRO E INSTALACIÓN DE BANCO DE DUCTOS DE 9∅6"  EN IMC, INCLUYE EXCAVACIÓN, REllENOS Y ACCESORIOS  </t>
  </si>
  <si>
    <t>11.3.34</t>
  </si>
  <si>
    <t xml:space="preserve">SUMINISTRO E INSTALACIÓN DE BANCO DE DUCTOS DE 2∅3"  EN IMC, INCLUYE EXCAVACIÓN, REllENOS Y ACCESORIOS  </t>
  </si>
  <si>
    <t>11.3.35</t>
  </si>
  <si>
    <t>CONSTRUCCIÓN DE CÁRCAMO DE PROTECCIÓN DE CANALIZACIÓN 9Ø6" + 2Ø3" PVC- TDP</t>
  </si>
  <si>
    <t>11.3.36</t>
  </si>
  <si>
    <t>CONSTRUCCIÓN DE CÁRCAMO DE PROTECCIÓN DE CANALIZACIÓN 6Ø6" + 2Ø3" PVC- TDP</t>
  </si>
  <si>
    <t>11.3.37</t>
  </si>
  <si>
    <t>CONSTRUCCIÓN DE CÁRCAMO DE PROTECCIÓN DE CANALIZACIÓN 2Ø2" PVC- TDP</t>
  </si>
  <si>
    <t>11.3.38</t>
  </si>
  <si>
    <t xml:space="preserve">SUMINISTRO E INSTALACIÓN DE CABLE 3X240MM2 XLPE 15KV AL     </t>
  </si>
  <si>
    <t>11.3.39</t>
  </si>
  <si>
    <t xml:space="preserve">SUMINISTRO E INSTALACIÓN DE CABLE 3X300MM2 XLPE 35KV CU  </t>
  </si>
  <si>
    <t>11.3.40</t>
  </si>
  <si>
    <t>SUMINSTRO, INSTALACIÓN, PRUEBAS Y PUESTA EN FUNCIONAMIENTO DE ESTRUCTURA TIPO CODENSA LA511, INCLUYE SECCIONADORES, ELEMENTOS DE CONEXIÓN, ACCESORIOS Y MANIOBRAS.</t>
  </si>
  <si>
    <t>11.3.41</t>
  </si>
  <si>
    <t xml:space="preserve">SUMINISTRO E INSTALACIÓN DE BANCO DE DUCTOS DE 12∅6"  EN IMC, INCLUYE EXCAVACIÓN, REllENOS Y ACCESORIOS  </t>
  </si>
  <si>
    <t>11.3.42</t>
  </si>
  <si>
    <t>DEMOLICION MANUAL DE CAJA SENCILLA CS 280  (Incluye demolición de placa piso, tapa, muros y cañuela y cargue).</t>
  </si>
  <si>
    <t>11.3.43</t>
  </si>
  <si>
    <t>DEMOLICIÓN MANUAL DE CAJA DE INSPECCIÓN TRIPLE PARA CANALIZACIÓN NORMA CODENSA CS 277  (Incluye Demolición de Placa piso, Tapa, Muros, Cañuelas y Cargue).</t>
  </si>
  <si>
    <t>11.3.44</t>
  </si>
  <si>
    <t>DEMOLICIÓN MANUAL DE CAJA SENCILLA CS 275 (INCLUYE DEMOLICIÓN DE PLACA PISO, TAPA, MUROS Y CAÑUELAS Y CARGUE).</t>
  </si>
  <si>
    <t>11.3.45</t>
  </si>
  <si>
    <t>DEMOLICIÓN MANUAL DE CAJA DOBLE CS 276 (INCLUYE DEMOLICIÓN DE PLACA PISO, TAPA, MUROS Y CAÑUELAS Y CARGUE).</t>
  </si>
  <si>
    <t>11.3.46</t>
  </si>
  <si>
    <t>DEMOLICION MANUAL DE CAJA SENCILLA CS 274 (Incluye demolición de placa piso, tapa, muros y cañuelas y cargue)</t>
  </si>
  <si>
    <t>11.3.47</t>
  </si>
  <si>
    <t xml:space="preserve">RETIRO DE ESTRUCTURA CTU 502 INCLUYE TRANSFORMADOR </t>
  </si>
  <si>
    <t>11.3.48</t>
  </si>
  <si>
    <t>RETIRO DE POSTES DE MT (Incluye Traslado a Sitio de Acopio, retiro de poste, retenidas, estructuras de amarre y soporte de red aérea).</t>
  </si>
  <si>
    <t>11.3.49</t>
  </si>
  <si>
    <t>11.3.50</t>
  </si>
  <si>
    <t>11.3.51</t>
  </si>
  <si>
    <t>11.3.52</t>
  </si>
  <si>
    <t>11.3.53</t>
  </si>
  <si>
    <t>11.3.54</t>
  </si>
  <si>
    <t>11.3.55</t>
  </si>
  <si>
    <t>11.3.56</t>
  </si>
  <si>
    <t>11.3.57</t>
  </si>
  <si>
    <t>RETIRO DE LUMINARIA (INCLUYE TRASLADO A SITIO DE ACOPIO)</t>
  </si>
  <si>
    <t>11.3.58</t>
  </si>
  <si>
    <t>11.3.59</t>
  </si>
  <si>
    <t>11.3.60</t>
  </si>
  <si>
    <t xml:space="preserve">RETIRO DE CABLE XLPE 15 kV </t>
  </si>
  <si>
    <t>11.3.61</t>
  </si>
  <si>
    <t xml:space="preserve">RETIRO DE CABLE XLPE 35 kV  </t>
  </si>
  <si>
    <t>11.3.62</t>
  </si>
  <si>
    <t xml:space="preserve">RETIRO DE CABLE ACSR 15 kV  </t>
  </si>
  <si>
    <t>11.3.63</t>
  </si>
  <si>
    <t xml:space="preserve">RETIRO DE CABLE ACSR 35 kV </t>
  </si>
  <si>
    <t>11.3.64</t>
  </si>
  <si>
    <t>RETIRO DE CABLE DE 600 V  SUB</t>
  </si>
  <si>
    <t>11.3.65</t>
  </si>
  <si>
    <t>RETIRO DE CABLE DE 600 V  AER</t>
  </si>
  <si>
    <t>11.3.66</t>
  </si>
  <si>
    <t xml:space="preserve">Acometida en cable N° 4x4/0 AWG THWN-THWN 600V 90°C Cobre </t>
  </si>
  <si>
    <t>11.3.67</t>
  </si>
  <si>
    <t>Acometida en Cable N°2X10 AWG THHN-THWN-2 600V 90°C, Cobre.</t>
  </si>
  <si>
    <t>11.3.68</t>
  </si>
  <si>
    <t>Acometida en Cable N°2X8 AWG THHN-THWN-2 600V 90°C, Cobre.</t>
  </si>
  <si>
    <t>11.3.69</t>
  </si>
  <si>
    <t>Acometida en Cable N°4X2 AWG THHN-THWN-2 600V 90°C, Cobre.</t>
  </si>
  <si>
    <t>11.3.70</t>
  </si>
  <si>
    <t>Acometida en cable N°4X2/0 AWG THHN-THWN-2 600V 90°C Cobre.</t>
  </si>
  <si>
    <t>11.3.71</t>
  </si>
  <si>
    <t>Acometida en Cable N°4X250 MCM THHN-THWN-2 600V 90°C, Cobre.</t>
  </si>
  <si>
    <t>11.3.72</t>
  </si>
  <si>
    <t>Acometida en Cable N°4X350 MCM THHN-THWN-2 600V 90°C, Cobre.</t>
  </si>
  <si>
    <t>11.3.73</t>
  </si>
  <si>
    <t>Acometida en cable N°4X4 AWG THHN-THWN-2 600V 90°C Cobre.</t>
  </si>
  <si>
    <t>11.3.74</t>
  </si>
  <si>
    <t>Acometida en Cable N°4X4 AWG THHN-THWN-2 600V 90°C, Cobre.</t>
  </si>
  <si>
    <t>11.3.75</t>
  </si>
  <si>
    <t>Acometida en Cable N°4X4/0 AWG THHN-THWN-2 600V 90°C, Cobre.</t>
  </si>
  <si>
    <t>11.3.76</t>
  </si>
  <si>
    <t>Acometida en Cable N°4X6 AWG THHN-THWN-2 600V 90°C, Cobre.</t>
  </si>
  <si>
    <t>11.3.77</t>
  </si>
  <si>
    <t>Acometida en Cable N°4X8 AWG THHN-THWN-2 600V 90°C, Cobre.</t>
  </si>
  <si>
    <t>11.3.78</t>
  </si>
  <si>
    <t>Acometida en Cable N°4X8 MCM THHN-THWN-2 600V 90°C, Cobre.</t>
  </si>
  <si>
    <t>11.3.79</t>
  </si>
  <si>
    <t>Adaptador terminal de 2"</t>
  </si>
  <si>
    <t>Un</t>
  </si>
  <si>
    <t>11.3.80</t>
  </si>
  <si>
    <t>Adaptador terminal de 3"</t>
  </si>
  <si>
    <t>11.3.81</t>
  </si>
  <si>
    <t>Barraje preformado para baja tension de 175A  norma Codensa CS340/ET722</t>
  </si>
  <si>
    <t>Juego</t>
  </si>
  <si>
    <t>11.3.82</t>
  </si>
  <si>
    <t>Barraje preformado para baja tension de 175A  norma Codensa CS340/ET723</t>
  </si>
  <si>
    <t>11.3.83</t>
  </si>
  <si>
    <t>Barraje preformado para baja tension de 175A  norma CS340/ET722</t>
  </si>
  <si>
    <t>11.3.84</t>
  </si>
  <si>
    <t>Barraje preformado para baja tension de 500A  norma Codensa CS340/ET721</t>
  </si>
  <si>
    <t>11.3.85</t>
  </si>
  <si>
    <t>Barraje preformado para baja tension de 500A  norma Codensa CS340/ET722</t>
  </si>
  <si>
    <t>11.3.86</t>
  </si>
  <si>
    <t>Barraje preformado para baja tension de 500A  norma CS340/ET722</t>
  </si>
  <si>
    <t>11.3.87</t>
  </si>
  <si>
    <t>boquilla galvanizada de 2"</t>
  </si>
  <si>
    <t>11.3.88</t>
  </si>
  <si>
    <t>boquilla galvanizada de 3"</t>
  </si>
  <si>
    <t>11.3.89</t>
  </si>
  <si>
    <t>boquilla galvanizada de 4"</t>
  </si>
  <si>
    <t>11.3.90</t>
  </si>
  <si>
    <t>Boquilla galvanizada de 6"</t>
  </si>
  <si>
    <t>11.3.91</t>
  </si>
  <si>
    <t>Cable de cobre desnudo N°2/0 AWG (sistema de puesta a tierra)</t>
  </si>
  <si>
    <t>11.3.92</t>
  </si>
  <si>
    <t>Caja de inspeccion CS276 norma codensa</t>
  </si>
  <si>
    <t>11.3.93</t>
  </si>
  <si>
    <t>Caja de inspeccion para sistema de puesta a tierra 30x30 Cm (marco y tapa)</t>
  </si>
  <si>
    <t>11.3.94</t>
  </si>
  <si>
    <t>Capacete roscado en aluminio para tuberia IMC de 2"</t>
  </si>
  <si>
    <t>11.3.95</t>
  </si>
  <si>
    <t>Capacete roscado en aluminio para tuberia IMC de 3"</t>
  </si>
  <si>
    <t>11.3.96</t>
  </si>
  <si>
    <t>Capacete roscado en aluminio para tuberia IMC de 4"</t>
  </si>
  <si>
    <t>11.3.97</t>
  </si>
  <si>
    <t>Capacete roscado en aluminio para tuberia IMC de 6"</t>
  </si>
  <si>
    <t>11.3.98</t>
  </si>
  <si>
    <t>Circuito alimentador en Cable N°2(4X250) AWG THHN-THWN-2 600V 90°C, Aluminio.</t>
  </si>
  <si>
    <t>11.3.99</t>
  </si>
  <si>
    <t>Circuito alimentador en Cable N°2(4X250) MCM THHN-THWN-2 600V 90°C, Aluminio.</t>
  </si>
  <si>
    <t>11.3.100</t>
  </si>
  <si>
    <t>Circuito alimentador en Cable N°2(4X500) AWG THHN-THWN-2 600V 90°C, Aluminio.</t>
  </si>
  <si>
    <t>11.3.101</t>
  </si>
  <si>
    <t>Circuito alimentador en Cable N°4X1/0 AWG THHN-THWN-2 600V 90°C, Aluminio.</t>
  </si>
  <si>
    <t>11.3.102</t>
  </si>
  <si>
    <t>Circuito alimentador en Cable N°4X2 AWG THHN-THWN-2 600V 90°C, Aluminio.</t>
  </si>
  <si>
    <t>11.3.103</t>
  </si>
  <si>
    <t>Circuito alimentador en Cable N°4X2 MCM THHN-THWN-2 600V 90°C, Aluminio.</t>
  </si>
  <si>
    <t>11.3.104</t>
  </si>
  <si>
    <t>Circuito alimentador en Cable N°4X2/0 AWG THHN-THWN-2 600V 90°C, Aluminio.</t>
  </si>
  <si>
    <t>11.3.105</t>
  </si>
  <si>
    <t>Circuito alimentador en Cable N°4X250 ,MCM THHN-THWN-2 600V 90°C, Aluminio.</t>
  </si>
  <si>
    <t>11.3.106</t>
  </si>
  <si>
    <t>Circuito alimentador en Cable N°4X250 MCM THHN-THWN-2 600V 90°C, Aluminio.</t>
  </si>
  <si>
    <t>11.3.107</t>
  </si>
  <si>
    <t>Circuito alimentador en Cable N°4X500 MCM THHN-THWN-2 600V 90°C, Aluminio.</t>
  </si>
  <si>
    <t>11.3.108</t>
  </si>
  <si>
    <t>Curva 90° galvanizada IMC 2"</t>
  </si>
  <si>
    <t>11.3.109</t>
  </si>
  <si>
    <t>Curva 90° galvanizada IMC 3"</t>
  </si>
  <si>
    <t>11.3.110</t>
  </si>
  <si>
    <t>Curva 90° galvanizada IMC 4"</t>
  </si>
  <si>
    <t>11.3.111</t>
  </si>
  <si>
    <t>Curva 90° galvanizada IMC 6"</t>
  </si>
  <si>
    <t>11.3.112</t>
  </si>
  <si>
    <t>Curva PVC de 2"</t>
  </si>
  <si>
    <t>11.3.113</t>
  </si>
  <si>
    <t>Curva PVC de 3"</t>
  </si>
  <si>
    <t>11.3.114</t>
  </si>
  <si>
    <t>Desmonte de estructura norma codensa CTU500 existente</t>
  </si>
  <si>
    <t>Global</t>
  </si>
  <si>
    <t>11.3.115</t>
  </si>
  <si>
    <t>Desmonte de estructura norma codensa CTU501 existente</t>
  </si>
  <si>
    <t>11.3.116</t>
  </si>
  <si>
    <t xml:space="preserve">Desmonte de estructura norma codensa CTU501 existente </t>
  </si>
  <si>
    <t>11.3.117</t>
  </si>
  <si>
    <t>Desmonte de estructura norma codensa CTU502  existente</t>
  </si>
  <si>
    <t>11.3.118</t>
  </si>
  <si>
    <t>Desmonte de estructura norma codensa CTU502 existente</t>
  </si>
  <si>
    <t>11.3.119</t>
  </si>
  <si>
    <t>Desmonte de estructura norma codensa CTU503 existente</t>
  </si>
  <si>
    <t>11.3.120</t>
  </si>
  <si>
    <t>Desmonte de estructura norma codensa CTU506 existente</t>
  </si>
  <si>
    <t>11.3.121</t>
  </si>
  <si>
    <t>Desmonte de estructura norma codensa CTU510 existente</t>
  </si>
  <si>
    <t>11.3.122</t>
  </si>
  <si>
    <t>Estructura Codensa norma CTU503</t>
  </si>
  <si>
    <t>11.3.123</t>
  </si>
  <si>
    <t>Interruptor termomagnetico 3X120 A, 25 KA</t>
  </si>
  <si>
    <t>11.3.124</t>
  </si>
  <si>
    <t>Interruptor termomagnetico 3X200 A, 50 KA</t>
  </si>
  <si>
    <t>11.3.125</t>
  </si>
  <si>
    <t>Interruptor termomagnetico 3X300 A, 50 KA</t>
  </si>
  <si>
    <t>11.3.126</t>
  </si>
  <si>
    <t>Interruptor termomagnetico 3X40 A, 25 KA</t>
  </si>
  <si>
    <t>11.3.127</t>
  </si>
  <si>
    <t>Interruptor termomagnetico 3X400 A, 50 KA</t>
  </si>
  <si>
    <t>11.3.128</t>
  </si>
  <si>
    <t>Interruptor termomagnetico 3X400 A, 85 KA</t>
  </si>
  <si>
    <t>11.3.129</t>
  </si>
  <si>
    <t>Interruptor termomagnetico 3X400 A, 85 KA, Regulable hasta 400A</t>
  </si>
  <si>
    <t>11.3.130</t>
  </si>
  <si>
    <t>Interruptor termomagnetico 3X600 A, 85 KA Regulable hasta 600A</t>
  </si>
  <si>
    <t>11.3.131</t>
  </si>
  <si>
    <t>Interruptor termomagnetico 3X80 A, 25 KA</t>
  </si>
  <si>
    <t>11.3.132</t>
  </si>
  <si>
    <t>limpiador tuberia PVC X1/4 Gal</t>
  </si>
  <si>
    <t>11.3.133</t>
  </si>
  <si>
    <t>Maniobra de desenergizacion de transformador existente</t>
  </si>
  <si>
    <t>11.3.134</t>
  </si>
  <si>
    <t>Maniobra de desenergizacion de transformador y desmonte de estructura norma codensa CTU500 existente  CD10050 (Interseccion via indumil 3M)</t>
  </si>
  <si>
    <t>11.3.135</t>
  </si>
  <si>
    <t>Maniobra de desenergizacion de transformador y desmonte de estructura norma codensa CTU500 existente  CD10344 (Calle 18 fase 2)</t>
  </si>
  <si>
    <t>11.3.136</t>
  </si>
  <si>
    <t>Maniobra de desenergizacion de transformador y desmonte de estructura norma codensa CTU506 existente  CD10342 (Estacion Mobil fase2)</t>
  </si>
  <si>
    <t>11.3.137</t>
  </si>
  <si>
    <t xml:space="preserve">Maniobra de energizacion y conexión de transfromador </t>
  </si>
  <si>
    <t>11.3.138</t>
  </si>
  <si>
    <t>Norma Codensa CTU503</t>
  </si>
  <si>
    <t>11.3.139</t>
  </si>
  <si>
    <t>Norma Codensa CTU506</t>
  </si>
  <si>
    <t>11.3.140</t>
  </si>
  <si>
    <t>pegante tuberia PVC X1/4 Gal</t>
  </si>
  <si>
    <t>11.3.141</t>
  </si>
  <si>
    <t>Soldadura exotermica 115g</t>
  </si>
  <si>
    <t>11.3.142</t>
  </si>
  <si>
    <t xml:space="preserve">Transformador convensional trifasico en aceite 112,5 KVA, 11,4/0,208 KV </t>
  </si>
  <si>
    <t>11.3.143</t>
  </si>
  <si>
    <t xml:space="preserve">Transformador convensional trifasico en aceite 15 KVA, 11,4/0,208 KV </t>
  </si>
  <si>
    <t>11.3.144</t>
  </si>
  <si>
    <t xml:space="preserve">Transformador convensional trifasico en aceite 150 KVA, 11,4/0,208 KV </t>
  </si>
  <si>
    <t>11.3.145</t>
  </si>
  <si>
    <t xml:space="preserve">Transformador convensional trifasico en aceite 225 KVA, 11,4/0,208 KV </t>
  </si>
  <si>
    <t>11.3.146</t>
  </si>
  <si>
    <t xml:space="preserve">Transformador convensional trifasico en aceite 30 KVA, 11,4/0,208 KV </t>
  </si>
  <si>
    <t>11.3.147</t>
  </si>
  <si>
    <t xml:space="preserve">Transformador convensional trifasico en aceite 45 KVA, 11,4/0,208 KV </t>
  </si>
  <si>
    <t>11.3.148</t>
  </si>
  <si>
    <t xml:space="preserve">Transformador convensional trifasico en aceite 75 KVA, 11,4/0,208 KV </t>
  </si>
  <si>
    <t>11.3.149</t>
  </si>
  <si>
    <t>Tuberia PVC de 2" tipo DB (Incluye elementos de fijacion y marcación)</t>
  </si>
  <si>
    <t>11.3.150</t>
  </si>
  <si>
    <t>Tuberia PVC de 3" tipo DB (Incluye elementos de fijacion y marcación)</t>
  </si>
  <si>
    <t>11.3.151</t>
  </si>
  <si>
    <t>Tubo galvanizado IMC 2"X3m</t>
  </si>
  <si>
    <t>11.3.152</t>
  </si>
  <si>
    <t>Tubo galvanizado IMC 3"X3m</t>
  </si>
  <si>
    <t>11.3.153</t>
  </si>
  <si>
    <t>Tubo galvanizado IMC 4"X3m</t>
  </si>
  <si>
    <t>11.3.154</t>
  </si>
  <si>
    <t>Tubo galvanizado IMC 6"X3m</t>
  </si>
  <si>
    <t>11.3.155</t>
  </si>
  <si>
    <t>Union galvanizada IMC 2"</t>
  </si>
  <si>
    <t>11.3.156</t>
  </si>
  <si>
    <t>Union galvanizada IMC 3"</t>
  </si>
  <si>
    <t>11.3.157</t>
  </si>
  <si>
    <t>Union galvanizada IMC 4"</t>
  </si>
  <si>
    <t>11.3.158</t>
  </si>
  <si>
    <t>Union galvanizada IMC 6"</t>
  </si>
  <si>
    <t>11.3.159</t>
  </si>
  <si>
    <t>Varilla de acero recubierta de cobre de 2,4 m x 5/8"</t>
  </si>
  <si>
    <t>11.3.160</t>
  </si>
  <si>
    <t xml:space="preserve">SUMINISTRO E INSTALACIÓN DE CABLE 3X240MM2 XLPE 35 kV AL     </t>
  </si>
  <si>
    <t>11.6</t>
  </si>
  <si>
    <t>CONSTRUCCION DE OBRAS DE ALUMBRADO PUBLICO</t>
  </si>
  <si>
    <t>11.6.5</t>
  </si>
  <si>
    <t>Suministro, transporte  de empalme tipo resina para alumbrado público AP-839 CODENSA</t>
  </si>
  <si>
    <t>11.6.7</t>
  </si>
  <si>
    <t>POSTE METALICO AP, H=10m (Inc. Suministro, Izaje, Aplomado e Instalación. Inc. Brazo Sencillo y Base según Norma AP802)</t>
  </si>
  <si>
    <t>11.6.8</t>
  </si>
  <si>
    <t>POSTE METÁLICO AP, H=12m (Inc. Suministro, Izaje, Aplomado e Instalación. Inc. Brazo Sencillo y Base según Norma AP802)</t>
  </si>
  <si>
    <t>11.6.9</t>
  </si>
  <si>
    <t>POSTE METALICO AP, H=12m (Inc. Suministro, Izaje, Aplomado e Instalación. Inc. Brazo Doble y Base según Norma AP802)</t>
  </si>
  <si>
    <t>11.6.10</t>
  </si>
  <si>
    <t>POSTE METÁLICO DE 12m BRAZO DOBLE PROPOSITO DE 1,5m y 0,5m (Inc. Suministro, Izaje, Aplomado e Instalación).</t>
  </si>
  <si>
    <t>11.6.11</t>
  </si>
  <si>
    <t>POSTE METALICO NORMA CODENSA ET211 Para alumbrado público con canasta (CRUCETA METALICA)</t>
  </si>
  <si>
    <t>11.6.12</t>
  </si>
  <si>
    <t>POSTE METALICO NORMA CODENSA ET211 Para alumbrado público con canasta (CORONA DE 6 LUMINARIAS)</t>
  </si>
  <si>
    <t>11.6.13</t>
  </si>
  <si>
    <t>SOPORTE SENCILLO NORMA CODENSA AP806 con abrazadera para poste de concreto</t>
  </si>
  <si>
    <t>11.6.18</t>
  </si>
  <si>
    <t xml:space="preserve">CAJAS DE PASO METÁLICA DE 30X30cm7. (Incluye suministro e Instalación de Accesorios de Fijación). </t>
  </si>
  <si>
    <t>11.6.19</t>
  </si>
  <si>
    <t>INSTALACION, PRUEBAS Y PUESTA EN FUNCIONAMIENTO DE LUMINARIA RALED II 32 LED, RA02SII, 55 W MARCA ROY ALPHA COMPLETA PARA ALUMBRADO PUBLICO. INCLUYE LUMINARIA, CABLES Y ELEMENTOS DE CONEXIÓN, OBRAS COMPLEMENTARIAS Y ACCESORIOS.</t>
  </si>
  <si>
    <t>11.6.20</t>
  </si>
  <si>
    <t>INSTALACION, PRUEBAS Y PUESTA EN FUNCIONAMIENTO DE LUMINARIA RALED III 80 LED, RA02SII, 173 W MARCA ROY ALPHA COMPLETA PARA ALUMBRADO PUBLICO. INCLUYE LUMINARIA, CABLES Y ELEMENTOS DE CONEXIÓN, OBRAS COMPLEMENTARIAS Y ACCESORIOS.</t>
  </si>
  <si>
    <t>11.6.21</t>
  </si>
  <si>
    <t>INSTALACION, PRUEBAS Y PUESTA EN FUNCIONAMIENTO DE LUMINARIA RALED IV 160 LED, RA02SII, 260 W MARCA ROY ALPHA COMPLETA PARA ALUMBRADO PUBLICO. INCLUYE LUMINARIA, CABLES Y ELEMENTOS DE CONEXIÓN, OBRAS COMPLEMENTARIAS Y ACCESORIOS.</t>
  </si>
  <si>
    <t>11.6.22</t>
  </si>
  <si>
    <t>PROYECTOR LED 130 W 220V</t>
  </si>
  <si>
    <t>11.6.23</t>
  </si>
  <si>
    <t>PROYECTOR LED 300 W 220V</t>
  </si>
  <si>
    <t>11.6.24</t>
  </si>
  <si>
    <t>PROYECTOR LED 374 W 220V</t>
  </si>
  <si>
    <t>11.6.25</t>
  </si>
  <si>
    <t>PROYECTOR LED 193 W 220V</t>
  </si>
  <si>
    <t>11.6.26</t>
  </si>
  <si>
    <t>PROYECTOR LED 23 W 220V</t>
  </si>
  <si>
    <t>11.6.27</t>
  </si>
  <si>
    <t>BALIZA DE SEÑALIZACIÓN</t>
  </si>
  <si>
    <t>11.6.28</t>
  </si>
  <si>
    <t>SUBESTACION SUMERGIBLE NORMA AP535 (CTS-535P) (Incluye suministro, instalación, pruebas y puesta en funcionamiento)</t>
  </si>
  <si>
    <t>11.6.29</t>
  </si>
  <si>
    <t>MEDIDOR ELECTRONICO TENSION 3X120/208 V CORRIENTE 10(100) A CLASE 1, NORMA AP 650. (Incluye suministro, instalación, pruebas y puesta en funcionamiento)</t>
  </si>
  <si>
    <t>11.6.30</t>
  </si>
  <si>
    <t>CODO PREMOLDEADO DE 200 A (Incluye suministro, instalación, pruebas y puesta en funcionamiento)</t>
  </si>
  <si>
    <t>11.6.31</t>
  </si>
  <si>
    <t>PUESTA A TIERRA PARA CENTRO D3E TRANSFORMACION SUBTERRANEO PARCIALMENTE SUMERGIBLE CON CUATRO PUNTOS A TIERRA. INCLUYE SUMINISTRO, TRANSPORTE Y CONSTRUCCION, VARILLA COOPER WELD 5/8" 2,44mm</t>
  </si>
  <si>
    <t>11.6.32</t>
  </si>
  <si>
    <t>BARRAJE PREFORMADO BT NORMA CODENSA AP820 para fusibles limitadores de corriente de cable de 6 salidas</t>
  </si>
  <si>
    <t>11.6.33</t>
  </si>
  <si>
    <t>Circuito alimentador Cable 4x1/0 AWG THWN 600 V Aluminio</t>
  </si>
  <si>
    <t>11.6.34</t>
  </si>
  <si>
    <t>Circuito alimentador Cable 4x2 AWG THWN 600 V Aluminio</t>
  </si>
  <si>
    <t>11.6.35</t>
  </si>
  <si>
    <t>Circuito alimentador Cable 3x12 AWG THWN 600 V Cobre</t>
  </si>
  <si>
    <t>12.2</t>
  </si>
  <si>
    <t>12.2.2</t>
  </si>
  <si>
    <t>12.3</t>
  </si>
  <si>
    <t>CONSTRUCCION OBRAS DE REDES ETB</t>
  </si>
  <si>
    <t>12.3.1</t>
  </si>
  <si>
    <t>Construcción de cámara TIPO "T-13" de ETB. Incluye excavación, base, muros pañete, borde perimetral, cubierta, Aro-Base, Aro-Tapa, tapa con identificación del O.R.</t>
  </si>
  <si>
    <t>12.3.3</t>
  </si>
  <si>
    <t>Construcción de cámara TIPO "T-14" de ETB. Incluye excavación, base, muros pañete, borde perimetral, cubierta, Aro-Base, Aro-Tapa, tapa con identificación del O.R.</t>
  </si>
  <si>
    <t>12.3.5</t>
  </si>
  <si>
    <t>Construcción de cámara TIPO "T-16" de ETB. Incluye excavación, base, muros pañete, borde perimetral, cubierta, Aro-Base, Aro-Tapa, tapa con identificación del O.R.</t>
  </si>
  <si>
    <t>12.3.7</t>
  </si>
  <si>
    <t>Construcción de cámara TIPO "T-18" de ETB. Incluye excavación, base, muros pañete, borde perimetral, cubierta, Aro-Base, Aro-Tapa, tapa con identificación del O.R.</t>
  </si>
  <si>
    <t>12.3.11</t>
  </si>
  <si>
    <t>Demolición de cámara existente de ETB. Incluye relleno, retiro de escombros al  lugar autorizado por la autoridad ambiental.</t>
  </si>
  <si>
    <t>12.3.15</t>
  </si>
  <si>
    <t>Canalización 20ø4" PVC- TDP. Incluye materilal de relleno, arena de peña y subase granular necesaria.</t>
  </si>
  <si>
    <t>12.3.16</t>
  </si>
  <si>
    <t>Canalización 16ø4" PVC- TDP. Incluye materilal de relleno, arena de peña y subase granular necesaria.</t>
  </si>
  <si>
    <t>12.3.17</t>
  </si>
  <si>
    <t>Canalización 12ø4" PVC- TDP. Incluye materilal de relleno, arena de peña y subase granular necesaria.</t>
  </si>
  <si>
    <t>12.3.18</t>
  </si>
  <si>
    <t>Canalización 8ø4" PVC- TDP. Incluye materilal de relleno, arena de peña y subase granular necesaria.</t>
  </si>
  <si>
    <t>12.3.19</t>
  </si>
  <si>
    <t>Canalización 4ø4" PVC- TDP. Incluye materilal de relleno, arena de peña y subase granular necesaria.</t>
  </si>
  <si>
    <t>12.3.21</t>
  </si>
  <si>
    <t>Canalización 2ø4" PVC- TDP. Incluye materilal de relleno, arena de peña y subase granular necesaria.</t>
  </si>
  <si>
    <t>12.3.25</t>
  </si>
  <si>
    <t>Construcción de cárcamo de protección de Canalización 24ø4" PVC- TDP</t>
  </si>
  <si>
    <t>12.3.26</t>
  </si>
  <si>
    <t>Construcción de cárcamo de protección de Canalización 20ø4" PVC- TDP</t>
  </si>
  <si>
    <t>12.3.27</t>
  </si>
  <si>
    <t>Construcción de cárcamo de protección de Canalización 16ø4" PVC- TDP</t>
  </si>
  <si>
    <t>12.3.28</t>
  </si>
  <si>
    <t>Construcción de cárcamo de protección de Canalización 12ø4" PVC- TDP</t>
  </si>
  <si>
    <t>12.3.29</t>
  </si>
  <si>
    <t>Construcción de cárcamo de protección de Canalización 8ø4" PVC- TDP</t>
  </si>
  <si>
    <t>12.3.34</t>
  </si>
  <si>
    <t>RETIRO DE RED AEREA</t>
  </si>
  <si>
    <t>12.3.35</t>
  </si>
  <si>
    <t>RETIRO DE POSTE VIDEO VIGILANCIA</t>
  </si>
  <si>
    <t>12.3.36</t>
  </si>
  <si>
    <t>RETIRO DE POSTE ETB</t>
  </si>
  <si>
    <t>12.3.37</t>
  </si>
  <si>
    <t>DEMOLICIÓN MANUAL DE CAMARA DE PASO DOBLE ETB (INCLUYE DEMOLICIÓN DE PLACA PISO, TAPA, MUROS Y CAÑUELAS Y CARGUE)</t>
  </si>
  <si>
    <t>12.3.38</t>
  </si>
  <si>
    <t>DEMOLICIÓN MANUAL DE CÁMARA DE PASO SENCILLA ETB (INCLUYE DEMOLICIÓN DE PLACA PISO, TAPA, MUROS Y CAÑUELAS Y CARGUE).</t>
  </si>
  <si>
    <t>12.3.39</t>
  </si>
  <si>
    <t>DEMOLICIÓN DE CANALIZACIÓN EXISTENTE DE ETB</t>
  </si>
  <si>
    <t>12.4</t>
  </si>
  <si>
    <t>OBRAS DE REDES TELEFÓNICA MOVISTAR</t>
  </si>
  <si>
    <t>12.4.2</t>
  </si>
  <si>
    <t>Construcción de cámara TIPO "D" de Telefónica Movistar (Colombia Telecomunicaciones Dibujo CT-048). Incluye excavación, base, muros pañete, borde perimetral, cubierta, Aro-Base, Aro-Tapa, tapa con identificación del O.R.</t>
  </si>
  <si>
    <t>12.4.4</t>
  </si>
  <si>
    <t>Demolición de cámara existente de Telefónica Movistar (Colombia Telecomunicaciones). Incluye relleno, retiro de escombros al  lugar autorizado por la autoridad ambiental.</t>
  </si>
  <si>
    <t>12.4.5</t>
  </si>
  <si>
    <t>Demolición de canalización existente de Telefónica Movistar (Colombia Telecomunicaciones). Incluye relleno, retiro de escombros al  lugar autorizado por la autoridad ambiental.</t>
  </si>
  <si>
    <t>12.4.7</t>
  </si>
  <si>
    <t>12.4.8</t>
  </si>
  <si>
    <t>12.4.16</t>
  </si>
  <si>
    <t>Construcción de cámara TIPO "2F1" de Telefónica Movistar</t>
  </si>
  <si>
    <t>12.4.17</t>
  </si>
  <si>
    <t>Construcción de cámara TIPO "F1" de Telefónica Movistar</t>
  </si>
  <si>
    <t>12.4.18</t>
  </si>
  <si>
    <t>Suministro e instalación poste 8m, incluye oyado y incado</t>
  </si>
  <si>
    <t>12.4.19</t>
  </si>
  <si>
    <t>Retiro de red aerea</t>
  </si>
  <si>
    <t>12.4.20</t>
  </si>
  <si>
    <t>Retiro de poste de 8m</t>
  </si>
  <si>
    <t>12.5</t>
  </si>
  <si>
    <t>OBRAS DE REDES VOZ/DATOS TRANSMILENIO</t>
  </si>
  <si>
    <t>12.5.1</t>
  </si>
  <si>
    <t>Construccion de caja de inspección en mapostería tipo Sencilla (CPS). Incluye excavación, base, muros pañete, borde perimetral, marco y tapa con placa de identificación Voz/Datos Transmilenio.</t>
  </si>
  <si>
    <t>12.5.2</t>
  </si>
  <si>
    <t>Construccion de caja de inspección en mapostería tipo Doble (CPD). Incluye excavación, base, muros pañete, borde perimetral, marco y tapa con placa de identificación Voz/Datos Transmilenio.</t>
  </si>
  <si>
    <t>12.5.3</t>
  </si>
  <si>
    <t>Suministro, montaje e instalación de caja de paso metálica en aluminio 40x40x20cm, bajo piso en área de Estación Sencilla.</t>
  </si>
  <si>
    <t>12.5.5</t>
  </si>
  <si>
    <t>Canalización 2ø3" PVC- TDP. Incluye materilal de relleno, arena de peña y subase granular necesaria.</t>
  </si>
  <si>
    <t>12.5.6</t>
  </si>
  <si>
    <t>Canalización 2ø2" EMT, bajo piso en área de Estación Sencilla. Incluye soportes, anclajes y demás elementos necesarios para su fijación y/o montaje.</t>
  </si>
  <si>
    <t>12.5.7</t>
  </si>
  <si>
    <t>Construcción de cárcamo de protección de Canalización 2ø3" PVC- TDP</t>
  </si>
  <si>
    <t>Vr. UNITARIO</t>
  </si>
  <si>
    <t>CANT</t>
  </si>
  <si>
    <t>VR. TOTAL</t>
  </si>
  <si>
    <t>ADECUACIÓN DE DESVIOS</t>
  </si>
  <si>
    <t>1.3.1</t>
  </si>
  <si>
    <t>EXCAVACIÓN MECÁNICA EN MATERIAL COMÚN</t>
  </si>
  <si>
    <t>1.3.2</t>
  </si>
  <si>
    <t>TRANSPORTE DE MATERIALES PROV. DE EXPLANACIÓN, CANALES, PRESTAMOS, SOBREACARREOS Y DERRUMBES (INCLUYE DERECHO A BOTADERO  Y FACTOR DE EXPANSION)</t>
  </si>
  <si>
    <t>m³- km</t>
  </si>
  <si>
    <t>2.1.2</t>
  </si>
  <si>
    <t xml:space="preserve">SUBBASE GRANULAR A (Suministro, Extendido, Nivelación, Humedecimiento y Compactación) (ET2005 - 400 - 05) incluye transporte </t>
  </si>
  <si>
    <t>2.1.3</t>
  </si>
  <si>
    <t xml:space="preserve">BASE GRANULAR BG-A INVIAS (INCLUYE SUMINISTRO TRANSPORTE, COLOCACION Y COMPACTACION). </t>
  </si>
  <si>
    <t>2.1.5</t>
  </si>
  <si>
    <t>Mezcla Densa en Caliente tipo MDC-19</t>
  </si>
  <si>
    <t>2.1.9</t>
  </si>
  <si>
    <t>Mezcla Densa en Caliente tipo MDC-20</t>
  </si>
  <si>
    <t>2.1.14</t>
  </si>
  <si>
    <t>Puentes Metálicos</t>
  </si>
  <si>
    <t>SECCIÓN 9: REDES DE ALCANTARILLADO (A cargo del proyecto)</t>
  </si>
  <si>
    <t>B.1.</t>
  </si>
  <si>
    <t>ALCANTARILLADO SANITARIO (A cargo del proyecto)</t>
  </si>
  <si>
    <t>CONSTRUCCION DE CARACAMOS</t>
  </si>
  <si>
    <t>B.2</t>
  </si>
  <si>
    <t>ALCANTARILLADO PLUVIAL (A cargo del proyecto)</t>
  </si>
  <si>
    <t>EXCAVACION PARA REDES (A cargo del proyecto)</t>
  </si>
  <si>
    <t>SECCIÓN 10: REDES DE ACUEDUCTO (A cargo del proyecto)</t>
  </si>
  <si>
    <t>REDES HIDROSANITARIAS A CARGO DE EAAB</t>
  </si>
  <si>
    <t>ALCANTARILLADO SANITARIO A CARGO DE EAAB</t>
  </si>
  <si>
    <t>9.4.16</t>
  </si>
  <si>
    <t>TUBERIA CONCRETO D=27"</t>
  </si>
  <si>
    <t>9.4.17</t>
  </si>
  <si>
    <t>TUBERIA CONCRETO D=30"</t>
  </si>
  <si>
    <t>9.4.18</t>
  </si>
  <si>
    <t>TUBERÍA CONCRETO D=33"</t>
  </si>
  <si>
    <t>9.4.19</t>
  </si>
  <si>
    <t>TUBERÍA CONCRETO D=36"</t>
  </si>
  <si>
    <t>ALCANTARILLADO PLUVIAL A CARGO DE EAAB</t>
  </si>
  <si>
    <t>ACUEDUCTO A CARGO DE EAAB</t>
  </si>
  <si>
    <t>SECCIÓN 11: REDES ELÉCTRICAS</t>
  </si>
  <si>
    <t>F</t>
  </si>
  <si>
    <t>SECCIÓN 12: REDES DE  TELECOMUNICACIONES</t>
  </si>
  <si>
    <t>G</t>
  </si>
  <si>
    <t>DEMOLICIÓN DE CIMENTACIONES PREDIOS</t>
  </si>
  <si>
    <t>Demolición cabeza de pilotes (incluye cargue y transporte)</t>
  </si>
  <si>
    <t>Demolición cimiento enterrado (incluye cargue y transporte)</t>
  </si>
  <si>
    <t>m3</t>
  </si>
  <si>
    <t>Demolición muros en mamposteria 0.15 M (incluye cargue y transporte)</t>
  </si>
  <si>
    <t>m2</t>
  </si>
  <si>
    <t>Demolición muros en mampostería 0.25 M (incluye cargue y transporte)</t>
  </si>
  <si>
    <t>Demolición placa aligerada 0.30M (incluye cargue y transporte)</t>
  </si>
  <si>
    <t>Demolición placa aligerada 0.40M (incluye cargue y transporte)</t>
  </si>
  <si>
    <t>Demolición placa aligerada 0.50M (incluye cargue y transporte)</t>
  </si>
  <si>
    <t>Demolición placa maciza 0.15M (incluye cargue y transporte)</t>
  </si>
  <si>
    <t>Demolición placa maciza 0.20M (incluye cargue y transporte)</t>
  </si>
  <si>
    <t>Demolición placa maciza 0.25M (incluye cargue y transporte)</t>
  </si>
  <si>
    <t>Demolición placa maciza 0.30M (incluye cargue y transporte)</t>
  </si>
  <si>
    <t>Demolición placa piso 0.05 M (incluye cargue y transporte)</t>
  </si>
  <si>
    <t>Demolición placa piso 0.10 M (incluye cargue y transporte)</t>
  </si>
  <si>
    <t>Demolición placa piso 0.15 M (incluye cargue y transporte)</t>
  </si>
  <si>
    <t>Demolición placa piso 0.20 M (incluye cargue y transporte)</t>
  </si>
  <si>
    <t>Demolición vigas y columnas (incluye cargue y transporte)</t>
  </si>
  <si>
    <t>RESUMEN OBRAS A PRECIOS UNITARIOS</t>
  </si>
  <si>
    <t>TOTAL A PRECIOS UNITARIOS</t>
  </si>
  <si>
    <t>SUBTOTAL REDES DE SERVICIOS</t>
  </si>
  <si>
    <t>DEMOLICIÓN CIMENTACIONES</t>
  </si>
  <si>
    <t>Comprende las actividades de demolición de cimentación de predios que la EFR adquirirá y demolerá hasta placa de contrapiso</t>
  </si>
  <si>
    <t>Los valores incluyen AIU</t>
  </si>
  <si>
    <t>SECCIÓN 13: DEMOLICIÓN DE CIMENTACIONES PREDIOS</t>
  </si>
  <si>
    <t>Comprende las obras civiles para la construcción de la extensión de la troncal NQS fases 2 y 3 en el municipio de Soacha, que incluye diseños, trabajos de campo, trámites de licencias y permisos, y todo costo indirecto</t>
  </si>
  <si>
    <t>[Nombre completo]</t>
  </si>
  <si>
    <t>[Número de identificación]</t>
  </si>
  <si>
    <t>.</t>
  </si>
  <si>
    <r>
      <t xml:space="preserve">Comprende las actividades de PMA, </t>
    </r>
    <r>
      <rPr>
        <sz val="12"/>
        <color rgb="FFFF0000"/>
        <rFont val="Arial Narrow"/>
        <family val="2"/>
      </rPr>
      <t>SSTy PGS</t>
    </r>
    <r>
      <rPr>
        <sz val="12"/>
        <rFont val="Arial Narrow"/>
        <family val="2"/>
      </rPr>
      <t xml:space="preserve"> (Incluida administración), durante la ejecución de las obras</t>
    </r>
  </si>
  <si>
    <r>
      <t xml:space="preserve">PMA, </t>
    </r>
    <r>
      <rPr>
        <sz val="12"/>
        <color rgb="FFFF0000"/>
        <rFont val="Arial Narrow"/>
        <family val="2"/>
      </rPr>
      <t>SST, PGS</t>
    </r>
  </si>
  <si>
    <r>
      <t xml:space="preserve">LP-EFR-006-2019 - </t>
    </r>
    <r>
      <rPr>
        <b/>
        <sz val="22"/>
        <color rgb="FFFF0000"/>
        <rFont val="Arial Narrow"/>
        <family val="2"/>
      </rPr>
      <t>Adenda 6</t>
    </r>
  </si>
  <si>
    <r>
      <t xml:space="preserve">V A L O R    T O T A L   O B R A S    A    V A L O R    G L O B A L (Incluye PMA, </t>
    </r>
    <r>
      <rPr>
        <b/>
        <sz val="16"/>
        <color rgb="FFFF0000"/>
        <rFont val="Arial Narrow"/>
        <family val="2"/>
      </rPr>
      <t>STT, PGS</t>
    </r>
    <r>
      <rPr>
        <b/>
        <sz val="16"/>
        <rFont val="Arial Narrow"/>
        <family val="2"/>
      </rPr>
      <t xml:space="preserve"> Y PMT)   Y    A   P R E C I O S    U N I T A R I O 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</si>
</sst>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&quot;XDR&quot;* #,##0.00_-;\-&quot;XDR&quot;* #,##0.00_-;_-&quot;XDR&quot;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_-* #,##0.00\ &quot;Pts&quot;_-;\-* #,##0.00\ &quot;Pts&quot;_-;_-* &quot;-&quot;??\ &quot;Pts&quot;_-;_-@_-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$-240A]\ * #,##0.00_ ;_ [$$-240A]\ * \-#,##0.00_ ;_ [$$-240A]\ * &quot;-&quot;??_ ;_ @_ "/>
    <numFmt numFmtId="170" formatCode="_ * #,##0_ ;_ * \-#,##0_ ;_ * &quot;-&quot;??_ ;_ @_ "/>
    <numFmt numFmtId="171" formatCode="_-[$$-2C0A]\ * #,##0_-;\-[$$-2C0A]\ * #,##0_-;_-[$$-2C0A]\ * &quot;-&quot;??_-;_-@_-"/>
    <numFmt numFmtId="172" formatCode="&quot;$&quot;\ #,##0_);\(&quot;$&quot;\ #,##0\)"/>
    <numFmt numFmtId="173" formatCode="_(&quot;$&quot;\ * #,##0_);_(&quot;$&quot;\ * \(#,##0\);_(&quot;$&quot;\ * &quot;-&quot;??_);_(@_)"/>
    <numFmt numFmtId="174" formatCode="#,##0.0000"/>
    <numFmt numFmtId="175" formatCode="#,##0.00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22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16"/>
      <color theme="0"/>
      <name val="Arial Narrow"/>
      <family val="2"/>
    </font>
    <font>
      <sz val="16"/>
      <name val="Arial Narrow"/>
      <family val="2"/>
    </font>
    <font>
      <b/>
      <sz val="14"/>
      <color theme="0"/>
      <name val="Arial Narrow"/>
      <family val="2"/>
    </font>
    <font>
      <sz val="14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i/>
      <sz val="10"/>
      <color theme="1"/>
      <name val="Arial Narrow"/>
      <family val="2"/>
    </font>
    <font>
      <sz val="12"/>
      <color rgb="FFFF0000"/>
      <name val="Arial Narrow"/>
      <family val="2"/>
    </font>
    <font>
      <sz val="10"/>
      <color rgb="FFFF0000"/>
      <name val="Arial Narrow"/>
      <family val="2"/>
    </font>
    <font>
      <sz val="14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22"/>
      <color rgb="FFFF0000"/>
      <name val="Arial Narrow"/>
      <family val="2"/>
    </font>
    <font>
      <b/>
      <sz val="16"/>
      <color rgb="FFFF0000"/>
      <name val="Arial Narrow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Border="0"/>
  </cellStyleXfs>
  <cellXfs count="345">
    <xf numFmtId="0" fontId="0" fillId="0" borderId="0" xfId="0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1" xfId="2" applyFont="1" applyBorder="1"/>
    <xf numFmtId="0" fontId="2" fillId="0" borderId="2" xfId="2" applyFont="1" applyBorder="1"/>
    <xf numFmtId="0" fontId="2" fillId="0" borderId="2" xfId="2" applyFont="1" applyBorder="1" applyAlignment="1">
      <alignment horizontal="center"/>
    </xf>
    <xf numFmtId="0" fontId="2" fillId="0" borderId="3" xfId="2" applyFont="1" applyBorder="1"/>
    <xf numFmtId="0" fontId="2" fillId="0" borderId="4" xfId="2" applyFont="1" applyBorder="1"/>
    <xf numFmtId="0" fontId="2" fillId="0" borderId="8" xfId="2" applyFont="1" applyBorder="1"/>
    <xf numFmtId="0" fontId="2" fillId="2" borderId="0" xfId="2" applyFont="1" applyFill="1"/>
    <xf numFmtId="0" fontId="2" fillId="2" borderId="4" xfId="2" applyFont="1" applyFill="1" applyBorder="1"/>
    <xf numFmtId="0" fontId="2" fillId="2" borderId="8" xfId="2" applyFont="1" applyFill="1" applyBorder="1"/>
    <xf numFmtId="0" fontId="7" fillId="0" borderId="0" xfId="2" applyFont="1"/>
    <xf numFmtId="0" fontId="7" fillId="0" borderId="4" xfId="2" applyFont="1" applyBorder="1"/>
    <xf numFmtId="0" fontId="7" fillId="0" borderId="8" xfId="2" applyFont="1" applyBorder="1"/>
    <xf numFmtId="0" fontId="2" fillId="0" borderId="27" xfId="4" applyFont="1" applyBorder="1" applyAlignment="1">
      <alignment horizontal="center" vertical="center"/>
    </xf>
    <xf numFmtId="0" fontId="2" fillId="0" borderId="28" xfId="5" applyFont="1" applyBorder="1" applyAlignment="1">
      <alignment horizontal="center" vertical="center"/>
    </xf>
    <xf numFmtId="0" fontId="2" fillId="0" borderId="28" xfId="5" applyFont="1" applyBorder="1" applyAlignment="1">
      <alignment horizontal="left" vertical="center"/>
    </xf>
    <xf numFmtId="0" fontId="2" fillId="0" borderId="28" xfId="5" applyFont="1" applyBorder="1" applyAlignment="1">
      <alignment horizontal="left" vertical="center" wrapText="1"/>
    </xf>
    <xf numFmtId="0" fontId="2" fillId="0" borderId="18" xfId="4" applyFont="1" applyBorder="1" applyAlignment="1">
      <alignment horizontal="center" vertical="center"/>
    </xf>
    <xf numFmtId="0" fontId="2" fillId="0" borderId="19" xfId="5" applyFont="1" applyBorder="1" applyAlignment="1">
      <alignment horizontal="center" vertical="center"/>
    </xf>
    <xf numFmtId="0" fontId="2" fillId="0" borderId="19" xfId="5" applyFont="1" applyBorder="1" applyAlignment="1">
      <alignment horizontal="left" vertical="center"/>
    </xf>
    <xf numFmtId="0" fontId="2" fillId="0" borderId="19" xfId="5" applyFont="1" applyBorder="1" applyAlignment="1">
      <alignment horizontal="left" vertical="center" wrapText="1"/>
    </xf>
    <xf numFmtId="0" fontId="10" fillId="0" borderId="0" xfId="2" applyFont="1"/>
    <xf numFmtId="0" fontId="10" fillId="0" borderId="4" xfId="2" applyFont="1" applyBorder="1"/>
    <xf numFmtId="0" fontId="10" fillId="0" borderId="8" xfId="2" applyFont="1" applyBorder="1"/>
    <xf numFmtId="0" fontId="10" fillId="8" borderId="33" xfId="4" applyFont="1" applyFill="1" applyBorder="1" applyAlignment="1">
      <alignment vertical="center"/>
    </xf>
    <xf numFmtId="0" fontId="2" fillId="0" borderId="34" xfId="4" applyFont="1" applyBorder="1" applyAlignment="1">
      <alignment horizontal="center" vertical="center"/>
    </xf>
    <xf numFmtId="0" fontId="2" fillId="0" borderId="0" xfId="8" applyFont="1"/>
    <xf numFmtId="0" fontId="2" fillId="0" borderId="4" xfId="8" applyFont="1" applyBorder="1"/>
    <xf numFmtId="0" fontId="2" fillId="0" borderId="0" xfId="9" applyFont="1"/>
    <xf numFmtId="0" fontId="2" fillId="0" borderId="0" xfId="9" applyFont="1" applyAlignment="1">
      <alignment horizontal="center"/>
    </xf>
    <xf numFmtId="2" fontId="2" fillId="0" borderId="0" xfId="9" applyNumberFormat="1" applyFont="1"/>
    <xf numFmtId="167" fontId="2" fillId="0" borderId="0" xfId="10" applyNumberFormat="1" applyFont="1"/>
    <xf numFmtId="39" fontId="10" fillId="0" borderId="0" xfId="10" applyNumberFormat="1" applyFont="1" applyAlignment="1">
      <alignment vertical="center"/>
    </xf>
    <xf numFmtId="0" fontId="2" fillId="0" borderId="8" xfId="8" applyFont="1" applyBorder="1"/>
    <xf numFmtId="0" fontId="10" fillId="0" borderId="5" xfId="11" applyFont="1" applyBorder="1" applyAlignment="1">
      <alignment vertical="center"/>
    </xf>
    <xf numFmtId="0" fontId="2" fillId="0" borderId="35" xfId="11" applyFont="1" applyBorder="1" applyAlignment="1">
      <alignment vertical="center"/>
    </xf>
    <xf numFmtId="0" fontId="2" fillId="0" borderId="36" xfId="11" applyFont="1" applyBorder="1" applyAlignment="1">
      <alignment vertical="center"/>
    </xf>
    <xf numFmtId="168" fontId="2" fillId="0" borderId="8" xfId="8" applyNumberFormat="1" applyFont="1" applyBorder="1"/>
    <xf numFmtId="169" fontId="2" fillId="0" borderId="8" xfId="8" applyNumberFormat="1" applyFont="1" applyBorder="1"/>
    <xf numFmtId="0" fontId="2" fillId="0" borderId="38" xfId="8" applyFont="1" applyBorder="1"/>
    <xf numFmtId="0" fontId="2" fillId="0" borderId="39" xfId="2" applyFont="1" applyBorder="1"/>
    <xf numFmtId="0" fontId="2" fillId="0" borderId="39" xfId="2" applyFont="1" applyBorder="1" applyAlignment="1">
      <alignment horizontal="center"/>
    </xf>
    <xf numFmtId="170" fontId="2" fillId="0" borderId="39" xfId="1" applyNumberFormat="1" applyFont="1" applyBorder="1"/>
    <xf numFmtId="0" fontId="2" fillId="0" borderId="40" xfId="2" applyFont="1" applyBorder="1"/>
    <xf numFmtId="0" fontId="4" fillId="0" borderId="0" xfId="2" applyFont="1"/>
    <xf numFmtId="0" fontId="4" fillId="0" borderId="0" xfId="2" applyFont="1" applyAlignment="1">
      <alignment horizontal="center"/>
    </xf>
    <xf numFmtId="0" fontId="3" fillId="0" borderId="12" xfId="3" applyFont="1" applyBorder="1" applyAlignment="1">
      <alignment horizontal="center"/>
    </xf>
    <xf numFmtId="0" fontId="3" fillId="0" borderId="13" xfId="3" applyFont="1" applyBorder="1" applyAlignment="1">
      <alignment horizontal="center"/>
    </xf>
    <xf numFmtId="0" fontId="3" fillId="0" borderId="14" xfId="3" applyFont="1" applyBorder="1" applyAlignment="1">
      <alignment horizontal="center"/>
    </xf>
    <xf numFmtId="0" fontId="3" fillId="0" borderId="7" xfId="3" applyFont="1" applyBorder="1" applyAlignment="1"/>
    <xf numFmtId="0" fontId="3" fillId="0" borderId="11" xfId="3" applyFont="1" applyBorder="1" applyAlignment="1"/>
    <xf numFmtId="0" fontId="3" fillId="0" borderId="14" xfId="3" applyFont="1" applyBorder="1" applyAlignment="1"/>
    <xf numFmtId="0" fontId="2" fillId="0" borderId="8" xfId="2" applyFont="1" applyBorder="1" applyAlignment="1">
      <alignment horizontal="left" vertical="center"/>
    </xf>
    <xf numFmtId="0" fontId="14" fillId="12" borderId="15" xfId="0" applyFont="1" applyFill="1" applyBorder="1" applyAlignment="1">
      <alignment horizontal="center" vertical="center" wrapText="1"/>
    </xf>
    <xf numFmtId="0" fontId="10" fillId="12" borderId="16" xfId="15" applyNumberFormat="1" applyFont="1" applyFill="1" applyBorder="1" applyAlignment="1">
      <alignment vertical="center" wrapText="1"/>
    </xf>
    <xf numFmtId="0" fontId="10" fillId="12" borderId="16" xfId="15" applyFont="1" applyFill="1" applyBorder="1" applyAlignment="1">
      <alignment horizontal="center" vertical="center" wrapText="1"/>
    </xf>
    <xf numFmtId="4" fontId="14" fillId="12" borderId="16" xfId="0" applyNumberFormat="1" applyFont="1" applyFill="1" applyBorder="1" applyAlignment="1">
      <alignment vertical="center" wrapText="1"/>
    </xf>
    <xf numFmtId="0" fontId="15" fillId="0" borderId="18" xfId="13" applyNumberFormat="1" applyFont="1" applyBorder="1" applyAlignment="1">
      <alignment horizontal="center" vertical="center" wrapText="1"/>
    </xf>
    <xf numFmtId="0" fontId="15" fillId="0" borderId="19" xfId="13" applyNumberFormat="1" applyFont="1" applyFill="1" applyBorder="1" applyAlignment="1">
      <alignment horizontal="left" vertical="center" wrapText="1"/>
    </xf>
    <xf numFmtId="41" fontId="15" fillId="0" borderId="19" xfId="12" applyFont="1" applyBorder="1" applyAlignment="1">
      <alignment horizontal="center" vertical="center" wrapText="1"/>
    </xf>
    <xf numFmtId="173" fontId="15" fillId="0" borderId="19" xfId="13" applyNumberFormat="1" applyFont="1" applyBorder="1" applyAlignment="1">
      <alignment vertical="center" wrapText="1"/>
    </xf>
    <xf numFmtId="4" fontId="16" fillId="0" borderId="19" xfId="0" applyNumberFormat="1" applyFont="1" applyBorder="1" applyAlignment="1">
      <alignment vertical="center" wrapText="1"/>
    </xf>
    <xf numFmtId="171" fontId="16" fillId="0" borderId="20" xfId="0" applyNumberFormat="1" applyFont="1" applyBorder="1" applyAlignment="1">
      <alignment vertical="center" wrapText="1"/>
    </xf>
    <xf numFmtId="0" fontId="15" fillId="0" borderId="21" xfId="13" applyNumberFormat="1" applyFont="1" applyBorder="1" applyAlignment="1">
      <alignment horizontal="center" vertical="center" wrapText="1"/>
    </xf>
    <xf numFmtId="0" fontId="15" fillId="0" borderId="22" xfId="13" applyNumberFormat="1" applyFont="1" applyFill="1" applyBorder="1" applyAlignment="1">
      <alignment horizontal="left" vertical="center" wrapText="1"/>
    </xf>
    <xf numFmtId="41" fontId="15" fillId="0" borderId="22" xfId="12" applyFont="1" applyBorder="1" applyAlignment="1">
      <alignment horizontal="center" vertical="center" wrapText="1"/>
    </xf>
    <xf numFmtId="173" fontId="15" fillId="0" borderId="22" xfId="13" applyNumberFormat="1" applyFont="1" applyBorder="1" applyAlignment="1">
      <alignment vertical="center" wrapText="1"/>
    </xf>
    <xf numFmtId="4" fontId="16" fillId="0" borderId="22" xfId="0" applyNumberFormat="1" applyFont="1" applyBorder="1" applyAlignment="1">
      <alignment vertical="center" wrapText="1"/>
    </xf>
    <xf numFmtId="171" fontId="16" fillId="0" borderId="23" xfId="0" applyNumberFormat="1" applyFont="1" applyBorder="1" applyAlignment="1">
      <alignment vertical="center" wrapText="1"/>
    </xf>
    <xf numFmtId="0" fontId="17" fillId="14" borderId="15" xfId="13" applyNumberFormat="1" applyFont="1" applyFill="1" applyBorder="1" applyAlignment="1">
      <alignment horizontal="center" vertical="center" wrapText="1"/>
    </xf>
    <xf numFmtId="0" fontId="10" fillId="14" borderId="16" xfId="0" applyNumberFormat="1" applyFont="1" applyFill="1" applyBorder="1" applyAlignment="1">
      <alignment vertical="center" wrapText="1"/>
    </xf>
    <xf numFmtId="0" fontId="10" fillId="14" borderId="16" xfId="0" applyNumberFormat="1" applyFont="1" applyFill="1" applyBorder="1" applyAlignment="1">
      <alignment horizontal="center" vertical="center" wrapText="1"/>
    </xf>
    <xf numFmtId="171" fontId="10" fillId="14" borderId="17" xfId="0" applyNumberFormat="1" applyFont="1" applyFill="1" applyBorder="1" applyAlignment="1">
      <alignment vertical="center" wrapText="1"/>
    </xf>
    <xf numFmtId="0" fontId="17" fillId="14" borderId="18" xfId="13" applyNumberFormat="1" applyFont="1" applyFill="1" applyBorder="1" applyAlignment="1">
      <alignment horizontal="center" vertical="center" wrapText="1"/>
    </xf>
    <xf numFmtId="0" fontId="10" fillId="14" borderId="19" xfId="0" applyNumberFormat="1" applyFont="1" applyFill="1" applyBorder="1" applyAlignment="1">
      <alignment vertical="center" wrapText="1"/>
    </xf>
    <xf numFmtId="0" fontId="10" fillId="14" borderId="19" xfId="0" applyNumberFormat="1" applyFont="1" applyFill="1" applyBorder="1" applyAlignment="1">
      <alignment horizontal="center" vertical="center" wrapText="1"/>
    </xf>
    <xf numFmtId="171" fontId="10" fillId="14" borderId="20" xfId="0" applyNumberFormat="1" applyFont="1" applyFill="1" applyBorder="1" applyAlignment="1">
      <alignment vertical="center" wrapText="1"/>
    </xf>
    <xf numFmtId="0" fontId="17" fillId="6" borderId="18" xfId="13" applyNumberFormat="1" applyFont="1" applyFill="1" applyBorder="1" applyAlignment="1">
      <alignment horizontal="center" vertical="center" wrapText="1"/>
    </xf>
    <xf numFmtId="0" fontId="17" fillId="6" borderId="19" xfId="13" applyNumberFormat="1" applyFont="1" applyFill="1" applyBorder="1" applyAlignment="1">
      <alignment vertical="center" wrapText="1"/>
    </xf>
    <xf numFmtId="41" fontId="17" fillId="6" borderId="19" xfId="12" applyFont="1" applyFill="1" applyBorder="1" applyAlignment="1">
      <alignment horizontal="center" vertical="center" wrapText="1"/>
    </xf>
    <xf numFmtId="173" fontId="17" fillId="6" borderId="19" xfId="13" applyNumberFormat="1" applyFont="1" applyFill="1" applyBorder="1" applyAlignment="1">
      <alignment vertical="center" wrapText="1"/>
    </xf>
    <xf numFmtId="4" fontId="18" fillId="6" borderId="19" xfId="0" applyNumberFormat="1" applyFont="1" applyFill="1" applyBorder="1" applyAlignment="1">
      <alignment vertical="center" wrapText="1"/>
    </xf>
    <xf numFmtId="171" fontId="18" fillId="6" borderId="20" xfId="0" applyNumberFormat="1" applyFont="1" applyFill="1" applyBorder="1" applyAlignment="1">
      <alignment vertical="center" wrapText="1"/>
    </xf>
    <xf numFmtId="0" fontId="15" fillId="0" borderId="19" xfId="13" applyNumberFormat="1" applyFont="1" applyBorder="1" applyAlignment="1">
      <alignment vertical="center" wrapText="1"/>
    </xf>
    <xf numFmtId="0" fontId="15" fillId="0" borderId="19" xfId="13" applyNumberFormat="1" applyFont="1" applyFill="1" applyBorder="1" applyAlignment="1">
      <alignment vertical="center" wrapText="1"/>
    </xf>
    <xf numFmtId="41" fontId="15" fillId="0" borderId="19" xfId="12" applyFont="1" applyFill="1" applyBorder="1" applyAlignment="1">
      <alignment horizontal="center" vertical="center" wrapText="1"/>
    </xf>
    <xf numFmtId="173" fontId="15" fillId="0" borderId="19" xfId="13" applyNumberFormat="1" applyFont="1" applyFill="1" applyBorder="1" applyAlignment="1">
      <alignment vertical="center" wrapText="1"/>
    </xf>
    <xf numFmtId="0" fontId="10" fillId="15" borderId="18" xfId="13" applyNumberFormat="1" applyFont="1" applyFill="1" applyBorder="1" applyAlignment="1">
      <alignment horizontal="center" vertical="center" wrapText="1"/>
    </xf>
    <xf numFmtId="0" fontId="10" fillId="15" borderId="19" xfId="0" applyNumberFormat="1" applyFont="1" applyFill="1" applyBorder="1" applyAlignment="1">
      <alignment vertical="center" wrapText="1"/>
    </xf>
    <xf numFmtId="0" fontId="10" fillId="15" borderId="19" xfId="0" applyFont="1" applyFill="1" applyBorder="1" applyAlignment="1">
      <alignment horizontal="center" vertical="center" wrapText="1"/>
    </xf>
    <xf numFmtId="0" fontId="10" fillId="15" borderId="19" xfId="0" applyFont="1" applyFill="1" applyBorder="1" applyAlignment="1">
      <alignment vertical="center" wrapText="1"/>
    </xf>
    <xf numFmtId="4" fontId="14" fillId="15" borderId="19" xfId="0" applyNumberFormat="1" applyFont="1" applyFill="1" applyBorder="1" applyAlignment="1">
      <alignment vertical="center" wrapText="1"/>
    </xf>
    <xf numFmtId="171" fontId="14" fillId="15" borderId="20" xfId="0" applyNumberFormat="1" applyFont="1" applyFill="1" applyBorder="1" applyAlignment="1">
      <alignment vertical="center" wrapText="1"/>
    </xf>
    <xf numFmtId="0" fontId="17" fillId="15" borderId="18" xfId="13" applyNumberFormat="1" applyFont="1" applyFill="1" applyBorder="1" applyAlignment="1">
      <alignment horizontal="center" vertical="center" wrapText="1"/>
    </xf>
    <xf numFmtId="0" fontId="17" fillId="15" borderId="19" xfId="13" applyNumberFormat="1" applyFont="1" applyFill="1" applyBorder="1" applyAlignment="1">
      <alignment vertical="center" wrapText="1"/>
    </xf>
    <xf numFmtId="41" fontId="17" fillId="15" borderId="19" xfId="12" applyFont="1" applyFill="1" applyBorder="1" applyAlignment="1">
      <alignment horizontal="center" vertical="center" wrapText="1"/>
    </xf>
    <xf numFmtId="173" fontId="17" fillId="15" borderId="19" xfId="13" applyNumberFormat="1" applyFont="1" applyFill="1" applyBorder="1" applyAlignment="1">
      <alignment vertical="center" wrapText="1"/>
    </xf>
    <xf numFmtId="4" fontId="18" fillId="15" borderId="19" xfId="0" applyNumberFormat="1" applyFont="1" applyFill="1" applyBorder="1" applyAlignment="1">
      <alignment vertical="center" wrapText="1"/>
    </xf>
    <xf numFmtId="171" fontId="18" fillId="15" borderId="20" xfId="0" applyNumberFormat="1" applyFont="1" applyFill="1" applyBorder="1" applyAlignment="1">
      <alignment vertical="center" wrapText="1"/>
    </xf>
    <xf numFmtId="0" fontId="15" fillId="0" borderId="22" xfId="13" applyNumberFormat="1" applyFont="1" applyBorder="1" applyAlignment="1">
      <alignment vertical="center" wrapText="1"/>
    </xf>
    <xf numFmtId="0" fontId="13" fillId="11" borderId="15" xfId="13" applyNumberFormat="1" applyFont="1" applyFill="1" applyBorder="1" applyAlignment="1">
      <alignment horizontal="center" vertical="center" wrapText="1"/>
    </xf>
    <xf numFmtId="0" fontId="13" fillId="11" borderId="16" xfId="0" applyNumberFormat="1" applyFont="1" applyFill="1" applyBorder="1" applyAlignment="1">
      <alignment vertical="center" wrapText="1"/>
    </xf>
    <xf numFmtId="0" fontId="13" fillId="11" borderId="16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vertical="center" wrapText="1"/>
    </xf>
    <xf numFmtId="4" fontId="13" fillId="11" borderId="16" xfId="0" applyNumberFormat="1" applyFont="1" applyFill="1" applyBorder="1" applyAlignment="1">
      <alignment vertical="center" wrapText="1"/>
    </xf>
    <xf numFmtId="171" fontId="13" fillId="11" borderId="17" xfId="0" applyNumberFormat="1" applyFont="1" applyFill="1" applyBorder="1" applyAlignment="1">
      <alignment vertical="center" wrapText="1"/>
    </xf>
    <xf numFmtId="0" fontId="19" fillId="11" borderId="18" xfId="13" applyNumberFormat="1" applyFont="1" applyFill="1" applyBorder="1" applyAlignment="1">
      <alignment horizontal="center" vertical="center" wrapText="1"/>
    </xf>
    <xf numFmtId="0" fontId="19" fillId="11" borderId="19" xfId="13" applyNumberFormat="1" applyFont="1" applyFill="1" applyBorder="1" applyAlignment="1">
      <alignment vertical="center" wrapText="1"/>
    </xf>
    <xf numFmtId="41" fontId="19" fillId="11" borderId="19" xfId="12" applyFont="1" applyFill="1" applyBorder="1" applyAlignment="1">
      <alignment horizontal="center" vertical="center" wrapText="1"/>
    </xf>
    <xf numFmtId="173" fontId="19" fillId="11" borderId="19" xfId="13" applyNumberFormat="1" applyFont="1" applyFill="1" applyBorder="1" applyAlignment="1">
      <alignment vertical="center" wrapText="1"/>
    </xf>
    <xf numFmtId="4" fontId="19" fillId="11" borderId="19" xfId="0" applyNumberFormat="1" applyFont="1" applyFill="1" applyBorder="1" applyAlignment="1">
      <alignment vertical="center" wrapText="1"/>
    </xf>
    <xf numFmtId="171" fontId="19" fillId="11" borderId="20" xfId="0" applyNumberFormat="1" applyFont="1" applyFill="1" applyBorder="1" applyAlignment="1">
      <alignment vertical="center" wrapText="1"/>
    </xf>
    <xf numFmtId="0" fontId="15" fillId="2" borderId="18" xfId="13" applyNumberFormat="1" applyFont="1" applyFill="1" applyBorder="1" applyAlignment="1">
      <alignment horizontal="center" vertical="center" wrapText="1"/>
    </xf>
    <xf numFmtId="0" fontId="19" fillId="11" borderId="21" xfId="13" applyNumberFormat="1" applyFont="1" applyFill="1" applyBorder="1" applyAlignment="1">
      <alignment horizontal="center" vertical="center" wrapText="1"/>
    </xf>
    <xf numFmtId="0" fontId="19" fillId="11" borderId="22" xfId="13" applyNumberFormat="1" applyFont="1" applyFill="1" applyBorder="1" applyAlignment="1">
      <alignment vertical="center" wrapText="1"/>
    </xf>
    <xf numFmtId="41" fontId="19" fillId="11" borderId="22" xfId="12" applyFont="1" applyFill="1" applyBorder="1" applyAlignment="1">
      <alignment horizontal="center" vertical="center" wrapText="1"/>
    </xf>
    <xf numFmtId="173" fontId="19" fillId="11" borderId="22" xfId="13" applyNumberFormat="1" applyFont="1" applyFill="1" applyBorder="1" applyAlignment="1">
      <alignment vertical="center" wrapText="1"/>
    </xf>
    <xf numFmtId="4" fontId="19" fillId="11" borderId="22" xfId="0" applyNumberFormat="1" applyFont="1" applyFill="1" applyBorder="1" applyAlignment="1">
      <alignment vertical="center" wrapText="1"/>
    </xf>
    <xf numFmtId="171" fontId="19" fillId="11" borderId="23" xfId="0" applyNumberFormat="1" applyFont="1" applyFill="1" applyBorder="1" applyAlignment="1">
      <alignment vertical="center" wrapText="1"/>
    </xf>
    <xf numFmtId="0" fontId="13" fillId="16" borderId="15" xfId="13" applyNumberFormat="1" applyFont="1" applyFill="1" applyBorder="1" applyAlignment="1">
      <alignment horizontal="center" vertical="center" wrapText="1"/>
    </xf>
    <xf numFmtId="0" fontId="13" fillId="16" borderId="16" xfId="13" applyNumberFormat="1" applyFont="1" applyFill="1" applyBorder="1" applyAlignment="1">
      <alignment vertical="center" wrapText="1"/>
    </xf>
    <xf numFmtId="41" fontId="13" fillId="16" borderId="16" xfId="12" applyFont="1" applyFill="1" applyBorder="1" applyAlignment="1">
      <alignment horizontal="center" vertical="center" wrapText="1"/>
    </xf>
    <xf numFmtId="4" fontId="13" fillId="16" borderId="16" xfId="0" applyNumberFormat="1" applyFont="1" applyFill="1" applyBorder="1" applyAlignment="1">
      <alignment vertical="center" wrapText="1"/>
    </xf>
    <xf numFmtId="173" fontId="13" fillId="16" borderId="44" xfId="13" applyNumberFormat="1" applyFont="1" applyFill="1" applyBorder="1" applyAlignment="1">
      <alignment vertical="center" wrapText="1"/>
    </xf>
    <xf numFmtId="171" fontId="13" fillId="16" borderId="17" xfId="0" applyNumberFormat="1" applyFont="1" applyFill="1" applyBorder="1" applyAlignment="1">
      <alignment vertical="center" wrapText="1"/>
    </xf>
    <xf numFmtId="0" fontId="13" fillId="16" borderId="18" xfId="13" applyNumberFormat="1" applyFont="1" applyFill="1" applyBorder="1" applyAlignment="1">
      <alignment horizontal="center" vertical="center" wrapText="1"/>
    </xf>
    <xf numFmtId="0" fontId="13" fillId="16" borderId="19" xfId="13" applyNumberFormat="1" applyFont="1" applyFill="1" applyBorder="1" applyAlignment="1">
      <alignment vertical="center" wrapText="1"/>
    </xf>
    <xf numFmtId="41" fontId="13" fillId="16" borderId="19" xfId="12" applyFont="1" applyFill="1" applyBorder="1" applyAlignment="1">
      <alignment horizontal="center" vertical="center" wrapText="1"/>
    </xf>
    <xf numFmtId="4" fontId="13" fillId="16" borderId="19" xfId="0" applyNumberFormat="1" applyFont="1" applyFill="1" applyBorder="1" applyAlignment="1">
      <alignment vertical="center" wrapText="1"/>
    </xf>
    <xf numFmtId="173" fontId="13" fillId="16" borderId="37" xfId="13" applyNumberFormat="1" applyFont="1" applyFill="1" applyBorder="1" applyAlignment="1">
      <alignment vertical="center" wrapText="1"/>
    </xf>
    <xf numFmtId="171" fontId="13" fillId="16" borderId="20" xfId="0" applyNumberFormat="1" applyFont="1" applyFill="1" applyBorder="1" applyAlignment="1">
      <alignment vertical="center" wrapText="1"/>
    </xf>
    <xf numFmtId="0" fontId="15" fillId="2" borderId="19" xfId="13" applyNumberFormat="1" applyFont="1" applyFill="1" applyBorder="1" applyAlignment="1">
      <alignment vertical="center" wrapText="1"/>
    </xf>
    <xf numFmtId="41" fontId="15" fillId="2" borderId="19" xfId="12" applyFont="1" applyFill="1" applyBorder="1" applyAlignment="1">
      <alignment horizontal="center" vertical="center" wrapText="1"/>
    </xf>
    <xf numFmtId="4" fontId="15" fillId="2" borderId="19" xfId="0" applyNumberFormat="1" applyFont="1" applyFill="1" applyBorder="1" applyAlignment="1">
      <alignment vertical="center" wrapText="1"/>
    </xf>
    <xf numFmtId="173" fontId="15" fillId="2" borderId="37" xfId="13" applyNumberFormat="1" applyFont="1" applyFill="1" applyBorder="1" applyAlignment="1">
      <alignment vertical="center" wrapText="1"/>
    </xf>
    <xf numFmtId="171" fontId="15" fillId="2" borderId="20" xfId="0" applyNumberFormat="1" applyFont="1" applyFill="1" applyBorder="1" applyAlignment="1">
      <alignment vertical="center" wrapText="1"/>
    </xf>
    <xf numFmtId="0" fontId="15" fillId="2" borderId="21" xfId="13" applyNumberFormat="1" applyFont="1" applyFill="1" applyBorder="1" applyAlignment="1">
      <alignment horizontal="center" vertical="center" wrapText="1"/>
    </xf>
    <xf numFmtId="0" fontId="15" fillId="2" borderId="22" xfId="13" applyNumberFormat="1" applyFont="1" applyFill="1" applyBorder="1" applyAlignment="1">
      <alignment vertical="center" wrapText="1"/>
    </xf>
    <xf numFmtId="41" fontId="15" fillId="2" borderId="22" xfId="12" applyFont="1" applyFill="1" applyBorder="1" applyAlignment="1">
      <alignment horizontal="center" vertical="center" wrapText="1"/>
    </xf>
    <xf numFmtId="4" fontId="15" fillId="2" borderId="22" xfId="0" applyNumberFormat="1" applyFont="1" applyFill="1" applyBorder="1" applyAlignment="1">
      <alignment vertical="center" wrapText="1"/>
    </xf>
    <xf numFmtId="173" fontId="15" fillId="2" borderId="45" xfId="13" applyNumberFormat="1" applyFont="1" applyFill="1" applyBorder="1" applyAlignment="1">
      <alignment vertical="center" wrapText="1"/>
    </xf>
    <xf numFmtId="171" fontId="15" fillId="2" borderId="23" xfId="0" applyNumberFormat="1" applyFont="1" applyFill="1" applyBorder="1" applyAlignment="1">
      <alignment vertical="center" wrapText="1"/>
    </xf>
    <xf numFmtId="0" fontId="13" fillId="17" borderId="15" xfId="13" applyNumberFormat="1" applyFont="1" applyFill="1" applyBorder="1" applyAlignment="1">
      <alignment horizontal="center" vertical="center" wrapText="1"/>
    </xf>
    <xf numFmtId="0" fontId="13" fillId="17" borderId="16" xfId="0" applyNumberFormat="1" applyFont="1" applyFill="1" applyBorder="1" applyAlignment="1">
      <alignment vertical="center" wrapText="1"/>
    </xf>
    <xf numFmtId="0" fontId="13" fillId="17" borderId="16" xfId="0" applyFont="1" applyFill="1" applyBorder="1" applyAlignment="1">
      <alignment horizontal="center" vertical="center" wrapText="1"/>
    </xf>
    <xf numFmtId="0" fontId="13" fillId="17" borderId="16" xfId="0" applyFont="1" applyFill="1" applyBorder="1" applyAlignment="1">
      <alignment vertical="center" wrapText="1"/>
    </xf>
    <xf numFmtId="4" fontId="13" fillId="17" borderId="16" xfId="0" applyNumberFormat="1" applyFont="1" applyFill="1" applyBorder="1" applyAlignment="1">
      <alignment vertical="center" wrapText="1"/>
    </xf>
    <xf numFmtId="171" fontId="13" fillId="17" borderId="17" xfId="0" applyNumberFormat="1" applyFont="1" applyFill="1" applyBorder="1" applyAlignment="1">
      <alignment vertical="center" wrapText="1"/>
    </xf>
    <xf numFmtId="0" fontId="17" fillId="18" borderId="18" xfId="13" applyNumberFormat="1" applyFont="1" applyFill="1" applyBorder="1" applyAlignment="1">
      <alignment horizontal="center" vertical="center" wrapText="1"/>
    </xf>
    <xf numFmtId="0" fontId="17" fillId="18" borderId="19" xfId="13" applyNumberFormat="1" applyFont="1" applyFill="1" applyBorder="1" applyAlignment="1">
      <alignment vertical="center" wrapText="1"/>
    </xf>
    <xf numFmtId="41" fontId="17" fillId="18" borderId="19" xfId="12" applyFont="1" applyFill="1" applyBorder="1" applyAlignment="1">
      <alignment horizontal="center" vertical="center" wrapText="1"/>
    </xf>
    <xf numFmtId="173" fontId="17" fillId="18" borderId="19" xfId="13" applyNumberFormat="1" applyFont="1" applyFill="1" applyBorder="1" applyAlignment="1">
      <alignment vertical="center" wrapText="1"/>
    </xf>
    <xf numFmtId="4" fontId="17" fillId="18" borderId="19" xfId="0" applyNumberFormat="1" applyFont="1" applyFill="1" applyBorder="1" applyAlignment="1">
      <alignment vertical="center" wrapText="1"/>
    </xf>
    <xf numFmtId="171" fontId="17" fillId="18" borderId="20" xfId="0" applyNumberFormat="1" applyFont="1" applyFill="1" applyBorder="1" applyAlignment="1">
      <alignment vertical="center" wrapText="1"/>
    </xf>
    <xf numFmtId="4" fontId="18" fillId="18" borderId="19" xfId="0" applyNumberFormat="1" applyFont="1" applyFill="1" applyBorder="1" applyAlignment="1">
      <alignment vertical="center" wrapText="1"/>
    </xf>
    <xf numFmtId="171" fontId="18" fillId="18" borderId="20" xfId="0" applyNumberFormat="1" applyFont="1" applyFill="1" applyBorder="1" applyAlignment="1">
      <alignment vertical="center" wrapText="1"/>
    </xf>
    <xf numFmtId="0" fontId="15" fillId="0" borderId="18" xfId="13" applyNumberFormat="1" applyFont="1" applyFill="1" applyBorder="1" applyAlignment="1">
      <alignment horizontal="center" vertical="center" wrapText="1"/>
    </xf>
    <xf numFmtId="0" fontId="15" fillId="0" borderId="22" xfId="13" applyNumberFormat="1" applyFont="1" applyFill="1" applyBorder="1" applyAlignment="1">
      <alignment vertical="center" wrapText="1"/>
    </xf>
    <xf numFmtId="0" fontId="10" fillId="19" borderId="15" xfId="13" applyNumberFormat="1" applyFont="1" applyFill="1" applyBorder="1" applyAlignment="1">
      <alignment horizontal="center" vertical="center" wrapText="1"/>
    </xf>
    <xf numFmtId="0" fontId="10" fillId="19" borderId="16" xfId="0" applyNumberFormat="1" applyFont="1" applyFill="1" applyBorder="1" applyAlignment="1">
      <alignment vertical="center" wrapText="1"/>
    </xf>
    <xf numFmtId="0" fontId="10" fillId="19" borderId="16" xfId="0" applyFont="1" applyFill="1" applyBorder="1" applyAlignment="1">
      <alignment horizontal="center" vertical="center" wrapText="1"/>
    </xf>
    <xf numFmtId="0" fontId="10" fillId="19" borderId="16" xfId="0" applyFont="1" applyFill="1" applyBorder="1" applyAlignment="1">
      <alignment vertical="center" wrapText="1"/>
    </xf>
    <xf numFmtId="4" fontId="14" fillId="19" borderId="16" xfId="0" applyNumberFormat="1" applyFont="1" applyFill="1" applyBorder="1" applyAlignment="1">
      <alignment vertical="center" wrapText="1"/>
    </xf>
    <xf numFmtId="171" fontId="14" fillId="19" borderId="17" xfId="0" applyNumberFormat="1" applyFont="1" applyFill="1" applyBorder="1" applyAlignment="1">
      <alignment vertical="center" wrapText="1"/>
    </xf>
    <xf numFmtId="0" fontId="17" fillId="13" borderId="18" xfId="13" applyNumberFormat="1" applyFont="1" applyFill="1" applyBorder="1" applyAlignment="1">
      <alignment horizontal="center" vertical="center" wrapText="1"/>
    </xf>
    <xf numFmtId="0" fontId="17" fillId="13" borderId="19" xfId="13" applyNumberFormat="1" applyFont="1" applyFill="1" applyBorder="1" applyAlignment="1">
      <alignment vertical="center" wrapText="1"/>
    </xf>
    <xf numFmtId="41" fontId="17" fillId="13" borderId="19" xfId="12" applyFont="1" applyFill="1" applyBorder="1" applyAlignment="1">
      <alignment horizontal="center" vertical="center" wrapText="1"/>
    </xf>
    <xf numFmtId="173" fontId="17" fillId="13" borderId="19" xfId="13" applyNumberFormat="1" applyFont="1" applyFill="1" applyBorder="1" applyAlignment="1">
      <alignment vertical="center" wrapText="1"/>
    </xf>
    <xf numFmtId="4" fontId="18" fillId="13" borderId="19" xfId="0" applyNumberFormat="1" applyFont="1" applyFill="1" applyBorder="1" applyAlignment="1">
      <alignment vertical="center" wrapText="1"/>
    </xf>
    <xf numFmtId="171" fontId="18" fillId="13" borderId="20" xfId="0" applyNumberFormat="1" applyFont="1" applyFill="1" applyBorder="1" applyAlignment="1">
      <alignment vertical="center" wrapText="1"/>
    </xf>
    <xf numFmtId="0" fontId="17" fillId="13" borderId="19" xfId="0" applyNumberFormat="1" applyFont="1" applyFill="1" applyBorder="1" applyAlignment="1">
      <alignment vertical="center" wrapText="1"/>
    </xf>
    <xf numFmtId="0" fontId="15" fillId="0" borderId="21" xfId="13" applyNumberFormat="1" applyFont="1" applyFill="1" applyBorder="1" applyAlignment="1">
      <alignment horizontal="center" vertical="center" wrapText="1"/>
    </xf>
    <xf numFmtId="0" fontId="10" fillId="20" borderId="15" xfId="13" applyNumberFormat="1" applyFont="1" applyFill="1" applyBorder="1" applyAlignment="1">
      <alignment horizontal="center" vertical="center" wrapText="1"/>
    </xf>
    <xf numFmtId="0" fontId="10" fillId="20" borderId="16" xfId="0" applyNumberFormat="1" applyFont="1" applyFill="1" applyBorder="1" applyAlignment="1">
      <alignment vertical="center" wrapText="1"/>
    </xf>
    <xf numFmtId="0" fontId="10" fillId="20" borderId="16" xfId="0" applyFont="1" applyFill="1" applyBorder="1" applyAlignment="1">
      <alignment horizontal="center" vertical="center" wrapText="1"/>
    </xf>
    <xf numFmtId="0" fontId="10" fillId="20" borderId="16" xfId="0" applyFont="1" applyFill="1" applyBorder="1" applyAlignment="1">
      <alignment vertical="center" wrapText="1"/>
    </xf>
    <xf numFmtId="4" fontId="14" fillId="20" borderId="16" xfId="0" applyNumberFormat="1" applyFont="1" applyFill="1" applyBorder="1" applyAlignment="1">
      <alignment vertical="center" wrapText="1"/>
    </xf>
    <xf numFmtId="171" fontId="14" fillId="20" borderId="17" xfId="0" applyNumberFormat="1" applyFont="1" applyFill="1" applyBorder="1" applyAlignment="1">
      <alignment vertical="center" wrapText="1"/>
    </xf>
    <xf numFmtId="174" fontId="16" fillId="0" borderId="19" xfId="0" applyNumberFormat="1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" fontId="16" fillId="0" borderId="0" xfId="0" applyNumberFormat="1" applyFont="1" applyAlignment="1">
      <alignment vertical="center" wrapText="1"/>
    </xf>
    <xf numFmtId="171" fontId="16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4" fontId="21" fillId="0" borderId="0" xfId="0" applyNumberFormat="1" applyFont="1" applyAlignment="1">
      <alignment vertical="center" wrapText="1"/>
    </xf>
    <xf numFmtId="171" fontId="21" fillId="0" borderId="0" xfId="0" applyNumberFormat="1" applyFont="1" applyAlignment="1">
      <alignment vertical="center" wrapText="1"/>
    </xf>
    <xf numFmtId="0" fontId="13" fillId="4" borderId="16" xfId="0" applyFont="1" applyFill="1" applyBorder="1" applyAlignment="1">
      <alignment horizontal="center" vertical="center" wrapText="1"/>
    </xf>
    <xf numFmtId="10" fontId="16" fillId="0" borderId="0" xfId="14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14" fillId="12" borderId="0" xfId="0" applyFont="1" applyFill="1" applyAlignment="1">
      <alignment vertical="center" wrapText="1"/>
    </xf>
    <xf numFmtId="0" fontId="14" fillId="18" borderId="0" xfId="0" applyFont="1" applyFill="1" applyAlignment="1">
      <alignment vertical="center" wrapText="1"/>
    </xf>
    <xf numFmtId="0" fontId="14" fillId="6" borderId="0" xfId="0" applyFont="1" applyFill="1" applyAlignment="1">
      <alignment vertical="center" wrapText="1"/>
    </xf>
    <xf numFmtId="0" fontId="14" fillId="18" borderId="15" xfId="0" applyFont="1" applyFill="1" applyBorder="1" applyAlignment="1">
      <alignment horizontal="center" vertical="center" wrapText="1"/>
    </xf>
    <xf numFmtId="0" fontId="10" fillId="18" borderId="16" xfId="15" applyNumberFormat="1" applyFont="1" applyFill="1" applyBorder="1" applyAlignment="1">
      <alignment vertical="center" wrapText="1"/>
    </xf>
    <xf numFmtId="0" fontId="10" fillId="18" borderId="16" xfId="15" applyFont="1" applyFill="1" applyBorder="1" applyAlignment="1">
      <alignment horizontal="center" vertical="center" wrapText="1"/>
    </xf>
    <xf numFmtId="4" fontId="14" fillId="18" borderId="16" xfId="0" applyNumberFormat="1" applyFont="1" applyFill="1" applyBorder="1" applyAlignment="1">
      <alignment vertical="center" wrapText="1"/>
    </xf>
    <xf numFmtId="171" fontId="14" fillId="18" borderId="17" xfId="0" applyNumberFormat="1" applyFont="1" applyFill="1" applyBorder="1" applyAlignment="1">
      <alignment vertical="center" wrapText="1"/>
    </xf>
    <xf numFmtId="0" fontId="23" fillId="0" borderId="18" xfId="0" applyFont="1" applyBorder="1" applyAlignment="1">
      <alignment horizontal="center" vertical="center" wrapText="1"/>
    </xf>
    <xf numFmtId="171" fontId="23" fillId="0" borderId="20" xfId="0" applyNumberFormat="1" applyFont="1" applyBorder="1" applyAlignment="1">
      <alignment vertical="center" wrapText="1"/>
    </xf>
    <xf numFmtId="171" fontId="14" fillId="6" borderId="20" xfId="0" applyNumberFormat="1" applyFont="1" applyFill="1" applyBorder="1" applyAlignment="1">
      <alignment vertical="center" wrapText="1"/>
    </xf>
    <xf numFmtId="0" fontId="14" fillId="12" borderId="21" xfId="0" applyFont="1" applyFill="1" applyBorder="1" applyAlignment="1">
      <alignment horizontal="center" vertical="center" wrapText="1"/>
    </xf>
    <xf numFmtId="171" fontId="14" fillId="12" borderId="23" xfId="0" applyNumberFormat="1" applyFont="1" applyFill="1" applyBorder="1" applyAlignment="1">
      <alignment vertical="center" wrapText="1"/>
    </xf>
    <xf numFmtId="171" fontId="13" fillId="4" borderId="46" xfId="0" applyNumberFormat="1" applyFont="1" applyFill="1" applyBorder="1" applyAlignment="1">
      <alignment vertical="center" wrapText="1"/>
    </xf>
    <xf numFmtId="4" fontId="13" fillId="4" borderId="16" xfId="0" applyNumberFormat="1" applyFont="1" applyFill="1" applyBorder="1" applyAlignment="1">
      <alignment horizontal="center" vertical="center" wrapText="1"/>
    </xf>
    <xf numFmtId="171" fontId="13" fillId="4" borderId="17" xfId="0" applyNumberFormat="1" applyFont="1" applyFill="1" applyBorder="1" applyAlignment="1">
      <alignment horizontal="center" vertical="center" wrapText="1"/>
    </xf>
    <xf numFmtId="175" fontId="16" fillId="0" borderId="19" xfId="0" applyNumberFormat="1" applyFont="1" applyBorder="1" applyAlignment="1">
      <alignment vertical="center" wrapText="1"/>
    </xf>
    <xf numFmtId="172" fontId="12" fillId="6" borderId="23" xfId="6" applyNumberFormat="1" applyFont="1" applyFill="1" applyBorder="1" applyAlignment="1">
      <alignment vertical="center" wrapText="1"/>
    </xf>
    <xf numFmtId="172" fontId="9" fillId="0" borderId="20" xfId="7" applyNumberFormat="1" applyFont="1" applyBorder="1" applyAlignment="1">
      <alignment horizontal="right" vertical="center" wrapText="1"/>
    </xf>
    <xf numFmtId="3" fontId="9" fillId="0" borderId="20" xfId="6" applyNumberFormat="1" applyFont="1" applyBorder="1" applyAlignment="1">
      <alignment vertical="center" wrapText="1"/>
    </xf>
    <xf numFmtId="172" fontId="12" fillId="7" borderId="23" xfId="6" applyNumberFormat="1" applyFont="1" applyFill="1" applyBorder="1" applyAlignment="1">
      <alignment vertical="center" wrapText="1"/>
    </xf>
    <xf numFmtId="3" fontId="12" fillId="10" borderId="23" xfId="6" applyNumberFormat="1" applyFont="1" applyFill="1" applyBorder="1" applyAlignment="1">
      <alignment vertical="center" wrapText="1"/>
    </xf>
    <xf numFmtId="3" fontId="12" fillId="6" borderId="23" xfId="6" applyNumberFormat="1" applyFont="1" applyFill="1" applyBorder="1" applyAlignment="1">
      <alignment vertical="center" wrapText="1"/>
    </xf>
    <xf numFmtId="3" fontId="12" fillId="7" borderId="23" xfId="6" applyNumberFormat="1" applyFont="1" applyFill="1" applyBorder="1" applyAlignment="1">
      <alignment vertical="center" wrapText="1"/>
    </xf>
    <xf numFmtId="0" fontId="3" fillId="0" borderId="60" xfId="3" applyFont="1" applyBorder="1" applyAlignment="1">
      <alignment horizontal="center"/>
    </xf>
    <xf numFmtId="0" fontId="3" fillId="0" borderId="61" xfId="3" applyFont="1" applyBorder="1" applyAlignment="1">
      <alignment horizontal="center"/>
    </xf>
    <xf numFmtId="0" fontId="2" fillId="0" borderId="62" xfId="5" applyFont="1" applyBorder="1" applyAlignment="1">
      <alignment horizontal="center" vertical="center"/>
    </xf>
    <xf numFmtId="3" fontId="9" fillId="0" borderId="28" xfId="6" applyNumberFormat="1" applyFont="1" applyBorder="1" applyAlignment="1">
      <alignment vertical="center" wrapText="1"/>
    </xf>
    <xf numFmtId="3" fontId="9" fillId="0" borderId="28" xfId="7" applyNumberFormat="1" applyFont="1" applyBorder="1" applyAlignment="1">
      <alignment horizontal="right" vertical="center" wrapText="1"/>
    </xf>
    <xf numFmtId="3" fontId="9" fillId="0" borderId="29" xfId="7" applyNumberFormat="1" applyFont="1" applyBorder="1" applyAlignment="1">
      <alignment horizontal="right" vertical="center" wrapText="1"/>
    </xf>
    <xf numFmtId="3" fontId="9" fillId="0" borderId="19" xfId="6" applyNumberFormat="1" applyFont="1" applyBorder="1" applyAlignment="1">
      <alignment vertical="center" wrapText="1"/>
    </xf>
    <xf numFmtId="3" fontId="9" fillId="0" borderId="19" xfId="7" applyNumberFormat="1" applyFont="1" applyBorder="1" applyAlignment="1">
      <alignment horizontal="right" vertical="center" wrapText="1"/>
    </xf>
    <xf numFmtId="3" fontId="9" fillId="0" borderId="20" xfId="7" applyNumberFormat="1" applyFont="1" applyBorder="1" applyAlignment="1">
      <alignment horizontal="right" vertical="center" wrapText="1"/>
    </xf>
    <xf numFmtId="3" fontId="12" fillId="6" borderId="22" xfId="6" applyNumberFormat="1" applyFont="1" applyFill="1" applyBorder="1" applyAlignment="1">
      <alignment vertical="center" wrapText="1"/>
    </xf>
    <xf numFmtId="3" fontId="12" fillId="6" borderId="22" xfId="7" applyNumberFormat="1" applyFont="1" applyFill="1" applyBorder="1" applyAlignment="1">
      <alignment horizontal="right" vertical="center" wrapText="1"/>
    </xf>
    <xf numFmtId="3" fontId="12" fillId="6" borderId="23" xfId="7" applyNumberFormat="1" applyFont="1" applyFill="1" applyBorder="1" applyAlignment="1">
      <alignment horizontal="right" vertical="center" wrapText="1"/>
    </xf>
    <xf numFmtId="3" fontId="9" fillId="0" borderId="63" xfId="6" applyNumberFormat="1" applyFont="1" applyBorder="1" applyAlignment="1">
      <alignment vertical="center" wrapText="1"/>
    </xf>
    <xf numFmtId="3" fontId="9" fillId="0" borderId="63" xfId="7" applyNumberFormat="1" applyFont="1" applyBorder="1" applyAlignment="1">
      <alignment horizontal="right" vertical="center" wrapText="1"/>
    </xf>
    <xf numFmtId="3" fontId="9" fillId="0" borderId="64" xfId="7" applyNumberFormat="1" applyFont="1" applyBorder="1" applyAlignment="1">
      <alignment horizontal="right" vertical="center" wrapText="1"/>
    </xf>
    <xf numFmtId="3" fontId="12" fillId="7" borderId="22" xfId="6" applyNumberFormat="1" applyFont="1" applyFill="1" applyBorder="1" applyAlignment="1">
      <alignment vertical="center" wrapText="1"/>
    </xf>
    <xf numFmtId="3" fontId="12" fillId="7" borderId="22" xfId="7" applyNumberFormat="1" applyFont="1" applyFill="1" applyBorder="1" applyAlignment="1">
      <alignment horizontal="right" vertical="center" wrapText="1"/>
    </xf>
    <xf numFmtId="3" fontId="12" fillId="7" borderId="23" xfId="7" applyNumberFormat="1" applyFont="1" applyFill="1" applyBorder="1" applyAlignment="1">
      <alignment horizontal="right" vertical="center" wrapText="1"/>
    </xf>
    <xf numFmtId="3" fontId="12" fillId="10" borderId="22" xfId="6" applyNumberFormat="1" applyFont="1" applyFill="1" applyBorder="1" applyAlignment="1">
      <alignment vertical="center" wrapText="1"/>
    </xf>
    <xf numFmtId="3" fontId="12" fillId="10" borderId="22" xfId="7" applyNumberFormat="1" applyFont="1" applyFill="1" applyBorder="1" applyAlignment="1">
      <alignment horizontal="right" vertical="center" wrapText="1"/>
    </xf>
    <xf numFmtId="3" fontId="12" fillId="10" borderId="23" xfId="7" applyNumberFormat="1" applyFont="1" applyFill="1" applyBorder="1" applyAlignment="1">
      <alignment horizontal="right" vertical="center" wrapText="1"/>
    </xf>
    <xf numFmtId="3" fontId="9" fillId="13" borderId="29" xfId="6" applyNumberFormat="1" applyFont="1" applyFill="1" applyBorder="1" applyAlignment="1">
      <alignment vertical="center" wrapText="1"/>
    </xf>
    <xf numFmtId="0" fontId="2" fillId="2" borderId="0" xfId="3" applyFont="1" applyFill="1" applyBorder="1" applyAlignment="1">
      <alignment vertical="center" wrapText="1"/>
    </xf>
    <xf numFmtId="0" fontId="2" fillId="2" borderId="65" xfId="3" applyFont="1" applyFill="1" applyBorder="1" applyAlignment="1">
      <alignment vertical="center" wrapText="1"/>
    </xf>
    <xf numFmtId="0" fontId="4" fillId="0" borderId="65" xfId="2" applyFont="1" applyBorder="1"/>
    <xf numFmtId="0" fontId="11" fillId="7" borderId="30" xfId="4" applyFont="1" applyFill="1" applyBorder="1" applyAlignment="1">
      <alignment horizontal="center" vertical="center"/>
    </xf>
    <xf numFmtId="0" fontId="11" fillId="7" borderId="31" xfId="4" applyFont="1" applyFill="1" applyBorder="1" applyAlignment="1">
      <alignment horizontal="center" vertical="center"/>
    </xf>
    <xf numFmtId="0" fontId="11" fillId="7" borderId="32" xfId="4" applyFont="1" applyFill="1" applyBorder="1" applyAlignment="1">
      <alignment horizontal="center" vertical="center"/>
    </xf>
    <xf numFmtId="0" fontId="4" fillId="3" borderId="41" xfId="2" applyFont="1" applyFill="1" applyBorder="1" applyAlignment="1">
      <alignment horizontal="left" vertical="center" wrapText="1"/>
    </xf>
    <xf numFmtId="0" fontId="4" fillId="3" borderId="31" xfId="2" applyFont="1" applyFill="1" applyBorder="1" applyAlignment="1">
      <alignment horizontal="left" vertical="center" wrapText="1"/>
    </xf>
    <xf numFmtId="0" fontId="4" fillId="3" borderId="42" xfId="2" applyFont="1" applyFill="1" applyBorder="1" applyAlignment="1">
      <alignment horizontal="left" vertical="center" wrapText="1"/>
    </xf>
    <xf numFmtId="0" fontId="6" fillId="4" borderId="15" xfId="4" applyFont="1" applyFill="1" applyBorder="1" applyAlignment="1">
      <alignment horizontal="center" vertical="center"/>
    </xf>
    <xf numFmtId="0" fontId="6" fillId="4" borderId="16" xfId="4" applyFont="1" applyFill="1" applyBorder="1" applyAlignment="1">
      <alignment horizontal="center" vertical="center"/>
    </xf>
    <xf numFmtId="0" fontId="6" fillId="4" borderId="17" xfId="4" applyFont="1" applyFill="1" applyBorder="1" applyAlignment="1">
      <alignment horizontal="center" vertical="center"/>
    </xf>
    <xf numFmtId="0" fontId="6" fillId="4" borderId="18" xfId="4" applyFont="1" applyFill="1" applyBorder="1" applyAlignment="1">
      <alignment horizontal="center" vertical="center" wrapText="1"/>
    </xf>
    <xf numFmtId="0" fontId="6" fillId="4" borderId="21" xfId="4" applyFont="1" applyFill="1" applyBorder="1" applyAlignment="1">
      <alignment horizontal="center" vertical="center" wrapText="1"/>
    </xf>
    <xf numFmtId="0" fontId="8" fillId="4" borderId="19" xfId="4" applyFont="1" applyFill="1" applyBorder="1" applyAlignment="1">
      <alignment horizontal="center" vertical="center" wrapText="1"/>
    </xf>
    <xf numFmtId="0" fontId="8" fillId="4" borderId="22" xfId="4" applyFont="1" applyFill="1" applyBorder="1" applyAlignment="1">
      <alignment horizontal="center" vertical="center" wrapText="1"/>
    </xf>
    <xf numFmtId="0" fontId="6" fillId="4" borderId="19" xfId="5" applyFont="1" applyFill="1" applyBorder="1" applyAlignment="1">
      <alignment horizontal="center" vertical="center" wrapText="1"/>
    </xf>
    <xf numFmtId="0" fontId="6" fillId="4" borderId="22" xfId="5" applyFont="1" applyFill="1" applyBorder="1" applyAlignment="1">
      <alignment horizontal="center" vertical="center" wrapText="1"/>
    </xf>
    <xf numFmtId="0" fontId="6" fillId="4" borderId="19" xfId="4" applyFont="1" applyFill="1" applyBorder="1" applyAlignment="1">
      <alignment horizontal="center" vertical="center" wrapText="1"/>
    </xf>
    <xf numFmtId="0" fontId="6" fillId="4" borderId="22" xfId="4" applyFont="1" applyFill="1" applyBorder="1" applyAlignment="1">
      <alignment horizontal="center" vertical="center" wrapText="1"/>
    </xf>
    <xf numFmtId="4" fontId="6" fillId="4" borderId="20" xfId="4" applyNumberFormat="1" applyFont="1" applyFill="1" applyBorder="1" applyAlignment="1">
      <alignment horizontal="center" vertical="center" wrapText="1"/>
    </xf>
    <xf numFmtId="4" fontId="6" fillId="4" borderId="23" xfId="4" applyNumberFormat="1" applyFont="1" applyFill="1" applyBorder="1" applyAlignment="1">
      <alignment horizontal="center" vertical="center" wrapText="1"/>
    </xf>
    <xf numFmtId="0" fontId="6" fillId="5" borderId="24" xfId="4" applyFont="1" applyFill="1" applyBorder="1" applyAlignment="1">
      <alignment horizontal="center" vertical="center"/>
    </xf>
    <xf numFmtId="0" fontId="6" fillId="5" borderId="25" xfId="4" applyFont="1" applyFill="1" applyBorder="1" applyAlignment="1">
      <alignment horizontal="center" vertical="center"/>
    </xf>
    <xf numFmtId="0" fontId="6" fillId="5" borderId="26" xfId="4" applyFont="1" applyFill="1" applyBorder="1" applyAlignment="1">
      <alignment horizontal="center" vertical="center"/>
    </xf>
    <xf numFmtId="0" fontId="11" fillId="6" borderId="30" xfId="4" applyFont="1" applyFill="1" applyBorder="1" applyAlignment="1">
      <alignment horizontal="center" vertical="center"/>
    </xf>
    <xf numFmtId="0" fontId="11" fillId="6" borderId="31" xfId="4" applyFont="1" applyFill="1" applyBorder="1" applyAlignment="1">
      <alignment horizontal="center" vertical="center"/>
    </xf>
    <xf numFmtId="0" fontId="11" fillId="6" borderId="32" xfId="4" applyFont="1" applyFill="1" applyBorder="1" applyAlignment="1">
      <alignment horizontal="center" vertical="center"/>
    </xf>
    <xf numFmtId="0" fontId="12" fillId="7" borderId="24" xfId="4" applyFont="1" applyFill="1" applyBorder="1" applyAlignment="1">
      <alignment horizontal="center" vertical="center"/>
    </xf>
    <xf numFmtId="0" fontId="12" fillId="7" borderId="25" xfId="4" applyFont="1" applyFill="1" applyBorder="1" applyAlignment="1">
      <alignment horizontal="center" vertical="center"/>
    </xf>
    <xf numFmtId="0" fontId="12" fillId="7" borderId="26" xfId="4" applyFont="1" applyFill="1" applyBorder="1" applyAlignment="1">
      <alignment horizontal="center" vertical="center"/>
    </xf>
    <xf numFmtId="0" fontId="3" fillId="0" borderId="5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3" fillId="0" borderId="9" xfId="3" applyFont="1" applyBorder="1" applyAlignment="1">
      <alignment horizontal="center"/>
    </xf>
    <xf numFmtId="0" fontId="3" fillId="0" borderId="10" xfId="3" applyFont="1" applyBorder="1" applyAlignment="1">
      <alignment horizontal="center"/>
    </xf>
    <xf numFmtId="4" fontId="6" fillId="4" borderId="19" xfId="4" applyNumberFormat="1" applyFont="1" applyFill="1" applyBorder="1" applyAlignment="1">
      <alignment horizontal="center" vertical="center" wrapText="1"/>
    </xf>
    <xf numFmtId="4" fontId="6" fillId="4" borderId="22" xfId="4" applyNumberFormat="1" applyFont="1" applyFill="1" applyBorder="1" applyAlignment="1">
      <alignment horizontal="center" vertical="center" wrapText="1"/>
    </xf>
    <xf numFmtId="0" fontId="12" fillId="9" borderId="24" xfId="4" applyFont="1" applyFill="1" applyBorder="1" applyAlignment="1">
      <alignment horizontal="center" vertical="center"/>
    </xf>
    <xf numFmtId="0" fontId="12" fillId="9" borderId="25" xfId="4" applyFont="1" applyFill="1" applyBorder="1" applyAlignment="1">
      <alignment horizontal="center" vertical="center"/>
    </xf>
    <xf numFmtId="0" fontId="12" fillId="9" borderId="26" xfId="4" applyFont="1" applyFill="1" applyBorder="1" applyAlignment="1">
      <alignment horizontal="center" vertical="center"/>
    </xf>
    <xf numFmtId="0" fontId="12" fillId="10" borderId="30" xfId="4" applyFont="1" applyFill="1" applyBorder="1" applyAlignment="1">
      <alignment horizontal="center" vertical="center"/>
    </xf>
    <xf numFmtId="0" fontId="12" fillId="10" borderId="31" xfId="4" applyFont="1" applyFill="1" applyBorder="1" applyAlignment="1">
      <alignment horizontal="center" vertical="center"/>
    </xf>
    <xf numFmtId="0" fontId="12" fillId="10" borderId="32" xfId="4" applyFont="1" applyFill="1" applyBorder="1" applyAlignment="1">
      <alignment horizontal="center" vertical="center"/>
    </xf>
    <xf numFmtId="0" fontId="10" fillId="0" borderId="6" xfId="11" applyFont="1" applyBorder="1" applyAlignment="1">
      <alignment horizontal="left" vertical="center" wrapText="1"/>
    </xf>
    <xf numFmtId="0" fontId="10" fillId="0" borderId="7" xfId="11" applyFont="1" applyBorder="1" applyAlignment="1">
      <alignment horizontal="left" vertical="center" wrapText="1"/>
    </xf>
    <xf numFmtId="0" fontId="2" fillId="2" borderId="37" xfId="3" applyFont="1" applyFill="1" applyBorder="1" applyAlignment="1">
      <alignment vertical="center" wrapText="1"/>
    </xf>
    <xf numFmtId="0" fontId="2" fillId="2" borderId="19" xfId="3" applyFont="1" applyFill="1" applyBorder="1" applyAlignment="1">
      <alignment vertical="center" wrapText="1"/>
    </xf>
    <xf numFmtId="0" fontId="6" fillId="4" borderId="34" xfId="4" applyFont="1" applyFill="1" applyBorder="1" applyAlignment="1">
      <alignment horizontal="center" vertical="center" wrapText="1"/>
    </xf>
    <xf numFmtId="0" fontId="6" fillId="4" borderId="43" xfId="4" applyFont="1" applyFill="1" applyBorder="1" applyAlignment="1">
      <alignment horizontal="center" vertical="center"/>
    </xf>
    <xf numFmtId="0" fontId="6" fillId="4" borderId="54" xfId="4" applyFont="1" applyFill="1" applyBorder="1" applyAlignment="1">
      <alignment horizontal="center" vertical="center"/>
    </xf>
    <xf numFmtId="0" fontId="3" fillId="0" borderId="55" xfId="3" applyFont="1" applyBorder="1" applyAlignment="1">
      <alignment horizontal="center"/>
    </xf>
    <xf numFmtId="0" fontId="3" fillId="0" borderId="56" xfId="3" applyFont="1" applyBorder="1" applyAlignment="1">
      <alignment horizontal="center"/>
    </xf>
    <xf numFmtId="0" fontId="3" fillId="0" borderId="57" xfId="3" applyFont="1" applyBorder="1" applyAlignment="1">
      <alignment horizontal="center"/>
    </xf>
    <xf numFmtId="0" fontId="3" fillId="0" borderId="58" xfId="3" applyFont="1" applyBorder="1" applyAlignment="1">
      <alignment horizontal="center"/>
    </xf>
    <xf numFmtId="0" fontId="3" fillId="0" borderId="59" xfId="3" applyFont="1" applyBorder="1" applyAlignment="1">
      <alignment horizontal="center"/>
    </xf>
    <xf numFmtId="0" fontId="4" fillId="3" borderId="30" xfId="2" applyFont="1" applyFill="1" applyBorder="1" applyAlignment="1">
      <alignment horizontal="left" vertical="center" wrapText="1"/>
    </xf>
    <xf numFmtId="0" fontId="4" fillId="3" borderId="51" xfId="2" applyFont="1" applyFill="1" applyBorder="1" applyAlignment="1">
      <alignment horizontal="left" vertical="center" wrapText="1"/>
    </xf>
    <xf numFmtId="0" fontId="6" fillId="4" borderId="20" xfId="4" applyFont="1" applyFill="1" applyBorder="1" applyAlignment="1">
      <alignment horizontal="center" vertical="center" wrapText="1"/>
    </xf>
    <xf numFmtId="0" fontId="6" fillId="4" borderId="23" xfId="4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0" xfId="3" applyFont="1" applyFill="1" applyBorder="1" applyAlignment="1">
      <alignment horizontal="center" vertical="center" wrapText="1"/>
    </xf>
    <xf numFmtId="0" fontId="13" fillId="4" borderId="49" xfId="0" applyFont="1" applyFill="1" applyBorder="1" applyAlignment="1">
      <alignment horizontal="center" vertical="center" wrapText="1"/>
    </xf>
    <xf numFmtId="0" fontId="13" fillId="4" borderId="47" xfId="0" applyFont="1" applyFill="1" applyBorder="1" applyAlignment="1">
      <alignment horizontal="center" vertical="center" wrapText="1"/>
    </xf>
    <xf numFmtId="0" fontId="13" fillId="4" borderId="48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 wrapText="1"/>
    </xf>
    <xf numFmtId="0" fontId="14" fillId="12" borderId="22" xfId="0" applyFont="1" applyFill="1" applyBorder="1" applyAlignment="1">
      <alignment horizontal="left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4" fillId="18" borderId="16" xfId="0" applyFont="1" applyFill="1" applyBorder="1" applyAlignment="1">
      <alignment horizontal="left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16" xfId="0" applyNumberFormat="1" applyFont="1" applyFill="1" applyBorder="1" applyAlignment="1">
      <alignment horizontal="center" vertical="center" wrapText="1"/>
    </xf>
    <xf numFmtId="0" fontId="13" fillId="4" borderId="22" xfId="0" applyNumberFormat="1" applyFont="1" applyFill="1" applyBorder="1" applyAlignment="1">
      <alignment horizontal="center" vertical="center" wrapText="1"/>
    </xf>
    <xf numFmtId="0" fontId="6" fillId="4" borderId="17" xfId="4" applyFont="1" applyFill="1" applyBorder="1" applyAlignment="1">
      <alignment horizontal="center" vertical="center" wrapText="1"/>
    </xf>
    <xf numFmtId="0" fontId="6" fillId="4" borderId="52" xfId="4" applyFont="1" applyFill="1" applyBorder="1" applyAlignment="1">
      <alignment horizontal="center" vertical="center" wrapText="1"/>
    </xf>
    <xf numFmtId="0" fontId="6" fillId="4" borderId="53" xfId="4" applyFont="1" applyFill="1" applyBorder="1" applyAlignment="1">
      <alignment horizontal="center" vertical="center"/>
    </xf>
    <xf numFmtId="0" fontId="6" fillId="4" borderId="15" xfId="4" applyFont="1" applyFill="1" applyBorder="1" applyAlignment="1">
      <alignment horizontal="center" vertical="center" wrapText="1"/>
    </xf>
    <xf numFmtId="0" fontId="8" fillId="4" borderId="16" xfId="4" applyFont="1" applyFill="1" applyBorder="1" applyAlignment="1">
      <alignment horizontal="center" vertical="center" wrapText="1"/>
    </xf>
    <xf numFmtId="0" fontId="6" fillId="4" borderId="16" xfId="5" applyFont="1" applyFill="1" applyBorder="1" applyAlignment="1">
      <alignment horizontal="center" vertical="center" wrapText="1"/>
    </xf>
    <xf numFmtId="0" fontId="6" fillId="4" borderId="16" xfId="4" applyFont="1" applyFill="1" applyBorder="1" applyAlignment="1">
      <alignment horizontal="center" vertical="center" wrapText="1"/>
    </xf>
    <xf numFmtId="0" fontId="13" fillId="4" borderId="50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51" xfId="0" applyFont="1" applyFill="1" applyBorder="1" applyAlignment="1">
      <alignment horizontal="center" vertical="center" wrapText="1"/>
    </xf>
    <xf numFmtId="4" fontId="25" fillId="0" borderId="19" xfId="0" applyNumberFormat="1" applyFont="1" applyBorder="1" applyAlignment="1">
      <alignment vertical="center" wrapText="1"/>
    </xf>
    <xf numFmtId="4" fontId="25" fillId="0" borderId="22" xfId="0" applyNumberFormat="1" applyFont="1" applyBorder="1" applyAlignment="1">
      <alignment vertical="center" wrapText="1"/>
    </xf>
    <xf numFmtId="3" fontId="26" fillId="0" borderId="20" xfId="6" applyNumberFormat="1" applyFont="1" applyBorder="1" applyAlignment="1">
      <alignment vertical="center" wrapText="1"/>
    </xf>
    <xf numFmtId="172" fontId="26" fillId="0" borderId="54" xfId="0" applyNumberFormat="1" applyFont="1" applyBorder="1" applyAlignment="1">
      <alignment horizontal="right" vertical="center" wrapText="1"/>
    </xf>
    <xf numFmtId="172" fontId="26" fillId="0" borderId="20" xfId="7" applyNumberFormat="1" applyFont="1" applyBorder="1" applyAlignment="1">
      <alignment horizontal="right" vertical="center" wrapText="1"/>
    </xf>
    <xf numFmtId="171" fontId="27" fillId="12" borderId="17" xfId="0" applyNumberFormat="1" applyFont="1" applyFill="1" applyBorder="1" applyAlignment="1">
      <alignment vertical="center" wrapText="1"/>
    </xf>
    <xf numFmtId="171" fontId="25" fillId="0" borderId="20" xfId="0" applyNumberFormat="1" applyFont="1" applyBorder="1" applyAlignment="1">
      <alignment vertical="center" wrapText="1"/>
    </xf>
    <xf numFmtId="171" fontId="25" fillId="0" borderId="23" xfId="0" applyNumberFormat="1" applyFont="1" applyBorder="1" applyAlignment="1">
      <alignment vertical="center" wrapText="1"/>
    </xf>
    <xf numFmtId="171" fontId="27" fillId="18" borderId="17" xfId="0" applyNumberFormat="1" applyFont="1" applyFill="1" applyBorder="1" applyAlignment="1">
      <alignment vertical="center" wrapText="1"/>
    </xf>
    <xf numFmtId="3" fontId="26" fillId="0" borderId="19" xfId="6" applyNumberFormat="1" applyFont="1" applyBorder="1" applyAlignment="1">
      <alignment vertical="center" wrapText="1"/>
    </xf>
    <xf numFmtId="3" fontId="26" fillId="0" borderId="19" xfId="7" applyNumberFormat="1" applyFont="1" applyBorder="1" applyAlignment="1">
      <alignment horizontal="right" vertical="center" wrapText="1"/>
    </xf>
    <xf numFmtId="3" fontId="26" fillId="0" borderId="20" xfId="7" applyNumberFormat="1" applyFont="1" applyBorder="1" applyAlignment="1">
      <alignment horizontal="right" vertical="center" wrapText="1"/>
    </xf>
  </cellXfs>
  <cellStyles count="16">
    <cellStyle name="Millares" xfId="1" builtinId="3"/>
    <cellStyle name="Millares [0]" xfId="12" builtinId="6"/>
    <cellStyle name="Millares 2" xfId="6" xr:uid="{00000000-0005-0000-0000-000002000000}"/>
    <cellStyle name="Moneda" xfId="13" builtinId="4"/>
    <cellStyle name="Moneda 2" xfId="7" xr:uid="{00000000-0005-0000-0000-000004000000}"/>
    <cellStyle name="Moneda 2 2 2 2 2" xfId="10" xr:uid="{00000000-0005-0000-0000-000005000000}"/>
    <cellStyle name="Normal" xfId="0" builtinId="0"/>
    <cellStyle name="Normal 2" xfId="4" xr:uid="{00000000-0005-0000-0000-000007000000}"/>
    <cellStyle name="Normal 2 10 3" xfId="5" xr:uid="{00000000-0005-0000-0000-000008000000}"/>
    <cellStyle name="Normal 2 2" xfId="11" xr:uid="{00000000-0005-0000-0000-000009000000}"/>
    <cellStyle name="Normal 3" xfId="2" xr:uid="{00000000-0005-0000-0000-00000A000000}"/>
    <cellStyle name="Normal 3 11" xfId="3" xr:uid="{00000000-0005-0000-0000-00000B000000}"/>
    <cellStyle name="Normal 3 2" xfId="8" xr:uid="{00000000-0005-0000-0000-00000C000000}"/>
    <cellStyle name="Normal 3 2 2" xfId="9" xr:uid="{00000000-0005-0000-0000-00000D000000}"/>
    <cellStyle name="Normal_ITEMS" xfId="15" xr:uid="{00000000-0005-0000-0000-00000E000000}"/>
    <cellStyle name="Porcentaje" xfId="1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297656</xdr:colOff>
      <xdr:row>2</xdr:row>
      <xdr:rowOff>130970</xdr:rowOff>
    </xdr:from>
    <xdr:to>
      <xdr:col>9</xdr:col>
      <xdr:colOff>1876584</xdr:colOff>
      <xdr:row>6</xdr:row>
      <xdr:rowOff>202407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32594" y="559595"/>
          <a:ext cx="1578928" cy="14525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60960</xdr:colOff>
      <xdr:row>2</xdr:row>
      <xdr:rowOff>77631</xdr:rowOff>
    </xdr:from>
    <xdr:to>
      <xdr:col>8</xdr:col>
      <xdr:colOff>1505748</xdr:colOff>
      <xdr:row>6</xdr:row>
      <xdr:rowOff>15241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AD55FBB-4F15-2B41-A3B7-5546C26D436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3820" y="496731"/>
          <a:ext cx="1444788" cy="13777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86264</xdr:colOff>
      <xdr:row>2</xdr:row>
      <xdr:rowOff>130970</xdr:rowOff>
    </xdr:from>
    <xdr:to>
      <xdr:col>9</xdr:col>
      <xdr:colOff>4608</xdr:colOff>
      <xdr:row>6</xdr:row>
      <xdr:rowOff>93452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77423D7-5370-D447-B149-239DBBC8B1B2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45019" y="555102"/>
          <a:ext cx="1492664" cy="14074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showGridLines="0" zoomScale="80" zoomScaleNormal="80" workbookViewId="0">
      <selection activeCell="E14" sqref="E14"/>
    </sheetView>
  </sheetViews>
  <sheetFormatPr baseColWidth="10" defaultRowHeight="16.5" x14ac:dyDescent="0.3"/>
  <cols>
    <col min="1" max="2" width="3.42578125" style="46" customWidth="1"/>
    <col min="3" max="3" width="5.28515625" style="46" customWidth="1"/>
    <col min="4" max="4" width="11.28515625" style="46" customWidth="1"/>
    <col min="5" max="5" width="35" style="47" customWidth="1"/>
    <col min="6" max="6" width="76.42578125" style="46" customWidth="1"/>
    <col min="7" max="7" width="8.7109375" style="46" customWidth="1"/>
    <col min="8" max="8" width="26.42578125" style="46" customWidth="1"/>
    <col min="9" max="9" width="25.42578125" style="46" bestFit="1" customWidth="1"/>
    <col min="10" max="10" width="30" style="46" customWidth="1"/>
    <col min="11" max="11" width="3.28515625" style="46" customWidth="1"/>
    <col min="12" max="12" width="2.7109375" style="46" customWidth="1"/>
  </cols>
  <sheetData>
    <row r="1" spans="1:12" thickBot="1" x14ac:dyDescent="0.3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</row>
    <row r="2" spans="1:12" ht="17.25" thickTop="1" thickBot="1" x14ac:dyDescent="0.3">
      <c r="A2" s="1"/>
      <c r="B2" s="3"/>
      <c r="C2" s="4"/>
      <c r="D2" s="4"/>
      <c r="E2" s="5"/>
      <c r="F2" s="4"/>
      <c r="G2" s="4"/>
      <c r="H2" s="4"/>
      <c r="I2" s="4"/>
      <c r="J2" s="4"/>
      <c r="K2" s="6"/>
      <c r="L2" s="1"/>
    </row>
    <row r="3" spans="1:12" ht="27" x14ac:dyDescent="0.35">
      <c r="A3" s="1"/>
      <c r="B3" s="7"/>
      <c r="C3" s="277" t="s">
        <v>0</v>
      </c>
      <c r="D3" s="278"/>
      <c r="E3" s="278"/>
      <c r="F3" s="278"/>
      <c r="G3" s="278"/>
      <c r="H3" s="278"/>
      <c r="I3" s="278"/>
      <c r="J3" s="51"/>
      <c r="K3" s="8"/>
      <c r="L3" s="1"/>
    </row>
    <row r="4" spans="1:12" ht="27" x14ac:dyDescent="0.35">
      <c r="A4" s="1"/>
      <c r="B4" s="7"/>
      <c r="C4" s="279" t="s">
        <v>1</v>
      </c>
      <c r="D4" s="280"/>
      <c r="E4" s="280"/>
      <c r="F4" s="280"/>
      <c r="G4" s="280"/>
      <c r="H4" s="280"/>
      <c r="I4" s="280"/>
      <c r="J4" s="52"/>
      <c r="K4" s="8"/>
      <c r="L4" s="1"/>
    </row>
    <row r="5" spans="1:12" ht="27" x14ac:dyDescent="0.35">
      <c r="A5" s="1"/>
      <c r="B5" s="7"/>
      <c r="C5" s="279" t="s">
        <v>33</v>
      </c>
      <c r="D5" s="280"/>
      <c r="E5" s="280"/>
      <c r="F5" s="280"/>
      <c r="G5" s="280"/>
      <c r="H5" s="280"/>
      <c r="I5" s="280"/>
      <c r="J5" s="53"/>
      <c r="K5" s="8"/>
      <c r="L5" s="1"/>
    </row>
    <row r="6" spans="1:12" ht="27" x14ac:dyDescent="0.35">
      <c r="A6" s="1"/>
      <c r="B6" s="7"/>
      <c r="C6" s="279" t="s">
        <v>913</v>
      </c>
      <c r="D6" s="280"/>
      <c r="E6" s="280"/>
      <c r="F6" s="280"/>
      <c r="G6" s="280"/>
      <c r="H6" s="280"/>
      <c r="I6" s="280"/>
      <c r="J6" s="50"/>
      <c r="K6" s="8"/>
      <c r="L6" s="1"/>
    </row>
    <row r="7" spans="1:12" ht="27" x14ac:dyDescent="0.35">
      <c r="A7" s="1"/>
      <c r="B7" s="7"/>
      <c r="C7" s="48"/>
      <c r="D7" s="49"/>
      <c r="E7" s="49"/>
      <c r="F7" s="49"/>
      <c r="G7" s="49"/>
      <c r="H7" s="49"/>
      <c r="I7" s="49"/>
      <c r="J7" s="50"/>
      <c r="K7" s="8"/>
      <c r="L7" s="1"/>
    </row>
    <row r="8" spans="1:12" ht="40.9" customHeight="1" thickBot="1" x14ac:dyDescent="0.3">
      <c r="A8" s="9"/>
      <c r="B8" s="10"/>
      <c r="C8" s="252" t="s">
        <v>2</v>
      </c>
      <c r="D8" s="253"/>
      <c r="E8" s="253"/>
      <c r="F8" s="253"/>
      <c r="G8" s="253"/>
      <c r="H8" s="253"/>
      <c r="I8" s="253"/>
      <c r="J8" s="254"/>
      <c r="K8" s="11"/>
      <c r="L8" s="9"/>
    </row>
    <row r="9" spans="1:12" ht="21" thickTop="1" x14ac:dyDescent="0.25">
      <c r="A9" s="1"/>
      <c r="B9" s="7"/>
      <c r="C9" s="255" t="s">
        <v>3</v>
      </c>
      <c r="D9" s="256"/>
      <c r="E9" s="256"/>
      <c r="F9" s="256"/>
      <c r="G9" s="256"/>
      <c r="H9" s="256"/>
      <c r="I9" s="256"/>
      <c r="J9" s="257"/>
      <c r="K9" s="8"/>
      <c r="L9" s="1"/>
    </row>
    <row r="10" spans="1:12" ht="20.25" x14ac:dyDescent="0.3">
      <c r="A10" s="12"/>
      <c r="B10" s="13"/>
      <c r="C10" s="258" t="s">
        <v>4</v>
      </c>
      <c r="D10" s="260" t="s">
        <v>5</v>
      </c>
      <c r="E10" s="262" t="s">
        <v>6</v>
      </c>
      <c r="F10" s="264" t="s">
        <v>7</v>
      </c>
      <c r="G10" s="264" t="s">
        <v>8</v>
      </c>
      <c r="H10" s="264" t="s">
        <v>9</v>
      </c>
      <c r="I10" s="281" t="s">
        <v>10</v>
      </c>
      <c r="J10" s="266" t="s">
        <v>11</v>
      </c>
      <c r="K10" s="14"/>
      <c r="L10" s="12"/>
    </row>
    <row r="11" spans="1:12" ht="21" thickBot="1" x14ac:dyDescent="0.35">
      <c r="A11" s="12"/>
      <c r="B11" s="13"/>
      <c r="C11" s="259"/>
      <c r="D11" s="261"/>
      <c r="E11" s="263"/>
      <c r="F11" s="265"/>
      <c r="G11" s="265"/>
      <c r="H11" s="265"/>
      <c r="I11" s="282"/>
      <c r="J11" s="267"/>
      <c r="K11" s="14"/>
      <c r="L11" s="12"/>
    </row>
    <row r="12" spans="1:12" ht="21.75" thickTop="1" thickBot="1" x14ac:dyDescent="0.3">
      <c r="A12" s="1"/>
      <c r="B12" s="7"/>
      <c r="C12" s="268" t="s">
        <v>12</v>
      </c>
      <c r="D12" s="269"/>
      <c r="E12" s="269"/>
      <c r="F12" s="269"/>
      <c r="G12" s="269"/>
      <c r="H12" s="269"/>
      <c r="I12" s="269"/>
      <c r="J12" s="270"/>
      <c r="K12" s="8"/>
      <c r="L12" s="1"/>
    </row>
    <row r="13" spans="1:12" ht="47.25" x14ac:dyDescent="0.25">
      <c r="A13" s="1"/>
      <c r="B13" s="7"/>
      <c r="C13" s="15" t="s">
        <v>13</v>
      </c>
      <c r="D13" s="16"/>
      <c r="E13" s="17" t="s">
        <v>14</v>
      </c>
      <c r="F13" s="18" t="s">
        <v>907</v>
      </c>
      <c r="G13" s="16" t="s">
        <v>15</v>
      </c>
      <c r="H13" s="227">
        <v>191225114530.07999</v>
      </c>
      <c r="I13" s="228">
        <v>127499901497.67</v>
      </c>
      <c r="J13" s="229">
        <f>+H13+I13</f>
        <v>318725016027.75</v>
      </c>
      <c r="K13" s="8"/>
      <c r="L13" s="1"/>
    </row>
    <row r="14" spans="1:12" ht="31.5" x14ac:dyDescent="0.25">
      <c r="A14" s="1"/>
      <c r="B14" s="7"/>
      <c r="C14" s="19" t="s">
        <v>16</v>
      </c>
      <c r="D14" s="20"/>
      <c r="E14" s="21" t="s">
        <v>912</v>
      </c>
      <c r="F14" s="22" t="s">
        <v>911</v>
      </c>
      <c r="G14" s="20" t="s">
        <v>15</v>
      </c>
      <c r="H14" s="342">
        <f>+'Formulario Lote 1'!H14</f>
        <v>5740726169.3999996</v>
      </c>
      <c r="I14" s="343">
        <f>+'Formulario Lote 2'!H14</f>
        <v>3065231646</v>
      </c>
      <c r="J14" s="344">
        <f t="shared" ref="J14:J15" si="0">+H14+I14</f>
        <v>8805957815.3999996</v>
      </c>
      <c r="K14" s="8"/>
      <c r="L14" s="1"/>
    </row>
    <row r="15" spans="1:12" ht="18" x14ac:dyDescent="0.25">
      <c r="A15" s="1"/>
      <c r="B15" s="7"/>
      <c r="C15" s="19" t="s">
        <v>17</v>
      </c>
      <c r="D15" s="20"/>
      <c r="E15" s="21" t="s">
        <v>18</v>
      </c>
      <c r="F15" s="22" t="s">
        <v>19</v>
      </c>
      <c r="G15" s="20" t="s">
        <v>15</v>
      </c>
      <c r="H15" s="342">
        <f>+'Formulario Lote 1'!H15</f>
        <v>2842748207</v>
      </c>
      <c r="I15" s="343">
        <f>+'Formulario Lote 2'!H15</f>
        <v>1132151803</v>
      </c>
      <c r="J15" s="344">
        <f t="shared" si="0"/>
        <v>3974900010</v>
      </c>
      <c r="K15" s="8"/>
      <c r="L15" s="1"/>
    </row>
    <row r="16" spans="1:12" ht="21" thickBot="1" x14ac:dyDescent="0.3">
      <c r="A16" s="23"/>
      <c r="B16" s="24"/>
      <c r="C16" s="271" t="s">
        <v>20</v>
      </c>
      <c r="D16" s="272"/>
      <c r="E16" s="272"/>
      <c r="F16" s="272"/>
      <c r="G16" s="273"/>
      <c r="H16" s="233">
        <f>SUM(H13:H15)</f>
        <v>199808588906.47998</v>
      </c>
      <c r="I16" s="234">
        <f t="shared" ref="I16" si="1">SUM(I13:I15)</f>
        <v>131697284946.67</v>
      </c>
      <c r="J16" s="235">
        <f>+H16+I16</f>
        <v>331505873853.14996</v>
      </c>
      <c r="K16" s="25"/>
      <c r="L16" s="23"/>
    </row>
    <row r="17" spans="1:12" ht="21.75" thickTop="1" thickBot="1" x14ac:dyDescent="0.3">
      <c r="A17" s="1"/>
      <c r="B17" s="7"/>
      <c r="C17" s="274" t="s">
        <v>21</v>
      </c>
      <c r="D17" s="275"/>
      <c r="E17" s="275"/>
      <c r="F17" s="275"/>
      <c r="G17" s="275"/>
      <c r="H17" s="275"/>
      <c r="I17" s="275"/>
      <c r="J17" s="276"/>
      <c r="K17" s="26"/>
      <c r="L17" s="26"/>
    </row>
    <row r="18" spans="1:12" ht="47.25" x14ac:dyDescent="0.25">
      <c r="A18" s="1"/>
      <c r="B18" s="7"/>
      <c r="C18" s="27" t="s">
        <v>22</v>
      </c>
      <c r="D18" s="20"/>
      <c r="E18" s="21" t="s">
        <v>23</v>
      </c>
      <c r="F18" s="22" t="s">
        <v>24</v>
      </c>
      <c r="G18" s="20"/>
      <c r="H18" s="230">
        <f>+'Formulario Lote 1'!H18</f>
        <v>36020884938.363251</v>
      </c>
      <c r="I18" s="231">
        <f>+'Formulario Lote 2'!H18</f>
        <v>9954561082.7701035</v>
      </c>
      <c r="J18" s="232">
        <f>+H18+I18</f>
        <v>45975446021.133354</v>
      </c>
      <c r="K18" s="8"/>
      <c r="L18" s="1"/>
    </row>
    <row r="19" spans="1:12" ht="31.5" x14ac:dyDescent="0.25">
      <c r="A19" s="1"/>
      <c r="B19" s="7"/>
      <c r="C19" s="27" t="s">
        <v>25</v>
      </c>
      <c r="D19" s="20"/>
      <c r="E19" s="21" t="s">
        <v>26</v>
      </c>
      <c r="F19" s="22" t="s">
        <v>27</v>
      </c>
      <c r="G19" s="20"/>
      <c r="H19" s="342">
        <f>+'Formulario Lote 1'!H19</f>
        <v>6338169453.8844357</v>
      </c>
      <c r="I19" s="343">
        <f>+'Formulario Lote 2'!H19</f>
        <v>547373305.25234795</v>
      </c>
      <c r="J19" s="344">
        <f t="shared" ref="J19:J20" si="2">+H19+I19</f>
        <v>6885542759.1367836</v>
      </c>
      <c r="K19" s="8"/>
      <c r="L19" s="1"/>
    </row>
    <row r="20" spans="1:12" ht="31.5" x14ac:dyDescent="0.25">
      <c r="A20" s="1"/>
      <c r="B20" s="7"/>
      <c r="C20" s="27" t="s">
        <v>878</v>
      </c>
      <c r="D20" s="20"/>
      <c r="E20" s="21" t="s">
        <v>903</v>
      </c>
      <c r="F20" s="22" t="s">
        <v>904</v>
      </c>
      <c r="G20" s="226"/>
      <c r="H20" s="236">
        <f>+'Formulario Lote 1'!H20</f>
        <v>105883412.02873841</v>
      </c>
      <c r="I20" s="237">
        <f>+'Formulario Lote 2'!H20</f>
        <v>79876184.746380776</v>
      </c>
      <c r="J20" s="238">
        <f t="shared" si="2"/>
        <v>185759596.77511919</v>
      </c>
      <c r="K20" s="8"/>
      <c r="L20" s="1"/>
    </row>
    <row r="21" spans="1:12" ht="21" thickBot="1" x14ac:dyDescent="0.3">
      <c r="A21" s="1"/>
      <c r="B21" s="7"/>
      <c r="C21" s="249" t="s">
        <v>28</v>
      </c>
      <c r="D21" s="250"/>
      <c r="E21" s="250"/>
      <c r="F21" s="250"/>
      <c r="G21" s="251"/>
      <c r="H21" s="239">
        <f>SUM(H18:H20)</f>
        <v>42464937804.276428</v>
      </c>
      <c r="I21" s="240">
        <f t="shared" ref="I21:J21" si="3">SUM(I18:I20)</f>
        <v>10581810572.768831</v>
      </c>
      <c r="J21" s="241">
        <f t="shared" si="3"/>
        <v>53046748377.045258</v>
      </c>
      <c r="K21" s="8"/>
      <c r="L21" s="1"/>
    </row>
    <row r="22" spans="1:12" ht="21.75" thickTop="1" thickBot="1" x14ac:dyDescent="0.3">
      <c r="A22" s="1"/>
      <c r="B22" s="7"/>
      <c r="C22" s="283" t="s">
        <v>29</v>
      </c>
      <c r="D22" s="284"/>
      <c r="E22" s="284"/>
      <c r="F22" s="284"/>
      <c r="G22" s="284"/>
      <c r="H22" s="284"/>
      <c r="I22" s="284"/>
      <c r="J22" s="285"/>
      <c r="K22" s="8"/>
      <c r="L22" s="1"/>
    </row>
    <row r="23" spans="1:12" ht="21" thickBot="1" x14ac:dyDescent="0.3">
      <c r="A23" s="1"/>
      <c r="B23" s="7"/>
      <c r="C23" s="286" t="s">
        <v>30</v>
      </c>
      <c r="D23" s="287"/>
      <c r="E23" s="287"/>
      <c r="F23" s="287"/>
      <c r="G23" s="288"/>
      <c r="H23" s="242">
        <f>+H16+H21</f>
        <v>242273526710.75641</v>
      </c>
      <c r="I23" s="243">
        <f>+I16+I21</f>
        <v>142279095519.43884</v>
      </c>
      <c r="J23" s="244">
        <f>+H23+I23</f>
        <v>384552622230.19525</v>
      </c>
      <c r="K23" s="8"/>
      <c r="L23" s="1"/>
    </row>
    <row r="24" spans="1:12" ht="17.25" thickTop="1" thickBot="1" x14ac:dyDescent="0.3">
      <c r="A24" s="28"/>
      <c r="B24" s="29"/>
      <c r="C24" s="30"/>
      <c r="D24" s="31"/>
      <c r="E24" s="31"/>
      <c r="F24" s="30"/>
      <c r="G24" s="30"/>
      <c r="H24" s="32"/>
      <c r="I24" s="33"/>
      <c r="J24" s="34"/>
      <c r="K24" s="35"/>
      <c r="L24" s="28"/>
    </row>
    <row r="25" spans="1:12" ht="15.75" x14ac:dyDescent="0.25">
      <c r="A25" s="28"/>
      <c r="B25" s="29"/>
      <c r="C25" s="36" t="s">
        <v>31</v>
      </c>
      <c r="D25" s="37"/>
      <c r="E25" s="38"/>
      <c r="F25" s="289"/>
      <c r="G25" s="289"/>
      <c r="H25" s="289"/>
      <c r="I25" s="289"/>
      <c r="J25" s="290"/>
      <c r="K25" s="39"/>
      <c r="L25" s="28"/>
    </row>
    <row r="26" spans="1:12" ht="15.75" x14ac:dyDescent="0.25">
      <c r="A26" s="28"/>
      <c r="B26" s="29"/>
      <c r="C26" s="291" t="s">
        <v>32</v>
      </c>
      <c r="D26" s="292"/>
      <c r="E26" s="292"/>
      <c r="F26" s="292"/>
      <c r="G26"/>
      <c r="H26"/>
      <c r="I26"/>
      <c r="J26"/>
      <c r="K26" s="40"/>
      <c r="L26" s="28"/>
    </row>
    <row r="27" spans="1:12" ht="15.4" customHeight="1" x14ac:dyDescent="0.25">
      <c r="A27" s="28"/>
      <c r="B27" s="29"/>
      <c r="C27" s="291" t="s">
        <v>36</v>
      </c>
      <c r="D27" s="292"/>
      <c r="E27" s="292"/>
      <c r="F27" s="292"/>
      <c r="G27"/>
      <c r="H27"/>
      <c r="I27"/>
      <c r="J27"/>
      <c r="K27" s="40"/>
      <c r="L27" s="28"/>
    </row>
    <row r="28" spans="1:12" thickBot="1" x14ac:dyDescent="0.3">
      <c r="A28" s="1"/>
      <c r="B28" s="41"/>
      <c r="C28" s="42"/>
      <c r="D28" s="42"/>
      <c r="E28" s="43"/>
      <c r="F28" s="44"/>
      <c r="G28" s="42"/>
      <c r="H28" s="42"/>
      <c r="I28" s="42"/>
      <c r="J28" s="42"/>
      <c r="K28" s="45"/>
      <c r="L28" s="1"/>
    </row>
    <row r="29" spans="1:12" thickTop="1" x14ac:dyDescent="0.25">
      <c r="A29" s="1"/>
      <c r="B29" s="1"/>
      <c r="C29" s="1"/>
      <c r="D29" s="1"/>
      <c r="E29" s="2"/>
      <c r="F29" s="1"/>
      <c r="G29" s="1"/>
      <c r="H29" s="1"/>
      <c r="I29" s="1"/>
      <c r="J29" s="1"/>
      <c r="K29" s="1"/>
      <c r="L29" s="1"/>
    </row>
  </sheetData>
  <mergeCells count="23">
    <mergeCell ref="C22:J22"/>
    <mergeCell ref="C23:G23"/>
    <mergeCell ref="F25:J25"/>
    <mergeCell ref="C26:F26"/>
    <mergeCell ref="C27:F27"/>
    <mergeCell ref="C3:I3"/>
    <mergeCell ref="C4:I4"/>
    <mergeCell ref="C5:I5"/>
    <mergeCell ref="C6:I6"/>
    <mergeCell ref="I10:I11"/>
    <mergeCell ref="C21:G21"/>
    <mergeCell ref="C8:J8"/>
    <mergeCell ref="C9:J9"/>
    <mergeCell ref="C10:C11"/>
    <mergeCell ref="D10:D11"/>
    <mergeCell ref="E10:E11"/>
    <mergeCell ref="F10:F11"/>
    <mergeCell ref="G10:G11"/>
    <mergeCell ref="H10:H11"/>
    <mergeCell ref="J10:J11"/>
    <mergeCell ref="C12:J12"/>
    <mergeCell ref="C16:G16"/>
    <mergeCell ref="C17:J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</sheetPr>
  <dimension ref="A1:I36"/>
  <sheetViews>
    <sheetView showGridLines="0" tabSelected="1" zoomScale="70" zoomScaleNormal="70" workbookViewId="0">
      <selection activeCell="C22" sqref="C22:H22"/>
    </sheetView>
  </sheetViews>
  <sheetFormatPr baseColWidth="10" defaultRowHeight="16.5" x14ac:dyDescent="0.3"/>
  <cols>
    <col min="1" max="2" width="3.42578125" style="46" customWidth="1"/>
    <col min="3" max="3" width="5.28515625" style="46" customWidth="1"/>
    <col min="4" max="4" width="11.28515625" style="46" customWidth="1"/>
    <col min="5" max="5" width="35" style="47" customWidth="1"/>
    <col min="6" max="6" width="73.28515625" style="46" customWidth="1"/>
    <col min="7" max="7" width="8.7109375" style="46" customWidth="1"/>
    <col min="8" max="8" width="28.28515625" style="46" customWidth="1"/>
    <col min="9" max="9" width="23" style="46" customWidth="1"/>
  </cols>
  <sheetData>
    <row r="1" spans="1:9" thickBot="1" x14ac:dyDescent="0.3">
      <c r="A1" s="1"/>
      <c r="B1" s="1"/>
      <c r="C1" s="1"/>
      <c r="D1" s="1"/>
      <c r="E1" s="2"/>
      <c r="F1" s="1"/>
      <c r="G1" s="1"/>
      <c r="H1" s="1"/>
      <c r="I1" s="1"/>
    </row>
    <row r="2" spans="1:9" ht="17.25" thickTop="1" thickBot="1" x14ac:dyDescent="0.3">
      <c r="A2" s="1"/>
      <c r="B2" s="3"/>
      <c r="C2" s="4"/>
      <c r="D2" s="4"/>
      <c r="E2" s="5"/>
      <c r="F2" s="4"/>
      <c r="G2" s="4"/>
      <c r="H2" s="4"/>
      <c r="I2" s="6"/>
    </row>
    <row r="3" spans="1:9" ht="27.75" thickTop="1" x14ac:dyDescent="0.35">
      <c r="A3" s="1"/>
      <c r="B3" s="7"/>
      <c r="C3" s="296" t="s">
        <v>0</v>
      </c>
      <c r="D3" s="297"/>
      <c r="E3" s="297"/>
      <c r="F3" s="297"/>
      <c r="G3" s="297"/>
      <c r="H3" s="298"/>
      <c r="I3" s="8"/>
    </row>
    <row r="4" spans="1:9" ht="27" x14ac:dyDescent="0.35">
      <c r="A4" s="1"/>
      <c r="B4" s="7"/>
      <c r="C4" s="299" t="s">
        <v>1</v>
      </c>
      <c r="D4" s="280"/>
      <c r="E4" s="280"/>
      <c r="F4" s="280"/>
      <c r="G4" s="280"/>
      <c r="H4" s="300"/>
      <c r="I4" s="8"/>
    </row>
    <row r="5" spans="1:9" ht="27" x14ac:dyDescent="0.35">
      <c r="A5" s="1"/>
      <c r="B5" s="7"/>
      <c r="C5" s="299" t="s">
        <v>33</v>
      </c>
      <c r="D5" s="280"/>
      <c r="E5" s="280"/>
      <c r="F5" s="280"/>
      <c r="G5" s="280"/>
      <c r="H5" s="300"/>
      <c r="I5" s="8"/>
    </row>
    <row r="6" spans="1:9" ht="27" x14ac:dyDescent="0.35">
      <c r="A6" s="1"/>
      <c r="B6" s="7"/>
      <c r="C6" s="299" t="s">
        <v>39</v>
      </c>
      <c r="D6" s="280"/>
      <c r="E6" s="280"/>
      <c r="F6" s="280"/>
      <c r="G6" s="280"/>
      <c r="H6" s="300"/>
      <c r="I6" s="8"/>
    </row>
    <row r="7" spans="1:9" ht="27" x14ac:dyDescent="0.35">
      <c r="A7" s="1"/>
      <c r="B7" s="7"/>
      <c r="C7" s="224"/>
      <c r="D7" s="49"/>
      <c r="E7" s="49"/>
      <c r="F7" s="49"/>
      <c r="G7" s="49"/>
      <c r="H7" s="225"/>
      <c r="I7" s="8"/>
    </row>
    <row r="8" spans="1:9" ht="39.4" customHeight="1" thickBot="1" x14ac:dyDescent="0.3">
      <c r="A8" s="9"/>
      <c r="B8" s="10"/>
      <c r="C8" s="301" t="s">
        <v>2</v>
      </c>
      <c r="D8" s="253"/>
      <c r="E8" s="253"/>
      <c r="F8" s="253"/>
      <c r="G8" s="253"/>
      <c r="H8" s="302"/>
      <c r="I8" s="11"/>
    </row>
    <row r="9" spans="1:9" ht="40.9" customHeight="1" thickTop="1" x14ac:dyDescent="0.25">
      <c r="A9" s="1"/>
      <c r="B9" s="7"/>
      <c r="C9" s="293" t="s">
        <v>40</v>
      </c>
      <c r="D9" s="294"/>
      <c r="E9" s="294"/>
      <c r="F9" s="294"/>
      <c r="G9" s="294"/>
      <c r="H9" s="295"/>
      <c r="I9" s="8"/>
    </row>
    <row r="10" spans="1:9" ht="20.25" x14ac:dyDescent="0.3">
      <c r="A10" s="12"/>
      <c r="B10" s="13"/>
      <c r="C10" s="258" t="s">
        <v>4</v>
      </c>
      <c r="D10" s="260" t="s">
        <v>5</v>
      </c>
      <c r="E10" s="262" t="s">
        <v>6</v>
      </c>
      <c r="F10" s="264" t="s">
        <v>7</v>
      </c>
      <c r="G10" s="264" t="s">
        <v>8</v>
      </c>
      <c r="H10" s="303" t="s">
        <v>9</v>
      </c>
      <c r="I10" s="14"/>
    </row>
    <row r="11" spans="1:9" ht="21" thickBot="1" x14ac:dyDescent="0.35">
      <c r="A11" s="12"/>
      <c r="B11" s="13"/>
      <c r="C11" s="259"/>
      <c r="D11" s="261"/>
      <c r="E11" s="263"/>
      <c r="F11" s="265"/>
      <c r="G11" s="265"/>
      <c r="H11" s="304"/>
      <c r="I11" s="14"/>
    </row>
    <row r="12" spans="1:9" ht="21.75" thickTop="1" thickBot="1" x14ac:dyDescent="0.3">
      <c r="A12" s="1"/>
      <c r="B12" s="7"/>
      <c r="C12" s="268" t="s">
        <v>12</v>
      </c>
      <c r="D12" s="269"/>
      <c r="E12" s="269"/>
      <c r="F12" s="269"/>
      <c r="G12" s="269"/>
      <c r="H12" s="270"/>
      <c r="I12" s="8"/>
    </row>
    <row r="13" spans="1:9" ht="47.25" x14ac:dyDescent="0.25">
      <c r="A13" s="1"/>
      <c r="B13" s="7"/>
      <c r="C13" s="15" t="s">
        <v>13</v>
      </c>
      <c r="D13" s="16"/>
      <c r="E13" s="17" t="s">
        <v>14</v>
      </c>
      <c r="F13" s="18" t="s">
        <v>907</v>
      </c>
      <c r="G13" s="16" t="s">
        <v>15</v>
      </c>
      <c r="H13" s="245"/>
      <c r="I13" s="54" t="s">
        <v>35</v>
      </c>
    </row>
    <row r="14" spans="1:9" ht="31.5" x14ac:dyDescent="0.25">
      <c r="A14" s="1"/>
      <c r="B14" s="7"/>
      <c r="C14" s="19" t="s">
        <v>16</v>
      </c>
      <c r="D14" s="20"/>
      <c r="E14" s="21" t="s">
        <v>912</v>
      </c>
      <c r="F14" s="22" t="s">
        <v>37</v>
      </c>
      <c r="G14" s="20" t="s">
        <v>15</v>
      </c>
      <c r="H14" s="335">
        <v>5740726169.3999996</v>
      </c>
      <c r="I14" s="54" t="s">
        <v>34</v>
      </c>
    </row>
    <row r="15" spans="1:9" ht="31.5" x14ac:dyDescent="0.25">
      <c r="A15" s="1"/>
      <c r="B15" s="7"/>
      <c r="C15" s="19" t="s">
        <v>17</v>
      </c>
      <c r="D15" s="20"/>
      <c r="E15" s="21" t="s">
        <v>18</v>
      </c>
      <c r="F15" s="22" t="s">
        <v>38</v>
      </c>
      <c r="G15" s="20" t="s">
        <v>15</v>
      </c>
      <c r="H15" s="335">
        <v>2842748207</v>
      </c>
      <c r="I15" s="54" t="s">
        <v>34</v>
      </c>
    </row>
    <row r="16" spans="1:9" ht="21" thickBot="1" x14ac:dyDescent="0.3">
      <c r="A16" s="23"/>
      <c r="B16" s="24"/>
      <c r="C16" s="271" t="s">
        <v>20</v>
      </c>
      <c r="D16" s="272"/>
      <c r="E16" s="272"/>
      <c r="F16" s="272"/>
      <c r="G16" s="273"/>
      <c r="H16" s="222">
        <f>SUM(H13:H15)</f>
        <v>8583474376.3999996</v>
      </c>
      <c r="I16" s="54"/>
    </row>
    <row r="17" spans="1:9" ht="21.75" thickTop="1" thickBot="1" x14ac:dyDescent="0.3">
      <c r="A17" s="1"/>
      <c r="B17" s="7"/>
      <c r="C17" s="274" t="s">
        <v>21</v>
      </c>
      <c r="D17" s="275"/>
      <c r="E17" s="275"/>
      <c r="F17" s="275"/>
      <c r="G17" s="275"/>
      <c r="H17" s="276"/>
      <c r="I17" s="54"/>
    </row>
    <row r="18" spans="1:9" ht="47.25" x14ac:dyDescent="0.25">
      <c r="A18" s="1"/>
      <c r="B18" s="7"/>
      <c r="C18" s="27" t="s">
        <v>22</v>
      </c>
      <c r="D18" s="20"/>
      <c r="E18" s="21" t="s">
        <v>23</v>
      </c>
      <c r="F18" s="22" t="s">
        <v>24</v>
      </c>
      <c r="G18" s="20"/>
      <c r="H18" s="219">
        <f>+'Obras a unitarios - Lote 1'!F520</f>
        <v>36020884938.363251</v>
      </c>
      <c r="I18" s="54" t="s">
        <v>34</v>
      </c>
    </row>
    <row r="19" spans="1:9" ht="31.5" x14ac:dyDescent="0.25">
      <c r="A19" s="1"/>
      <c r="B19" s="7"/>
      <c r="C19" s="27" t="s">
        <v>25</v>
      </c>
      <c r="D19" s="20"/>
      <c r="E19" s="21" t="s">
        <v>26</v>
      </c>
      <c r="F19" s="22" t="s">
        <v>27</v>
      </c>
      <c r="G19" s="20"/>
      <c r="H19" s="335">
        <f>+'Obras a unitarios - Lote 1'!F514</f>
        <v>6338169453.8844357</v>
      </c>
      <c r="I19" s="54" t="s">
        <v>34</v>
      </c>
    </row>
    <row r="20" spans="1:9" ht="31.5" x14ac:dyDescent="0.25">
      <c r="A20" s="1"/>
      <c r="B20" s="7"/>
      <c r="C20" s="27" t="s">
        <v>878</v>
      </c>
      <c r="D20" s="20"/>
      <c r="E20" s="21" t="s">
        <v>903</v>
      </c>
      <c r="F20" s="22" t="s">
        <v>904</v>
      </c>
      <c r="G20" s="20"/>
      <c r="H20" s="219">
        <f>+'Obras a unitarios - Lote 1'!F521</f>
        <v>105883412.02873841</v>
      </c>
      <c r="I20" s="54"/>
    </row>
    <row r="21" spans="1:9" ht="21" thickBot="1" x14ac:dyDescent="0.3">
      <c r="A21" s="1"/>
      <c r="B21" s="7"/>
      <c r="C21" s="249" t="s">
        <v>28</v>
      </c>
      <c r="D21" s="250"/>
      <c r="E21" s="250"/>
      <c r="F21" s="250"/>
      <c r="G21" s="251"/>
      <c r="H21" s="223">
        <f>SUM(H18:H20)</f>
        <v>42464937804.276428</v>
      </c>
      <c r="I21" s="54" t="s">
        <v>34</v>
      </c>
    </row>
    <row r="22" spans="1:9" ht="21.75" thickTop="1" thickBot="1" x14ac:dyDescent="0.3">
      <c r="A22" s="1"/>
      <c r="B22" s="7"/>
      <c r="C22" s="283" t="s">
        <v>914</v>
      </c>
      <c r="D22" s="284"/>
      <c r="E22" s="284"/>
      <c r="F22" s="284"/>
      <c r="G22" s="284"/>
      <c r="H22" s="285"/>
      <c r="I22" s="54"/>
    </row>
    <row r="23" spans="1:9" ht="21" thickBot="1" x14ac:dyDescent="0.3">
      <c r="A23" s="1"/>
      <c r="B23" s="7"/>
      <c r="C23" s="286" t="s">
        <v>30</v>
      </c>
      <c r="D23" s="287"/>
      <c r="E23" s="287"/>
      <c r="F23" s="287"/>
      <c r="G23" s="288"/>
      <c r="H23" s="221">
        <f>+H16+H21</f>
        <v>51048412180.67643</v>
      </c>
      <c r="I23" s="54"/>
    </row>
    <row r="24" spans="1:9" ht="17.25" thickTop="1" thickBot="1" x14ac:dyDescent="0.3">
      <c r="A24" s="28"/>
      <c r="B24" s="29"/>
      <c r="C24" s="30"/>
      <c r="D24" s="31"/>
      <c r="E24" s="31"/>
      <c r="F24" s="30"/>
      <c r="G24" s="30"/>
      <c r="H24" s="32"/>
      <c r="I24" s="35"/>
    </row>
    <row r="25" spans="1:9" ht="15.75" x14ac:dyDescent="0.25">
      <c r="A25" s="28"/>
      <c r="B25" s="29"/>
      <c r="C25" s="36" t="s">
        <v>31</v>
      </c>
      <c r="D25" s="37"/>
      <c r="E25" s="38"/>
      <c r="F25" s="289"/>
      <c r="G25" s="289"/>
      <c r="H25" s="289"/>
      <c r="I25" s="39"/>
    </row>
    <row r="26" spans="1:9" ht="15.75" x14ac:dyDescent="0.25">
      <c r="A26" s="28"/>
      <c r="B26" s="29"/>
      <c r="C26" s="291" t="s">
        <v>32</v>
      </c>
      <c r="D26" s="292"/>
      <c r="E26" s="292"/>
      <c r="F26" s="292"/>
      <c r="G26"/>
      <c r="H26"/>
      <c r="I26" s="40"/>
    </row>
    <row r="27" spans="1:9" ht="15.75" x14ac:dyDescent="0.25">
      <c r="A27" s="28"/>
      <c r="B27" s="29"/>
      <c r="C27" s="291" t="s">
        <v>36</v>
      </c>
      <c r="D27" s="292"/>
      <c r="E27" s="292"/>
      <c r="F27" s="292"/>
      <c r="G27"/>
      <c r="H27"/>
      <c r="I27" s="40"/>
    </row>
    <row r="28" spans="1:9" ht="15.75" x14ac:dyDescent="0.25">
      <c r="A28" s="28"/>
      <c r="B28" s="29"/>
      <c r="C28" s="246"/>
      <c r="D28" s="246"/>
      <c r="E28" s="246"/>
      <c r="F28" s="246"/>
      <c r="G28"/>
      <c r="H28"/>
      <c r="I28" s="40"/>
    </row>
    <row r="29" spans="1:9" ht="15.75" x14ac:dyDescent="0.25">
      <c r="A29" s="28"/>
      <c r="B29" s="29"/>
      <c r="C29" s="246"/>
      <c r="D29" s="246"/>
      <c r="E29" s="246"/>
      <c r="F29" s="246"/>
      <c r="G29"/>
      <c r="H29"/>
      <c r="I29" s="40"/>
    </row>
    <row r="30" spans="1:9" ht="15.75" x14ac:dyDescent="0.25">
      <c r="A30" s="28"/>
      <c r="B30" s="29"/>
      <c r="C30" s="246"/>
      <c r="D30" s="246"/>
      <c r="E30" s="246"/>
      <c r="F30" s="246"/>
      <c r="G30"/>
      <c r="H30"/>
      <c r="I30" s="40"/>
    </row>
    <row r="31" spans="1:9" ht="15.75" x14ac:dyDescent="0.25">
      <c r="A31" s="28"/>
      <c r="B31" s="29"/>
      <c r="C31" s="246"/>
      <c r="D31" s="246"/>
      <c r="E31" s="246"/>
      <c r="F31" s="246"/>
      <c r="G31"/>
      <c r="H31"/>
      <c r="I31" s="40"/>
    </row>
    <row r="32" spans="1:9" x14ac:dyDescent="0.3">
      <c r="A32" s="28"/>
      <c r="B32" s="29"/>
      <c r="C32" s="247"/>
      <c r="D32" s="248"/>
      <c r="E32" s="247"/>
      <c r="F32" s="246"/>
      <c r="G32"/>
      <c r="H32"/>
      <c r="I32" s="40"/>
    </row>
    <row r="33" spans="1:9" ht="15.75" x14ac:dyDescent="0.25">
      <c r="A33" s="28"/>
      <c r="B33" s="29"/>
      <c r="C33" s="305" t="s">
        <v>908</v>
      </c>
      <c r="D33" s="305"/>
      <c r="E33" s="305"/>
      <c r="F33" s="246"/>
      <c r="G33"/>
      <c r="H33"/>
      <c r="I33" s="40"/>
    </row>
    <row r="34" spans="1:9" ht="15.75" x14ac:dyDescent="0.25">
      <c r="A34" s="28"/>
      <c r="B34" s="29"/>
      <c r="C34" s="306" t="s">
        <v>909</v>
      </c>
      <c r="D34" s="306"/>
      <c r="E34" s="306"/>
      <c r="F34" s="246"/>
      <c r="G34"/>
      <c r="H34"/>
      <c r="I34" s="40"/>
    </row>
    <row r="35" spans="1:9" thickBot="1" x14ac:dyDescent="0.3">
      <c r="A35" s="1"/>
      <c r="B35" s="41"/>
      <c r="C35" s="42"/>
      <c r="D35" s="42"/>
      <c r="E35" s="43"/>
      <c r="F35" s="44"/>
      <c r="G35" s="42"/>
      <c r="H35" s="42"/>
      <c r="I35" s="45"/>
    </row>
    <row r="36" spans="1:9" ht="17.25" thickTop="1" x14ac:dyDescent="0.3"/>
  </sheetData>
  <mergeCells count="23">
    <mergeCell ref="C33:E33"/>
    <mergeCell ref="C34:E34"/>
    <mergeCell ref="C22:H22"/>
    <mergeCell ref="C23:G23"/>
    <mergeCell ref="F25:H25"/>
    <mergeCell ref="C26:F26"/>
    <mergeCell ref="C27:F27"/>
    <mergeCell ref="C12:H12"/>
    <mergeCell ref="C16:G16"/>
    <mergeCell ref="C17:H17"/>
    <mergeCell ref="C21:G21"/>
    <mergeCell ref="C10:C11"/>
    <mergeCell ref="D10:D11"/>
    <mergeCell ref="E10:E11"/>
    <mergeCell ref="F10:F11"/>
    <mergeCell ref="G10:G11"/>
    <mergeCell ref="H10:H11"/>
    <mergeCell ref="C9:H9"/>
    <mergeCell ref="C3:H3"/>
    <mergeCell ref="C4:H4"/>
    <mergeCell ref="C5:H5"/>
    <mergeCell ref="C6:H6"/>
    <mergeCell ref="C8:H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3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5" sqref="E5:E11"/>
    </sheetView>
  </sheetViews>
  <sheetFormatPr baseColWidth="10" defaultColWidth="11.42578125" defaultRowHeight="15" x14ac:dyDescent="0.25"/>
  <cols>
    <col min="1" max="1" width="10.140625" style="181" customWidth="1"/>
    <col min="2" max="2" width="60.28515625" style="182" customWidth="1"/>
    <col min="3" max="3" width="8" style="181" bestFit="1" customWidth="1"/>
    <col min="4" max="4" width="12.7109375" style="182" bestFit="1" customWidth="1"/>
    <col min="5" max="5" width="11" style="183" customWidth="1"/>
    <col min="6" max="6" width="19.7109375" style="184" bestFit="1" customWidth="1"/>
    <col min="7" max="7" width="7.140625" customWidth="1"/>
    <col min="8" max="10" width="10.7109375" customWidth="1"/>
    <col min="11" max="16384" width="11.42578125" style="182"/>
  </cols>
  <sheetData>
    <row r="1" spans="1:10" ht="15.75" thickBot="1" x14ac:dyDescent="0.3">
      <c r="D1" s="190"/>
    </row>
    <row r="2" spans="1:10" ht="16.149999999999999" customHeight="1" thickTop="1" x14ac:dyDescent="0.25">
      <c r="A2" s="319" t="s">
        <v>43</v>
      </c>
      <c r="B2" s="321" t="s">
        <v>7</v>
      </c>
      <c r="C2" s="317" t="s">
        <v>44</v>
      </c>
      <c r="D2" s="189" t="s">
        <v>838</v>
      </c>
      <c r="E2" s="214" t="s">
        <v>839</v>
      </c>
      <c r="F2" s="215" t="s">
        <v>840</v>
      </c>
    </row>
    <row r="3" spans="1:10" s="191" customFormat="1" ht="16.5" thickBot="1" x14ac:dyDescent="0.3">
      <c r="A3" s="320"/>
      <c r="B3" s="322"/>
      <c r="C3" s="310"/>
      <c r="D3" s="310" t="s">
        <v>905</v>
      </c>
      <c r="E3" s="310"/>
      <c r="F3" s="311"/>
      <c r="G3"/>
      <c r="H3"/>
      <c r="I3"/>
      <c r="J3"/>
    </row>
    <row r="4" spans="1:10" s="192" customFormat="1" ht="16.5" thickTop="1" x14ac:dyDescent="0.25">
      <c r="A4" s="203" t="s">
        <v>13</v>
      </c>
      <c r="B4" s="204" t="s">
        <v>841</v>
      </c>
      <c r="C4" s="205"/>
      <c r="D4" s="205"/>
      <c r="E4" s="206"/>
      <c r="F4" s="341">
        <f>SUM(F5:F11)</f>
        <v>6338169453.8844357</v>
      </c>
      <c r="G4"/>
      <c r="H4"/>
      <c r="I4"/>
      <c r="J4"/>
    </row>
    <row r="5" spans="1:10" x14ac:dyDescent="0.25">
      <c r="A5" s="59" t="s">
        <v>842</v>
      </c>
      <c r="B5" s="60" t="s">
        <v>843</v>
      </c>
      <c r="C5" s="61" t="s">
        <v>49</v>
      </c>
      <c r="D5" s="62">
        <v>5628.5291999999999</v>
      </c>
      <c r="E5" s="333">
        <v>7805</v>
      </c>
      <c r="F5" s="339">
        <f t="shared" ref="F5:F11" si="0">+D5*E5</f>
        <v>43930670.406000003</v>
      </c>
    </row>
    <row r="6" spans="1:10" ht="38.25" x14ac:dyDescent="0.25">
      <c r="A6" s="59" t="s">
        <v>844</v>
      </c>
      <c r="B6" s="60" t="s">
        <v>845</v>
      </c>
      <c r="C6" s="61" t="s">
        <v>846</v>
      </c>
      <c r="D6" s="62">
        <v>2559.48</v>
      </c>
      <c r="E6" s="333">
        <v>31481.665700000001</v>
      </c>
      <c r="F6" s="339">
        <f t="shared" si="0"/>
        <v>80576693.725836009</v>
      </c>
    </row>
    <row r="7" spans="1:10" ht="25.5" x14ac:dyDescent="0.25">
      <c r="A7" s="59" t="s">
        <v>847</v>
      </c>
      <c r="B7" s="60" t="s">
        <v>848</v>
      </c>
      <c r="C7" s="61" t="s">
        <v>49</v>
      </c>
      <c r="D7" s="62">
        <v>136348.1532</v>
      </c>
      <c r="E7" s="333">
        <v>8325</v>
      </c>
      <c r="F7" s="339">
        <f t="shared" si="0"/>
        <v>1135098375.3900001</v>
      </c>
    </row>
    <row r="8" spans="1:10" ht="25.5" x14ac:dyDescent="0.25">
      <c r="A8" s="59" t="s">
        <v>849</v>
      </c>
      <c r="B8" s="60" t="s">
        <v>850</v>
      </c>
      <c r="C8" s="61" t="s">
        <v>49</v>
      </c>
      <c r="D8" s="62">
        <v>147203.83859999999</v>
      </c>
      <c r="E8" s="333">
        <v>7270</v>
      </c>
      <c r="F8" s="339">
        <f t="shared" si="0"/>
        <v>1070171906.6219999</v>
      </c>
    </row>
    <row r="9" spans="1:10" x14ac:dyDescent="0.25">
      <c r="A9" s="59" t="s">
        <v>851</v>
      </c>
      <c r="B9" s="60" t="s">
        <v>852</v>
      </c>
      <c r="C9" s="61" t="s">
        <v>49</v>
      </c>
      <c r="D9" s="62">
        <v>645541.57499999995</v>
      </c>
      <c r="E9" s="333">
        <v>2413</v>
      </c>
      <c r="F9" s="339">
        <f t="shared" si="0"/>
        <v>1557691820.4749999</v>
      </c>
    </row>
    <row r="10" spans="1:10" x14ac:dyDescent="0.25">
      <c r="A10" s="59" t="s">
        <v>853</v>
      </c>
      <c r="B10" s="60" t="s">
        <v>854</v>
      </c>
      <c r="C10" s="61" t="s">
        <v>49</v>
      </c>
      <c r="D10" s="62">
        <v>774554.49120000005</v>
      </c>
      <c r="E10" s="333">
        <v>2413</v>
      </c>
      <c r="F10" s="339">
        <f t="shared" si="0"/>
        <v>1868999987.2656002</v>
      </c>
    </row>
    <row r="11" spans="1:10" ht="15.75" thickBot="1" x14ac:dyDescent="0.3">
      <c r="A11" s="65" t="s">
        <v>855</v>
      </c>
      <c r="B11" s="66" t="s">
        <v>856</v>
      </c>
      <c r="C11" s="67" t="s">
        <v>609</v>
      </c>
      <c r="D11" s="68">
        <v>581700000</v>
      </c>
      <c r="E11" s="334">
        <v>1</v>
      </c>
      <c r="F11" s="340">
        <f t="shared" si="0"/>
        <v>581700000</v>
      </c>
    </row>
    <row r="12" spans="1:10" ht="32.25" thickTop="1" x14ac:dyDescent="0.25">
      <c r="A12" s="71" t="s">
        <v>16</v>
      </c>
      <c r="B12" s="72" t="s">
        <v>857</v>
      </c>
      <c r="C12" s="73"/>
      <c r="D12" s="72"/>
      <c r="E12" s="72"/>
      <c r="F12" s="74">
        <f>+F13+F61</f>
        <v>3161845948.2523932</v>
      </c>
    </row>
    <row r="13" spans="1:10" ht="15.75" x14ac:dyDescent="0.25">
      <c r="A13" s="75" t="s">
        <v>858</v>
      </c>
      <c r="B13" s="76" t="s">
        <v>859</v>
      </c>
      <c r="C13" s="77"/>
      <c r="D13" s="76"/>
      <c r="E13" s="76"/>
      <c r="F13" s="78">
        <f>+F14+F16+F18+F22+F37+F45+F49+F51+F54+F58</f>
        <v>853896337.5093627</v>
      </c>
    </row>
    <row r="14" spans="1:10" s="193" customFormat="1" x14ac:dyDescent="0.25">
      <c r="A14" s="79" t="s">
        <v>45</v>
      </c>
      <c r="B14" s="80" t="s">
        <v>46</v>
      </c>
      <c r="C14" s="81"/>
      <c r="D14" s="82"/>
      <c r="E14" s="83"/>
      <c r="F14" s="84"/>
      <c r="G14"/>
      <c r="H14"/>
      <c r="I14"/>
      <c r="J14"/>
    </row>
    <row r="15" spans="1:10" ht="25.5" x14ac:dyDescent="0.25">
      <c r="A15" s="59" t="s">
        <v>47</v>
      </c>
      <c r="B15" s="85" t="s">
        <v>48</v>
      </c>
      <c r="C15" s="61" t="s">
        <v>49</v>
      </c>
      <c r="D15" s="62">
        <v>43268.009400000003</v>
      </c>
      <c r="E15" s="63">
        <v>0</v>
      </c>
      <c r="F15" s="64">
        <f>+D15*E15</f>
        <v>0</v>
      </c>
    </row>
    <row r="16" spans="1:10" s="193" customFormat="1" x14ac:dyDescent="0.25">
      <c r="A16" s="79" t="s">
        <v>50</v>
      </c>
      <c r="B16" s="80" t="s">
        <v>51</v>
      </c>
      <c r="C16" s="81"/>
      <c r="D16" s="82"/>
      <c r="E16" s="83"/>
      <c r="F16" s="84">
        <f>+F17</f>
        <v>0</v>
      </c>
      <c r="G16"/>
      <c r="H16"/>
      <c r="I16"/>
      <c r="J16"/>
    </row>
    <row r="17" spans="1:10" ht="25.5" x14ac:dyDescent="0.25">
      <c r="A17" s="59" t="s">
        <v>52</v>
      </c>
      <c r="B17" s="85" t="s">
        <v>53</v>
      </c>
      <c r="C17" s="61" t="s">
        <v>54</v>
      </c>
      <c r="D17" s="62">
        <v>49489.872600000002</v>
      </c>
      <c r="E17" s="63">
        <v>0</v>
      </c>
      <c r="F17" s="64">
        <f>+D17*E17</f>
        <v>0</v>
      </c>
    </row>
    <row r="18" spans="1:10" s="193" customFormat="1" x14ac:dyDescent="0.25">
      <c r="A18" s="79" t="s">
        <v>55</v>
      </c>
      <c r="B18" s="80" t="s">
        <v>56</v>
      </c>
      <c r="C18" s="81"/>
      <c r="D18" s="82"/>
      <c r="E18" s="83"/>
      <c r="F18" s="84">
        <f>SUM(F19:F21)</f>
        <v>838667524.75261521</v>
      </c>
      <c r="G18"/>
      <c r="H18"/>
      <c r="I18"/>
      <c r="J18"/>
    </row>
    <row r="19" spans="1:10" ht="25.5" x14ac:dyDescent="0.25">
      <c r="A19" s="59" t="s">
        <v>57</v>
      </c>
      <c r="B19" s="85" t="s">
        <v>58</v>
      </c>
      <c r="C19" s="61" t="s">
        <v>49</v>
      </c>
      <c r="D19" s="62">
        <v>94480.877399999998</v>
      </c>
      <c r="E19" s="63">
        <v>6673.2200228571419</v>
      </c>
      <c r="F19" s="64">
        <f t="shared" ref="F19:F21" si="1">+D19*E19</f>
        <v>630491682.84279084</v>
      </c>
    </row>
    <row r="20" spans="1:10" ht="25.5" x14ac:dyDescent="0.25">
      <c r="A20" s="59" t="s">
        <v>59</v>
      </c>
      <c r="B20" s="85" t="s">
        <v>60</v>
      </c>
      <c r="C20" s="61" t="s">
        <v>49</v>
      </c>
      <c r="D20" s="62">
        <v>85481.978399999993</v>
      </c>
      <c r="E20" s="63">
        <v>585.5616</v>
      </c>
      <c r="F20" s="64">
        <f t="shared" si="1"/>
        <v>50054964.043069437</v>
      </c>
    </row>
    <row r="21" spans="1:10" ht="25.5" x14ac:dyDescent="0.25">
      <c r="A21" s="59" t="s">
        <v>61</v>
      </c>
      <c r="B21" s="85" t="s">
        <v>62</v>
      </c>
      <c r="C21" s="61" t="s">
        <v>63</v>
      </c>
      <c r="D21" s="62">
        <v>82697.962199999994</v>
      </c>
      <c r="E21" s="63">
        <v>1912.0287085714288</v>
      </c>
      <c r="F21" s="64">
        <f t="shared" si="1"/>
        <v>158120877.86675483</v>
      </c>
    </row>
    <row r="22" spans="1:10" s="193" customFormat="1" x14ac:dyDescent="0.25">
      <c r="A22" s="79" t="s">
        <v>64</v>
      </c>
      <c r="B22" s="80" t="s">
        <v>65</v>
      </c>
      <c r="C22" s="81"/>
      <c r="D22" s="82"/>
      <c r="E22" s="83"/>
      <c r="F22" s="84">
        <f>SUM(F23:F36)</f>
        <v>15228812.756747518</v>
      </c>
      <c r="G22"/>
      <c r="H22"/>
      <c r="I22"/>
      <c r="J22"/>
    </row>
    <row r="23" spans="1:10" ht="25.5" x14ac:dyDescent="0.25">
      <c r="A23" s="59" t="s">
        <v>66</v>
      </c>
      <c r="B23" s="85" t="s">
        <v>67</v>
      </c>
      <c r="C23" s="61" t="s">
        <v>68</v>
      </c>
      <c r="D23" s="62">
        <v>128207.8434</v>
      </c>
      <c r="E23" s="63">
        <v>0</v>
      </c>
      <c r="F23" s="64">
        <f t="shared" ref="F23:F36" si="2">+D23*E23</f>
        <v>0</v>
      </c>
    </row>
    <row r="24" spans="1:10" ht="25.5" x14ac:dyDescent="0.25">
      <c r="A24" s="59" t="s">
        <v>69</v>
      </c>
      <c r="B24" s="85" t="s">
        <v>70</v>
      </c>
      <c r="C24" s="61" t="s">
        <v>68</v>
      </c>
      <c r="D24" s="62">
        <v>133536.21539999999</v>
      </c>
      <c r="E24" s="63">
        <v>0</v>
      </c>
      <c r="F24" s="64">
        <f t="shared" si="2"/>
        <v>0</v>
      </c>
    </row>
    <row r="25" spans="1:10" ht="25.5" x14ac:dyDescent="0.25">
      <c r="A25" s="59" t="s">
        <v>71</v>
      </c>
      <c r="B25" s="85" t="s">
        <v>72</v>
      </c>
      <c r="C25" s="61" t="s">
        <v>68</v>
      </c>
      <c r="D25" s="62">
        <v>304373.3616</v>
      </c>
      <c r="E25" s="63">
        <v>0</v>
      </c>
      <c r="F25" s="64">
        <f t="shared" si="2"/>
        <v>0</v>
      </c>
    </row>
    <row r="26" spans="1:10" ht="25.5" x14ac:dyDescent="0.25">
      <c r="A26" s="59" t="s">
        <v>73</v>
      </c>
      <c r="B26" s="85" t="s">
        <v>74</v>
      </c>
      <c r="C26" s="61" t="s">
        <v>68</v>
      </c>
      <c r="D26" s="62">
        <v>65087.576399999998</v>
      </c>
      <c r="E26" s="63">
        <v>70.761600000000001</v>
      </c>
      <c r="F26" s="64">
        <f t="shared" si="2"/>
        <v>4605701.0461862404</v>
      </c>
    </row>
    <row r="27" spans="1:10" ht="25.5" x14ac:dyDescent="0.25">
      <c r="A27" s="59" t="s">
        <v>75</v>
      </c>
      <c r="B27" s="85" t="s">
        <v>76</v>
      </c>
      <c r="C27" s="61" t="s">
        <v>68</v>
      </c>
      <c r="D27" s="62">
        <v>89921.512799999997</v>
      </c>
      <c r="E27" s="63">
        <v>118.13759999999998</v>
      </c>
      <c r="F27" s="64">
        <f t="shared" si="2"/>
        <v>10623111.710561277</v>
      </c>
    </row>
    <row r="28" spans="1:10" ht="25.5" x14ac:dyDescent="0.25">
      <c r="A28" s="59" t="s">
        <v>77</v>
      </c>
      <c r="B28" s="85" t="s">
        <v>78</v>
      </c>
      <c r="C28" s="61" t="s">
        <v>68</v>
      </c>
      <c r="D28" s="62">
        <v>143122.63140000001</v>
      </c>
      <c r="E28" s="63">
        <v>0</v>
      </c>
      <c r="F28" s="64">
        <f t="shared" si="2"/>
        <v>0</v>
      </c>
    </row>
    <row r="29" spans="1:10" ht="25.5" x14ac:dyDescent="0.25">
      <c r="A29" s="59" t="s">
        <v>79</v>
      </c>
      <c r="B29" s="85" t="s">
        <v>80</v>
      </c>
      <c r="C29" s="61" t="s">
        <v>68</v>
      </c>
      <c r="D29" s="62">
        <v>173455.9596</v>
      </c>
      <c r="E29" s="63">
        <v>0</v>
      </c>
      <c r="F29" s="64">
        <f t="shared" si="2"/>
        <v>0</v>
      </c>
    </row>
    <row r="30" spans="1:10" ht="25.5" x14ac:dyDescent="0.25">
      <c r="A30" s="59" t="s">
        <v>81</v>
      </c>
      <c r="B30" s="85" t="s">
        <v>82</v>
      </c>
      <c r="C30" s="61" t="s">
        <v>68</v>
      </c>
      <c r="D30" s="62">
        <v>253693.3308</v>
      </c>
      <c r="E30" s="63">
        <v>0</v>
      </c>
      <c r="F30" s="64">
        <f t="shared" si="2"/>
        <v>0</v>
      </c>
    </row>
    <row r="31" spans="1:10" ht="25.5" x14ac:dyDescent="0.25">
      <c r="A31" s="59" t="s">
        <v>83</v>
      </c>
      <c r="B31" s="85" t="s">
        <v>84</v>
      </c>
      <c r="C31" s="61" t="s">
        <v>68</v>
      </c>
      <c r="D31" s="62">
        <v>281808.0552</v>
      </c>
      <c r="E31" s="63">
        <v>0</v>
      </c>
      <c r="F31" s="64">
        <f t="shared" si="2"/>
        <v>0</v>
      </c>
    </row>
    <row r="32" spans="1:10" ht="25.5" x14ac:dyDescent="0.25">
      <c r="A32" s="59" t="s">
        <v>85</v>
      </c>
      <c r="B32" s="85" t="s">
        <v>86</v>
      </c>
      <c r="C32" s="61" t="s">
        <v>68</v>
      </c>
      <c r="D32" s="62">
        <v>337207.99979999999</v>
      </c>
      <c r="E32" s="63">
        <v>0</v>
      </c>
      <c r="F32" s="64">
        <f t="shared" si="2"/>
        <v>0</v>
      </c>
    </row>
    <row r="33" spans="1:10" ht="25.5" x14ac:dyDescent="0.25">
      <c r="A33" s="59" t="s">
        <v>87</v>
      </c>
      <c r="B33" s="85" t="s">
        <v>88</v>
      </c>
      <c r="C33" s="61" t="s">
        <v>68</v>
      </c>
      <c r="D33" s="62">
        <v>1314505.8821999999</v>
      </c>
      <c r="E33" s="63">
        <v>0</v>
      </c>
      <c r="F33" s="64">
        <f t="shared" si="2"/>
        <v>0</v>
      </c>
    </row>
    <row r="34" spans="1:10" ht="25.5" x14ac:dyDescent="0.25">
      <c r="A34" s="59" t="s">
        <v>89</v>
      </c>
      <c r="B34" s="85" t="s">
        <v>90</v>
      </c>
      <c r="C34" s="61" t="s">
        <v>68</v>
      </c>
      <c r="D34" s="62">
        <v>583248.48540000001</v>
      </c>
      <c r="E34" s="63">
        <v>0</v>
      </c>
      <c r="F34" s="64">
        <f t="shared" si="2"/>
        <v>0</v>
      </c>
    </row>
    <row r="35" spans="1:10" ht="25.5" x14ac:dyDescent="0.25">
      <c r="A35" s="59" t="s">
        <v>91</v>
      </c>
      <c r="B35" s="85" t="s">
        <v>92</v>
      </c>
      <c r="C35" s="61" t="s">
        <v>68</v>
      </c>
      <c r="D35" s="62">
        <v>1136319.5382000001</v>
      </c>
      <c r="E35" s="63">
        <v>0</v>
      </c>
      <c r="F35" s="64">
        <f t="shared" si="2"/>
        <v>0</v>
      </c>
    </row>
    <row r="36" spans="1:10" ht="25.5" x14ac:dyDescent="0.25">
      <c r="A36" s="59" t="s">
        <v>93</v>
      </c>
      <c r="B36" s="85" t="s">
        <v>94</v>
      </c>
      <c r="C36" s="61" t="s">
        <v>68</v>
      </c>
      <c r="D36" s="62">
        <v>1248509.6904</v>
      </c>
      <c r="E36" s="63">
        <v>0</v>
      </c>
      <c r="F36" s="64">
        <f t="shared" si="2"/>
        <v>0</v>
      </c>
    </row>
    <row r="37" spans="1:10" s="193" customFormat="1" x14ac:dyDescent="0.25">
      <c r="A37" s="79" t="s">
        <v>95</v>
      </c>
      <c r="B37" s="80" t="s">
        <v>96</v>
      </c>
      <c r="C37" s="81"/>
      <c r="D37" s="82"/>
      <c r="E37" s="83"/>
      <c r="F37" s="84">
        <f>SUM(F38:F44)</f>
        <v>0</v>
      </c>
      <c r="G37"/>
      <c r="H37"/>
      <c r="I37"/>
      <c r="J37"/>
    </row>
    <row r="38" spans="1:10" ht="25.5" x14ac:dyDescent="0.25">
      <c r="A38" s="59" t="s">
        <v>97</v>
      </c>
      <c r="B38" s="85" t="s">
        <v>98</v>
      </c>
      <c r="C38" s="61" t="s">
        <v>63</v>
      </c>
      <c r="D38" s="62">
        <v>633095.52179999999</v>
      </c>
      <c r="E38" s="63">
        <v>0</v>
      </c>
      <c r="F38" s="64">
        <f t="shared" ref="F38:F44" si="3">+D38*E38</f>
        <v>0</v>
      </c>
    </row>
    <row r="39" spans="1:10" ht="25.5" x14ac:dyDescent="0.25">
      <c r="A39" s="59" t="s">
        <v>99</v>
      </c>
      <c r="B39" s="85" t="s">
        <v>100</v>
      </c>
      <c r="C39" s="61" t="s">
        <v>68</v>
      </c>
      <c r="D39" s="62">
        <v>764595.78720000002</v>
      </c>
      <c r="E39" s="63">
        <v>0</v>
      </c>
      <c r="F39" s="64">
        <f t="shared" si="3"/>
        <v>0</v>
      </c>
    </row>
    <row r="40" spans="1:10" ht="25.5" x14ac:dyDescent="0.25">
      <c r="A40" s="59" t="s">
        <v>101</v>
      </c>
      <c r="B40" s="85" t="s">
        <v>102</v>
      </c>
      <c r="C40" s="61" t="s">
        <v>63</v>
      </c>
      <c r="D40" s="62">
        <v>2337783.6593999998</v>
      </c>
      <c r="E40" s="63">
        <v>0</v>
      </c>
      <c r="F40" s="64">
        <f t="shared" si="3"/>
        <v>0</v>
      </c>
    </row>
    <row r="41" spans="1:10" ht="25.5" x14ac:dyDescent="0.25">
      <c r="A41" s="59" t="s">
        <v>103</v>
      </c>
      <c r="B41" s="85" t="s">
        <v>104</v>
      </c>
      <c r="C41" s="61" t="s">
        <v>63</v>
      </c>
      <c r="D41" s="62">
        <v>99431.144400000005</v>
      </c>
      <c r="E41" s="63">
        <v>0</v>
      </c>
      <c r="F41" s="64">
        <f t="shared" si="3"/>
        <v>0</v>
      </c>
    </row>
    <row r="42" spans="1:10" ht="25.5" x14ac:dyDescent="0.25">
      <c r="A42" s="59" t="s">
        <v>105</v>
      </c>
      <c r="B42" s="85" t="s">
        <v>106</v>
      </c>
      <c r="C42" s="61" t="s">
        <v>63</v>
      </c>
      <c r="D42" s="62">
        <v>355051.06559999997</v>
      </c>
      <c r="E42" s="63">
        <v>0</v>
      </c>
      <c r="F42" s="64">
        <f t="shared" si="3"/>
        <v>0</v>
      </c>
    </row>
    <row r="43" spans="1:10" ht="25.5" x14ac:dyDescent="0.25">
      <c r="A43" s="59" t="s">
        <v>107</v>
      </c>
      <c r="B43" s="85" t="s">
        <v>108</v>
      </c>
      <c r="C43" s="61" t="s">
        <v>68</v>
      </c>
      <c r="D43" s="62">
        <v>1103423.2398000001</v>
      </c>
      <c r="E43" s="63">
        <v>0</v>
      </c>
      <c r="F43" s="64">
        <f t="shared" si="3"/>
        <v>0</v>
      </c>
    </row>
    <row r="44" spans="1:10" x14ac:dyDescent="0.25">
      <c r="A44" s="59" t="s">
        <v>109</v>
      </c>
      <c r="B44" s="85" t="s">
        <v>110</v>
      </c>
      <c r="C44" s="61" t="s">
        <v>63</v>
      </c>
      <c r="D44" s="62">
        <v>54741.460200000001</v>
      </c>
      <c r="E44" s="63">
        <v>0</v>
      </c>
      <c r="F44" s="64">
        <f t="shared" si="3"/>
        <v>0</v>
      </c>
    </row>
    <row r="45" spans="1:10" s="193" customFormat="1" x14ac:dyDescent="0.25">
      <c r="A45" s="79" t="s">
        <v>111</v>
      </c>
      <c r="B45" s="80" t="s">
        <v>112</v>
      </c>
      <c r="C45" s="81"/>
      <c r="D45" s="82"/>
      <c r="E45" s="83"/>
      <c r="F45" s="84">
        <f>SUM(F46:F48)</f>
        <v>0</v>
      </c>
      <c r="G45"/>
      <c r="H45"/>
      <c r="I45"/>
      <c r="J45"/>
    </row>
    <row r="46" spans="1:10" x14ac:dyDescent="0.25">
      <c r="A46" s="59" t="s">
        <v>113</v>
      </c>
      <c r="B46" s="86" t="s">
        <v>114</v>
      </c>
      <c r="C46" s="61" t="s">
        <v>63</v>
      </c>
      <c r="D46" s="62">
        <v>4674122.3760000002</v>
      </c>
      <c r="E46" s="63">
        <v>0</v>
      </c>
      <c r="F46" s="64">
        <f t="shared" ref="F46:F48" si="4">+D46*E46</f>
        <v>0</v>
      </c>
    </row>
    <row r="47" spans="1:10" ht="51" x14ac:dyDescent="0.25">
      <c r="A47" s="59" t="s">
        <v>115</v>
      </c>
      <c r="B47" s="85" t="s">
        <v>116</v>
      </c>
      <c r="C47" s="61" t="s">
        <v>63</v>
      </c>
      <c r="D47" s="62">
        <v>790541.93400000001</v>
      </c>
      <c r="E47" s="63">
        <v>0</v>
      </c>
      <c r="F47" s="64">
        <f t="shared" si="4"/>
        <v>0</v>
      </c>
    </row>
    <row r="48" spans="1:10" ht="51" x14ac:dyDescent="0.25">
      <c r="A48" s="59" t="s">
        <v>117</v>
      </c>
      <c r="B48" s="86" t="s">
        <v>118</v>
      </c>
      <c r="C48" s="61" t="s">
        <v>63</v>
      </c>
      <c r="D48" s="62">
        <v>2328906.9174000002</v>
      </c>
      <c r="E48" s="63">
        <v>0</v>
      </c>
      <c r="F48" s="64">
        <f t="shared" si="4"/>
        <v>0</v>
      </c>
    </row>
    <row r="49" spans="1:10" s="193" customFormat="1" x14ac:dyDescent="0.25">
      <c r="A49" s="79" t="s">
        <v>119</v>
      </c>
      <c r="B49" s="80" t="s">
        <v>860</v>
      </c>
      <c r="C49" s="81"/>
      <c r="D49" s="82"/>
      <c r="E49" s="83"/>
      <c r="F49" s="84">
        <f>+F50</f>
        <v>0</v>
      </c>
      <c r="G49"/>
      <c r="H49"/>
      <c r="I49"/>
      <c r="J49"/>
    </row>
    <row r="50" spans="1:10" ht="25.5" x14ac:dyDescent="0.25">
      <c r="A50" s="59" t="s">
        <v>120</v>
      </c>
      <c r="B50" s="85" t="s">
        <v>121</v>
      </c>
      <c r="C50" s="61" t="s">
        <v>68</v>
      </c>
      <c r="D50" s="62">
        <v>299865.18660000002</v>
      </c>
      <c r="E50" s="63">
        <v>0</v>
      </c>
      <c r="F50" s="64">
        <f t="shared" ref="F50" si="5">+D50*E50</f>
        <v>0</v>
      </c>
    </row>
    <row r="51" spans="1:10" s="193" customFormat="1" x14ac:dyDescent="0.25">
      <c r="A51" s="79" t="s">
        <v>122</v>
      </c>
      <c r="B51" s="80" t="s">
        <v>123</v>
      </c>
      <c r="C51" s="81"/>
      <c r="D51" s="82"/>
      <c r="E51" s="83"/>
      <c r="F51" s="84">
        <f>SUM(F52:F53)</f>
        <v>0</v>
      </c>
      <c r="G51"/>
      <c r="H51"/>
      <c r="I51"/>
      <c r="J51"/>
    </row>
    <row r="52" spans="1:10" ht="25.5" x14ac:dyDescent="0.25">
      <c r="A52" s="59" t="s">
        <v>124</v>
      </c>
      <c r="B52" s="85" t="s">
        <v>125</v>
      </c>
      <c r="C52" s="61" t="s">
        <v>63</v>
      </c>
      <c r="D52" s="62">
        <v>347727.46259999997</v>
      </c>
      <c r="E52" s="63">
        <v>0</v>
      </c>
      <c r="F52" s="64">
        <f t="shared" ref="F52:F57" si="6">+D52*E52</f>
        <v>0</v>
      </c>
    </row>
    <row r="53" spans="1:10" ht="25.5" x14ac:dyDescent="0.25">
      <c r="A53" s="59" t="s">
        <v>126</v>
      </c>
      <c r="B53" s="85" t="s">
        <v>127</v>
      </c>
      <c r="C53" s="61" t="s">
        <v>68</v>
      </c>
      <c r="D53" s="62">
        <v>66295.185599999997</v>
      </c>
      <c r="E53" s="63">
        <v>0</v>
      </c>
      <c r="F53" s="64">
        <f t="shared" si="6"/>
        <v>0</v>
      </c>
    </row>
    <row r="54" spans="1:10" s="193" customFormat="1" x14ac:dyDescent="0.25">
      <c r="A54" s="79" t="s">
        <v>128</v>
      </c>
      <c r="B54" s="80" t="s">
        <v>129</v>
      </c>
      <c r="C54" s="81"/>
      <c r="D54" s="82"/>
      <c r="E54" s="83"/>
      <c r="F54" s="84">
        <f t="shared" si="6"/>
        <v>0</v>
      </c>
      <c r="G54"/>
      <c r="H54"/>
      <c r="I54"/>
      <c r="J54"/>
    </row>
    <row r="55" spans="1:10" x14ac:dyDescent="0.25">
      <c r="A55" s="59" t="s">
        <v>130</v>
      </c>
      <c r="B55" s="85" t="s">
        <v>131</v>
      </c>
      <c r="C55" s="61" t="s">
        <v>49</v>
      </c>
      <c r="D55" s="62">
        <v>440979.78960000002</v>
      </c>
      <c r="E55" s="63">
        <v>0</v>
      </c>
      <c r="F55" s="64">
        <f t="shared" si="6"/>
        <v>0</v>
      </c>
    </row>
    <row r="56" spans="1:10" x14ac:dyDescent="0.25">
      <c r="A56" s="59" t="s">
        <v>132</v>
      </c>
      <c r="B56" s="85" t="s">
        <v>133</v>
      </c>
      <c r="C56" s="61" t="s">
        <v>49</v>
      </c>
      <c r="D56" s="62">
        <v>517223.20860000001</v>
      </c>
      <c r="E56" s="63">
        <v>0</v>
      </c>
      <c r="F56" s="64">
        <f t="shared" si="6"/>
        <v>0</v>
      </c>
    </row>
    <row r="57" spans="1:10" x14ac:dyDescent="0.25">
      <c r="A57" s="59" t="s">
        <v>134</v>
      </c>
      <c r="B57" s="85" t="s">
        <v>135</v>
      </c>
      <c r="C57" s="61" t="s">
        <v>136</v>
      </c>
      <c r="D57" s="62">
        <v>3829.9128000000001</v>
      </c>
      <c r="E57" s="63">
        <v>0</v>
      </c>
      <c r="F57" s="64">
        <f t="shared" si="6"/>
        <v>0</v>
      </c>
    </row>
    <row r="58" spans="1:10" s="193" customFormat="1" x14ac:dyDescent="0.25">
      <c r="A58" s="79" t="s">
        <v>137</v>
      </c>
      <c r="B58" s="80" t="s">
        <v>138</v>
      </c>
      <c r="C58" s="81"/>
      <c r="D58" s="82"/>
      <c r="E58" s="83"/>
      <c r="F58" s="84">
        <f>SUM(F59:F60)</f>
        <v>0</v>
      </c>
      <c r="G58"/>
      <c r="H58"/>
      <c r="I58"/>
      <c r="J58"/>
    </row>
    <row r="59" spans="1:10" ht="25.5" x14ac:dyDescent="0.25">
      <c r="A59" s="59" t="s">
        <v>139</v>
      </c>
      <c r="B59" s="85" t="s">
        <v>140</v>
      </c>
      <c r="C59" s="87" t="s">
        <v>49</v>
      </c>
      <c r="D59" s="88">
        <v>677460.61739999999</v>
      </c>
      <c r="E59" s="63">
        <v>0</v>
      </c>
      <c r="F59" s="64">
        <f t="shared" ref="F59:F60" si="7">+D59*E59</f>
        <v>0</v>
      </c>
    </row>
    <row r="60" spans="1:10" x14ac:dyDescent="0.25">
      <c r="A60" s="59" t="s">
        <v>141</v>
      </c>
      <c r="B60" s="85" t="s">
        <v>135</v>
      </c>
      <c r="C60" s="61" t="s">
        <v>136</v>
      </c>
      <c r="D60" s="62">
        <v>3829.9128000000001</v>
      </c>
      <c r="E60" s="63">
        <v>0</v>
      </c>
      <c r="F60" s="64">
        <f t="shared" si="7"/>
        <v>0</v>
      </c>
    </row>
    <row r="61" spans="1:10" s="192" customFormat="1" ht="15.75" x14ac:dyDescent="0.25">
      <c r="A61" s="89" t="s">
        <v>861</v>
      </c>
      <c r="B61" s="90" t="s">
        <v>862</v>
      </c>
      <c r="C61" s="91"/>
      <c r="D61" s="92"/>
      <c r="E61" s="93"/>
      <c r="F61" s="94">
        <f>+F62+F64+F66+F70+F85+F93+F98+F100+F103+F107</f>
        <v>2307949610.7430305</v>
      </c>
      <c r="G61"/>
      <c r="H61"/>
      <c r="I61"/>
      <c r="J61"/>
    </row>
    <row r="62" spans="1:10" s="193" customFormat="1" x14ac:dyDescent="0.25">
      <c r="A62" s="95" t="s">
        <v>45</v>
      </c>
      <c r="B62" s="96" t="s">
        <v>863</v>
      </c>
      <c r="C62" s="97"/>
      <c r="D62" s="98"/>
      <c r="E62" s="99"/>
      <c r="F62" s="100">
        <f>+F63</f>
        <v>0</v>
      </c>
      <c r="G62"/>
      <c r="H62"/>
      <c r="I62"/>
      <c r="J62"/>
    </row>
    <row r="63" spans="1:10" ht="25.5" x14ac:dyDescent="0.25">
      <c r="A63" s="59" t="s">
        <v>47</v>
      </c>
      <c r="B63" s="85" t="s">
        <v>48</v>
      </c>
      <c r="C63" s="61" t="s">
        <v>49</v>
      </c>
      <c r="D63" s="62">
        <v>43268.009400000003</v>
      </c>
      <c r="E63" s="63">
        <v>0</v>
      </c>
      <c r="F63" s="64">
        <f t="shared" ref="F63" si="8">+D63*E63</f>
        <v>0</v>
      </c>
    </row>
    <row r="64" spans="1:10" s="193" customFormat="1" x14ac:dyDescent="0.25">
      <c r="A64" s="95" t="s">
        <v>50</v>
      </c>
      <c r="B64" s="96" t="s">
        <v>51</v>
      </c>
      <c r="C64" s="97"/>
      <c r="D64" s="98"/>
      <c r="E64" s="99"/>
      <c r="F64" s="100">
        <f>+F65</f>
        <v>0</v>
      </c>
      <c r="G64"/>
      <c r="H64"/>
      <c r="I64"/>
      <c r="J64"/>
    </row>
    <row r="65" spans="1:10" ht="25.5" x14ac:dyDescent="0.25">
      <c r="A65" s="59" t="s">
        <v>52</v>
      </c>
      <c r="B65" s="85" t="s">
        <v>53</v>
      </c>
      <c r="C65" s="61" t="s">
        <v>54</v>
      </c>
      <c r="D65" s="62">
        <v>49489.872600000002</v>
      </c>
      <c r="E65" s="63">
        <v>0</v>
      </c>
      <c r="F65" s="64">
        <f t="shared" ref="F65" si="9">+D65*E65</f>
        <v>0</v>
      </c>
    </row>
    <row r="66" spans="1:10" s="193" customFormat="1" x14ac:dyDescent="0.25">
      <c r="A66" s="95" t="s">
        <v>55</v>
      </c>
      <c r="B66" s="96" t="s">
        <v>56</v>
      </c>
      <c r="C66" s="97"/>
      <c r="D66" s="98"/>
      <c r="E66" s="99"/>
      <c r="F66" s="100">
        <f>SUM(F67:F69)</f>
        <v>1116064073.7203743</v>
      </c>
      <c r="G66"/>
      <c r="H66"/>
      <c r="I66"/>
      <c r="J66"/>
    </row>
    <row r="67" spans="1:10" ht="25.5" x14ac:dyDescent="0.25">
      <c r="A67" s="59" t="s">
        <v>57</v>
      </c>
      <c r="B67" s="85" t="s">
        <v>58</v>
      </c>
      <c r="C67" s="61" t="s">
        <v>49</v>
      </c>
      <c r="D67" s="62">
        <v>94480.877399999998</v>
      </c>
      <c r="E67" s="63">
        <v>8880.447085714286</v>
      </c>
      <c r="F67" s="64">
        <f t="shared" ref="F67:F69" si="10">+D67*E67</f>
        <v>839032432.36255872</v>
      </c>
    </row>
    <row r="68" spans="1:10" ht="25.5" x14ac:dyDescent="0.25">
      <c r="A68" s="59" t="s">
        <v>59</v>
      </c>
      <c r="B68" s="85" t="s">
        <v>60</v>
      </c>
      <c r="C68" s="61" t="s">
        <v>49</v>
      </c>
      <c r="D68" s="62">
        <v>85481.978399999993</v>
      </c>
      <c r="E68" s="63">
        <v>779.24406857142867</v>
      </c>
      <c r="F68" s="64">
        <f t="shared" si="10"/>
        <v>66611324.637950979</v>
      </c>
    </row>
    <row r="69" spans="1:10" ht="25.5" x14ac:dyDescent="0.25">
      <c r="A69" s="59" t="s">
        <v>61</v>
      </c>
      <c r="B69" s="85" t="s">
        <v>62</v>
      </c>
      <c r="C69" s="61" t="s">
        <v>63</v>
      </c>
      <c r="D69" s="62">
        <v>82697.962199999994</v>
      </c>
      <c r="E69" s="63">
        <v>2544.4437942857144</v>
      </c>
      <c r="F69" s="64">
        <f t="shared" si="10"/>
        <v>210420316.71986458</v>
      </c>
    </row>
    <row r="70" spans="1:10" s="193" customFormat="1" x14ac:dyDescent="0.25">
      <c r="A70" s="95" t="s">
        <v>64</v>
      </c>
      <c r="B70" s="96" t="s">
        <v>65</v>
      </c>
      <c r="C70" s="97"/>
      <c r="D70" s="98"/>
      <c r="E70" s="99"/>
      <c r="F70" s="100">
        <f>SUM(F71:F84)</f>
        <v>0</v>
      </c>
      <c r="G70"/>
      <c r="H70"/>
      <c r="I70"/>
      <c r="J70"/>
    </row>
    <row r="71" spans="1:10" ht="25.5" x14ac:dyDescent="0.25">
      <c r="A71" s="59" t="s">
        <v>66</v>
      </c>
      <c r="B71" s="85" t="s">
        <v>67</v>
      </c>
      <c r="C71" s="61" t="s">
        <v>68</v>
      </c>
      <c r="D71" s="62">
        <v>128207.8434</v>
      </c>
      <c r="E71" s="63">
        <v>0</v>
      </c>
      <c r="F71" s="64">
        <f t="shared" ref="F71:F84" si="11">+D71*E71</f>
        <v>0</v>
      </c>
    </row>
    <row r="72" spans="1:10" ht="25.5" x14ac:dyDescent="0.25">
      <c r="A72" s="59" t="s">
        <v>69</v>
      </c>
      <c r="B72" s="85" t="s">
        <v>70</v>
      </c>
      <c r="C72" s="61" t="s">
        <v>68</v>
      </c>
      <c r="D72" s="62">
        <v>133536.21539999999</v>
      </c>
      <c r="E72" s="63">
        <v>0</v>
      </c>
      <c r="F72" s="64">
        <f t="shared" si="11"/>
        <v>0</v>
      </c>
    </row>
    <row r="73" spans="1:10" ht="25.5" x14ac:dyDescent="0.25">
      <c r="A73" s="59" t="s">
        <v>71</v>
      </c>
      <c r="B73" s="85" t="s">
        <v>72</v>
      </c>
      <c r="C73" s="61" t="s">
        <v>68</v>
      </c>
      <c r="D73" s="62">
        <v>304373.3616</v>
      </c>
      <c r="E73" s="63">
        <v>0</v>
      </c>
      <c r="F73" s="64">
        <f t="shared" si="11"/>
        <v>0</v>
      </c>
    </row>
    <row r="74" spans="1:10" ht="25.5" x14ac:dyDescent="0.25">
      <c r="A74" s="59" t="s">
        <v>73</v>
      </c>
      <c r="B74" s="85" t="s">
        <v>74</v>
      </c>
      <c r="C74" s="61" t="s">
        <v>68</v>
      </c>
      <c r="D74" s="62">
        <v>65087.576399999998</v>
      </c>
      <c r="E74" s="63">
        <v>0</v>
      </c>
      <c r="F74" s="64">
        <f t="shared" si="11"/>
        <v>0</v>
      </c>
    </row>
    <row r="75" spans="1:10" ht="25.5" x14ac:dyDescent="0.25">
      <c r="A75" s="59" t="s">
        <v>75</v>
      </c>
      <c r="B75" s="85" t="s">
        <v>76</v>
      </c>
      <c r="C75" s="61" t="s">
        <v>68</v>
      </c>
      <c r="D75" s="62">
        <v>89921.512799999997</v>
      </c>
      <c r="E75" s="63">
        <v>0</v>
      </c>
      <c r="F75" s="64">
        <f t="shared" si="11"/>
        <v>0</v>
      </c>
    </row>
    <row r="76" spans="1:10" ht="25.5" x14ac:dyDescent="0.25">
      <c r="A76" s="59" t="s">
        <v>77</v>
      </c>
      <c r="B76" s="85" t="s">
        <v>78</v>
      </c>
      <c r="C76" s="61" t="s">
        <v>68</v>
      </c>
      <c r="D76" s="62">
        <v>143122.63140000001</v>
      </c>
      <c r="E76" s="63">
        <v>0</v>
      </c>
      <c r="F76" s="64">
        <f t="shared" si="11"/>
        <v>0</v>
      </c>
    </row>
    <row r="77" spans="1:10" ht="25.5" x14ac:dyDescent="0.25">
      <c r="A77" s="59" t="s">
        <v>79</v>
      </c>
      <c r="B77" s="85" t="s">
        <v>80</v>
      </c>
      <c r="C77" s="61" t="s">
        <v>68</v>
      </c>
      <c r="D77" s="62">
        <v>173455.9596</v>
      </c>
      <c r="E77" s="63">
        <v>0</v>
      </c>
      <c r="F77" s="64">
        <f t="shared" si="11"/>
        <v>0</v>
      </c>
    </row>
    <row r="78" spans="1:10" ht="25.5" x14ac:dyDescent="0.25">
      <c r="A78" s="59" t="s">
        <v>81</v>
      </c>
      <c r="B78" s="85" t="s">
        <v>82</v>
      </c>
      <c r="C78" s="61" t="s">
        <v>68</v>
      </c>
      <c r="D78" s="62">
        <v>253693.3308</v>
      </c>
      <c r="E78" s="63">
        <v>0</v>
      </c>
      <c r="F78" s="64">
        <f t="shared" si="11"/>
        <v>0</v>
      </c>
    </row>
    <row r="79" spans="1:10" ht="25.5" x14ac:dyDescent="0.25">
      <c r="A79" s="59" t="s">
        <v>83</v>
      </c>
      <c r="B79" s="85" t="s">
        <v>84</v>
      </c>
      <c r="C79" s="61" t="s">
        <v>68</v>
      </c>
      <c r="D79" s="62">
        <v>281808.0552</v>
      </c>
      <c r="E79" s="63">
        <v>0</v>
      </c>
      <c r="F79" s="64">
        <f t="shared" si="11"/>
        <v>0</v>
      </c>
    </row>
    <row r="80" spans="1:10" ht="25.5" x14ac:dyDescent="0.25">
      <c r="A80" s="59" t="s">
        <v>85</v>
      </c>
      <c r="B80" s="85" t="s">
        <v>86</v>
      </c>
      <c r="C80" s="61" t="s">
        <v>68</v>
      </c>
      <c r="D80" s="62">
        <v>337207.99979999999</v>
      </c>
      <c r="E80" s="63">
        <v>0</v>
      </c>
      <c r="F80" s="64">
        <f t="shared" si="11"/>
        <v>0</v>
      </c>
    </row>
    <row r="81" spans="1:10" ht="25.5" x14ac:dyDescent="0.25">
      <c r="A81" s="59" t="s">
        <v>87</v>
      </c>
      <c r="B81" s="85" t="s">
        <v>88</v>
      </c>
      <c r="C81" s="61" t="s">
        <v>68</v>
      </c>
      <c r="D81" s="62">
        <v>1314505.8821999999</v>
      </c>
      <c r="E81" s="63">
        <v>0</v>
      </c>
      <c r="F81" s="64">
        <f t="shared" si="11"/>
        <v>0</v>
      </c>
    </row>
    <row r="82" spans="1:10" ht="25.5" x14ac:dyDescent="0.25">
      <c r="A82" s="59" t="s">
        <v>89</v>
      </c>
      <c r="B82" s="85" t="s">
        <v>90</v>
      </c>
      <c r="C82" s="61" t="s">
        <v>68</v>
      </c>
      <c r="D82" s="62">
        <v>583248.48540000001</v>
      </c>
      <c r="E82" s="63">
        <v>0</v>
      </c>
      <c r="F82" s="64">
        <f t="shared" si="11"/>
        <v>0</v>
      </c>
    </row>
    <row r="83" spans="1:10" ht="25.5" x14ac:dyDescent="0.25">
      <c r="A83" s="59" t="s">
        <v>91</v>
      </c>
      <c r="B83" s="85" t="s">
        <v>92</v>
      </c>
      <c r="C83" s="61" t="s">
        <v>68</v>
      </c>
      <c r="D83" s="62">
        <v>1136319.5382000001</v>
      </c>
      <c r="E83" s="63">
        <v>0</v>
      </c>
      <c r="F83" s="64">
        <f t="shared" si="11"/>
        <v>0</v>
      </c>
    </row>
    <row r="84" spans="1:10" ht="25.5" x14ac:dyDescent="0.25">
      <c r="A84" s="59" t="s">
        <v>93</v>
      </c>
      <c r="B84" s="85" t="s">
        <v>94</v>
      </c>
      <c r="C84" s="61" t="s">
        <v>68</v>
      </c>
      <c r="D84" s="62">
        <v>1248509.6904</v>
      </c>
      <c r="E84" s="63">
        <v>0</v>
      </c>
      <c r="F84" s="64">
        <f t="shared" si="11"/>
        <v>0</v>
      </c>
    </row>
    <row r="85" spans="1:10" s="193" customFormat="1" x14ac:dyDescent="0.25">
      <c r="A85" s="95" t="s">
        <v>95</v>
      </c>
      <c r="B85" s="96" t="s">
        <v>96</v>
      </c>
      <c r="C85" s="97"/>
      <c r="D85" s="98"/>
      <c r="E85" s="99"/>
      <c r="F85" s="100">
        <f>SUM(F86:F92)</f>
        <v>107575591.06425598</v>
      </c>
      <c r="G85"/>
      <c r="H85"/>
      <c r="I85"/>
      <c r="J85"/>
    </row>
    <row r="86" spans="1:10" ht="25.5" x14ac:dyDescent="0.25">
      <c r="A86" s="59" t="s">
        <v>97</v>
      </c>
      <c r="B86" s="85" t="s">
        <v>98</v>
      </c>
      <c r="C86" s="61" t="s">
        <v>63</v>
      </c>
      <c r="D86" s="62">
        <v>633095.52179999999</v>
      </c>
      <c r="E86" s="63">
        <v>169.92</v>
      </c>
      <c r="F86" s="64">
        <f t="shared" ref="F86:F92" si="12">+D86*E86</f>
        <v>107575591.06425598</v>
      </c>
    </row>
    <row r="87" spans="1:10" ht="25.5" x14ac:dyDescent="0.25">
      <c r="A87" s="59" t="s">
        <v>99</v>
      </c>
      <c r="B87" s="85" t="s">
        <v>100</v>
      </c>
      <c r="C87" s="61" t="s">
        <v>68</v>
      </c>
      <c r="D87" s="62">
        <v>764595.78720000002</v>
      </c>
      <c r="E87" s="63">
        <v>0</v>
      </c>
      <c r="F87" s="64">
        <f t="shared" si="12"/>
        <v>0</v>
      </c>
    </row>
    <row r="88" spans="1:10" ht="25.5" x14ac:dyDescent="0.25">
      <c r="A88" s="59" t="s">
        <v>101</v>
      </c>
      <c r="B88" s="85" t="s">
        <v>102</v>
      </c>
      <c r="C88" s="61" t="s">
        <v>63</v>
      </c>
      <c r="D88" s="62">
        <v>2337783.6593999998</v>
      </c>
      <c r="E88" s="63">
        <v>0</v>
      </c>
      <c r="F88" s="64">
        <f t="shared" si="12"/>
        <v>0</v>
      </c>
    </row>
    <row r="89" spans="1:10" ht="25.5" x14ac:dyDescent="0.25">
      <c r="A89" s="59" t="s">
        <v>103</v>
      </c>
      <c r="B89" s="85" t="s">
        <v>104</v>
      </c>
      <c r="C89" s="61" t="s">
        <v>63</v>
      </c>
      <c r="D89" s="62">
        <v>99431.144400000005</v>
      </c>
      <c r="E89" s="63">
        <v>0</v>
      </c>
      <c r="F89" s="64">
        <f t="shared" si="12"/>
        <v>0</v>
      </c>
    </row>
    <row r="90" spans="1:10" ht="25.5" x14ac:dyDescent="0.25">
      <c r="A90" s="59" t="s">
        <v>105</v>
      </c>
      <c r="B90" s="85" t="s">
        <v>106</v>
      </c>
      <c r="C90" s="61" t="s">
        <v>63</v>
      </c>
      <c r="D90" s="62">
        <v>355051.06559999997</v>
      </c>
      <c r="E90" s="63">
        <v>0</v>
      </c>
      <c r="F90" s="64">
        <f t="shared" si="12"/>
        <v>0</v>
      </c>
    </row>
    <row r="91" spans="1:10" ht="25.5" x14ac:dyDescent="0.25">
      <c r="A91" s="59" t="s">
        <v>107</v>
      </c>
      <c r="B91" s="85" t="s">
        <v>108</v>
      </c>
      <c r="C91" s="61" t="s">
        <v>68</v>
      </c>
      <c r="D91" s="62">
        <v>1103423.2398000001</v>
      </c>
      <c r="E91" s="63">
        <v>0</v>
      </c>
      <c r="F91" s="64">
        <f t="shared" si="12"/>
        <v>0</v>
      </c>
    </row>
    <row r="92" spans="1:10" x14ac:dyDescent="0.25">
      <c r="A92" s="59" t="s">
        <v>109</v>
      </c>
      <c r="B92" s="85" t="s">
        <v>110</v>
      </c>
      <c r="C92" s="61" t="s">
        <v>63</v>
      </c>
      <c r="D92" s="62">
        <v>54741.460200000001</v>
      </c>
      <c r="E92" s="63">
        <v>0</v>
      </c>
      <c r="F92" s="64">
        <f t="shared" si="12"/>
        <v>0</v>
      </c>
    </row>
    <row r="93" spans="1:10" s="193" customFormat="1" x14ac:dyDescent="0.25">
      <c r="A93" s="95" t="s">
        <v>111</v>
      </c>
      <c r="B93" s="96" t="s">
        <v>112</v>
      </c>
      <c r="C93" s="97"/>
      <c r="D93" s="98"/>
      <c r="E93" s="99"/>
      <c r="F93" s="100">
        <f>SUM(F94:F97)</f>
        <v>1084309945.9584</v>
      </c>
      <c r="G93"/>
      <c r="H93"/>
      <c r="I93"/>
      <c r="J93"/>
    </row>
    <row r="94" spans="1:10" x14ac:dyDescent="0.25">
      <c r="A94" s="59" t="s">
        <v>113</v>
      </c>
      <c r="B94" s="86" t="s">
        <v>114</v>
      </c>
      <c r="C94" s="61" t="s">
        <v>63</v>
      </c>
      <c r="D94" s="62">
        <v>4674122.3760000002</v>
      </c>
      <c r="E94" s="63">
        <v>0</v>
      </c>
      <c r="F94" s="64">
        <f t="shared" ref="F94:F97" si="13">+D94*E94</f>
        <v>0</v>
      </c>
    </row>
    <row r="95" spans="1:10" ht="51" x14ac:dyDescent="0.25">
      <c r="A95" s="59" t="s">
        <v>115</v>
      </c>
      <c r="B95" s="85" t="s">
        <v>116</v>
      </c>
      <c r="C95" s="61" t="s">
        <v>63</v>
      </c>
      <c r="D95" s="62">
        <v>790541.93400000001</v>
      </c>
      <c r="E95" s="63">
        <v>0</v>
      </c>
      <c r="F95" s="64">
        <f t="shared" si="13"/>
        <v>0</v>
      </c>
    </row>
    <row r="96" spans="1:10" ht="51" x14ac:dyDescent="0.25">
      <c r="A96" s="59" t="s">
        <v>117</v>
      </c>
      <c r="B96" s="86" t="s">
        <v>118</v>
      </c>
      <c r="C96" s="61" t="s">
        <v>63</v>
      </c>
      <c r="D96" s="62">
        <v>2328906.9174000002</v>
      </c>
      <c r="E96" s="63">
        <v>308</v>
      </c>
      <c r="F96" s="64">
        <f t="shared" si="13"/>
        <v>717303330.55920005</v>
      </c>
    </row>
    <row r="97" spans="1:10" x14ac:dyDescent="0.25">
      <c r="A97" s="59" t="s">
        <v>142</v>
      </c>
      <c r="B97" s="86" t="s">
        <v>143</v>
      </c>
      <c r="C97" s="61" t="s">
        <v>63</v>
      </c>
      <c r="D97" s="62">
        <v>1369427.6694</v>
      </c>
      <c r="E97" s="63">
        <v>268</v>
      </c>
      <c r="F97" s="64">
        <f t="shared" si="13"/>
        <v>367006615.39920002</v>
      </c>
    </row>
    <row r="98" spans="1:10" s="193" customFormat="1" x14ac:dyDescent="0.25">
      <c r="A98" s="95" t="s">
        <v>119</v>
      </c>
      <c r="B98" s="96" t="s">
        <v>144</v>
      </c>
      <c r="C98" s="97"/>
      <c r="D98" s="98"/>
      <c r="E98" s="99"/>
      <c r="F98" s="100">
        <f>+F99</f>
        <v>0</v>
      </c>
      <c r="G98"/>
      <c r="H98"/>
      <c r="I98"/>
      <c r="J98"/>
    </row>
    <row r="99" spans="1:10" ht="25.5" x14ac:dyDescent="0.25">
      <c r="A99" s="59" t="s">
        <v>120</v>
      </c>
      <c r="B99" s="85" t="s">
        <v>121</v>
      </c>
      <c r="C99" s="61" t="s">
        <v>68</v>
      </c>
      <c r="D99" s="62">
        <v>299865.18660000002</v>
      </c>
      <c r="E99" s="63">
        <v>0</v>
      </c>
      <c r="F99" s="64">
        <f t="shared" ref="F99" si="14">+D99*E99</f>
        <v>0</v>
      </c>
    </row>
    <row r="100" spans="1:10" s="193" customFormat="1" x14ac:dyDescent="0.25">
      <c r="A100" s="95" t="s">
        <v>122</v>
      </c>
      <c r="B100" s="96" t="s">
        <v>123</v>
      </c>
      <c r="C100" s="97"/>
      <c r="D100" s="98"/>
      <c r="E100" s="99"/>
      <c r="F100" s="100">
        <f>SUM(F101:F102)</f>
        <v>0</v>
      </c>
      <c r="G100"/>
      <c r="H100"/>
      <c r="I100"/>
      <c r="J100"/>
    </row>
    <row r="101" spans="1:10" ht="25.5" x14ac:dyDescent="0.25">
      <c r="A101" s="59" t="s">
        <v>124</v>
      </c>
      <c r="B101" s="85" t="s">
        <v>125</v>
      </c>
      <c r="C101" s="61" t="s">
        <v>63</v>
      </c>
      <c r="D101" s="62">
        <v>347727.46259999997</v>
      </c>
      <c r="E101" s="63">
        <v>0</v>
      </c>
      <c r="F101" s="64">
        <f t="shared" ref="F101:F102" si="15">+D101*E101</f>
        <v>0</v>
      </c>
    </row>
    <row r="102" spans="1:10" ht="25.5" x14ac:dyDescent="0.25">
      <c r="A102" s="59" t="s">
        <v>126</v>
      </c>
      <c r="B102" s="85" t="s">
        <v>127</v>
      </c>
      <c r="C102" s="61" t="s">
        <v>68</v>
      </c>
      <c r="D102" s="62">
        <v>66295.185599999997</v>
      </c>
      <c r="E102" s="63">
        <v>0</v>
      </c>
      <c r="F102" s="64">
        <f t="shared" si="15"/>
        <v>0</v>
      </c>
    </row>
    <row r="103" spans="1:10" s="193" customFormat="1" x14ac:dyDescent="0.25">
      <c r="A103" s="95" t="s">
        <v>128</v>
      </c>
      <c r="B103" s="96" t="s">
        <v>129</v>
      </c>
      <c r="C103" s="97"/>
      <c r="D103" s="98"/>
      <c r="E103" s="99"/>
      <c r="F103" s="100">
        <f>SUM(F104:F106)</f>
        <v>0</v>
      </c>
      <c r="G103"/>
      <c r="H103"/>
      <c r="I103"/>
      <c r="J103"/>
    </row>
    <row r="104" spans="1:10" x14ac:dyDescent="0.25">
      <c r="A104" s="59" t="s">
        <v>130</v>
      </c>
      <c r="B104" s="85" t="s">
        <v>131</v>
      </c>
      <c r="C104" s="61" t="s">
        <v>49</v>
      </c>
      <c r="D104" s="62">
        <v>440979.78960000002</v>
      </c>
      <c r="E104" s="63">
        <v>0</v>
      </c>
      <c r="F104" s="64">
        <f t="shared" ref="F104:F106" si="16">+D104*E104</f>
        <v>0</v>
      </c>
    </row>
    <row r="105" spans="1:10" x14ac:dyDescent="0.25">
      <c r="A105" s="59" t="s">
        <v>132</v>
      </c>
      <c r="B105" s="85" t="s">
        <v>133</v>
      </c>
      <c r="C105" s="61" t="s">
        <v>49</v>
      </c>
      <c r="D105" s="62">
        <v>517223.20860000001</v>
      </c>
      <c r="E105" s="63">
        <v>0</v>
      </c>
      <c r="F105" s="64">
        <f t="shared" si="16"/>
        <v>0</v>
      </c>
    </row>
    <row r="106" spans="1:10" x14ac:dyDescent="0.25">
      <c r="A106" s="59" t="s">
        <v>134</v>
      </c>
      <c r="B106" s="85" t="s">
        <v>135</v>
      </c>
      <c r="C106" s="61" t="s">
        <v>136</v>
      </c>
      <c r="D106" s="62">
        <v>3829.9128000000001</v>
      </c>
      <c r="E106" s="63">
        <v>0</v>
      </c>
      <c r="F106" s="64">
        <f t="shared" si="16"/>
        <v>0</v>
      </c>
    </row>
    <row r="107" spans="1:10" s="193" customFormat="1" x14ac:dyDescent="0.25">
      <c r="A107" s="95" t="s">
        <v>137</v>
      </c>
      <c r="B107" s="96" t="s">
        <v>138</v>
      </c>
      <c r="C107" s="97"/>
      <c r="D107" s="98"/>
      <c r="E107" s="99"/>
      <c r="F107" s="100">
        <f>SUM(F108:F109)</f>
        <v>0</v>
      </c>
      <c r="G107"/>
      <c r="H107"/>
      <c r="I107"/>
      <c r="J107"/>
    </row>
    <row r="108" spans="1:10" ht="25.5" x14ac:dyDescent="0.25">
      <c r="A108" s="59" t="s">
        <v>139</v>
      </c>
      <c r="B108" s="85" t="s">
        <v>140</v>
      </c>
      <c r="C108" s="87" t="s">
        <v>49</v>
      </c>
      <c r="D108" s="88">
        <v>677460.61739999999</v>
      </c>
      <c r="E108" s="63">
        <v>0</v>
      </c>
      <c r="F108" s="64">
        <f t="shared" ref="F108:F109" si="17">+D108*E108</f>
        <v>0</v>
      </c>
    </row>
    <row r="109" spans="1:10" ht="15.75" thickBot="1" x14ac:dyDescent="0.3">
      <c r="A109" s="65" t="s">
        <v>141</v>
      </c>
      <c r="B109" s="101" t="s">
        <v>135</v>
      </c>
      <c r="C109" s="67" t="s">
        <v>136</v>
      </c>
      <c r="D109" s="68">
        <v>3829.9128000000001</v>
      </c>
      <c r="E109" s="69">
        <v>0</v>
      </c>
      <c r="F109" s="70">
        <f t="shared" si="17"/>
        <v>0</v>
      </c>
    </row>
    <row r="110" spans="1:10" s="194" customFormat="1" ht="16.5" thickTop="1" x14ac:dyDescent="0.25">
      <c r="A110" s="102" t="s">
        <v>17</v>
      </c>
      <c r="B110" s="103" t="s">
        <v>864</v>
      </c>
      <c r="C110" s="104"/>
      <c r="D110" s="105"/>
      <c r="E110" s="106"/>
      <c r="F110" s="107">
        <f>+F111+F115+F118+F131+F164+F180+F206+F211+F230+F232</f>
        <v>2256300626.6621752</v>
      </c>
      <c r="G110"/>
      <c r="H110"/>
      <c r="I110"/>
      <c r="J110"/>
    </row>
    <row r="111" spans="1:10" s="195" customFormat="1" x14ac:dyDescent="0.25">
      <c r="A111" s="108" t="s">
        <v>145</v>
      </c>
      <c r="B111" s="109" t="s">
        <v>46</v>
      </c>
      <c r="C111" s="110"/>
      <c r="D111" s="111"/>
      <c r="E111" s="112"/>
      <c r="F111" s="113">
        <f>SUM(F112:F114)</f>
        <v>428265521.46618515</v>
      </c>
      <c r="G111"/>
      <c r="H111"/>
      <c r="I111"/>
      <c r="J111"/>
    </row>
    <row r="112" spans="1:10" ht="25.5" x14ac:dyDescent="0.25">
      <c r="A112" s="59" t="s">
        <v>146</v>
      </c>
      <c r="B112" s="85" t="s">
        <v>147</v>
      </c>
      <c r="C112" s="61" t="s">
        <v>49</v>
      </c>
      <c r="D112" s="62">
        <v>37006.590600000003</v>
      </c>
      <c r="E112" s="63">
        <v>2808.2707439999999</v>
      </c>
      <c r="F112" s="64">
        <f t="shared" ref="F112:F114" si="18">+D112*E112</f>
        <v>103924525.71716541</v>
      </c>
    </row>
    <row r="113" spans="1:10" ht="25.5" x14ac:dyDescent="0.25">
      <c r="A113" s="59" t="s">
        <v>148</v>
      </c>
      <c r="B113" s="85" t="s">
        <v>149</v>
      </c>
      <c r="C113" s="61" t="s">
        <v>49</v>
      </c>
      <c r="D113" s="62">
        <v>92326.260599999994</v>
      </c>
      <c r="E113" s="63">
        <v>3329.1732801940425</v>
      </c>
      <c r="F113" s="64">
        <f t="shared" si="18"/>
        <v>307370119.84975195</v>
      </c>
    </row>
    <row r="114" spans="1:10" ht="25.5" x14ac:dyDescent="0.25">
      <c r="A114" s="59" t="s">
        <v>150</v>
      </c>
      <c r="B114" s="85" t="s">
        <v>151</v>
      </c>
      <c r="C114" s="61" t="s">
        <v>49</v>
      </c>
      <c r="D114" s="62">
        <v>107128.1988</v>
      </c>
      <c r="E114" s="63">
        <v>158.41651487999999</v>
      </c>
      <c r="F114" s="64">
        <f t="shared" si="18"/>
        <v>16970875.899267796</v>
      </c>
    </row>
    <row r="115" spans="1:10" s="195" customFormat="1" x14ac:dyDescent="0.25">
      <c r="A115" s="108" t="s">
        <v>152</v>
      </c>
      <c r="B115" s="109" t="s">
        <v>153</v>
      </c>
      <c r="C115" s="110"/>
      <c r="D115" s="111"/>
      <c r="E115" s="112"/>
      <c r="F115" s="113">
        <f>SUM(F116:F117)</f>
        <v>122838922.25639999</v>
      </c>
      <c r="G115"/>
      <c r="H115"/>
      <c r="I115"/>
      <c r="J115"/>
    </row>
    <row r="116" spans="1:10" ht="25.5" x14ac:dyDescent="0.25">
      <c r="A116" s="59" t="s">
        <v>154</v>
      </c>
      <c r="B116" s="85" t="s">
        <v>155</v>
      </c>
      <c r="C116" s="61" t="s">
        <v>63</v>
      </c>
      <c r="D116" s="62">
        <v>5340822.7067999998</v>
      </c>
      <c r="E116" s="63">
        <v>1</v>
      </c>
      <c r="F116" s="64">
        <f t="shared" ref="F116:F117" si="19">+D116*E116</f>
        <v>5340822.7067999998</v>
      </c>
    </row>
    <row r="117" spans="1:10" ht="25.5" x14ac:dyDescent="0.25">
      <c r="A117" s="59" t="s">
        <v>156</v>
      </c>
      <c r="B117" s="85" t="s">
        <v>157</v>
      </c>
      <c r="C117" s="61" t="s">
        <v>63</v>
      </c>
      <c r="D117" s="62">
        <v>5340822.7067999998</v>
      </c>
      <c r="E117" s="63">
        <v>22</v>
      </c>
      <c r="F117" s="64">
        <f t="shared" si="19"/>
        <v>117498099.54959999</v>
      </c>
    </row>
    <row r="118" spans="1:10" s="195" customFormat="1" x14ac:dyDescent="0.25">
      <c r="A118" s="108" t="s">
        <v>158</v>
      </c>
      <c r="B118" s="109" t="s">
        <v>65</v>
      </c>
      <c r="C118" s="110"/>
      <c r="D118" s="111"/>
      <c r="E118" s="112"/>
      <c r="F118" s="113">
        <f>SUM(F119:F130)</f>
        <v>1266062111.8965657</v>
      </c>
      <c r="G118"/>
      <c r="H118"/>
      <c r="I118"/>
      <c r="J118"/>
    </row>
    <row r="119" spans="1:10" x14ac:dyDescent="0.25">
      <c r="A119" s="59" t="s">
        <v>159</v>
      </c>
      <c r="B119" s="85" t="s">
        <v>160</v>
      </c>
      <c r="C119" s="61" t="s">
        <v>68</v>
      </c>
      <c r="D119" s="62">
        <v>325892.77139999997</v>
      </c>
      <c r="E119" s="63">
        <v>2612.16</v>
      </c>
      <c r="F119" s="64">
        <f t="shared" ref="F119:F130" si="20">+D119*E119</f>
        <v>851284061.74022388</v>
      </c>
    </row>
    <row r="120" spans="1:10" x14ac:dyDescent="0.25">
      <c r="A120" s="59" t="s">
        <v>161</v>
      </c>
      <c r="B120" s="85" t="s">
        <v>162</v>
      </c>
      <c r="C120" s="61" t="s">
        <v>68</v>
      </c>
      <c r="D120" s="62">
        <v>317112.59159999999</v>
      </c>
      <c r="E120" s="63">
        <v>432</v>
      </c>
      <c r="F120" s="64">
        <f t="shared" si="20"/>
        <v>136992639.57119998</v>
      </c>
    </row>
    <row r="121" spans="1:10" x14ac:dyDescent="0.25">
      <c r="A121" s="59" t="s">
        <v>163</v>
      </c>
      <c r="B121" s="85" t="s">
        <v>164</v>
      </c>
      <c r="C121" s="61" t="s">
        <v>68</v>
      </c>
      <c r="D121" s="62">
        <v>22934.104200000002</v>
      </c>
      <c r="E121" s="63">
        <v>27.84</v>
      </c>
      <c r="F121" s="64">
        <f t="shared" si="20"/>
        <v>638485.46092800004</v>
      </c>
    </row>
    <row r="122" spans="1:10" x14ac:dyDescent="0.25">
      <c r="A122" s="59" t="s">
        <v>165</v>
      </c>
      <c r="B122" s="85" t="s">
        <v>166</v>
      </c>
      <c r="C122" s="61" t="s">
        <v>68</v>
      </c>
      <c r="D122" s="62">
        <v>41621.7984</v>
      </c>
      <c r="E122" s="63">
        <v>221.76</v>
      </c>
      <c r="F122" s="64">
        <f t="shared" si="20"/>
        <v>9230050.0131839998</v>
      </c>
    </row>
    <row r="123" spans="1:10" x14ac:dyDescent="0.25">
      <c r="A123" s="59" t="s">
        <v>167</v>
      </c>
      <c r="B123" s="85" t="s">
        <v>168</v>
      </c>
      <c r="C123" s="61" t="s">
        <v>68</v>
      </c>
      <c r="D123" s="62">
        <v>87909.994200000001</v>
      </c>
      <c r="E123" s="63">
        <v>2634.24</v>
      </c>
      <c r="F123" s="64">
        <f t="shared" si="20"/>
        <v>231576023.12140799</v>
      </c>
    </row>
    <row r="124" spans="1:10" x14ac:dyDescent="0.25">
      <c r="A124" s="59" t="s">
        <v>169</v>
      </c>
      <c r="B124" s="85" t="s">
        <v>170</v>
      </c>
      <c r="C124" s="61" t="s">
        <v>68</v>
      </c>
      <c r="D124" s="62">
        <v>24420.929400000001</v>
      </c>
      <c r="E124" s="63">
        <v>2</v>
      </c>
      <c r="F124" s="64">
        <f t="shared" si="20"/>
        <v>48841.858800000002</v>
      </c>
    </row>
    <row r="125" spans="1:10" x14ac:dyDescent="0.25">
      <c r="A125" s="59" t="s">
        <v>171</v>
      </c>
      <c r="B125" s="85" t="s">
        <v>172</v>
      </c>
      <c r="C125" s="61" t="s">
        <v>68</v>
      </c>
      <c r="D125" s="62">
        <v>178445.78219999999</v>
      </c>
      <c r="E125" s="63">
        <v>91.2</v>
      </c>
      <c r="F125" s="64">
        <f t="shared" si="20"/>
        <v>16274255.336639998</v>
      </c>
    </row>
    <row r="126" spans="1:10" x14ac:dyDescent="0.25">
      <c r="A126" s="59" t="s">
        <v>173</v>
      </c>
      <c r="B126" s="85" t="s">
        <v>174</v>
      </c>
      <c r="C126" s="61" t="s">
        <v>68</v>
      </c>
      <c r="D126" s="62">
        <v>21291.383399999999</v>
      </c>
      <c r="E126" s="63">
        <v>608.64</v>
      </c>
      <c r="F126" s="64">
        <f t="shared" si="20"/>
        <v>12958787.592575999</v>
      </c>
    </row>
    <row r="127" spans="1:10" x14ac:dyDescent="0.25">
      <c r="A127" s="59" t="s">
        <v>175</v>
      </c>
      <c r="B127" s="85" t="s">
        <v>176</v>
      </c>
      <c r="C127" s="61" t="s">
        <v>68</v>
      </c>
      <c r="D127" s="62">
        <v>21315.8148</v>
      </c>
      <c r="E127" s="63">
        <v>262.08</v>
      </c>
      <c r="F127" s="64">
        <f t="shared" si="20"/>
        <v>5586448.742784</v>
      </c>
    </row>
    <row r="128" spans="1:10" x14ac:dyDescent="0.25">
      <c r="A128" s="59" t="s">
        <v>177</v>
      </c>
      <c r="B128" s="85" t="s">
        <v>178</v>
      </c>
      <c r="C128" s="61" t="s">
        <v>68</v>
      </c>
      <c r="D128" s="62">
        <v>21664.834800000001</v>
      </c>
      <c r="E128" s="63">
        <v>49.651199999999996</v>
      </c>
      <c r="F128" s="64">
        <f t="shared" si="20"/>
        <v>1075685.04562176</v>
      </c>
    </row>
    <row r="129" spans="1:10" x14ac:dyDescent="0.25">
      <c r="A129" s="59" t="s">
        <v>179</v>
      </c>
      <c r="B129" s="85" t="s">
        <v>180</v>
      </c>
      <c r="C129" s="61" t="s">
        <v>68</v>
      </c>
      <c r="D129" s="62">
        <v>147358.57079999999</v>
      </c>
      <c r="E129" s="63">
        <v>1</v>
      </c>
      <c r="F129" s="64">
        <f t="shared" si="20"/>
        <v>147358.57079999999</v>
      </c>
    </row>
    <row r="130" spans="1:10" x14ac:dyDescent="0.25">
      <c r="A130" s="59" t="s">
        <v>181</v>
      </c>
      <c r="B130" s="85" t="s">
        <v>182</v>
      </c>
      <c r="C130" s="61" t="s">
        <v>68</v>
      </c>
      <c r="D130" s="62">
        <v>249474.84239999999</v>
      </c>
      <c r="E130" s="63">
        <v>1</v>
      </c>
      <c r="F130" s="64">
        <f t="shared" si="20"/>
        <v>249474.84239999999</v>
      </c>
    </row>
    <row r="131" spans="1:10" s="195" customFormat="1" x14ac:dyDescent="0.25">
      <c r="A131" s="108" t="s">
        <v>183</v>
      </c>
      <c r="B131" s="109" t="s">
        <v>65</v>
      </c>
      <c r="C131" s="110"/>
      <c r="D131" s="111"/>
      <c r="E131" s="112"/>
      <c r="F131" s="113">
        <f>SUM(F132:F163)</f>
        <v>165059700.63660002</v>
      </c>
      <c r="G131"/>
      <c r="H131"/>
      <c r="I131"/>
      <c r="J131"/>
    </row>
    <row r="132" spans="1:10" x14ac:dyDescent="0.25">
      <c r="A132" s="59" t="s">
        <v>184</v>
      </c>
      <c r="B132" s="85" t="s">
        <v>185</v>
      </c>
      <c r="C132" s="61" t="s">
        <v>63</v>
      </c>
      <c r="D132" s="62">
        <v>860815.94759999996</v>
      </c>
      <c r="E132" s="63">
        <v>1</v>
      </c>
      <c r="F132" s="64">
        <f t="shared" ref="F132:F163" si="21">+D132*E132</f>
        <v>860815.94759999996</v>
      </c>
    </row>
    <row r="133" spans="1:10" x14ac:dyDescent="0.25">
      <c r="A133" s="59" t="s">
        <v>186</v>
      </c>
      <c r="B133" s="85" t="s">
        <v>187</v>
      </c>
      <c r="C133" s="61" t="s">
        <v>63</v>
      </c>
      <c r="D133" s="62">
        <v>386158.05479999998</v>
      </c>
      <c r="E133" s="63">
        <v>0</v>
      </c>
      <c r="F133" s="64">
        <f t="shared" si="21"/>
        <v>0</v>
      </c>
    </row>
    <row r="134" spans="1:10" x14ac:dyDescent="0.25">
      <c r="A134" s="59" t="s">
        <v>188</v>
      </c>
      <c r="B134" s="85" t="s">
        <v>189</v>
      </c>
      <c r="C134" s="61" t="s">
        <v>63</v>
      </c>
      <c r="D134" s="62">
        <v>823978.05</v>
      </c>
      <c r="E134" s="63">
        <v>1</v>
      </c>
      <c r="F134" s="64">
        <f t="shared" si="21"/>
        <v>823978.05</v>
      </c>
    </row>
    <row r="135" spans="1:10" x14ac:dyDescent="0.25">
      <c r="A135" s="59" t="s">
        <v>190</v>
      </c>
      <c r="B135" s="85" t="s">
        <v>191</v>
      </c>
      <c r="C135" s="61" t="s">
        <v>63</v>
      </c>
      <c r="D135" s="62">
        <v>1471135.5876</v>
      </c>
      <c r="E135" s="63">
        <v>0</v>
      </c>
      <c r="F135" s="64">
        <f t="shared" si="21"/>
        <v>0</v>
      </c>
    </row>
    <row r="136" spans="1:10" x14ac:dyDescent="0.25">
      <c r="A136" s="59" t="s">
        <v>192</v>
      </c>
      <c r="B136" s="85" t="s">
        <v>193</v>
      </c>
      <c r="C136" s="61" t="s">
        <v>63</v>
      </c>
      <c r="D136" s="62">
        <v>1569545.2668000001</v>
      </c>
      <c r="E136" s="63">
        <v>1</v>
      </c>
      <c r="F136" s="64">
        <f t="shared" si="21"/>
        <v>1569545.2668000001</v>
      </c>
    </row>
    <row r="137" spans="1:10" x14ac:dyDescent="0.25">
      <c r="A137" s="59" t="s">
        <v>194</v>
      </c>
      <c r="B137" s="85" t="s">
        <v>195</v>
      </c>
      <c r="C137" s="61" t="s">
        <v>63</v>
      </c>
      <c r="D137" s="62">
        <v>335300.02380000002</v>
      </c>
      <c r="E137" s="63">
        <v>1</v>
      </c>
      <c r="F137" s="64">
        <f t="shared" si="21"/>
        <v>335300.02380000002</v>
      </c>
    </row>
    <row r="138" spans="1:10" x14ac:dyDescent="0.25">
      <c r="A138" s="59" t="s">
        <v>196</v>
      </c>
      <c r="B138" s="85" t="s">
        <v>197</v>
      </c>
      <c r="C138" s="61" t="s">
        <v>63</v>
      </c>
      <c r="D138" s="62">
        <v>1600886.0993999999</v>
      </c>
      <c r="E138" s="63">
        <v>2</v>
      </c>
      <c r="F138" s="64">
        <f t="shared" si="21"/>
        <v>3201772.1987999999</v>
      </c>
    </row>
    <row r="139" spans="1:10" x14ac:dyDescent="0.25">
      <c r="A139" s="59" t="s">
        <v>198</v>
      </c>
      <c r="B139" s="85" t="s">
        <v>199</v>
      </c>
      <c r="C139" s="61" t="s">
        <v>63</v>
      </c>
      <c r="D139" s="62">
        <v>557964.31319999998</v>
      </c>
      <c r="E139" s="63">
        <v>1</v>
      </c>
      <c r="F139" s="64">
        <f t="shared" si="21"/>
        <v>557964.31319999998</v>
      </c>
    </row>
    <row r="140" spans="1:10" x14ac:dyDescent="0.25">
      <c r="A140" s="59" t="s">
        <v>200</v>
      </c>
      <c r="B140" s="85" t="s">
        <v>201</v>
      </c>
      <c r="C140" s="61" t="s">
        <v>63</v>
      </c>
      <c r="D140" s="62">
        <v>445562.42219999997</v>
      </c>
      <c r="E140" s="63">
        <v>1</v>
      </c>
      <c r="F140" s="64">
        <f t="shared" si="21"/>
        <v>445562.42219999997</v>
      </c>
    </row>
    <row r="141" spans="1:10" x14ac:dyDescent="0.25">
      <c r="A141" s="59" t="s">
        <v>202</v>
      </c>
      <c r="B141" s="85" t="s">
        <v>203</v>
      </c>
      <c r="C141" s="61" t="s">
        <v>63</v>
      </c>
      <c r="D141" s="62">
        <v>295175.52120000002</v>
      </c>
      <c r="E141" s="63">
        <v>2</v>
      </c>
      <c r="F141" s="64">
        <f t="shared" si="21"/>
        <v>590351.04240000003</v>
      </c>
    </row>
    <row r="142" spans="1:10" x14ac:dyDescent="0.25">
      <c r="A142" s="59" t="s">
        <v>204</v>
      </c>
      <c r="B142" s="85" t="s">
        <v>205</v>
      </c>
      <c r="C142" s="61" t="s">
        <v>63</v>
      </c>
      <c r="D142" s="62">
        <v>714468.37139999995</v>
      </c>
      <c r="E142" s="63">
        <v>1</v>
      </c>
      <c r="F142" s="64">
        <f t="shared" si="21"/>
        <v>714468.37139999995</v>
      </c>
    </row>
    <row r="143" spans="1:10" x14ac:dyDescent="0.25">
      <c r="A143" s="59" t="s">
        <v>206</v>
      </c>
      <c r="B143" s="85" t="s">
        <v>207</v>
      </c>
      <c r="C143" s="61" t="s">
        <v>63</v>
      </c>
      <c r="D143" s="62">
        <v>308520.88260000001</v>
      </c>
      <c r="E143" s="63">
        <v>2</v>
      </c>
      <c r="F143" s="64">
        <f t="shared" si="21"/>
        <v>617041.76520000002</v>
      </c>
    </row>
    <row r="144" spans="1:10" x14ac:dyDescent="0.25">
      <c r="A144" s="59" t="s">
        <v>208</v>
      </c>
      <c r="B144" s="85" t="s">
        <v>209</v>
      </c>
      <c r="C144" s="61" t="s">
        <v>63</v>
      </c>
      <c r="D144" s="62">
        <v>1659341.1324</v>
      </c>
      <c r="E144" s="63">
        <v>1</v>
      </c>
      <c r="F144" s="64">
        <f t="shared" si="21"/>
        <v>1659341.1324</v>
      </c>
    </row>
    <row r="145" spans="1:6" x14ac:dyDescent="0.25">
      <c r="A145" s="59" t="s">
        <v>210</v>
      </c>
      <c r="B145" s="85" t="s">
        <v>211</v>
      </c>
      <c r="C145" s="61" t="s">
        <v>63</v>
      </c>
      <c r="D145" s="62">
        <v>651230.60100000002</v>
      </c>
      <c r="E145" s="63">
        <v>1</v>
      </c>
      <c r="F145" s="64">
        <f t="shared" si="21"/>
        <v>651230.60100000002</v>
      </c>
    </row>
    <row r="146" spans="1:6" x14ac:dyDescent="0.25">
      <c r="A146" s="59" t="s">
        <v>212</v>
      </c>
      <c r="B146" s="85" t="s">
        <v>213</v>
      </c>
      <c r="C146" s="61" t="s">
        <v>63</v>
      </c>
      <c r="D146" s="62">
        <v>397396.4988</v>
      </c>
      <c r="E146" s="63">
        <v>1</v>
      </c>
      <c r="F146" s="64">
        <f t="shared" si="21"/>
        <v>397396.4988</v>
      </c>
    </row>
    <row r="147" spans="1:6" x14ac:dyDescent="0.25">
      <c r="A147" s="59" t="s">
        <v>214</v>
      </c>
      <c r="B147" s="85" t="s">
        <v>215</v>
      </c>
      <c r="C147" s="61" t="s">
        <v>63</v>
      </c>
      <c r="D147" s="62">
        <v>212591.5722</v>
      </c>
      <c r="E147" s="63">
        <v>2</v>
      </c>
      <c r="F147" s="64">
        <f t="shared" si="21"/>
        <v>425183.14439999999</v>
      </c>
    </row>
    <row r="148" spans="1:6" x14ac:dyDescent="0.25">
      <c r="A148" s="59" t="s">
        <v>216</v>
      </c>
      <c r="B148" s="85" t="s">
        <v>217</v>
      </c>
      <c r="C148" s="61" t="s">
        <v>63</v>
      </c>
      <c r="D148" s="62">
        <v>600491.23679999996</v>
      </c>
      <c r="E148" s="63">
        <v>10</v>
      </c>
      <c r="F148" s="64">
        <f t="shared" si="21"/>
        <v>6004912.3679999998</v>
      </c>
    </row>
    <row r="149" spans="1:6" x14ac:dyDescent="0.25">
      <c r="A149" s="59" t="s">
        <v>218</v>
      </c>
      <c r="B149" s="85" t="s">
        <v>219</v>
      </c>
      <c r="C149" s="61" t="s">
        <v>63</v>
      </c>
      <c r="D149" s="62">
        <v>2884915.5551999998</v>
      </c>
      <c r="E149" s="63">
        <v>20</v>
      </c>
      <c r="F149" s="64">
        <f t="shared" si="21"/>
        <v>57698311.103999995</v>
      </c>
    </row>
    <row r="150" spans="1:6" x14ac:dyDescent="0.25">
      <c r="A150" s="59" t="s">
        <v>220</v>
      </c>
      <c r="B150" s="85" t="s">
        <v>221</v>
      </c>
      <c r="C150" s="61" t="s">
        <v>63</v>
      </c>
      <c r="D150" s="62">
        <v>173170.92660000001</v>
      </c>
      <c r="E150" s="63">
        <v>10</v>
      </c>
      <c r="F150" s="64">
        <f t="shared" si="21"/>
        <v>1731709.2660000001</v>
      </c>
    </row>
    <row r="151" spans="1:6" x14ac:dyDescent="0.25">
      <c r="A151" s="59" t="s">
        <v>222</v>
      </c>
      <c r="B151" s="85" t="s">
        <v>223</v>
      </c>
      <c r="C151" s="61" t="s">
        <v>63</v>
      </c>
      <c r="D151" s="62">
        <v>130517.1924</v>
      </c>
      <c r="E151" s="63">
        <v>10</v>
      </c>
      <c r="F151" s="64">
        <f t="shared" si="21"/>
        <v>1305171.9240000001</v>
      </c>
    </row>
    <row r="152" spans="1:6" x14ac:dyDescent="0.25">
      <c r="A152" s="59" t="s">
        <v>224</v>
      </c>
      <c r="B152" s="85" t="s">
        <v>225</v>
      </c>
      <c r="C152" s="61" t="s">
        <v>63</v>
      </c>
      <c r="D152" s="62">
        <v>40949.353199999998</v>
      </c>
      <c r="E152" s="63">
        <v>2</v>
      </c>
      <c r="F152" s="64">
        <f t="shared" si="21"/>
        <v>81898.706399999995</v>
      </c>
    </row>
    <row r="153" spans="1:6" x14ac:dyDescent="0.25">
      <c r="A153" s="59" t="s">
        <v>226</v>
      </c>
      <c r="B153" s="85" t="s">
        <v>227</v>
      </c>
      <c r="C153" s="61" t="s">
        <v>63</v>
      </c>
      <c r="D153" s="62">
        <v>571267.79220000003</v>
      </c>
      <c r="E153" s="63">
        <v>7</v>
      </c>
      <c r="F153" s="64">
        <f t="shared" si="21"/>
        <v>3998874.5454000002</v>
      </c>
    </row>
    <row r="154" spans="1:6" x14ac:dyDescent="0.25">
      <c r="A154" s="59" t="s">
        <v>228</v>
      </c>
      <c r="B154" s="85" t="s">
        <v>229</v>
      </c>
      <c r="C154" s="61" t="s">
        <v>63</v>
      </c>
      <c r="D154" s="62">
        <v>1898374.4598000001</v>
      </c>
      <c r="E154" s="63">
        <v>28</v>
      </c>
      <c r="F154" s="64">
        <f t="shared" si="21"/>
        <v>53154484.874400005</v>
      </c>
    </row>
    <row r="155" spans="1:6" x14ac:dyDescent="0.25">
      <c r="A155" s="59" t="s">
        <v>230</v>
      </c>
      <c r="B155" s="85" t="s">
        <v>231</v>
      </c>
      <c r="C155" s="61" t="s">
        <v>63</v>
      </c>
      <c r="D155" s="62">
        <v>122460.6474</v>
      </c>
      <c r="E155" s="63">
        <v>4</v>
      </c>
      <c r="F155" s="64">
        <f t="shared" si="21"/>
        <v>489842.58960000001</v>
      </c>
    </row>
    <row r="156" spans="1:6" x14ac:dyDescent="0.25">
      <c r="A156" s="59" t="s">
        <v>232</v>
      </c>
      <c r="B156" s="85" t="s">
        <v>233</v>
      </c>
      <c r="C156" s="61" t="s">
        <v>63</v>
      </c>
      <c r="D156" s="62">
        <v>1636615.2767999999</v>
      </c>
      <c r="E156" s="63">
        <v>4</v>
      </c>
      <c r="F156" s="64">
        <f t="shared" si="21"/>
        <v>6546461.1071999995</v>
      </c>
    </row>
    <row r="157" spans="1:6" x14ac:dyDescent="0.25">
      <c r="A157" s="59" t="s">
        <v>234</v>
      </c>
      <c r="B157" s="85" t="s">
        <v>235</v>
      </c>
      <c r="C157" s="61" t="s">
        <v>63</v>
      </c>
      <c r="D157" s="62">
        <v>273160.50300000003</v>
      </c>
      <c r="E157" s="63">
        <v>28</v>
      </c>
      <c r="F157" s="64">
        <f t="shared" si="21"/>
        <v>7648494.0840000007</v>
      </c>
    </row>
    <row r="158" spans="1:6" x14ac:dyDescent="0.25">
      <c r="A158" s="59" t="s">
        <v>236</v>
      </c>
      <c r="B158" s="85" t="s">
        <v>237</v>
      </c>
      <c r="C158" s="61" t="s">
        <v>63</v>
      </c>
      <c r="D158" s="62">
        <v>30863.838599999999</v>
      </c>
      <c r="E158" s="63">
        <v>9</v>
      </c>
      <c r="F158" s="64">
        <f t="shared" si="21"/>
        <v>277774.54739999998</v>
      </c>
    </row>
    <row r="159" spans="1:6" x14ac:dyDescent="0.25">
      <c r="A159" s="59" t="s">
        <v>238</v>
      </c>
      <c r="B159" s="85" t="s">
        <v>239</v>
      </c>
      <c r="C159" s="61" t="s">
        <v>63</v>
      </c>
      <c r="D159" s="62">
        <v>120222.26579999999</v>
      </c>
      <c r="E159" s="63">
        <v>31</v>
      </c>
      <c r="F159" s="64">
        <f t="shared" si="21"/>
        <v>3726890.2397999996</v>
      </c>
    </row>
    <row r="160" spans="1:6" x14ac:dyDescent="0.25">
      <c r="A160" s="59" t="s">
        <v>240</v>
      </c>
      <c r="B160" s="85" t="s">
        <v>241</v>
      </c>
      <c r="C160" s="61" t="s">
        <v>63</v>
      </c>
      <c r="D160" s="62">
        <v>1323644.3892000001</v>
      </c>
      <c r="E160" s="63">
        <v>3</v>
      </c>
      <c r="F160" s="64">
        <f t="shared" si="21"/>
        <v>3970933.1676000003</v>
      </c>
    </row>
    <row r="161" spans="1:10" x14ac:dyDescent="0.25">
      <c r="A161" s="59" t="s">
        <v>242</v>
      </c>
      <c r="B161" s="85" t="s">
        <v>243</v>
      </c>
      <c r="C161" s="61" t="s">
        <v>63</v>
      </c>
      <c r="D161" s="62">
        <v>485036.58419999998</v>
      </c>
      <c r="E161" s="63">
        <v>10</v>
      </c>
      <c r="F161" s="64">
        <f t="shared" si="21"/>
        <v>4850365.8420000002</v>
      </c>
    </row>
    <row r="162" spans="1:10" x14ac:dyDescent="0.25">
      <c r="A162" s="59" t="s">
        <v>244</v>
      </c>
      <c r="B162" s="85" t="s">
        <v>245</v>
      </c>
      <c r="C162" s="61" t="s">
        <v>63</v>
      </c>
      <c r="D162" s="62">
        <v>246674.5386</v>
      </c>
      <c r="E162" s="63">
        <v>2</v>
      </c>
      <c r="F162" s="64">
        <f t="shared" si="21"/>
        <v>493349.0772</v>
      </c>
    </row>
    <row r="163" spans="1:10" x14ac:dyDescent="0.25">
      <c r="A163" s="59" t="s">
        <v>246</v>
      </c>
      <c r="B163" s="85" t="s">
        <v>247</v>
      </c>
      <c r="C163" s="61" t="s">
        <v>63</v>
      </c>
      <c r="D163" s="62">
        <v>115138.2078</v>
      </c>
      <c r="E163" s="63">
        <v>2</v>
      </c>
      <c r="F163" s="64">
        <f t="shared" si="21"/>
        <v>230276.41560000001</v>
      </c>
    </row>
    <row r="164" spans="1:10" s="195" customFormat="1" x14ac:dyDescent="0.25">
      <c r="A164" s="108" t="s">
        <v>248</v>
      </c>
      <c r="B164" s="109" t="s">
        <v>249</v>
      </c>
      <c r="C164" s="110"/>
      <c r="D164" s="111"/>
      <c r="E164" s="112"/>
      <c r="F164" s="113">
        <f>SUM(F165:F179)</f>
        <v>179122597.1304</v>
      </c>
      <c r="G164"/>
      <c r="H164"/>
      <c r="I164"/>
      <c r="J164"/>
    </row>
    <row r="165" spans="1:10" x14ac:dyDescent="0.25">
      <c r="A165" s="59" t="s">
        <v>250</v>
      </c>
      <c r="B165" s="85" t="s">
        <v>251</v>
      </c>
      <c r="C165" s="61" t="s">
        <v>63</v>
      </c>
      <c r="D165" s="62">
        <v>561850.06920000003</v>
      </c>
      <c r="E165" s="63">
        <v>0</v>
      </c>
      <c r="F165" s="64">
        <f>+D165*E165</f>
        <v>0</v>
      </c>
    </row>
    <row r="166" spans="1:10" x14ac:dyDescent="0.25">
      <c r="A166" s="59" t="s">
        <v>252</v>
      </c>
      <c r="B166" s="85" t="s">
        <v>253</v>
      </c>
      <c r="C166" s="61" t="s">
        <v>63</v>
      </c>
      <c r="D166" s="62">
        <v>1678505.8206</v>
      </c>
      <c r="E166" s="63">
        <v>1</v>
      </c>
      <c r="F166" s="64">
        <f t="shared" ref="F166:F179" si="22">+D166*E166</f>
        <v>1678505.8206</v>
      </c>
    </row>
    <row r="167" spans="1:10" x14ac:dyDescent="0.25">
      <c r="A167" s="59" t="s">
        <v>254</v>
      </c>
      <c r="B167" s="85" t="s">
        <v>255</v>
      </c>
      <c r="C167" s="61" t="s">
        <v>63</v>
      </c>
      <c r="D167" s="62">
        <v>2277662.6376</v>
      </c>
      <c r="E167" s="63">
        <v>1</v>
      </c>
      <c r="F167" s="64">
        <f t="shared" si="22"/>
        <v>2277662.6376</v>
      </c>
    </row>
    <row r="168" spans="1:10" x14ac:dyDescent="0.25">
      <c r="A168" s="59" t="s">
        <v>256</v>
      </c>
      <c r="B168" s="85" t="s">
        <v>257</v>
      </c>
      <c r="C168" s="61" t="s">
        <v>63</v>
      </c>
      <c r="D168" s="62">
        <v>2496477.2363999998</v>
      </c>
      <c r="E168" s="63">
        <v>2</v>
      </c>
      <c r="F168" s="64">
        <f t="shared" si="22"/>
        <v>4992954.4727999996</v>
      </c>
    </row>
    <row r="169" spans="1:10" x14ac:dyDescent="0.25">
      <c r="A169" s="59" t="s">
        <v>258</v>
      </c>
      <c r="B169" s="85" t="s">
        <v>259</v>
      </c>
      <c r="C169" s="61" t="s">
        <v>63</v>
      </c>
      <c r="D169" s="62">
        <v>3367654.4243999999</v>
      </c>
      <c r="E169" s="63">
        <v>29</v>
      </c>
      <c r="F169" s="64">
        <f t="shared" si="22"/>
        <v>97661978.307599992</v>
      </c>
    </row>
    <row r="170" spans="1:10" x14ac:dyDescent="0.25">
      <c r="A170" s="59" t="s">
        <v>260</v>
      </c>
      <c r="B170" s="85" t="s">
        <v>261</v>
      </c>
      <c r="C170" s="61" t="s">
        <v>63</v>
      </c>
      <c r="D170" s="62">
        <v>980771.79480000003</v>
      </c>
      <c r="E170" s="63">
        <v>1</v>
      </c>
      <c r="F170" s="64">
        <f t="shared" si="22"/>
        <v>980771.79480000003</v>
      </c>
    </row>
    <row r="171" spans="1:10" x14ac:dyDescent="0.25">
      <c r="A171" s="59" t="s">
        <v>262</v>
      </c>
      <c r="B171" s="85" t="s">
        <v>263</v>
      </c>
      <c r="C171" s="61" t="s">
        <v>63</v>
      </c>
      <c r="D171" s="62">
        <v>293280.34259999997</v>
      </c>
      <c r="E171" s="63">
        <v>1</v>
      </c>
      <c r="F171" s="64">
        <f t="shared" si="22"/>
        <v>293280.34259999997</v>
      </c>
    </row>
    <row r="172" spans="1:10" x14ac:dyDescent="0.25">
      <c r="A172" s="59" t="s">
        <v>264</v>
      </c>
      <c r="B172" s="85" t="s">
        <v>265</v>
      </c>
      <c r="C172" s="61" t="s">
        <v>63</v>
      </c>
      <c r="D172" s="62">
        <v>281703.3492</v>
      </c>
      <c r="E172" s="63">
        <v>1</v>
      </c>
      <c r="F172" s="64">
        <f t="shared" si="22"/>
        <v>281703.3492</v>
      </c>
    </row>
    <row r="173" spans="1:10" x14ac:dyDescent="0.25">
      <c r="A173" s="59" t="s">
        <v>266</v>
      </c>
      <c r="B173" s="85" t="s">
        <v>267</v>
      </c>
      <c r="C173" s="61" t="s">
        <v>63</v>
      </c>
      <c r="D173" s="62">
        <v>1871396.3772</v>
      </c>
      <c r="E173" s="63">
        <v>1</v>
      </c>
      <c r="F173" s="64">
        <f t="shared" si="22"/>
        <v>1871396.3772</v>
      </c>
    </row>
    <row r="174" spans="1:10" x14ac:dyDescent="0.25">
      <c r="A174" s="59" t="s">
        <v>268</v>
      </c>
      <c r="B174" s="85" t="s">
        <v>269</v>
      </c>
      <c r="C174" s="61" t="s">
        <v>63</v>
      </c>
      <c r="D174" s="62">
        <v>3022115.3171999999</v>
      </c>
      <c r="E174" s="63">
        <v>20</v>
      </c>
      <c r="F174" s="64">
        <f t="shared" si="22"/>
        <v>60442306.343999997</v>
      </c>
    </row>
    <row r="175" spans="1:10" x14ac:dyDescent="0.25">
      <c r="A175" s="59" t="s">
        <v>270</v>
      </c>
      <c r="B175" s="85" t="s">
        <v>271</v>
      </c>
      <c r="C175" s="61" t="s">
        <v>63</v>
      </c>
      <c r="D175" s="62">
        <v>3095937.7007999998</v>
      </c>
      <c r="E175" s="63">
        <v>2</v>
      </c>
      <c r="F175" s="64">
        <f t="shared" si="22"/>
        <v>6191875.4015999995</v>
      </c>
    </row>
    <row r="176" spans="1:10" x14ac:dyDescent="0.25">
      <c r="A176" s="59" t="s">
        <v>272</v>
      </c>
      <c r="B176" s="85" t="s">
        <v>273</v>
      </c>
      <c r="C176" s="61" t="s">
        <v>63</v>
      </c>
      <c r="D176" s="62">
        <v>4270506.3408000004</v>
      </c>
      <c r="E176" s="63">
        <v>0</v>
      </c>
      <c r="F176" s="64">
        <f t="shared" si="22"/>
        <v>0</v>
      </c>
    </row>
    <row r="177" spans="1:10" x14ac:dyDescent="0.25">
      <c r="A177" s="59" t="s">
        <v>274</v>
      </c>
      <c r="B177" s="85" t="s">
        <v>275</v>
      </c>
      <c r="C177" s="61" t="s">
        <v>63</v>
      </c>
      <c r="D177" s="62">
        <v>1089320.5049999999</v>
      </c>
      <c r="E177" s="63">
        <v>1</v>
      </c>
      <c r="F177" s="64">
        <f t="shared" si="22"/>
        <v>1089320.5049999999</v>
      </c>
    </row>
    <row r="178" spans="1:10" x14ac:dyDescent="0.25">
      <c r="A178" s="59" t="s">
        <v>276</v>
      </c>
      <c r="B178" s="85" t="s">
        <v>277</v>
      </c>
      <c r="C178" s="61" t="s">
        <v>63</v>
      </c>
      <c r="D178" s="62">
        <v>145048.05840000001</v>
      </c>
      <c r="E178" s="63">
        <v>2</v>
      </c>
      <c r="F178" s="64">
        <f t="shared" si="22"/>
        <v>290096.11680000002</v>
      </c>
    </row>
    <row r="179" spans="1:10" x14ac:dyDescent="0.25">
      <c r="A179" s="59" t="s">
        <v>278</v>
      </c>
      <c r="B179" s="85" t="s">
        <v>279</v>
      </c>
      <c r="C179" s="61" t="s">
        <v>63</v>
      </c>
      <c r="D179" s="62">
        <v>1070745.6606000001</v>
      </c>
      <c r="E179" s="63">
        <v>1</v>
      </c>
      <c r="F179" s="64">
        <f t="shared" si="22"/>
        <v>1070745.6606000001</v>
      </c>
    </row>
    <row r="180" spans="1:10" s="195" customFormat="1" x14ac:dyDescent="0.25">
      <c r="A180" s="108" t="s">
        <v>280</v>
      </c>
      <c r="B180" s="109" t="s">
        <v>281</v>
      </c>
      <c r="C180" s="110"/>
      <c r="D180" s="111"/>
      <c r="E180" s="112"/>
      <c r="F180" s="113">
        <f>SUM(F181:F205)</f>
        <v>27132312.211199999</v>
      </c>
      <c r="G180"/>
      <c r="H180"/>
      <c r="I180"/>
      <c r="J180"/>
    </row>
    <row r="181" spans="1:10" x14ac:dyDescent="0.25">
      <c r="A181" s="59" t="s">
        <v>282</v>
      </c>
      <c r="B181" s="85" t="s">
        <v>283</v>
      </c>
      <c r="C181" s="61" t="s">
        <v>63</v>
      </c>
      <c r="D181" s="62">
        <v>383172.77039999998</v>
      </c>
      <c r="E181" s="63">
        <v>2</v>
      </c>
      <c r="F181" s="64">
        <f t="shared" ref="F181:F205" si="23">+D181*E181</f>
        <v>766345.54079999996</v>
      </c>
    </row>
    <row r="182" spans="1:10" x14ac:dyDescent="0.25">
      <c r="A182" s="59" t="s">
        <v>284</v>
      </c>
      <c r="B182" s="85" t="s">
        <v>285</v>
      </c>
      <c r="C182" s="61" t="s">
        <v>63</v>
      </c>
      <c r="D182" s="62">
        <v>1653286.7988</v>
      </c>
      <c r="E182" s="63">
        <v>5</v>
      </c>
      <c r="F182" s="64">
        <f t="shared" si="23"/>
        <v>8266433.9939999999</v>
      </c>
    </row>
    <row r="183" spans="1:10" x14ac:dyDescent="0.25">
      <c r="A183" s="59" t="s">
        <v>286</v>
      </c>
      <c r="B183" s="85" t="s">
        <v>287</v>
      </c>
      <c r="C183" s="61" t="s">
        <v>63</v>
      </c>
      <c r="D183" s="62">
        <v>474186.71580000001</v>
      </c>
      <c r="E183" s="63">
        <v>0</v>
      </c>
      <c r="F183" s="64">
        <f t="shared" si="23"/>
        <v>0</v>
      </c>
    </row>
    <row r="184" spans="1:10" x14ac:dyDescent="0.25">
      <c r="A184" s="59" t="s">
        <v>288</v>
      </c>
      <c r="B184" s="85" t="s">
        <v>289</v>
      </c>
      <c r="C184" s="61" t="s">
        <v>63</v>
      </c>
      <c r="D184" s="62">
        <v>349357.386</v>
      </c>
      <c r="E184" s="63">
        <v>0</v>
      </c>
      <c r="F184" s="64">
        <f t="shared" si="23"/>
        <v>0</v>
      </c>
    </row>
    <row r="185" spans="1:10" x14ac:dyDescent="0.25">
      <c r="A185" s="59" t="s">
        <v>290</v>
      </c>
      <c r="B185" s="85" t="s">
        <v>291</v>
      </c>
      <c r="C185" s="61" t="s">
        <v>63</v>
      </c>
      <c r="D185" s="62">
        <v>380835.49979999999</v>
      </c>
      <c r="E185" s="63">
        <v>2</v>
      </c>
      <c r="F185" s="64">
        <f t="shared" si="23"/>
        <v>761670.99959999998</v>
      </c>
    </row>
    <row r="186" spans="1:10" x14ac:dyDescent="0.25">
      <c r="A186" s="59" t="s">
        <v>292</v>
      </c>
      <c r="B186" s="85" t="s">
        <v>293</v>
      </c>
      <c r="C186" s="61" t="s">
        <v>63</v>
      </c>
      <c r="D186" s="62">
        <v>173073.201</v>
      </c>
      <c r="E186" s="63">
        <v>4</v>
      </c>
      <c r="F186" s="64">
        <f t="shared" si="23"/>
        <v>692292.804</v>
      </c>
    </row>
    <row r="187" spans="1:10" x14ac:dyDescent="0.25">
      <c r="A187" s="59" t="s">
        <v>294</v>
      </c>
      <c r="B187" s="85" t="s">
        <v>295</v>
      </c>
      <c r="C187" s="61" t="s">
        <v>63</v>
      </c>
      <c r="D187" s="62">
        <v>1600612.7004</v>
      </c>
      <c r="E187" s="63">
        <v>1</v>
      </c>
      <c r="F187" s="64">
        <f t="shared" si="23"/>
        <v>1600612.7004</v>
      </c>
    </row>
    <row r="188" spans="1:10" x14ac:dyDescent="0.25">
      <c r="A188" s="59" t="s">
        <v>296</v>
      </c>
      <c r="B188" s="85" t="s">
        <v>297</v>
      </c>
      <c r="C188" s="61" t="s">
        <v>63</v>
      </c>
      <c r="D188" s="62">
        <v>735865.62419999996</v>
      </c>
      <c r="E188" s="63">
        <v>1</v>
      </c>
      <c r="F188" s="64">
        <f t="shared" si="23"/>
        <v>735865.62419999996</v>
      </c>
    </row>
    <row r="189" spans="1:10" x14ac:dyDescent="0.25">
      <c r="A189" s="59" t="s">
        <v>298</v>
      </c>
      <c r="B189" s="85" t="s">
        <v>299</v>
      </c>
      <c r="C189" s="61" t="s">
        <v>63</v>
      </c>
      <c r="D189" s="62">
        <v>157995.53700000001</v>
      </c>
      <c r="E189" s="63">
        <v>2</v>
      </c>
      <c r="F189" s="64">
        <f t="shared" si="23"/>
        <v>315991.07400000002</v>
      </c>
    </row>
    <row r="190" spans="1:10" x14ac:dyDescent="0.25">
      <c r="A190" s="59" t="s">
        <v>300</v>
      </c>
      <c r="B190" s="85" t="s">
        <v>301</v>
      </c>
      <c r="C190" s="61" t="s">
        <v>63</v>
      </c>
      <c r="D190" s="62">
        <v>172368.18059999999</v>
      </c>
      <c r="E190" s="63">
        <v>1</v>
      </c>
      <c r="F190" s="64">
        <f t="shared" si="23"/>
        <v>172368.18059999999</v>
      </c>
    </row>
    <row r="191" spans="1:10" x14ac:dyDescent="0.25">
      <c r="A191" s="59" t="s">
        <v>302</v>
      </c>
      <c r="B191" s="85" t="s">
        <v>303</v>
      </c>
      <c r="C191" s="61" t="s">
        <v>63</v>
      </c>
      <c r="D191" s="62">
        <v>268504.57620000001</v>
      </c>
      <c r="E191" s="63">
        <v>1</v>
      </c>
      <c r="F191" s="64">
        <f t="shared" si="23"/>
        <v>268504.57620000001</v>
      </c>
    </row>
    <row r="192" spans="1:10" x14ac:dyDescent="0.25">
      <c r="A192" s="59" t="s">
        <v>304</v>
      </c>
      <c r="B192" s="85" t="s">
        <v>305</v>
      </c>
      <c r="C192" s="61" t="s">
        <v>63</v>
      </c>
      <c r="D192" s="62">
        <v>701088.10800000001</v>
      </c>
      <c r="E192" s="63">
        <v>2</v>
      </c>
      <c r="F192" s="64">
        <f t="shared" si="23"/>
        <v>1402176.216</v>
      </c>
    </row>
    <row r="193" spans="1:10" x14ac:dyDescent="0.25">
      <c r="A193" s="59" t="s">
        <v>306</v>
      </c>
      <c r="B193" s="85" t="s">
        <v>307</v>
      </c>
      <c r="C193" s="61" t="s">
        <v>63</v>
      </c>
      <c r="D193" s="62">
        <v>269959.98959999997</v>
      </c>
      <c r="E193" s="63">
        <v>1</v>
      </c>
      <c r="F193" s="64">
        <f t="shared" si="23"/>
        <v>269959.98959999997</v>
      </c>
    </row>
    <row r="194" spans="1:10" x14ac:dyDescent="0.25">
      <c r="A194" s="59" t="s">
        <v>308</v>
      </c>
      <c r="B194" s="85" t="s">
        <v>309</v>
      </c>
      <c r="C194" s="61" t="s">
        <v>63</v>
      </c>
      <c r="D194" s="62">
        <v>57200.887799999997</v>
      </c>
      <c r="E194" s="63">
        <v>1</v>
      </c>
      <c r="F194" s="64">
        <f t="shared" si="23"/>
        <v>57200.887799999997</v>
      </c>
    </row>
    <row r="195" spans="1:10" x14ac:dyDescent="0.25">
      <c r="A195" s="59" t="s">
        <v>310</v>
      </c>
      <c r="B195" s="85" t="s">
        <v>311</v>
      </c>
      <c r="C195" s="61" t="s">
        <v>63</v>
      </c>
      <c r="D195" s="62">
        <v>412353.1692</v>
      </c>
      <c r="E195" s="63">
        <v>1</v>
      </c>
      <c r="F195" s="64">
        <f t="shared" si="23"/>
        <v>412353.1692</v>
      </c>
    </row>
    <row r="196" spans="1:10" x14ac:dyDescent="0.25">
      <c r="A196" s="59" t="s">
        <v>312</v>
      </c>
      <c r="B196" s="85" t="s">
        <v>313</v>
      </c>
      <c r="C196" s="61" t="s">
        <v>63</v>
      </c>
      <c r="D196" s="62">
        <v>404328.03600000002</v>
      </c>
      <c r="E196" s="63">
        <v>2</v>
      </c>
      <c r="F196" s="64">
        <f t="shared" si="23"/>
        <v>808656.07200000004</v>
      </c>
    </row>
    <row r="197" spans="1:10" x14ac:dyDescent="0.25">
      <c r="A197" s="59" t="s">
        <v>314</v>
      </c>
      <c r="B197" s="85" t="s">
        <v>315</v>
      </c>
      <c r="C197" s="61" t="s">
        <v>63</v>
      </c>
      <c r="D197" s="62">
        <v>48660.368399999999</v>
      </c>
      <c r="E197" s="63">
        <v>4</v>
      </c>
      <c r="F197" s="64">
        <f t="shared" si="23"/>
        <v>194641.4736</v>
      </c>
    </row>
    <row r="198" spans="1:10" x14ac:dyDescent="0.25">
      <c r="A198" s="59" t="s">
        <v>316</v>
      </c>
      <c r="B198" s="85" t="s">
        <v>317</v>
      </c>
      <c r="C198" s="61" t="s">
        <v>63</v>
      </c>
      <c r="D198" s="62">
        <v>134133.03959999999</v>
      </c>
      <c r="E198" s="63">
        <v>6</v>
      </c>
      <c r="F198" s="64">
        <f t="shared" si="23"/>
        <v>804798.23759999988</v>
      </c>
    </row>
    <row r="199" spans="1:10" x14ac:dyDescent="0.25">
      <c r="A199" s="59" t="s">
        <v>318</v>
      </c>
      <c r="B199" s="85" t="s">
        <v>319</v>
      </c>
      <c r="C199" s="61" t="s">
        <v>63</v>
      </c>
      <c r="D199" s="62">
        <v>47891.360999999997</v>
      </c>
      <c r="E199" s="63">
        <v>100</v>
      </c>
      <c r="F199" s="64">
        <f t="shared" si="23"/>
        <v>4789136.0999999996</v>
      </c>
    </row>
    <row r="200" spans="1:10" x14ac:dyDescent="0.25">
      <c r="A200" s="59" t="s">
        <v>320</v>
      </c>
      <c r="B200" s="85" t="s">
        <v>321</v>
      </c>
      <c r="C200" s="61" t="s">
        <v>63</v>
      </c>
      <c r="D200" s="62">
        <v>155440.71059999999</v>
      </c>
      <c r="E200" s="63">
        <v>0</v>
      </c>
      <c r="F200" s="64">
        <f t="shared" si="23"/>
        <v>0</v>
      </c>
    </row>
    <row r="201" spans="1:10" x14ac:dyDescent="0.25">
      <c r="A201" s="59" t="s">
        <v>322</v>
      </c>
      <c r="B201" s="85" t="s">
        <v>323</v>
      </c>
      <c r="C201" s="61" t="s">
        <v>63</v>
      </c>
      <c r="D201" s="62">
        <v>76305.079199999993</v>
      </c>
      <c r="E201" s="63">
        <v>0</v>
      </c>
      <c r="F201" s="64">
        <f t="shared" si="23"/>
        <v>0</v>
      </c>
    </row>
    <row r="202" spans="1:10" x14ac:dyDescent="0.25">
      <c r="A202" s="59" t="s">
        <v>324</v>
      </c>
      <c r="B202" s="85" t="s">
        <v>325</v>
      </c>
      <c r="C202" s="61" t="s">
        <v>63</v>
      </c>
      <c r="D202" s="62">
        <v>74193.508199999997</v>
      </c>
      <c r="E202" s="63">
        <v>16</v>
      </c>
      <c r="F202" s="64">
        <f t="shared" si="23"/>
        <v>1187096.1311999999</v>
      </c>
    </row>
    <row r="203" spans="1:10" x14ac:dyDescent="0.25">
      <c r="A203" s="59" t="s">
        <v>326</v>
      </c>
      <c r="B203" s="85" t="s">
        <v>327</v>
      </c>
      <c r="C203" s="61" t="s">
        <v>63</v>
      </c>
      <c r="D203" s="62">
        <v>197153.2542</v>
      </c>
      <c r="E203" s="63">
        <v>18</v>
      </c>
      <c r="F203" s="64">
        <f t="shared" si="23"/>
        <v>3548758.5756000001</v>
      </c>
    </row>
    <row r="204" spans="1:10" x14ac:dyDescent="0.25">
      <c r="A204" s="59" t="s">
        <v>328</v>
      </c>
      <c r="B204" s="85" t="s">
        <v>329</v>
      </c>
      <c r="C204" s="61" t="s">
        <v>63</v>
      </c>
      <c r="D204" s="62">
        <v>1094610.4848</v>
      </c>
      <c r="E204" s="63">
        <v>0</v>
      </c>
      <c r="F204" s="64">
        <f t="shared" si="23"/>
        <v>0</v>
      </c>
    </row>
    <row r="205" spans="1:10" x14ac:dyDescent="0.25">
      <c r="A205" s="59" t="s">
        <v>330</v>
      </c>
      <c r="B205" s="85" t="s">
        <v>331</v>
      </c>
      <c r="C205" s="61" t="s">
        <v>63</v>
      </c>
      <c r="D205" s="62">
        <v>77449.864799999996</v>
      </c>
      <c r="E205" s="63">
        <v>1</v>
      </c>
      <c r="F205" s="64">
        <f t="shared" si="23"/>
        <v>77449.864799999996</v>
      </c>
    </row>
    <row r="206" spans="1:10" s="195" customFormat="1" x14ac:dyDescent="0.25">
      <c r="A206" s="108" t="s">
        <v>332</v>
      </c>
      <c r="B206" s="109" t="s">
        <v>333</v>
      </c>
      <c r="C206" s="110"/>
      <c r="D206" s="111"/>
      <c r="E206" s="112"/>
      <c r="F206" s="113">
        <f>SUM(F207:F210)</f>
        <v>28018186.6314</v>
      </c>
      <c r="G206"/>
      <c r="H206"/>
      <c r="I206"/>
      <c r="J206"/>
    </row>
    <row r="207" spans="1:10" ht="25.5" x14ac:dyDescent="0.25">
      <c r="A207" s="59" t="s">
        <v>334</v>
      </c>
      <c r="B207" s="85" t="s">
        <v>335</v>
      </c>
      <c r="C207" s="61" t="s">
        <v>63</v>
      </c>
      <c r="D207" s="62">
        <v>1049958.0293999999</v>
      </c>
      <c r="E207" s="63">
        <v>0</v>
      </c>
      <c r="F207" s="64">
        <f t="shared" ref="F207:F210" si="24">+D207*E207</f>
        <v>0</v>
      </c>
    </row>
    <row r="208" spans="1:10" ht="25.5" x14ac:dyDescent="0.25">
      <c r="A208" s="59" t="s">
        <v>336</v>
      </c>
      <c r="B208" s="85" t="s">
        <v>337</v>
      </c>
      <c r="C208" s="61" t="s">
        <v>63</v>
      </c>
      <c r="D208" s="62">
        <v>1872905.307</v>
      </c>
      <c r="E208" s="63">
        <v>12</v>
      </c>
      <c r="F208" s="64">
        <f t="shared" si="24"/>
        <v>22474863.684</v>
      </c>
    </row>
    <row r="209" spans="1:10" ht="25.5" x14ac:dyDescent="0.25">
      <c r="A209" s="59" t="s">
        <v>338</v>
      </c>
      <c r="B209" s="85" t="s">
        <v>339</v>
      </c>
      <c r="C209" s="61" t="s">
        <v>63</v>
      </c>
      <c r="D209" s="62">
        <v>2765792.7023999998</v>
      </c>
      <c r="E209" s="63">
        <v>1</v>
      </c>
      <c r="F209" s="64">
        <f t="shared" si="24"/>
        <v>2765792.7023999998</v>
      </c>
    </row>
    <row r="210" spans="1:10" ht="25.5" x14ac:dyDescent="0.25">
      <c r="A210" s="59" t="s">
        <v>340</v>
      </c>
      <c r="B210" s="85" t="s">
        <v>341</v>
      </c>
      <c r="C210" s="61" t="s">
        <v>63</v>
      </c>
      <c r="D210" s="62">
        <v>2777530.2450000001</v>
      </c>
      <c r="E210" s="63">
        <v>1</v>
      </c>
      <c r="F210" s="64">
        <f t="shared" si="24"/>
        <v>2777530.2450000001</v>
      </c>
    </row>
    <row r="211" spans="1:10" s="195" customFormat="1" x14ac:dyDescent="0.25">
      <c r="A211" s="108" t="s">
        <v>342</v>
      </c>
      <c r="B211" s="109" t="s">
        <v>343</v>
      </c>
      <c r="C211" s="110"/>
      <c r="D211" s="111"/>
      <c r="E211" s="112"/>
      <c r="F211" s="113">
        <f>SUM(F212:F229)</f>
        <v>39801274.433423996</v>
      </c>
      <c r="G211"/>
      <c r="H211"/>
      <c r="I211"/>
      <c r="J211"/>
    </row>
    <row r="212" spans="1:10" x14ac:dyDescent="0.25">
      <c r="A212" s="59" t="s">
        <v>344</v>
      </c>
      <c r="B212" s="85" t="s">
        <v>345</v>
      </c>
      <c r="C212" s="61" t="s">
        <v>63</v>
      </c>
      <c r="D212" s="62">
        <v>797546.76540000003</v>
      </c>
      <c r="E212" s="63">
        <v>1</v>
      </c>
      <c r="F212" s="64">
        <f t="shared" ref="F212:F229" si="25">+D212*E212</f>
        <v>797546.76540000003</v>
      </c>
    </row>
    <row r="213" spans="1:10" x14ac:dyDescent="0.25">
      <c r="A213" s="59" t="s">
        <v>346</v>
      </c>
      <c r="B213" s="85" t="s">
        <v>347</v>
      </c>
      <c r="C213" s="61" t="s">
        <v>63</v>
      </c>
      <c r="D213" s="62">
        <v>1929565.2138</v>
      </c>
      <c r="E213" s="63">
        <v>1</v>
      </c>
      <c r="F213" s="64">
        <f t="shared" si="25"/>
        <v>1929565.2138</v>
      </c>
    </row>
    <row r="214" spans="1:10" ht="25.5" x14ac:dyDescent="0.25">
      <c r="A214" s="59" t="s">
        <v>348</v>
      </c>
      <c r="B214" s="85" t="s">
        <v>349</v>
      </c>
      <c r="C214" s="61" t="s">
        <v>63</v>
      </c>
      <c r="D214" s="62">
        <v>1454647.8828</v>
      </c>
      <c r="E214" s="63">
        <v>1</v>
      </c>
      <c r="F214" s="64">
        <f t="shared" si="25"/>
        <v>1454647.8828</v>
      </c>
    </row>
    <row r="215" spans="1:10" ht="25.5" x14ac:dyDescent="0.25">
      <c r="A215" s="59" t="s">
        <v>350</v>
      </c>
      <c r="B215" s="85" t="s">
        <v>351</v>
      </c>
      <c r="C215" s="61" t="s">
        <v>63</v>
      </c>
      <c r="D215" s="62">
        <v>1901127.0641999999</v>
      </c>
      <c r="E215" s="63">
        <v>0</v>
      </c>
      <c r="F215" s="64">
        <f t="shared" si="25"/>
        <v>0</v>
      </c>
    </row>
    <row r="216" spans="1:10" ht="25.5" x14ac:dyDescent="0.25">
      <c r="A216" s="59" t="s">
        <v>352</v>
      </c>
      <c r="B216" s="85" t="s">
        <v>353</v>
      </c>
      <c r="C216" s="61" t="s">
        <v>63</v>
      </c>
      <c r="D216" s="62">
        <v>2374454.0274</v>
      </c>
      <c r="E216" s="63">
        <v>2</v>
      </c>
      <c r="F216" s="64">
        <f t="shared" si="25"/>
        <v>4748908.0548</v>
      </c>
    </row>
    <row r="217" spans="1:10" x14ac:dyDescent="0.25">
      <c r="A217" s="59" t="s">
        <v>354</v>
      </c>
      <c r="B217" s="85" t="s">
        <v>355</v>
      </c>
      <c r="C217" s="61" t="s">
        <v>63</v>
      </c>
      <c r="D217" s="62">
        <v>2994974.3585999999</v>
      </c>
      <c r="E217" s="63">
        <v>2</v>
      </c>
      <c r="F217" s="64">
        <f t="shared" si="25"/>
        <v>5989948.7171999998</v>
      </c>
    </row>
    <row r="218" spans="1:10" x14ac:dyDescent="0.25">
      <c r="A218" s="59" t="s">
        <v>356</v>
      </c>
      <c r="B218" s="85" t="s">
        <v>357</v>
      </c>
      <c r="C218" s="61" t="s">
        <v>63</v>
      </c>
      <c r="D218" s="62">
        <v>203147.09099999999</v>
      </c>
      <c r="E218" s="63">
        <v>2</v>
      </c>
      <c r="F218" s="64">
        <f t="shared" si="25"/>
        <v>406294.18199999997</v>
      </c>
    </row>
    <row r="219" spans="1:10" ht="25.5" x14ac:dyDescent="0.25">
      <c r="A219" s="59" t="s">
        <v>358</v>
      </c>
      <c r="B219" s="85" t="s">
        <v>359</v>
      </c>
      <c r="C219" s="61" t="s">
        <v>63</v>
      </c>
      <c r="D219" s="62">
        <v>2407403.8421999998</v>
      </c>
      <c r="E219" s="63">
        <v>2</v>
      </c>
      <c r="F219" s="64">
        <f t="shared" si="25"/>
        <v>4814807.6843999997</v>
      </c>
    </row>
    <row r="220" spans="1:10" ht="25.5" x14ac:dyDescent="0.25">
      <c r="A220" s="59" t="s">
        <v>360</v>
      </c>
      <c r="B220" s="85" t="s">
        <v>361</v>
      </c>
      <c r="C220" s="61" t="s">
        <v>63</v>
      </c>
      <c r="D220" s="62">
        <v>72343.7022</v>
      </c>
      <c r="E220" s="63">
        <v>3</v>
      </c>
      <c r="F220" s="64">
        <f t="shared" si="25"/>
        <v>217031.1066</v>
      </c>
    </row>
    <row r="221" spans="1:10" x14ac:dyDescent="0.25">
      <c r="A221" s="59" t="s">
        <v>362</v>
      </c>
      <c r="B221" s="85" t="s">
        <v>363</v>
      </c>
      <c r="C221" s="61" t="s">
        <v>63</v>
      </c>
      <c r="D221" s="62">
        <v>112548.4794</v>
      </c>
      <c r="E221" s="63">
        <v>5</v>
      </c>
      <c r="F221" s="64">
        <f t="shared" si="25"/>
        <v>562742.397</v>
      </c>
    </row>
    <row r="222" spans="1:10" x14ac:dyDescent="0.25">
      <c r="A222" s="59" t="s">
        <v>364</v>
      </c>
      <c r="B222" s="85" t="s">
        <v>365</v>
      </c>
      <c r="C222" s="61" t="s">
        <v>63</v>
      </c>
      <c r="D222" s="62">
        <v>185037.6066</v>
      </c>
      <c r="E222" s="63">
        <v>56.64</v>
      </c>
      <c r="F222" s="64">
        <f t="shared" si="25"/>
        <v>10480530.037823999</v>
      </c>
    </row>
    <row r="223" spans="1:10" x14ac:dyDescent="0.25">
      <c r="A223" s="59" t="s">
        <v>366</v>
      </c>
      <c r="B223" s="85" t="s">
        <v>367</v>
      </c>
      <c r="C223" s="61" t="s">
        <v>63</v>
      </c>
      <c r="D223" s="62">
        <v>762486.54299999995</v>
      </c>
      <c r="E223" s="63">
        <v>1</v>
      </c>
      <c r="F223" s="64">
        <f t="shared" si="25"/>
        <v>762486.54299999995</v>
      </c>
    </row>
    <row r="224" spans="1:10" ht="25.5" x14ac:dyDescent="0.25">
      <c r="A224" s="59" t="s">
        <v>368</v>
      </c>
      <c r="B224" s="85" t="s">
        <v>369</v>
      </c>
      <c r="C224" s="61" t="s">
        <v>63</v>
      </c>
      <c r="D224" s="62">
        <v>219085.671</v>
      </c>
      <c r="E224" s="63">
        <v>2</v>
      </c>
      <c r="F224" s="64">
        <f t="shared" si="25"/>
        <v>438171.342</v>
      </c>
    </row>
    <row r="225" spans="1:10" ht="25.5" x14ac:dyDescent="0.25">
      <c r="A225" s="59" t="s">
        <v>370</v>
      </c>
      <c r="B225" s="85" t="s">
        <v>371</v>
      </c>
      <c r="C225" s="61" t="s">
        <v>63</v>
      </c>
      <c r="D225" s="62">
        <v>300380.57280000002</v>
      </c>
      <c r="E225" s="63">
        <v>2</v>
      </c>
      <c r="F225" s="64">
        <f t="shared" si="25"/>
        <v>600761.14560000005</v>
      </c>
    </row>
    <row r="226" spans="1:10" x14ac:dyDescent="0.25">
      <c r="A226" s="59" t="s">
        <v>372</v>
      </c>
      <c r="B226" s="85" t="s">
        <v>373</v>
      </c>
      <c r="C226" s="61" t="s">
        <v>63</v>
      </c>
      <c r="D226" s="62">
        <v>413508.42540000001</v>
      </c>
      <c r="E226" s="63">
        <v>2</v>
      </c>
      <c r="F226" s="64">
        <f t="shared" si="25"/>
        <v>827016.85080000001</v>
      </c>
    </row>
    <row r="227" spans="1:10" x14ac:dyDescent="0.25">
      <c r="A227" s="59" t="s">
        <v>374</v>
      </c>
      <c r="B227" s="85" t="s">
        <v>375</v>
      </c>
      <c r="C227" s="61" t="s">
        <v>63</v>
      </c>
      <c r="D227" s="62">
        <v>2186527.6985999998</v>
      </c>
      <c r="E227" s="63">
        <v>1</v>
      </c>
      <c r="F227" s="64">
        <f t="shared" si="25"/>
        <v>2186527.6985999998</v>
      </c>
    </row>
    <row r="228" spans="1:10" x14ac:dyDescent="0.25">
      <c r="A228" s="59" t="s">
        <v>376</v>
      </c>
      <c r="B228" s="85" t="s">
        <v>377</v>
      </c>
      <c r="C228" s="61" t="s">
        <v>63</v>
      </c>
      <c r="D228" s="62">
        <v>2407403.8421999998</v>
      </c>
      <c r="E228" s="63">
        <v>1</v>
      </c>
      <c r="F228" s="64">
        <f t="shared" si="25"/>
        <v>2407403.8421999998</v>
      </c>
    </row>
    <row r="229" spans="1:10" x14ac:dyDescent="0.25">
      <c r="A229" s="114" t="s">
        <v>378</v>
      </c>
      <c r="B229" s="85" t="s">
        <v>379</v>
      </c>
      <c r="C229" s="61" t="s">
        <v>63</v>
      </c>
      <c r="D229" s="62">
        <v>1176884.9694000001</v>
      </c>
      <c r="E229" s="63">
        <v>1</v>
      </c>
      <c r="F229" s="64">
        <f t="shared" si="25"/>
        <v>1176884.9694000001</v>
      </c>
    </row>
    <row r="230" spans="1:10" s="195" customFormat="1" x14ac:dyDescent="0.25">
      <c r="A230" s="108" t="s">
        <v>380</v>
      </c>
      <c r="B230" s="109" t="s">
        <v>381</v>
      </c>
      <c r="C230" s="110"/>
      <c r="D230" s="111"/>
      <c r="E230" s="112"/>
      <c r="F230" s="113">
        <f>+F231</f>
        <v>0</v>
      </c>
      <c r="G230"/>
      <c r="H230"/>
      <c r="I230"/>
      <c r="J230"/>
    </row>
    <row r="231" spans="1:10" x14ac:dyDescent="0.25">
      <c r="A231" s="59" t="s">
        <v>382</v>
      </c>
      <c r="B231" s="85" t="s">
        <v>383</v>
      </c>
      <c r="C231" s="61" t="s">
        <v>63</v>
      </c>
      <c r="D231" s="62">
        <v>346897.9584</v>
      </c>
      <c r="E231" s="63">
        <v>0</v>
      </c>
      <c r="F231" s="64">
        <f>+D231*E231</f>
        <v>0</v>
      </c>
    </row>
    <row r="232" spans="1:10" s="195" customFormat="1" ht="15.75" thickBot="1" x14ac:dyDescent="0.3">
      <c r="A232" s="115" t="s">
        <v>384</v>
      </c>
      <c r="B232" s="116" t="s">
        <v>385</v>
      </c>
      <c r="C232" s="117"/>
      <c r="D232" s="118"/>
      <c r="E232" s="119"/>
      <c r="F232" s="120">
        <f t="shared" ref="F232" si="26">+D232*E232</f>
        <v>0</v>
      </c>
      <c r="G232"/>
      <c r="H232"/>
      <c r="I232"/>
      <c r="J232"/>
    </row>
    <row r="233" spans="1:10" s="196" customFormat="1" ht="16.5" thickTop="1" x14ac:dyDescent="0.25">
      <c r="A233" s="121" t="s">
        <v>22</v>
      </c>
      <c r="B233" s="122" t="s">
        <v>865</v>
      </c>
      <c r="C233" s="123"/>
      <c r="D233" s="125"/>
      <c r="E233" s="124"/>
      <c r="F233" s="126">
        <f>+F234</f>
        <v>4720848167.2208128</v>
      </c>
      <c r="G233"/>
      <c r="H233"/>
      <c r="I233"/>
      <c r="J233"/>
    </row>
    <row r="234" spans="1:10" s="196" customFormat="1" ht="15.75" x14ac:dyDescent="0.25">
      <c r="A234" s="127"/>
      <c r="B234" s="128" t="s">
        <v>866</v>
      </c>
      <c r="C234" s="129"/>
      <c r="D234" s="131"/>
      <c r="E234" s="130"/>
      <c r="F234" s="132">
        <f>SUM(F235:F260)</f>
        <v>4720848167.2208128</v>
      </c>
      <c r="G234"/>
      <c r="H234"/>
      <c r="I234"/>
      <c r="J234"/>
    </row>
    <row r="235" spans="1:10" s="196" customFormat="1" ht="25.5" x14ac:dyDescent="0.25">
      <c r="A235" s="114" t="s">
        <v>73</v>
      </c>
      <c r="B235" s="133" t="s">
        <v>74</v>
      </c>
      <c r="C235" s="134" t="s">
        <v>68</v>
      </c>
      <c r="D235" s="136">
        <v>65087.576399999998</v>
      </c>
      <c r="E235" s="135">
        <v>1418.5247999999999</v>
      </c>
      <c r="F235" s="137">
        <f t="shared" ref="F235:F260" si="27">+D235*E235</f>
        <v>92328341.295294717</v>
      </c>
      <c r="G235"/>
      <c r="H235"/>
      <c r="I235"/>
      <c r="J235"/>
    </row>
    <row r="236" spans="1:10" s="196" customFormat="1" ht="25.5" x14ac:dyDescent="0.25">
      <c r="A236" s="114" t="s">
        <v>75</v>
      </c>
      <c r="B236" s="133" t="s">
        <v>76</v>
      </c>
      <c r="C236" s="134" t="s">
        <v>68</v>
      </c>
      <c r="D236" s="136">
        <v>89921.512799999997</v>
      </c>
      <c r="E236" s="135">
        <v>573.08159999999998</v>
      </c>
      <c r="F236" s="137">
        <f t="shared" si="27"/>
        <v>51532364.429844476</v>
      </c>
      <c r="G236"/>
      <c r="H236"/>
      <c r="I236"/>
      <c r="J236"/>
    </row>
    <row r="237" spans="1:10" s="196" customFormat="1" ht="25.5" x14ac:dyDescent="0.25">
      <c r="A237" s="114" t="s">
        <v>79</v>
      </c>
      <c r="B237" s="133" t="s">
        <v>80</v>
      </c>
      <c r="C237" s="134" t="s">
        <v>68</v>
      </c>
      <c r="D237" s="136">
        <v>173455.9596</v>
      </c>
      <c r="E237" s="135">
        <v>38.217599999999997</v>
      </c>
      <c r="F237" s="137">
        <f t="shared" si="27"/>
        <v>6629070.4816089598</v>
      </c>
      <c r="G237"/>
      <c r="H237"/>
      <c r="I237"/>
      <c r="J237"/>
    </row>
    <row r="238" spans="1:10" s="196" customFormat="1" ht="25.5" x14ac:dyDescent="0.25">
      <c r="A238" s="114" t="s">
        <v>87</v>
      </c>
      <c r="B238" s="133" t="s">
        <v>88</v>
      </c>
      <c r="C238" s="134" t="s">
        <v>68</v>
      </c>
      <c r="D238" s="136">
        <v>1314505.8821999999</v>
      </c>
      <c r="E238" s="135">
        <v>271.74719999999996</v>
      </c>
      <c r="F238" s="137">
        <f t="shared" si="27"/>
        <v>357213292.87137973</v>
      </c>
      <c r="G238"/>
      <c r="H238"/>
      <c r="I238"/>
      <c r="J238"/>
    </row>
    <row r="239" spans="1:10" s="196" customFormat="1" x14ac:dyDescent="0.25">
      <c r="A239" s="114" t="s">
        <v>867</v>
      </c>
      <c r="B239" s="133" t="s">
        <v>868</v>
      </c>
      <c r="C239" s="134" t="s">
        <v>68</v>
      </c>
      <c r="D239" s="136">
        <v>735101.27040000004</v>
      </c>
      <c r="E239" s="135">
        <v>74.3232</v>
      </c>
      <c r="F239" s="137">
        <f t="shared" si="27"/>
        <v>54635078.740193285</v>
      </c>
      <c r="G239"/>
      <c r="H239"/>
      <c r="I239"/>
      <c r="J239"/>
    </row>
    <row r="240" spans="1:10" s="196" customFormat="1" x14ac:dyDescent="0.25">
      <c r="A240" s="114" t="s">
        <v>869</v>
      </c>
      <c r="B240" s="133" t="s">
        <v>870</v>
      </c>
      <c r="C240" s="134" t="s">
        <v>68</v>
      </c>
      <c r="D240" s="136">
        <v>929703.18839999998</v>
      </c>
      <c r="E240" s="135">
        <v>36.844799999999999</v>
      </c>
      <c r="F240" s="137">
        <f t="shared" si="27"/>
        <v>34254728.035960317</v>
      </c>
      <c r="G240"/>
      <c r="H240"/>
      <c r="I240"/>
      <c r="J240"/>
    </row>
    <row r="241" spans="1:10" s="196" customFormat="1" x14ac:dyDescent="0.25">
      <c r="A241" s="114" t="s">
        <v>871</v>
      </c>
      <c r="B241" s="133" t="s">
        <v>872</v>
      </c>
      <c r="C241" s="134" t="s">
        <v>68</v>
      </c>
      <c r="D241" s="136">
        <v>880555.3554</v>
      </c>
      <c r="E241" s="135">
        <v>0</v>
      </c>
      <c r="F241" s="137">
        <f t="shared" si="27"/>
        <v>0</v>
      </c>
      <c r="G241"/>
      <c r="H241"/>
      <c r="I241"/>
      <c r="J241"/>
    </row>
    <row r="242" spans="1:10" s="196" customFormat="1" x14ac:dyDescent="0.25">
      <c r="A242" s="114" t="s">
        <v>873</v>
      </c>
      <c r="B242" s="133" t="s">
        <v>874</v>
      </c>
      <c r="C242" s="134" t="s">
        <v>68</v>
      </c>
      <c r="D242" s="136">
        <v>1256049.6858000001</v>
      </c>
      <c r="E242" s="135">
        <v>0</v>
      </c>
      <c r="F242" s="137">
        <f t="shared" si="27"/>
        <v>0</v>
      </c>
      <c r="G242"/>
      <c r="H242"/>
      <c r="I242"/>
      <c r="J242"/>
    </row>
    <row r="243" spans="1:10" s="196" customFormat="1" x14ac:dyDescent="0.25">
      <c r="A243" s="114"/>
      <c r="B243" s="133" t="s">
        <v>875</v>
      </c>
      <c r="C243" s="134"/>
      <c r="D243" s="136">
        <v>0</v>
      </c>
      <c r="E243" s="135">
        <v>0</v>
      </c>
      <c r="F243" s="137">
        <f t="shared" si="27"/>
        <v>0</v>
      </c>
      <c r="G243"/>
      <c r="H243"/>
      <c r="I243"/>
      <c r="J243"/>
    </row>
    <row r="244" spans="1:10" s="196" customFormat="1" ht="25.5" x14ac:dyDescent="0.25">
      <c r="A244" s="114" t="s">
        <v>66</v>
      </c>
      <c r="B244" s="133" t="s">
        <v>67</v>
      </c>
      <c r="C244" s="134" t="s">
        <v>68</v>
      </c>
      <c r="D244" s="136">
        <v>128207.8434</v>
      </c>
      <c r="E244" s="135">
        <v>2176.2048</v>
      </c>
      <c r="F244" s="137">
        <f t="shared" si="27"/>
        <v>279006524.20472831</v>
      </c>
      <c r="G244"/>
      <c r="H244"/>
      <c r="I244"/>
      <c r="J244"/>
    </row>
    <row r="245" spans="1:10" s="196" customFormat="1" ht="25.5" x14ac:dyDescent="0.25">
      <c r="A245" s="114" t="s">
        <v>69</v>
      </c>
      <c r="B245" s="133" t="s">
        <v>70</v>
      </c>
      <c r="C245" s="134" t="s">
        <v>68</v>
      </c>
      <c r="D245" s="136">
        <v>133536.21539999999</v>
      </c>
      <c r="E245" s="135">
        <v>1038.048</v>
      </c>
      <c r="F245" s="137">
        <f t="shared" si="27"/>
        <v>138617001.3235392</v>
      </c>
      <c r="G245"/>
      <c r="H245"/>
      <c r="I245"/>
      <c r="J245"/>
    </row>
    <row r="246" spans="1:10" s="196" customFormat="1" ht="25.5" x14ac:dyDescent="0.25">
      <c r="A246" s="114" t="s">
        <v>71</v>
      </c>
      <c r="B246" s="133" t="s">
        <v>72</v>
      </c>
      <c r="C246" s="134" t="s">
        <v>68</v>
      </c>
      <c r="D246" s="136">
        <v>304373.3616</v>
      </c>
      <c r="E246" s="135">
        <v>1274.7840000000001</v>
      </c>
      <c r="F246" s="137">
        <f t="shared" si="27"/>
        <v>388010291.39389443</v>
      </c>
      <c r="G246"/>
      <c r="H246"/>
      <c r="I246"/>
      <c r="J246"/>
    </row>
    <row r="247" spans="1:10" s="196" customFormat="1" ht="25.5" x14ac:dyDescent="0.25">
      <c r="A247" s="114" t="s">
        <v>75</v>
      </c>
      <c r="B247" s="133" t="s">
        <v>76</v>
      </c>
      <c r="C247" s="134" t="s">
        <v>68</v>
      </c>
      <c r="D247" s="136">
        <v>89921.512799999997</v>
      </c>
      <c r="E247" s="135">
        <v>6182.4</v>
      </c>
      <c r="F247" s="137">
        <f t="shared" si="27"/>
        <v>555930760.73471999</v>
      </c>
      <c r="G247"/>
      <c r="H247"/>
      <c r="I247"/>
      <c r="J247"/>
    </row>
    <row r="248" spans="1:10" s="196" customFormat="1" ht="25.5" x14ac:dyDescent="0.25">
      <c r="A248" s="114" t="s">
        <v>83</v>
      </c>
      <c r="B248" s="133" t="s">
        <v>84</v>
      </c>
      <c r="C248" s="134" t="s">
        <v>68</v>
      </c>
      <c r="D248" s="136">
        <v>281808.0552</v>
      </c>
      <c r="E248" s="135">
        <v>445.74719999999996</v>
      </c>
      <c r="F248" s="137">
        <f t="shared" si="27"/>
        <v>125615151.54284543</v>
      </c>
      <c r="G248"/>
      <c r="H248"/>
      <c r="I248"/>
      <c r="J248"/>
    </row>
    <row r="249" spans="1:10" s="196" customFormat="1" ht="25.5" x14ac:dyDescent="0.25">
      <c r="A249" s="114" t="s">
        <v>85</v>
      </c>
      <c r="B249" s="133" t="s">
        <v>86</v>
      </c>
      <c r="C249" s="134" t="s">
        <v>68</v>
      </c>
      <c r="D249" s="136">
        <v>337207.99979999999</v>
      </c>
      <c r="E249" s="135">
        <v>647.08799999999997</v>
      </c>
      <c r="F249" s="137">
        <f t="shared" si="27"/>
        <v>218203250.17458239</v>
      </c>
      <c r="G249"/>
      <c r="H249"/>
      <c r="I249"/>
      <c r="J249"/>
    </row>
    <row r="250" spans="1:10" s="196" customFormat="1" ht="25.5" x14ac:dyDescent="0.25">
      <c r="A250" s="114" t="s">
        <v>87</v>
      </c>
      <c r="B250" s="133" t="s">
        <v>88</v>
      </c>
      <c r="C250" s="134" t="s">
        <v>68</v>
      </c>
      <c r="D250" s="136">
        <v>1314505.8821999999</v>
      </c>
      <c r="E250" s="135">
        <v>980.59199999999987</v>
      </c>
      <c r="F250" s="137">
        <f t="shared" si="27"/>
        <v>1288993952.0382621</v>
      </c>
      <c r="G250"/>
      <c r="H250"/>
      <c r="I250"/>
      <c r="J250"/>
    </row>
    <row r="251" spans="1:10" s="196" customFormat="1" x14ac:dyDescent="0.25">
      <c r="A251" s="114" t="s">
        <v>867</v>
      </c>
      <c r="B251" s="133" t="s">
        <v>868</v>
      </c>
      <c r="C251" s="134" t="s">
        <v>68</v>
      </c>
      <c r="D251" s="136">
        <v>735101.27040000004</v>
      </c>
      <c r="E251" s="135">
        <v>50</v>
      </c>
      <c r="F251" s="137">
        <f t="shared" si="27"/>
        <v>36755063.520000003</v>
      </c>
      <c r="G251"/>
      <c r="H251"/>
      <c r="I251"/>
      <c r="J251"/>
    </row>
    <row r="252" spans="1:10" s="196" customFormat="1" x14ac:dyDescent="0.25">
      <c r="A252" s="114" t="s">
        <v>869</v>
      </c>
      <c r="B252" s="133" t="s">
        <v>870</v>
      </c>
      <c r="C252" s="134" t="s">
        <v>68</v>
      </c>
      <c r="D252" s="136">
        <v>929703.18839999998</v>
      </c>
      <c r="E252" s="135">
        <v>72.5</v>
      </c>
      <c r="F252" s="137">
        <f t="shared" si="27"/>
        <v>67403481.158999994</v>
      </c>
      <c r="G252"/>
      <c r="H252"/>
      <c r="I252"/>
      <c r="J252"/>
    </row>
    <row r="253" spans="1:10" s="196" customFormat="1" x14ac:dyDescent="0.25">
      <c r="A253" s="114"/>
      <c r="B253" s="133" t="s">
        <v>876</v>
      </c>
      <c r="C253" s="134"/>
      <c r="D253" s="136">
        <v>0</v>
      </c>
      <c r="E253" s="135">
        <v>0</v>
      </c>
      <c r="F253" s="137">
        <f t="shared" si="27"/>
        <v>0</v>
      </c>
      <c r="G253"/>
      <c r="H253"/>
      <c r="I253"/>
      <c r="J253"/>
    </row>
    <row r="254" spans="1:10" s="196" customFormat="1" x14ac:dyDescent="0.25">
      <c r="A254" s="114" t="s">
        <v>159</v>
      </c>
      <c r="B254" s="133" t="s">
        <v>160</v>
      </c>
      <c r="C254" s="134" t="s">
        <v>68</v>
      </c>
      <c r="D254" s="136">
        <v>325892.77139999997</v>
      </c>
      <c r="E254" s="135">
        <v>2487.9479959275673</v>
      </c>
      <c r="F254" s="137">
        <f t="shared" si="27"/>
        <v>810804267.4919107</v>
      </c>
      <c r="G254"/>
      <c r="H254"/>
      <c r="I254"/>
      <c r="J254"/>
    </row>
    <row r="255" spans="1:10" s="196" customFormat="1" x14ac:dyDescent="0.25">
      <c r="A255" s="114" t="s">
        <v>161</v>
      </c>
      <c r="B255" s="133" t="s">
        <v>162</v>
      </c>
      <c r="C255" s="134" t="s">
        <v>68</v>
      </c>
      <c r="D255" s="136">
        <v>317112.59159999999</v>
      </c>
      <c r="E255" s="135">
        <v>18.926508755512334</v>
      </c>
      <c r="F255" s="137">
        <f t="shared" si="27"/>
        <v>6001834.2414006069</v>
      </c>
      <c r="G255"/>
      <c r="H255"/>
      <c r="I255"/>
      <c r="J255"/>
    </row>
    <row r="256" spans="1:10" s="196" customFormat="1" x14ac:dyDescent="0.25">
      <c r="A256" s="114" t="s">
        <v>163</v>
      </c>
      <c r="B256" s="133" t="s">
        <v>164</v>
      </c>
      <c r="C256" s="134" t="s">
        <v>68</v>
      </c>
      <c r="D256" s="136">
        <v>22934.104200000002</v>
      </c>
      <c r="E256" s="135">
        <v>9.2862819803511858</v>
      </c>
      <c r="F256" s="137">
        <f t="shared" si="27"/>
        <v>212972.55856795647</v>
      </c>
      <c r="G256"/>
      <c r="H256"/>
      <c r="I256"/>
      <c r="J256"/>
    </row>
    <row r="257" spans="1:10" s="196" customFormat="1" x14ac:dyDescent="0.25">
      <c r="A257" s="114" t="s">
        <v>165</v>
      </c>
      <c r="B257" s="133" t="s">
        <v>166</v>
      </c>
      <c r="C257" s="134" t="s">
        <v>68</v>
      </c>
      <c r="D257" s="136">
        <v>41621.7984</v>
      </c>
      <c r="E257" s="135">
        <v>432.8958980452345</v>
      </c>
      <c r="F257" s="137">
        <f t="shared" si="27"/>
        <v>18017905.796625704</v>
      </c>
      <c r="G257"/>
      <c r="H257"/>
      <c r="I257"/>
      <c r="J257"/>
    </row>
    <row r="258" spans="1:10" s="196" customFormat="1" x14ac:dyDescent="0.25">
      <c r="A258" s="114" t="s">
        <v>167</v>
      </c>
      <c r="B258" s="133" t="s">
        <v>168</v>
      </c>
      <c r="C258" s="134" t="s">
        <v>68</v>
      </c>
      <c r="D258" s="136">
        <v>87909.994200000001</v>
      </c>
      <c r="E258" s="135">
        <v>2036.7365402560406</v>
      </c>
      <c r="F258" s="137">
        <f t="shared" si="27"/>
        <v>179049497.44083661</v>
      </c>
      <c r="G258"/>
      <c r="H258"/>
      <c r="I258"/>
      <c r="J258"/>
    </row>
    <row r="259" spans="1:10" s="196" customFormat="1" x14ac:dyDescent="0.25">
      <c r="A259" s="114" t="s">
        <v>171</v>
      </c>
      <c r="B259" s="133" t="s">
        <v>172</v>
      </c>
      <c r="C259" s="134" t="s">
        <v>68</v>
      </c>
      <c r="D259" s="136">
        <v>178445.78219999999</v>
      </c>
      <c r="E259" s="135">
        <v>65.192562145168566</v>
      </c>
      <c r="F259" s="137">
        <f t="shared" si="27"/>
        <v>11633337.745616714</v>
      </c>
      <c r="G259"/>
      <c r="H259"/>
      <c r="I259"/>
      <c r="J259"/>
    </row>
    <row r="260" spans="1:10" s="196" customFormat="1" ht="15.75" thickBot="1" x14ac:dyDescent="0.3">
      <c r="A260" s="138" t="s">
        <v>181</v>
      </c>
      <c r="B260" s="139" t="s">
        <v>182</v>
      </c>
      <c r="C260" s="140" t="s">
        <v>68</v>
      </c>
      <c r="D260" s="142">
        <v>249474.84239999999</v>
      </c>
      <c r="E260" s="141">
        <v>0</v>
      </c>
      <c r="F260" s="143">
        <f t="shared" si="27"/>
        <v>0</v>
      </c>
      <c r="G260"/>
      <c r="H260"/>
      <c r="I260"/>
      <c r="J260"/>
    </row>
    <row r="261" spans="1:10" s="197" customFormat="1" ht="16.5" thickTop="1" x14ac:dyDescent="0.25">
      <c r="A261" s="144" t="s">
        <v>25</v>
      </c>
      <c r="B261" s="145" t="s">
        <v>877</v>
      </c>
      <c r="C261" s="146"/>
      <c r="D261" s="147"/>
      <c r="E261" s="148"/>
      <c r="F261" s="149">
        <f>+F262+F264+F267+F424</f>
        <v>13601825201.461273</v>
      </c>
      <c r="G261"/>
      <c r="H261"/>
      <c r="I261"/>
      <c r="J261"/>
    </row>
    <row r="262" spans="1:10" s="198" customFormat="1" x14ac:dyDescent="0.25">
      <c r="A262" s="150" t="s">
        <v>386</v>
      </c>
      <c r="B262" s="151" t="s">
        <v>46</v>
      </c>
      <c r="C262" s="152"/>
      <c r="D262" s="153"/>
      <c r="E262" s="154"/>
      <c r="F262" s="155">
        <f>+F263</f>
        <v>1301799631.8676727</v>
      </c>
      <c r="G262"/>
      <c r="H262"/>
      <c r="I262"/>
      <c r="J262"/>
    </row>
    <row r="263" spans="1:10" ht="38.25" x14ac:dyDescent="0.25">
      <c r="A263" s="59" t="s">
        <v>387</v>
      </c>
      <c r="B263" s="85" t="s">
        <v>388</v>
      </c>
      <c r="C263" s="61" t="s">
        <v>49</v>
      </c>
      <c r="D263" s="62">
        <v>36376.027799999996</v>
      </c>
      <c r="E263" s="63">
        <v>35787.294836729612</v>
      </c>
      <c r="F263" s="64">
        <f>+D263*E263</f>
        <v>1301799631.8676727</v>
      </c>
    </row>
    <row r="264" spans="1:10" s="193" customFormat="1" x14ac:dyDescent="0.25">
      <c r="A264" s="150" t="s">
        <v>389</v>
      </c>
      <c r="B264" s="151" t="s">
        <v>390</v>
      </c>
      <c r="C264" s="152"/>
      <c r="D264" s="153"/>
      <c r="E264" s="156"/>
      <c r="F264" s="157">
        <f>SUM(F265:F266)</f>
        <v>1569718193.2429025</v>
      </c>
      <c r="G264"/>
      <c r="H264"/>
      <c r="I264"/>
      <c r="J264"/>
    </row>
    <row r="265" spans="1:10" ht="25.5" x14ac:dyDescent="0.25">
      <c r="A265" s="59" t="s">
        <v>391</v>
      </c>
      <c r="B265" s="85" t="s">
        <v>392</v>
      </c>
      <c r="C265" s="61" t="s">
        <v>49</v>
      </c>
      <c r="D265" s="62">
        <v>46211.411399999997</v>
      </c>
      <c r="E265" s="63">
        <v>18898.119236729606</v>
      </c>
      <c r="F265" s="64">
        <f t="shared" ref="F265:F266" si="28">+D265*E265</f>
        <v>873308762.73476577</v>
      </c>
    </row>
    <row r="266" spans="1:10" x14ac:dyDescent="0.25">
      <c r="A266" s="59" t="s">
        <v>393</v>
      </c>
      <c r="B266" s="85" t="s">
        <v>394</v>
      </c>
      <c r="C266" s="61" t="s">
        <v>49</v>
      </c>
      <c r="D266" s="62">
        <v>87225.914999999994</v>
      </c>
      <c r="E266" s="63">
        <v>7983.9739199999995</v>
      </c>
      <c r="F266" s="64">
        <f t="shared" si="28"/>
        <v>696409430.50813675</v>
      </c>
    </row>
    <row r="267" spans="1:10" s="193" customFormat="1" x14ac:dyDescent="0.25">
      <c r="A267" s="150" t="s">
        <v>395</v>
      </c>
      <c r="B267" s="151" t="s">
        <v>396</v>
      </c>
      <c r="C267" s="152"/>
      <c r="D267" s="153"/>
      <c r="E267" s="156"/>
      <c r="F267" s="157">
        <f>SUM(F268:F423)</f>
        <v>7411477600.2836466</v>
      </c>
      <c r="G267"/>
      <c r="H267"/>
      <c r="I267"/>
      <c r="J267"/>
    </row>
    <row r="268" spans="1:10" ht="38.25" x14ac:dyDescent="0.25">
      <c r="A268" s="59" t="s">
        <v>397</v>
      </c>
      <c r="B268" s="85" t="s">
        <v>398</v>
      </c>
      <c r="C268" s="61" t="s">
        <v>63</v>
      </c>
      <c r="D268" s="62">
        <v>632249.73</v>
      </c>
      <c r="E268" s="63">
        <v>147</v>
      </c>
      <c r="F268" s="64">
        <f t="shared" ref="F268:F331" si="29">+D268*E268</f>
        <v>92940710.310000002</v>
      </c>
    </row>
    <row r="269" spans="1:10" ht="38.25" x14ac:dyDescent="0.25">
      <c r="A269" s="59" t="s">
        <v>399</v>
      </c>
      <c r="B269" s="85" t="s">
        <v>400</v>
      </c>
      <c r="C269" s="61" t="s">
        <v>63</v>
      </c>
      <c r="D269" s="62">
        <v>899566.47479999997</v>
      </c>
      <c r="E269" s="63">
        <v>8</v>
      </c>
      <c r="F269" s="64">
        <f t="shared" si="29"/>
        <v>7196531.7983999997</v>
      </c>
    </row>
    <row r="270" spans="1:10" ht="38.25" x14ac:dyDescent="0.25">
      <c r="A270" s="59" t="s">
        <v>401</v>
      </c>
      <c r="B270" s="85" t="s">
        <v>402</v>
      </c>
      <c r="C270" s="61" t="s">
        <v>63</v>
      </c>
      <c r="D270" s="62">
        <v>1156454.5020000001</v>
      </c>
      <c r="E270" s="63">
        <v>292</v>
      </c>
      <c r="F270" s="64">
        <f t="shared" si="29"/>
        <v>337684714.58400005</v>
      </c>
    </row>
    <row r="271" spans="1:10" ht="38.25" x14ac:dyDescent="0.25">
      <c r="A271" s="59" t="s">
        <v>403</v>
      </c>
      <c r="B271" s="85" t="s">
        <v>404</v>
      </c>
      <c r="C271" s="61" t="s">
        <v>63</v>
      </c>
      <c r="D271" s="62">
        <v>334918.42859999998</v>
      </c>
      <c r="E271" s="63">
        <v>20</v>
      </c>
      <c r="F271" s="64">
        <f t="shared" si="29"/>
        <v>6698368.5719999997</v>
      </c>
    </row>
    <row r="272" spans="1:10" ht="25.5" x14ac:dyDescent="0.25">
      <c r="A272" s="158" t="s">
        <v>405</v>
      </c>
      <c r="B272" s="86" t="s">
        <v>406</v>
      </c>
      <c r="C272" s="87" t="s">
        <v>63</v>
      </c>
      <c r="D272" s="62">
        <v>6225887.4006000003</v>
      </c>
      <c r="E272" s="63">
        <v>2</v>
      </c>
      <c r="F272" s="64">
        <f t="shared" si="29"/>
        <v>12451774.801200001</v>
      </c>
    </row>
    <row r="273" spans="1:6" ht="25.5" x14ac:dyDescent="0.25">
      <c r="A273" s="158" t="s">
        <v>407</v>
      </c>
      <c r="B273" s="86" t="s">
        <v>408</v>
      </c>
      <c r="C273" s="87" t="s">
        <v>63</v>
      </c>
      <c r="D273" s="62">
        <v>539817.6</v>
      </c>
      <c r="E273" s="63">
        <v>0</v>
      </c>
      <c r="F273" s="64">
        <f t="shared" si="29"/>
        <v>0</v>
      </c>
    </row>
    <row r="274" spans="1:6" ht="38.25" x14ac:dyDescent="0.25">
      <c r="A274" s="158" t="s">
        <v>409</v>
      </c>
      <c r="B274" s="86" t="s">
        <v>410</v>
      </c>
      <c r="C274" s="87" t="s">
        <v>63</v>
      </c>
      <c r="D274" s="62">
        <v>4420920</v>
      </c>
      <c r="E274" s="63">
        <v>5</v>
      </c>
      <c r="F274" s="64">
        <f t="shared" si="29"/>
        <v>22104600</v>
      </c>
    </row>
    <row r="275" spans="1:6" ht="38.25" x14ac:dyDescent="0.25">
      <c r="A275" s="158" t="s">
        <v>411</v>
      </c>
      <c r="B275" s="86" t="s">
        <v>412</v>
      </c>
      <c r="C275" s="87" t="s">
        <v>63</v>
      </c>
      <c r="D275" s="62">
        <v>4420920</v>
      </c>
      <c r="E275" s="63">
        <v>0</v>
      </c>
      <c r="F275" s="64">
        <f t="shared" si="29"/>
        <v>0</v>
      </c>
    </row>
    <row r="276" spans="1:6" ht="25.5" x14ac:dyDescent="0.25">
      <c r="A276" s="158" t="s">
        <v>413</v>
      </c>
      <c r="B276" s="86" t="s">
        <v>414</v>
      </c>
      <c r="C276" s="87" t="s">
        <v>63</v>
      </c>
      <c r="D276" s="62">
        <v>427549.5</v>
      </c>
      <c r="E276" s="63">
        <v>26</v>
      </c>
      <c r="F276" s="64">
        <f t="shared" si="29"/>
        <v>11116287</v>
      </c>
    </row>
    <row r="277" spans="1:6" ht="25.5" x14ac:dyDescent="0.25">
      <c r="A277" s="158" t="s">
        <v>415</v>
      </c>
      <c r="B277" s="86" t="s">
        <v>416</v>
      </c>
      <c r="C277" s="87" t="s">
        <v>63</v>
      </c>
      <c r="D277" s="62">
        <v>558432</v>
      </c>
      <c r="E277" s="63">
        <v>2</v>
      </c>
      <c r="F277" s="64">
        <f t="shared" si="29"/>
        <v>1116864</v>
      </c>
    </row>
    <row r="278" spans="1:6" ht="38.25" x14ac:dyDescent="0.25">
      <c r="A278" s="158" t="s">
        <v>417</v>
      </c>
      <c r="B278" s="86" t="s">
        <v>418</v>
      </c>
      <c r="C278" s="87" t="s">
        <v>63</v>
      </c>
      <c r="D278" s="62">
        <v>4420920</v>
      </c>
      <c r="E278" s="63">
        <v>0</v>
      </c>
      <c r="F278" s="64">
        <f t="shared" si="29"/>
        <v>0</v>
      </c>
    </row>
    <row r="279" spans="1:6" ht="25.5" x14ac:dyDescent="0.25">
      <c r="A279" s="158" t="s">
        <v>419</v>
      </c>
      <c r="B279" s="86" t="s">
        <v>420</v>
      </c>
      <c r="C279" s="87" t="s">
        <v>63</v>
      </c>
      <c r="D279" s="62">
        <v>453726</v>
      </c>
      <c r="E279" s="63">
        <v>3</v>
      </c>
      <c r="F279" s="64">
        <f t="shared" si="29"/>
        <v>1361178</v>
      </c>
    </row>
    <row r="280" spans="1:6" ht="38.25" x14ac:dyDescent="0.25">
      <c r="A280" s="158" t="s">
        <v>421</v>
      </c>
      <c r="B280" s="86" t="s">
        <v>422</v>
      </c>
      <c r="C280" s="87" t="s">
        <v>63</v>
      </c>
      <c r="D280" s="62">
        <v>4420920</v>
      </c>
      <c r="E280" s="63">
        <v>0</v>
      </c>
      <c r="F280" s="64">
        <f t="shared" si="29"/>
        <v>0</v>
      </c>
    </row>
    <row r="281" spans="1:6" ht="38.25" x14ac:dyDescent="0.25">
      <c r="A281" s="158" t="s">
        <v>423</v>
      </c>
      <c r="B281" s="86" t="s">
        <v>424</v>
      </c>
      <c r="C281" s="87" t="s">
        <v>63</v>
      </c>
      <c r="D281" s="62">
        <v>2908500</v>
      </c>
      <c r="E281" s="63">
        <v>1</v>
      </c>
      <c r="F281" s="64">
        <f t="shared" si="29"/>
        <v>2908500</v>
      </c>
    </row>
    <row r="282" spans="1:6" ht="25.5" x14ac:dyDescent="0.25">
      <c r="A282" s="158" t="s">
        <v>425</v>
      </c>
      <c r="B282" s="86" t="s">
        <v>426</v>
      </c>
      <c r="C282" s="87" t="s">
        <v>63</v>
      </c>
      <c r="D282" s="62">
        <v>528183.6</v>
      </c>
      <c r="E282" s="63">
        <v>0</v>
      </c>
      <c r="F282" s="64">
        <f t="shared" si="29"/>
        <v>0</v>
      </c>
    </row>
    <row r="283" spans="1:6" ht="25.5" x14ac:dyDescent="0.25">
      <c r="A283" s="158" t="s">
        <v>427</v>
      </c>
      <c r="B283" s="86" t="s">
        <v>428</v>
      </c>
      <c r="C283" s="87" t="s">
        <v>63</v>
      </c>
      <c r="D283" s="62">
        <v>432224.04119999998</v>
      </c>
      <c r="E283" s="63">
        <v>0</v>
      </c>
      <c r="F283" s="64">
        <f t="shared" si="29"/>
        <v>0</v>
      </c>
    </row>
    <row r="284" spans="1:6" ht="25.5" x14ac:dyDescent="0.25">
      <c r="A284" s="158" t="s">
        <v>429</v>
      </c>
      <c r="B284" s="86" t="s">
        <v>430</v>
      </c>
      <c r="C284" s="87" t="s">
        <v>63</v>
      </c>
      <c r="D284" s="62">
        <v>708836.35199999996</v>
      </c>
      <c r="E284" s="63">
        <v>0</v>
      </c>
      <c r="F284" s="64">
        <f t="shared" si="29"/>
        <v>0</v>
      </c>
    </row>
    <row r="285" spans="1:6" ht="25.5" x14ac:dyDescent="0.25">
      <c r="A285" s="158" t="s">
        <v>431</v>
      </c>
      <c r="B285" s="86" t="s">
        <v>432</v>
      </c>
      <c r="C285" s="87" t="s">
        <v>63</v>
      </c>
      <c r="D285" s="62">
        <v>906812.13</v>
      </c>
      <c r="E285" s="63">
        <v>0</v>
      </c>
      <c r="F285" s="64">
        <f t="shared" si="29"/>
        <v>0</v>
      </c>
    </row>
    <row r="286" spans="1:6" ht="38.25" x14ac:dyDescent="0.25">
      <c r="A286" s="158" t="s">
        <v>433</v>
      </c>
      <c r="B286" s="86" t="s">
        <v>434</v>
      </c>
      <c r="C286" s="87" t="s">
        <v>63</v>
      </c>
      <c r="D286" s="62">
        <v>225947.40419999999</v>
      </c>
      <c r="E286" s="63">
        <v>5</v>
      </c>
      <c r="F286" s="64">
        <f t="shared" si="29"/>
        <v>1129737.0209999999</v>
      </c>
    </row>
    <row r="287" spans="1:6" x14ac:dyDescent="0.25">
      <c r="A287" s="158" t="s">
        <v>435</v>
      </c>
      <c r="B287" s="86" t="s">
        <v>436</v>
      </c>
      <c r="C287" s="87" t="s">
        <v>63</v>
      </c>
      <c r="D287" s="62">
        <v>14329.5978</v>
      </c>
      <c r="E287" s="63">
        <v>35</v>
      </c>
      <c r="F287" s="64">
        <f t="shared" si="29"/>
        <v>501535.92300000001</v>
      </c>
    </row>
    <row r="288" spans="1:6" x14ac:dyDescent="0.25">
      <c r="A288" s="158" t="s">
        <v>437</v>
      </c>
      <c r="B288" s="86" t="s">
        <v>438</v>
      </c>
      <c r="C288" s="87" t="s">
        <v>63</v>
      </c>
      <c r="D288" s="62">
        <v>200317.7022</v>
      </c>
      <c r="E288" s="63">
        <v>10</v>
      </c>
      <c r="F288" s="64">
        <f t="shared" si="29"/>
        <v>2003177.0219999999</v>
      </c>
    </row>
    <row r="289" spans="1:6" ht="25.5" x14ac:dyDescent="0.25">
      <c r="A289" s="158" t="s">
        <v>439</v>
      </c>
      <c r="B289" s="86" t="s">
        <v>440</v>
      </c>
      <c r="C289" s="87" t="s">
        <v>68</v>
      </c>
      <c r="D289" s="62">
        <v>27982.096799999999</v>
      </c>
      <c r="E289" s="63">
        <v>1720.0319999999999</v>
      </c>
      <c r="F289" s="64">
        <f t="shared" si="29"/>
        <v>48130101.923097596</v>
      </c>
    </row>
    <row r="290" spans="1:6" ht="25.5" x14ac:dyDescent="0.25">
      <c r="A290" s="158" t="s">
        <v>441</v>
      </c>
      <c r="B290" s="86" t="s">
        <v>442</v>
      </c>
      <c r="C290" s="87" t="s">
        <v>68</v>
      </c>
      <c r="D290" s="62">
        <v>31830.624</v>
      </c>
      <c r="E290" s="63">
        <v>14089.248</v>
      </c>
      <c r="F290" s="64">
        <f t="shared" si="29"/>
        <v>448469555.530752</v>
      </c>
    </row>
    <row r="291" spans="1:6" ht="25.5" x14ac:dyDescent="0.25">
      <c r="A291" s="158" t="s">
        <v>443</v>
      </c>
      <c r="B291" s="86" t="s">
        <v>444</v>
      </c>
      <c r="C291" s="87" t="s">
        <v>68</v>
      </c>
      <c r="D291" s="62">
        <v>18470.1384</v>
      </c>
      <c r="E291" s="63">
        <v>43.05599999999999</v>
      </c>
      <c r="F291" s="64">
        <f t="shared" si="29"/>
        <v>795250.27895039984</v>
      </c>
    </row>
    <row r="292" spans="1:6" ht="25.5" x14ac:dyDescent="0.25">
      <c r="A292" s="158" t="s">
        <v>445</v>
      </c>
      <c r="B292" s="86" t="s">
        <v>446</v>
      </c>
      <c r="C292" s="87" t="s">
        <v>68</v>
      </c>
      <c r="D292" s="62">
        <v>33949.1754</v>
      </c>
      <c r="E292" s="63">
        <v>188.78399999999996</v>
      </c>
      <c r="F292" s="64">
        <f t="shared" si="29"/>
        <v>6409061.1287135985</v>
      </c>
    </row>
    <row r="293" spans="1:6" ht="25.5" x14ac:dyDescent="0.25">
      <c r="A293" s="158" t="s">
        <v>447</v>
      </c>
      <c r="B293" s="86" t="s">
        <v>448</v>
      </c>
      <c r="C293" s="87" t="s">
        <v>68</v>
      </c>
      <c r="D293" s="62">
        <v>123698.505</v>
      </c>
      <c r="E293" s="63">
        <v>25.391999999999999</v>
      </c>
      <c r="F293" s="64">
        <f t="shared" si="29"/>
        <v>3140952.4389599999</v>
      </c>
    </row>
    <row r="294" spans="1:6" ht="25.5" x14ac:dyDescent="0.25">
      <c r="A294" s="158" t="s">
        <v>449</v>
      </c>
      <c r="B294" s="86" t="s">
        <v>450</v>
      </c>
      <c r="C294" s="87" t="s">
        <v>68</v>
      </c>
      <c r="D294" s="62">
        <v>212414.73540000001</v>
      </c>
      <c r="E294" s="63">
        <v>8329.6799999999985</v>
      </c>
      <c r="F294" s="64">
        <f t="shared" si="29"/>
        <v>1769346773.1666718</v>
      </c>
    </row>
    <row r="295" spans="1:6" ht="25.5" x14ac:dyDescent="0.25">
      <c r="A295" s="158" t="s">
        <v>451</v>
      </c>
      <c r="B295" s="86" t="s">
        <v>452</v>
      </c>
      <c r="C295" s="87" t="s">
        <v>68</v>
      </c>
      <c r="D295" s="62">
        <v>317127.71580000001</v>
      </c>
      <c r="E295" s="63">
        <v>2756.88</v>
      </c>
      <c r="F295" s="64">
        <f t="shared" si="29"/>
        <v>874283057.13470399</v>
      </c>
    </row>
    <row r="296" spans="1:6" ht="25.5" x14ac:dyDescent="0.25">
      <c r="A296" s="158" t="s">
        <v>453</v>
      </c>
      <c r="B296" s="86" t="s">
        <v>454</v>
      </c>
      <c r="C296" s="87" t="s">
        <v>68</v>
      </c>
      <c r="D296" s="62">
        <v>4182540.5033999998</v>
      </c>
      <c r="E296" s="63">
        <v>0</v>
      </c>
      <c r="F296" s="64">
        <f t="shared" si="29"/>
        <v>0</v>
      </c>
    </row>
    <row r="297" spans="1:6" ht="25.5" x14ac:dyDescent="0.25">
      <c r="A297" s="158" t="s">
        <v>455</v>
      </c>
      <c r="B297" s="86" t="s">
        <v>456</v>
      </c>
      <c r="C297" s="87" t="s">
        <v>68</v>
      </c>
      <c r="D297" s="62">
        <v>260209.53419999999</v>
      </c>
      <c r="E297" s="63">
        <v>0</v>
      </c>
      <c r="F297" s="64">
        <f t="shared" si="29"/>
        <v>0</v>
      </c>
    </row>
    <row r="298" spans="1:6" ht="25.5" x14ac:dyDescent="0.25">
      <c r="A298" s="158" t="s">
        <v>457</v>
      </c>
      <c r="B298" s="86" t="s">
        <v>458</v>
      </c>
      <c r="C298" s="87" t="s">
        <v>68</v>
      </c>
      <c r="D298" s="62">
        <v>212493.84659999999</v>
      </c>
      <c r="E298" s="63">
        <v>1943.0399999999997</v>
      </c>
      <c r="F298" s="64">
        <f t="shared" si="29"/>
        <v>412884043.6976639</v>
      </c>
    </row>
    <row r="299" spans="1:6" ht="25.5" x14ac:dyDescent="0.25">
      <c r="A299" s="158" t="s">
        <v>459</v>
      </c>
      <c r="B299" s="86" t="s">
        <v>460</v>
      </c>
      <c r="C299" s="87" t="s">
        <v>68</v>
      </c>
      <c r="D299" s="62">
        <v>212493.84659999999</v>
      </c>
      <c r="E299" s="63">
        <v>99.36</v>
      </c>
      <c r="F299" s="64">
        <f t="shared" si="29"/>
        <v>21113388.598175999</v>
      </c>
    </row>
    <row r="300" spans="1:6" ht="25.5" x14ac:dyDescent="0.25">
      <c r="A300" s="158" t="s">
        <v>461</v>
      </c>
      <c r="B300" s="86" t="s">
        <v>462</v>
      </c>
      <c r="C300" s="87" t="s">
        <v>68</v>
      </c>
      <c r="D300" s="62">
        <v>212414.73540000001</v>
      </c>
      <c r="E300" s="63">
        <v>22.08</v>
      </c>
      <c r="F300" s="64">
        <f t="shared" si="29"/>
        <v>4690117.357632</v>
      </c>
    </row>
    <row r="301" spans="1:6" x14ac:dyDescent="0.25">
      <c r="A301" s="158" t="s">
        <v>463</v>
      </c>
      <c r="B301" s="86" t="s">
        <v>464</v>
      </c>
      <c r="C301" s="87" t="s">
        <v>68</v>
      </c>
      <c r="D301" s="62">
        <v>105376.11839999999</v>
      </c>
      <c r="E301" s="63">
        <v>5725.44</v>
      </c>
      <c r="F301" s="64">
        <f t="shared" si="29"/>
        <v>603324643.33209586</v>
      </c>
    </row>
    <row r="302" spans="1:6" x14ac:dyDescent="0.25">
      <c r="A302" s="158" t="s">
        <v>465</v>
      </c>
      <c r="B302" s="86" t="s">
        <v>466</v>
      </c>
      <c r="C302" s="87" t="s">
        <v>68</v>
      </c>
      <c r="D302" s="62">
        <v>187933.30919999999</v>
      </c>
      <c r="E302" s="63">
        <v>2915.52</v>
      </c>
      <c r="F302" s="64">
        <f t="shared" si="29"/>
        <v>547923321.63878393</v>
      </c>
    </row>
    <row r="303" spans="1:6" ht="38.25" x14ac:dyDescent="0.25">
      <c r="A303" s="158" t="s">
        <v>467</v>
      </c>
      <c r="B303" s="86" t="s">
        <v>468</v>
      </c>
      <c r="C303" s="87" t="s">
        <v>63</v>
      </c>
      <c r="D303" s="62">
        <v>5305104</v>
      </c>
      <c r="E303" s="63">
        <v>0</v>
      </c>
      <c r="F303" s="64">
        <f t="shared" si="29"/>
        <v>0</v>
      </c>
    </row>
    <row r="304" spans="1:6" ht="25.5" x14ac:dyDescent="0.25">
      <c r="A304" s="158" t="s">
        <v>469</v>
      </c>
      <c r="B304" s="86" t="s">
        <v>470</v>
      </c>
      <c r="C304" s="87" t="s">
        <v>63</v>
      </c>
      <c r="D304" s="62">
        <v>5545286.7665999997</v>
      </c>
      <c r="E304" s="63">
        <v>29.807999999999996</v>
      </c>
      <c r="F304" s="64">
        <f t="shared" si="29"/>
        <v>165293907.93881276</v>
      </c>
    </row>
    <row r="305" spans="1:6" ht="25.5" x14ac:dyDescent="0.25">
      <c r="A305" s="158" t="s">
        <v>471</v>
      </c>
      <c r="B305" s="86" t="s">
        <v>472</v>
      </c>
      <c r="C305" s="87" t="s">
        <v>63</v>
      </c>
      <c r="D305" s="62">
        <v>119196.147</v>
      </c>
      <c r="E305" s="63">
        <v>14</v>
      </c>
      <c r="F305" s="64">
        <f t="shared" si="29"/>
        <v>1668746.058</v>
      </c>
    </row>
    <row r="306" spans="1:6" ht="38.25" x14ac:dyDescent="0.25">
      <c r="A306" s="158" t="s">
        <v>473</v>
      </c>
      <c r="B306" s="86" t="s">
        <v>474</v>
      </c>
      <c r="C306" s="87" t="s">
        <v>63</v>
      </c>
      <c r="D306" s="62">
        <v>83343.6492</v>
      </c>
      <c r="E306" s="63">
        <v>2</v>
      </c>
      <c r="F306" s="64">
        <f t="shared" si="29"/>
        <v>166687.2984</v>
      </c>
    </row>
    <row r="307" spans="1:6" ht="25.5" x14ac:dyDescent="0.25">
      <c r="A307" s="158" t="s">
        <v>475</v>
      </c>
      <c r="B307" s="86" t="s">
        <v>476</v>
      </c>
      <c r="C307" s="87" t="s">
        <v>63</v>
      </c>
      <c r="D307" s="62">
        <v>54842.675999999999</v>
      </c>
      <c r="E307" s="63">
        <v>142.44299999999998</v>
      </c>
      <c r="F307" s="64">
        <f t="shared" si="29"/>
        <v>7811955.2974679992</v>
      </c>
    </row>
    <row r="308" spans="1:6" ht="25.5" x14ac:dyDescent="0.25">
      <c r="A308" s="158" t="s">
        <v>477</v>
      </c>
      <c r="B308" s="86" t="s">
        <v>478</v>
      </c>
      <c r="C308" s="87" t="s">
        <v>63</v>
      </c>
      <c r="D308" s="62">
        <v>109684.18859999999</v>
      </c>
      <c r="E308" s="63">
        <v>98.837999999999994</v>
      </c>
      <c r="F308" s="64">
        <f t="shared" si="29"/>
        <v>10840965.832846798</v>
      </c>
    </row>
    <row r="309" spans="1:6" ht="25.5" x14ac:dyDescent="0.25">
      <c r="A309" s="158" t="s">
        <v>479</v>
      </c>
      <c r="B309" s="86" t="s">
        <v>480</v>
      </c>
      <c r="C309" s="87" t="s">
        <v>63</v>
      </c>
      <c r="D309" s="62">
        <v>163094.71919999999</v>
      </c>
      <c r="E309" s="63">
        <v>39</v>
      </c>
      <c r="F309" s="64">
        <f t="shared" si="29"/>
        <v>6360694.0488</v>
      </c>
    </row>
    <row r="310" spans="1:6" x14ac:dyDescent="0.25">
      <c r="A310" s="158" t="s">
        <v>481</v>
      </c>
      <c r="B310" s="86" t="s">
        <v>482</v>
      </c>
      <c r="C310" s="87" t="s">
        <v>63</v>
      </c>
      <c r="D310" s="62">
        <v>362472.39419999998</v>
      </c>
      <c r="E310" s="63">
        <v>12</v>
      </c>
      <c r="F310" s="64">
        <f t="shared" si="29"/>
        <v>4349668.7303999998</v>
      </c>
    </row>
    <row r="311" spans="1:6" ht="25.5" x14ac:dyDescent="0.25">
      <c r="A311" s="158" t="s">
        <v>483</v>
      </c>
      <c r="B311" s="86" t="s">
        <v>484</v>
      </c>
      <c r="C311" s="87" t="s">
        <v>63</v>
      </c>
      <c r="D311" s="62">
        <v>307696.03200000001</v>
      </c>
      <c r="E311" s="63">
        <v>68</v>
      </c>
      <c r="F311" s="64">
        <f t="shared" si="29"/>
        <v>20923330.175999999</v>
      </c>
    </row>
    <row r="312" spans="1:6" ht="25.5" x14ac:dyDescent="0.25">
      <c r="A312" s="158" t="s">
        <v>485</v>
      </c>
      <c r="B312" s="86" t="s">
        <v>484</v>
      </c>
      <c r="C312" s="87" t="s">
        <v>63</v>
      </c>
      <c r="D312" s="62">
        <v>307696.03200000001</v>
      </c>
      <c r="E312" s="63">
        <v>12</v>
      </c>
      <c r="F312" s="64">
        <f t="shared" si="29"/>
        <v>3692352.3840000001</v>
      </c>
    </row>
    <row r="313" spans="1:6" ht="25.5" x14ac:dyDescent="0.25">
      <c r="A313" s="158" t="s">
        <v>486</v>
      </c>
      <c r="B313" s="86" t="s">
        <v>484</v>
      </c>
      <c r="C313" s="87" t="s">
        <v>63</v>
      </c>
      <c r="D313" s="62">
        <v>307696.03200000001</v>
      </c>
      <c r="E313" s="63">
        <v>9</v>
      </c>
      <c r="F313" s="64">
        <f t="shared" si="29"/>
        <v>2769264.2880000002</v>
      </c>
    </row>
    <row r="314" spans="1:6" ht="25.5" x14ac:dyDescent="0.25">
      <c r="A314" s="158" t="s">
        <v>487</v>
      </c>
      <c r="B314" s="86" t="s">
        <v>484</v>
      </c>
      <c r="C314" s="87" t="s">
        <v>63</v>
      </c>
      <c r="D314" s="62">
        <v>307696.03200000001</v>
      </c>
      <c r="E314" s="63">
        <v>32</v>
      </c>
      <c r="F314" s="64">
        <f t="shared" si="29"/>
        <v>9846273.0240000002</v>
      </c>
    </row>
    <row r="315" spans="1:6" ht="25.5" x14ac:dyDescent="0.25">
      <c r="A315" s="158" t="s">
        <v>488</v>
      </c>
      <c r="B315" s="86" t="s">
        <v>484</v>
      </c>
      <c r="C315" s="87" t="s">
        <v>63</v>
      </c>
      <c r="D315" s="62">
        <v>307696.03200000001</v>
      </c>
      <c r="E315" s="63">
        <v>145</v>
      </c>
      <c r="F315" s="64">
        <f t="shared" si="29"/>
        <v>44615924.640000001</v>
      </c>
    </row>
    <row r="316" spans="1:6" ht="25.5" x14ac:dyDescent="0.25">
      <c r="A316" s="158" t="s">
        <v>489</v>
      </c>
      <c r="B316" s="86" t="s">
        <v>484</v>
      </c>
      <c r="C316" s="87" t="s">
        <v>63</v>
      </c>
      <c r="D316" s="62">
        <v>307696.03200000001</v>
      </c>
      <c r="E316" s="63">
        <v>32</v>
      </c>
      <c r="F316" s="64">
        <f t="shared" si="29"/>
        <v>9846273.0240000002</v>
      </c>
    </row>
    <row r="317" spans="1:6" ht="25.5" x14ac:dyDescent="0.25">
      <c r="A317" s="158" t="s">
        <v>490</v>
      </c>
      <c r="B317" s="86" t="s">
        <v>484</v>
      </c>
      <c r="C317" s="87" t="s">
        <v>63</v>
      </c>
      <c r="D317" s="62">
        <v>307696.03200000001</v>
      </c>
      <c r="E317" s="63">
        <v>72</v>
      </c>
      <c r="F317" s="64">
        <f t="shared" si="29"/>
        <v>22154114.304000001</v>
      </c>
    </row>
    <row r="318" spans="1:6" ht="25.5" x14ac:dyDescent="0.25">
      <c r="A318" s="158" t="s">
        <v>491</v>
      </c>
      <c r="B318" s="86" t="s">
        <v>484</v>
      </c>
      <c r="C318" s="87" t="s">
        <v>63</v>
      </c>
      <c r="D318" s="62">
        <v>307696.03200000001</v>
      </c>
      <c r="E318" s="63">
        <v>76</v>
      </c>
      <c r="F318" s="64">
        <f t="shared" si="29"/>
        <v>23384898.432</v>
      </c>
    </row>
    <row r="319" spans="1:6" ht="25.5" x14ac:dyDescent="0.25">
      <c r="A319" s="158" t="s">
        <v>492</v>
      </c>
      <c r="B319" s="86" t="s">
        <v>484</v>
      </c>
      <c r="C319" s="87" t="s">
        <v>63</v>
      </c>
      <c r="D319" s="62">
        <v>307696.03200000001</v>
      </c>
      <c r="E319" s="63">
        <v>61</v>
      </c>
      <c r="F319" s="64">
        <f t="shared" si="29"/>
        <v>18769457.952</v>
      </c>
    </row>
    <row r="320" spans="1:6" x14ac:dyDescent="0.25">
      <c r="A320" s="158" t="s">
        <v>493</v>
      </c>
      <c r="B320" s="86" t="s">
        <v>494</v>
      </c>
      <c r="C320" s="87" t="s">
        <v>63</v>
      </c>
      <c r="D320" s="62">
        <v>16469.090400000001</v>
      </c>
      <c r="E320" s="63">
        <v>186</v>
      </c>
      <c r="F320" s="64">
        <f t="shared" si="29"/>
        <v>3063250.8144</v>
      </c>
    </row>
    <row r="321" spans="1:6" x14ac:dyDescent="0.25">
      <c r="A321" s="158" t="s">
        <v>495</v>
      </c>
      <c r="B321" s="86" t="s">
        <v>494</v>
      </c>
      <c r="C321" s="87" t="s">
        <v>63</v>
      </c>
      <c r="D321" s="62">
        <v>16469.090400000001</v>
      </c>
      <c r="E321" s="63">
        <v>2</v>
      </c>
      <c r="F321" s="64">
        <f t="shared" si="29"/>
        <v>32938.180800000002</v>
      </c>
    </row>
    <row r="322" spans="1:6" x14ac:dyDescent="0.25">
      <c r="A322" s="158" t="s">
        <v>496</v>
      </c>
      <c r="B322" s="86" t="s">
        <v>494</v>
      </c>
      <c r="C322" s="87" t="s">
        <v>63</v>
      </c>
      <c r="D322" s="62">
        <v>16469.090400000001</v>
      </c>
      <c r="E322" s="63">
        <v>39</v>
      </c>
      <c r="F322" s="64">
        <f t="shared" si="29"/>
        <v>642294.52560000005</v>
      </c>
    </row>
    <row r="323" spans="1:6" x14ac:dyDescent="0.25">
      <c r="A323" s="158" t="s">
        <v>497</v>
      </c>
      <c r="B323" s="86" t="s">
        <v>498</v>
      </c>
      <c r="C323" s="87" t="s">
        <v>68</v>
      </c>
      <c r="D323" s="62">
        <v>895.81799999999998</v>
      </c>
      <c r="E323" s="63">
        <v>11790.620524999998</v>
      </c>
      <c r="F323" s="64">
        <f t="shared" si="29"/>
        <v>10562250.097464448</v>
      </c>
    </row>
    <row r="324" spans="1:6" x14ac:dyDescent="0.25">
      <c r="A324" s="158" t="s">
        <v>499</v>
      </c>
      <c r="B324" s="86" t="s">
        <v>500</v>
      </c>
      <c r="C324" s="87" t="s">
        <v>68</v>
      </c>
      <c r="D324" s="62">
        <v>895.81799999999998</v>
      </c>
      <c r="E324" s="63">
        <v>828.14777499999991</v>
      </c>
      <c r="F324" s="64">
        <f t="shared" si="29"/>
        <v>741869.68350494991</v>
      </c>
    </row>
    <row r="325" spans="1:6" x14ac:dyDescent="0.25">
      <c r="A325" s="158" t="s">
        <v>501</v>
      </c>
      <c r="B325" s="86" t="s">
        <v>502</v>
      </c>
      <c r="C325" s="87" t="s">
        <v>68</v>
      </c>
      <c r="D325" s="62">
        <v>895.81799999999998</v>
      </c>
      <c r="E325" s="63">
        <v>3886.5031999999997</v>
      </c>
      <c r="F325" s="64">
        <f t="shared" si="29"/>
        <v>3481599.5236175996</v>
      </c>
    </row>
    <row r="326" spans="1:6" x14ac:dyDescent="0.25">
      <c r="A326" s="158" t="s">
        <v>503</v>
      </c>
      <c r="B326" s="86" t="s">
        <v>504</v>
      </c>
      <c r="C326" s="87" t="s">
        <v>68</v>
      </c>
      <c r="D326" s="62">
        <v>895.81799999999998</v>
      </c>
      <c r="E326" s="63">
        <v>4053.2842499999997</v>
      </c>
      <c r="F326" s="64">
        <f t="shared" si="29"/>
        <v>3631004.9902664996</v>
      </c>
    </row>
    <row r="327" spans="1:6" x14ac:dyDescent="0.25">
      <c r="A327" s="158" t="s">
        <v>505</v>
      </c>
      <c r="B327" s="86" t="s">
        <v>506</v>
      </c>
      <c r="C327" s="87" t="s">
        <v>68</v>
      </c>
      <c r="D327" s="62">
        <v>895.81799999999998</v>
      </c>
      <c r="E327" s="63">
        <v>3635.8399999999992</v>
      </c>
      <c r="F327" s="64">
        <f t="shared" si="29"/>
        <v>3257050.9171199994</v>
      </c>
    </row>
    <row r="328" spans="1:6" x14ac:dyDescent="0.25">
      <c r="A328" s="158" t="s">
        <v>507</v>
      </c>
      <c r="B328" s="86" t="s">
        <v>508</v>
      </c>
      <c r="C328" s="87" t="s">
        <v>68</v>
      </c>
      <c r="D328" s="62">
        <v>895.81799999999998</v>
      </c>
      <c r="E328" s="63">
        <v>5014.5749999999989</v>
      </c>
      <c r="F328" s="64">
        <f t="shared" si="29"/>
        <v>4492146.5473499987</v>
      </c>
    </row>
    <row r="329" spans="1:6" x14ac:dyDescent="0.25">
      <c r="A329" s="158" t="s">
        <v>509</v>
      </c>
      <c r="B329" s="86" t="s">
        <v>510</v>
      </c>
      <c r="C329" s="87" t="s">
        <v>68</v>
      </c>
      <c r="D329" s="62">
        <v>121304.22779999999</v>
      </c>
      <c r="E329" s="63">
        <v>86</v>
      </c>
      <c r="F329" s="64">
        <f t="shared" si="29"/>
        <v>10432163.590799998</v>
      </c>
    </row>
    <row r="330" spans="1:6" x14ac:dyDescent="0.25">
      <c r="A330" s="158" t="s">
        <v>511</v>
      </c>
      <c r="B330" s="86" t="s">
        <v>512</v>
      </c>
      <c r="C330" s="87" t="s">
        <v>68</v>
      </c>
      <c r="D330" s="62">
        <v>62098.801800000001</v>
      </c>
      <c r="E330" s="63">
        <v>150</v>
      </c>
      <c r="F330" s="64">
        <f t="shared" si="29"/>
        <v>9314820.2699999996</v>
      </c>
    </row>
    <row r="331" spans="1:6" x14ac:dyDescent="0.25">
      <c r="A331" s="158" t="s">
        <v>513</v>
      </c>
      <c r="B331" s="86" t="s">
        <v>514</v>
      </c>
      <c r="C331" s="87" t="s">
        <v>68</v>
      </c>
      <c r="D331" s="62">
        <v>65121.315000000002</v>
      </c>
      <c r="E331" s="63">
        <v>1330</v>
      </c>
      <c r="F331" s="64">
        <f t="shared" si="29"/>
        <v>86611348.950000003</v>
      </c>
    </row>
    <row r="332" spans="1:6" x14ac:dyDescent="0.25">
      <c r="A332" s="158" t="s">
        <v>515</v>
      </c>
      <c r="B332" s="86" t="s">
        <v>516</v>
      </c>
      <c r="C332" s="87" t="s">
        <v>68</v>
      </c>
      <c r="D332" s="62">
        <v>87948.386400000003</v>
      </c>
      <c r="E332" s="63">
        <v>161.82300000000001</v>
      </c>
      <c r="F332" s="64">
        <f t="shared" ref="F332:F395" si="30">+D332*E332</f>
        <v>14232071.732407201</v>
      </c>
    </row>
    <row r="333" spans="1:6" x14ac:dyDescent="0.25">
      <c r="A333" s="158" t="s">
        <v>517</v>
      </c>
      <c r="B333" s="86" t="s">
        <v>518</v>
      </c>
      <c r="C333" s="87" t="s">
        <v>68</v>
      </c>
      <c r="D333" s="62">
        <v>73695.573000000004</v>
      </c>
      <c r="E333" s="63">
        <v>25</v>
      </c>
      <c r="F333" s="64">
        <f t="shared" si="30"/>
        <v>1842389.3250000002</v>
      </c>
    </row>
    <row r="334" spans="1:6" x14ac:dyDescent="0.25">
      <c r="A334" s="158" t="s">
        <v>519</v>
      </c>
      <c r="B334" s="86" t="s">
        <v>520</v>
      </c>
      <c r="C334" s="87" t="s">
        <v>68</v>
      </c>
      <c r="D334" s="62">
        <v>56250.39</v>
      </c>
      <c r="E334" s="63">
        <v>25</v>
      </c>
      <c r="F334" s="64">
        <f t="shared" si="30"/>
        <v>1406259.75</v>
      </c>
    </row>
    <row r="335" spans="1:6" x14ac:dyDescent="0.25">
      <c r="A335" s="158" t="s">
        <v>521</v>
      </c>
      <c r="B335" s="86" t="s">
        <v>522</v>
      </c>
      <c r="C335" s="87" t="s">
        <v>68</v>
      </c>
      <c r="D335" s="62">
        <v>66206.767200000002</v>
      </c>
      <c r="E335" s="63">
        <v>35</v>
      </c>
      <c r="F335" s="64">
        <f t="shared" si="30"/>
        <v>2317236.852</v>
      </c>
    </row>
    <row r="336" spans="1:6" x14ac:dyDescent="0.25">
      <c r="A336" s="158" t="s">
        <v>523</v>
      </c>
      <c r="B336" s="86" t="s">
        <v>524</v>
      </c>
      <c r="C336" s="87" t="s">
        <v>68</v>
      </c>
      <c r="D336" s="62">
        <v>120057.06299999999</v>
      </c>
      <c r="E336" s="63">
        <v>23</v>
      </c>
      <c r="F336" s="64">
        <f t="shared" si="30"/>
        <v>2761312.449</v>
      </c>
    </row>
    <row r="337" spans="1:6" x14ac:dyDescent="0.25">
      <c r="A337" s="158" t="s">
        <v>525</v>
      </c>
      <c r="B337" s="86" t="s">
        <v>526</v>
      </c>
      <c r="C337" s="87" t="s">
        <v>68</v>
      </c>
      <c r="D337" s="62">
        <v>99459.066000000006</v>
      </c>
      <c r="E337" s="63">
        <v>400</v>
      </c>
      <c r="F337" s="64">
        <f t="shared" si="30"/>
        <v>39783626.400000006</v>
      </c>
    </row>
    <row r="338" spans="1:6" x14ac:dyDescent="0.25">
      <c r="A338" s="158" t="s">
        <v>527</v>
      </c>
      <c r="B338" s="86" t="s">
        <v>528</v>
      </c>
      <c r="C338" s="87" t="s">
        <v>68</v>
      </c>
      <c r="D338" s="62">
        <v>99459.066000000006</v>
      </c>
      <c r="E338" s="63">
        <v>35</v>
      </c>
      <c r="F338" s="64">
        <f t="shared" si="30"/>
        <v>3481067.31</v>
      </c>
    </row>
    <row r="339" spans="1:6" x14ac:dyDescent="0.25">
      <c r="A339" s="158" t="s">
        <v>529</v>
      </c>
      <c r="B339" s="86" t="s">
        <v>530</v>
      </c>
      <c r="C339" s="87" t="s">
        <v>68</v>
      </c>
      <c r="D339" s="62">
        <v>62654.906999999999</v>
      </c>
      <c r="E339" s="63">
        <v>320</v>
      </c>
      <c r="F339" s="64">
        <f t="shared" si="30"/>
        <v>20049570.239999998</v>
      </c>
    </row>
    <row r="340" spans="1:6" x14ac:dyDescent="0.25">
      <c r="A340" s="158" t="s">
        <v>531</v>
      </c>
      <c r="B340" s="86" t="s">
        <v>532</v>
      </c>
      <c r="C340" s="87" t="s">
        <v>68</v>
      </c>
      <c r="D340" s="62">
        <v>60044.237399999998</v>
      </c>
      <c r="E340" s="63">
        <v>2161.25</v>
      </c>
      <c r="F340" s="64">
        <f t="shared" si="30"/>
        <v>129770608.08075</v>
      </c>
    </row>
    <row r="341" spans="1:6" x14ac:dyDescent="0.25">
      <c r="A341" s="158" t="s">
        <v>533</v>
      </c>
      <c r="B341" s="86" t="s">
        <v>534</v>
      </c>
      <c r="C341" s="87" t="s">
        <v>68</v>
      </c>
      <c r="D341" s="62">
        <v>60044.237399999998</v>
      </c>
      <c r="E341" s="63">
        <v>25</v>
      </c>
      <c r="F341" s="64">
        <f t="shared" si="30"/>
        <v>1501105.9350000001</v>
      </c>
    </row>
    <row r="342" spans="1:6" x14ac:dyDescent="0.25">
      <c r="A342" s="158" t="s">
        <v>535</v>
      </c>
      <c r="B342" s="86" t="s">
        <v>536</v>
      </c>
      <c r="C342" s="87" t="s">
        <v>537</v>
      </c>
      <c r="D342" s="62">
        <v>37843.075199999999</v>
      </c>
      <c r="E342" s="63">
        <v>810</v>
      </c>
      <c r="F342" s="64">
        <f t="shared" si="30"/>
        <v>30652890.912</v>
      </c>
    </row>
    <row r="343" spans="1:6" x14ac:dyDescent="0.25">
      <c r="A343" s="158" t="s">
        <v>538</v>
      </c>
      <c r="B343" s="86" t="s">
        <v>539</v>
      </c>
      <c r="C343" s="87" t="s">
        <v>537</v>
      </c>
      <c r="D343" s="62">
        <v>37843.075199999999</v>
      </c>
      <c r="E343" s="63">
        <v>36</v>
      </c>
      <c r="F343" s="64">
        <f t="shared" si="30"/>
        <v>1362350.7072000001</v>
      </c>
    </row>
    <row r="344" spans="1:6" x14ac:dyDescent="0.25">
      <c r="A344" s="158" t="s">
        <v>540</v>
      </c>
      <c r="B344" s="86" t="s">
        <v>541</v>
      </c>
      <c r="C344" s="87" t="s">
        <v>542</v>
      </c>
      <c r="D344" s="62">
        <v>37843.075199999999</v>
      </c>
      <c r="E344" s="63">
        <v>37</v>
      </c>
      <c r="F344" s="64">
        <f t="shared" si="30"/>
        <v>1400193.7823999999</v>
      </c>
    </row>
    <row r="345" spans="1:6" x14ac:dyDescent="0.25">
      <c r="A345" s="158" t="s">
        <v>543</v>
      </c>
      <c r="B345" s="86" t="s">
        <v>544</v>
      </c>
      <c r="C345" s="87" t="s">
        <v>542</v>
      </c>
      <c r="D345" s="62">
        <v>37843.075199999999</v>
      </c>
      <c r="E345" s="63">
        <v>19</v>
      </c>
      <c r="F345" s="64">
        <f t="shared" si="30"/>
        <v>719018.42879999999</v>
      </c>
    </row>
    <row r="346" spans="1:6" x14ac:dyDescent="0.25">
      <c r="A346" s="158" t="s">
        <v>545</v>
      </c>
      <c r="B346" s="86" t="s">
        <v>546</v>
      </c>
      <c r="C346" s="87" t="s">
        <v>542</v>
      </c>
      <c r="D346" s="62">
        <v>37843.075199999999</v>
      </c>
      <c r="E346" s="63">
        <v>4</v>
      </c>
      <c r="F346" s="64">
        <f t="shared" si="30"/>
        <v>151372.3008</v>
      </c>
    </row>
    <row r="347" spans="1:6" x14ac:dyDescent="0.25">
      <c r="A347" s="158" t="s">
        <v>547</v>
      </c>
      <c r="B347" s="86" t="s">
        <v>548</v>
      </c>
      <c r="C347" s="87" t="s">
        <v>542</v>
      </c>
      <c r="D347" s="62">
        <v>37843.075199999999</v>
      </c>
      <c r="E347" s="63">
        <v>3</v>
      </c>
      <c r="F347" s="64">
        <f t="shared" si="30"/>
        <v>113529.22560000001</v>
      </c>
    </row>
    <row r="348" spans="1:6" x14ac:dyDescent="0.25">
      <c r="A348" s="158" t="s">
        <v>549</v>
      </c>
      <c r="B348" s="86" t="s">
        <v>550</v>
      </c>
      <c r="C348" s="87" t="s">
        <v>542</v>
      </c>
      <c r="D348" s="62">
        <v>37843.075199999999</v>
      </c>
      <c r="E348" s="63">
        <v>8</v>
      </c>
      <c r="F348" s="64">
        <f t="shared" si="30"/>
        <v>302744.60159999999</v>
      </c>
    </row>
    <row r="349" spans="1:6" x14ac:dyDescent="0.25">
      <c r="A349" s="158" t="s">
        <v>551</v>
      </c>
      <c r="B349" s="86" t="s">
        <v>552</v>
      </c>
      <c r="C349" s="87" t="s">
        <v>542</v>
      </c>
      <c r="D349" s="62">
        <v>37843.075199999999</v>
      </c>
      <c r="E349" s="63">
        <v>22</v>
      </c>
      <c r="F349" s="64">
        <f t="shared" si="30"/>
        <v>832547.6544</v>
      </c>
    </row>
    <row r="350" spans="1:6" x14ac:dyDescent="0.25">
      <c r="A350" s="158" t="s">
        <v>553</v>
      </c>
      <c r="B350" s="86" t="s">
        <v>554</v>
      </c>
      <c r="C350" s="87" t="s">
        <v>537</v>
      </c>
      <c r="D350" s="62">
        <v>1733.4659999999999</v>
      </c>
      <c r="E350" s="63">
        <v>16</v>
      </c>
      <c r="F350" s="64">
        <f t="shared" si="30"/>
        <v>27735.455999999998</v>
      </c>
    </row>
    <row r="351" spans="1:6" x14ac:dyDescent="0.25">
      <c r="A351" s="158" t="s">
        <v>555</v>
      </c>
      <c r="B351" s="86" t="s">
        <v>556</v>
      </c>
      <c r="C351" s="87" t="s">
        <v>537</v>
      </c>
      <c r="D351" s="62">
        <v>1733.4659999999999</v>
      </c>
      <c r="E351" s="63">
        <v>6</v>
      </c>
      <c r="F351" s="64">
        <f t="shared" si="30"/>
        <v>10400.795999999998</v>
      </c>
    </row>
    <row r="352" spans="1:6" x14ac:dyDescent="0.25">
      <c r="A352" s="158" t="s">
        <v>557</v>
      </c>
      <c r="B352" s="86" t="s">
        <v>558</v>
      </c>
      <c r="C352" s="87" t="s">
        <v>537</v>
      </c>
      <c r="D352" s="62">
        <v>1733.4659999999999</v>
      </c>
      <c r="E352" s="63">
        <v>20</v>
      </c>
      <c r="F352" s="64">
        <f t="shared" si="30"/>
        <v>34669.32</v>
      </c>
    </row>
    <row r="353" spans="1:6" x14ac:dyDescent="0.25">
      <c r="A353" s="158" t="s">
        <v>559</v>
      </c>
      <c r="B353" s="86" t="s">
        <v>560</v>
      </c>
      <c r="C353" s="87" t="s">
        <v>537</v>
      </c>
      <c r="D353" s="62">
        <v>1733.4659999999999</v>
      </c>
      <c r="E353" s="63">
        <v>90</v>
      </c>
      <c r="F353" s="64">
        <f t="shared" si="30"/>
        <v>156011.94</v>
      </c>
    </row>
    <row r="354" spans="1:6" x14ac:dyDescent="0.25">
      <c r="A354" s="158" t="s">
        <v>561</v>
      </c>
      <c r="B354" s="86" t="s">
        <v>562</v>
      </c>
      <c r="C354" s="87" t="s">
        <v>68</v>
      </c>
      <c r="D354" s="62">
        <v>1733.4659999999999</v>
      </c>
      <c r="E354" s="63">
        <v>1191.1099999999999</v>
      </c>
      <c r="F354" s="64">
        <f t="shared" si="30"/>
        <v>2064748.6872599998</v>
      </c>
    </row>
    <row r="355" spans="1:6" x14ac:dyDescent="0.25">
      <c r="A355" s="158" t="s">
        <v>563</v>
      </c>
      <c r="B355" s="86" t="s">
        <v>564</v>
      </c>
      <c r="C355" s="87" t="s">
        <v>537</v>
      </c>
      <c r="D355" s="62">
        <v>1066615.5906</v>
      </c>
      <c r="E355" s="63">
        <v>102</v>
      </c>
      <c r="F355" s="64">
        <f t="shared" si="30"/>
        <v>108794790.2412</v>
      </c>
    </row>
    <row r="356" spans="1:6" x14ac:dyDescent="0.25">
      <c r="A356" s="158" t="s">
        <v>565</v>
      </c>
      <c r="B356" s="86" t="s">
        <v>566</v>
      </c>
      <c r="C356" s="87" t="s">
        <v>537</v>
      </c>
      <c r="D356" s="62">
        <v>60702.721799999999</v>
      </c>
      <c r="E356" s="63">
        <v>22</v>
      </c>
      <c r="F356" s="64">
        <f t="shared" si="30"/>
        <v>1335459.8796000001</v>
      </c>
    </row>
    <row r="357" spans="1:6" x14ac:dyDescent="0.25">
      <c r="A357" s="158" t="s">
        <v>567</v>
      </c>
      <c r="B357" s="86" t="s">
        <v>568</v>
      </c>
      <c r="C357" s="87" t="s">
        <v>537</v>
      </c>
      <c r="D357" s="62">
        <v>1733.4659999999999</v>
      </c>
      <c r="E357" s="63">
        <v>8</v>
      </c>
      <c r="F357" s="64">
        <f t="shared" si="30"/>
        <v>13867.727999999999</v>
      </c>
    </row>
    <row r="358" spans="1:6" x14ac:dyDescent="0.25">
      <c r="A358" s="158" t="s">
        <v>569</v>
      </c>
      <c r="B358" s="86" t="s">
        <v>570</v>
      </c>
      <c r="C358" s="87" t="s">
        <v>537</v>
      </c>
      <c r="D358" s="62">
        <v>1733.4659999999999</v>
      </c>
      <c r="E358" s="63">
        <v>3</v>
      </c>
      <c r="F358" s="64">
        <f t="shared" si="30"/>
        <v>5200.3979999999992</v>
      </c>
    </row>
    <row r="359" spans="1:6" x14ac:dyDescent="0.25">
      <c r="A359" s="158" t="s">
        <v>571</v>
      </c>
      <c r="B359" s="86" t="s">
        <v>572</v>
      </c>
      <c r="C359" s="87" t="s">
        <v>537</v>
      </c>
      <c r="D359" s="62">
        <v>1733.4659999999999</v>
      </c>
      <c r="E359" s="63">
        <v>10</v>
      </c>
      <c r="F359" s="64">
        <f t="shared" si="30"/>
        <v>17334.66</v>
      </c>
    </row>
    <row r="360" spans="1:6" x14ac:dyDescent="0.25">
      <c r="A360" s="158" t="s">
        <v>573</v>
      </c>
      <c r="B360" s="86" t="s">
        <v>574</v>
      </c>
      <c r="C360" s="87" t="s">
        <v>537</v>
      </c>
      <c r="D360" s="62">
        <v>1733.4659999999999</v>
      </c>
      <c r="E360" s="63">
        <v>45</v>
      </c>
      <c r="F360" s="64">
        <f t="shared" si="30"/>
        <v>78005.97</v>
      </c>
    </row>
    <row r="361" spans="1:6" ht="25.5" x14ac:dyDescent="0.25">
      <c r="A361" s="158" t="s">
        <v>575</v>
      </c>
      <c r="B361" s="86" t="s">
        <v>576</v>
      </c>
      <c r="C361" s="87" t="s">
        <v>68</v>
      </c>
      <c r="D361" s="62">
        <v>14527.3758</v>
      </c>
      <c r="E361" s="63">
        <v>90</v>
      </c>
      <c r="F361" s="64">
        <f t="shared" si="30"/>
        <v>1307463.8219999999</v>
      </c>
    </row>
    <row r="362" spans="1:6" ht="25.5" x14ac:dyDescent="0.25">
      <c r="A362" s="158" t="s">
        <v>577</v>
      </c>
      <c r="B362" s="86" t="s">
        <v>578</v>
      </c>
      <c r="C362" s="87" t="s">
        <v>68</v>
      </c>
      <c r="D362" s="62">
        <v>14527.3758</v>
      </c>
      <c r="E362" s="63">
        <v>18</v>
      </c>
      <c r="F362" s="64">
        <f t="shared" si="30"/>
        <v>261492.76439999999</v>
      </c>
    </row>
    <row r="363" spans="1:6" ht="25.5" x14ac:dyDescent="0.25">
      <c r="A363" s="158" t="s">
        <v>579</v>
      </c>
      <c r="B363" s="86" t="s">
        <v>580</v>
      </c>
      <c r="C363" s="87" t="s">
        <v>68</v>
      </c>
      <c r="D363" s="62">
        <v>14527.3758</v>
      </c>
      <c r="E363" s="63">
        <v>18</v>
      </c>
      <c r="F363" s="64">
        <f t="shared" si="30"/>
        <v>261492.76439999999</v>
      </c>
    </row>
    <row r="364" spans="1:6" x14ac:dyDescent="0.25">
      <c r="A364" s="158" t="s">
        <v>581</v>
      </c>
      <c r="B364" s="86" t="s">
        <v>582</v>
      </c>
      <c r="C364" s="87" t="s">
        <v>68</v>
      </c>
      <c r="D364" s="62">
        <v>63796.202400000002</v>
      </c>
      <c r="E364" s="63">
        <v>77</v>
      </c>
      <c r="F364" s="64">
        <f t="shared" si="30"/>
        <v>4912307.5848000003</v>
      </c>
    </row>
    <row r="365" spans="1:6" x14ac:dyDescent="0.25">
      <c r="A365" s="158" t="s">
        <v>583</v>
      </c>
      <c r="B365" s="86" t="s">
        <v>584</v>
      </c>
      <c r="C365" s="87" t="s">
        <v>68</v>
      </c>
      <c r="D365" s="62">
        <v>43974.193200000002</v>
      </c>
      <c r="E365" s="63">
        <v>1734.6999999999998</v>
      </c>
      <c r="F365" s="64">
        <f t="shared" si="30"/>
        <v>76282032.94404</v>
      </c>
    </row>
    <row r="366" spans="1:6" x14ac:dyDescent="0.25">
      <c r="A366" s="158" t="s">
        <v>585</v>
      </c>
      <c r="B366" s="86" t="s">
        <v>586</v>
      </c>
      <c r="C366" s="87" t="s">
        <v>68</v>
      </c>
      <c r="D366" s="62">
        <v>43974.193200000002</v>
      </c>
      <c r="E366" s="63">
        <v>65</v>
      </c>
      <c r="F366" s="64">
        <f t="shared" si="30"/>
        <v>2858322.5580000002</v>
      </c>
    </row>
    <row r="367" spans="1:6" x14ac:dyDescent="0.25">
      <c r="A367" s="158" t="s">
        <v>587</v>
      </c>
      <c r="B367" s="86" t="s">
        <v>588</v>
      </c>
      <c r="C367" s="87" t="s">
        <v>68</v>
      </c>
      <c r="D367" s="62">
        <v>43974.193200000002</v>
      </c>
      <c r="E367" s="63">
        <v>18</v>
      </c>
      <c r="F367" s="64">
        <f t="shared" si="30"/>
        <v>791535.47759999998</v>
      </c>
    </row>
    <row r="368" spans="1:6" x14ac:dyDescent="0.25">
      <c r="A368" s="158" t="s">
        <v>589</v>
      </c>
      <c r="B368" s="86" t="s">
        <v>590</v>
      </c>
      <c r="C368" s="87" t="s">
        <v>68</v>
      </c>
      <c r="D368" s="62">
        <v>14527.3758</v>
      </c>
      <c r="E368" s="63">
        <v>25</v>
      </c>
      <c r="F368" s="64">
        <f t="shared" si="30"/>
        <v>363184.39500000002</v>
      </c>
    </row>
    <row r="369" spans="1:6" x14ac:dyDescent="0.25">
      <c r="A369" s="158" t="s">
        <v>591</v>
      </c>
      <c r="B369" s="86" t="s">
        <v>592</v>
      </c>
      <c r="C369" s="87" t="s">
        <v>68</v>
      </c>
      <c r="D369" s="62">
        <v>14527.3758</v>
      </c>
      <c r="E369" s="63">
        <v>43</v>
      </c>
      <c r="F369" s="64">
        <f t="shared" si="30"/>
        <v>624677.1594</v>
      </c>
    </row>
    <row r="370" spans="1:6" x14ac:dyDescent="0.25">
      <c r="A370" s="158" t="s">
        <v>593</v>
      </c>
      <c r="B370" s="86" t="s">
        <v>594</v>
      </c>
      <c r="C370" s="87" t="s">
        <v>68</v>
      </c>
      <c r="D370" s="62">
        <v>14527.3758</v>
      </c>
      <c r="E370" s="63">
        <v>18</v>
      </c>
      <c r="F370" s="64">
        <f t="shared" si="30"/>
        <v>261492.76439999999</v>
      </c>
    </row>
    <row r="371" spans="1:6" x14ac:dyDescent="0.25">
      <c r="A371" s="158" t="s">
        <v>595</v>
      </c>
      <c r="B371" s="86" t="s">
        <v>596</v>
      </c>
      <c r="C371" s="87" t="s">
        <v>537</v>
      </c>
      <c r="D371" s="62">
        <v>31322.218199999999</v>
      </c>
      <c r="E371" s="63">
        <v>8</v>
      </c>
      <c r="F371" s="64">
        <f t="shared" si="30"/>
        <v>250577.74559999999</v>
      </c>
    </row>
    <row r="372" spans="1:6" x14ac:dyDescent="0.25">
      <c r="A372" s="158" t="s">
        <v>597</v>
      </c>
      <c r="B372" s="86" t="s">
        <v>598</v>
      </c>
      <c r="C372" s="87" t="s">
        <v>537</v>
      </c>
      <c r="D372" s="62">
        <v>1116.864</v>
      </c>
      <c r="E372" s="63">
        <v>3</v>
      </c>
      <c r="F372" s="64">
        <f t="shared" si="30"/>
        <v>3350.5920000000001</v>
      </c>
    </row>
    <row r="373" spans="1:6" x14ac:dyDescent="0.25">
      <c r="A373" s="158" t="s">
        <v>599</v>
      </c>
      <c r="B373" s="86" t="s">
        <v>600</v>
      </c>
      <c r="C373" s="87" t="s">
        <v>537</v>
      </c>
      <c r="D373" s="62">
        <v>189196.7616</v>
      </c>
      <c r="E373" s="63">
        <v>10</v>
      </c>
      <c r="F373" s="64">
        <f t="shared" si="30"/>
        <v>1891967.6159999999</v>
      </c>
    </row>
    <row r="374" spans="1:6" x14ac:dyDescent="0.25">
      <c r="A374" s="158" t="s">
        <v>601</v>
      </c>
      <c r="B374" s="86" t="s">
        <v>602</v>
      </c>
      <c r="C374" s="87" t="s">
        <v>537</v>
      </c>
      <c r="D374" s="62">
        <v>203273.90160000001</v>
      </c>
      <c r="E374" s="63">
        <v>45</v>
      </c>
      <c r="F374" s="64">
        <f t="shared" si="30"/>
        <v>9147325.5720000006</v>
      </c>
    </row>
    <row r="375" spans="1:6" x14ac:dyDescent="0.25">
      <c r="A375" s="158" t="s">
        <v>603</v>
      </c>
      <c r="B375" s="86" t="s">
        <v>604</v>
      </c>
      <c r="C375" s="87" t="s">
        <v>537</v>
      </c>
      <c r="D375" s="62">
        <v>3590.2523999999999</v>
      </c>
      <c r="E375" s="63">
        <v>428</v>
      </c>
      <c r="F375" s="64">
        <f t="shared" si="30"/>
        <v>1536628.0271999999</v>
      </c>
    </row>
    <row r="376" spans="1:6" x14ac:dyDescent="0.25">
      <c r="A376" s="158" t="s">
        <v>605</v>
      </c>
      <c r="B376" s="86" t="s">
        <v>606</v>
      </c>
      <c r="C376" s="87" t="s">
        <v>537</v>
      </c>
      <c r="D376" s="62">
        <v>11261.712</v>
      </c>
      <c r="E376" s="63">
        <v>18</v>
      </c>
      <c r="F376" s="64">
        <f t="shared" si="30"/>
        <v>202710.81599999999</v>
      </c>
    </row>
    <row r="377" spans="1:6" x14ac:dyDescent="0.25">
      <c r="A377" s="158" t="s">
        <v>607</v>
      </c>
      <c r="B377" s="86" t="s">
        <v>608</v>
      </c>
      <c r="C377" s="87" t="s">
        <v>609</v>
      </c>
      <c r="D377" s="62">
        <v>2796476.2140000002</v>
      </c>
      <c r="E377" s="63">
        <v>4</v>
      </c>
      <c r="F377" s="64">
        <f t="shared" si="30"/>
        <v>11185904.856000001</v>
      </c>
    </row>
    <row r="378" spans="1:6" x14ac:dyDescent="0.25">
      <c r="A378" s="158" t="s">
        <v>610</v>
      </c>
      <c r="B378" s="86" t="s">
        <v>611</v>
      </c>
      <c r="C378" s="87" t="s">
        <v>609</v>
      </c>
      <c r="D378" s="62">
        <v>2796476.2140000002</v>
      </c>
      <c r="E378" s="63">
        <v>3</v>
      </c>
      <c r="F378" s="64">
        <f t="shared" si="30"/>
        <v>8389428.6420000009</v>
      </c>
    </row>
    <row r="379" spans="1:6" x14ac:dyDescent="0.25">
      <c r="A379" s="158" t="s">
        <v>612</v>
      </c>
      <c r="B379" s="86" t="s">
        <v>613</v>
      </c>
      <c r="C379" s="87" t="s">
        <v>609</v>
      </c>
      <c r="D379" s="62">
        <v>2374587.8183999998</v>
      </c>
      <c r="E379" s="63">
        <v>2</v>
      </c>
      <c r="F379" s="64">
        <f t="shared" si="30"/>
        <v>4749175.6367999995</v>
      </c>
    </row>
    <row r="380" spans="1:6" x14ac:dyDescent="0.25">
      <c r="A380" s="158" t="s">
        <v>614</v>
      </c>
      <c r="B380" s="86" t="s">
        <v>615</v>
      </c>
      <c r="C380" s="87" t="s">
        <v>609</v>
      </c>
      <c r="D380" s="62">
        <v>2796476.2140000002</v>
      </c>
      <c r="E380" s="63">
        <v>1</v>
      </c>
      <c r="F380" s="64">
        <f t="shared" si="30"/>
        <v>2796476.2140000002</v>
      </c>
    </row>
    <row r="381" spans="1:6" x14ac:dyDescent="0.25">
      <c r="A381" s="158" t="s">
        <v>616</v>
      </c>
      <c r="B381" s="86" t="s">
        <v>617</v>
      </c>
      <c r="C381" s="87" t="s">
        <v>609</v>
      </c>
      <c r="D381" s="62">
        <v>2374587.8183999998</v>
      </c>
      <c r="E381" s="63">
        <v>2</v>
      </c>
      <c r="F381" s="64">
        <f t="shared" si="30"/>
        <v>4749175.6367999995</v>
      </c>
    </row>
    <row r="382" spans="1:6" x14ac:dyDescent="0.25">
      <c r="A382" s="158" t="s">
        <v>618</v>
      </c>
      <c r="B382" s="86" t="s">
        <v>619</v>
      </c>
      <c r="C382" s="87" t="s">
        <v>609</v>
      </c>
      <c r="D382" s="62">
        <v>2796476.2140000002</v>
      </c>
      <c r="E382" s="63">
        <v>6</v>
      </c>
      <c r="F382" s="64">
        <f t="shared" si="30"/>
        <v>16778857.284000002</v>
      </c>
    </row>
    <row r="383" spans="1:6" x14ac:dyDescent="0.25">
      <c r="A383" s="158" t="s">
        <v>620</v>
      </c>
      <c r="B383" s="86" t="s">
        <v>621</v>
      </c>
      <c r="C383" s="87" t="s">
        <v>609</v>
      </c>
      <c r="D383" s="62">
        <v>5592751.1597999996</v>
      </c>
      <c r="E383" s="63">
        <v>3</v>
      </c>
      <c r="F383" s="64">
        <f t="shared" si="30"/>
        <v>16778253.479399998</v>
      </c>
    </row>
    <row r="384" spans="1:6" x14ac:dyDescent="0.25">
      <c r="A384" s="158" t="s">
        <v>622</v>
      </c>
      <c r="B384" s="86" t="s">
        <v>623</v>
      </c>
      <c r="C384" s="87" t="s">
        <v>609</v>
      </c>
      <c r="D384" s="62">
        <v>5592751.1597999996</v>
      </c>
      <c r="E384" s="63">
        <v>1</v>
      </c>
      <c r="F384" s="64">
        <f t="shared" si="30"/>
        <v>5592751.1597999996</v>
      </c>
    </row>
    <row r="385" spans="1:6" x14ac:dyDescent="0.25">
      <c r="A385" s="158" t="s">
        <v>624</v>
      </c>
      <c r="B385" s="86" t="s">
        <v>625</v>
      </c>
      <c r="C385" s="87" t="s">
        <v>537</v>
      </c>
      <c r="D385" s="62">
        <v>12904421.165999999</v>
      </c>
      <c r="E385" s="63">
        <v>14</v>
      </c>
      <c r="F385" s="64">
        <f t="shared" si="30"/>
        <v>180661896.324</v>
      </c>
    </row>
    <row r="386" spans="1:6" x14ac:dyDescent="0.25">
      <c r="A386" s="158" t="s">
        <v>626</v>
      </c>
      <c r="B386" s="86" t="s">
        <v>627</v>
      </c>
      <c r="C386" s="87" t="s">
        <v>537</v>
      </c>
      <c r="D386" s="62">
        <v>333193.10639999999</v>
      </c>
      <c r="E386" s="63">
        <v>3</v>
      </c>
      <c r="F386" s="64">
        <f t="shared" si="30"/>
        <v>999579.31920000003</v>
      </c>
    </row>
    <row r="387" spans="1:6" x14ac:dyDescent="0.25">
      <c r="A387" s="158" t="s">
        <v>628</v>
      </c>
      <c r="B387" s="86" t="s">
        <v>629</v>
      </c>
      <c r="C387" s="87" t="s">
        <v>537</v>
      </c>
      <c r="D387" s="62">
        <v>270023.97659999999</v>
      </c>
      <c r="E387" s="63">
        <v>4</v>
      </c>
      <c r="F387" s="64">
        <f t="shared" si="30"/>
        <v>1080095.9064</v>
      </c>
    </row>
    <row r="388" spans="1:6" x14ac:dyDescent="0.25">
      <c r="A388" s="158" t="s">
        <v>630</v>
      </c>
      <c r="B388" s="86" t="s">
        <v>631</v>
      </c>
      <c r="C388" s="87" t="s">
        <v>537</v>
      </c>
      <c r="D388" s="62">
        <v>342141.9792</v>
      </c>
      <c r="E388" s="63">
        <v>2</v>
      </c>
      <c r="F388" s="64">
        <f t="shared" si="30"/>
        <v>684283.9584</v>
      </c>
    </row>
    <row r="389" spans="1:6" x14ac:dyDescent="0.25">
      <c r="A389" s="158" t="s">
        <v>632</v>
      </c>
      <c r="B389" s="86" t="s">
        <v>633</v>
      </c>
      <c r="C389" s="87" t="s">
        <v>537</v>
      </c>
      <c r="D389" s="62">
        <v>248626.72380000001</v>
      </c>
      <c r="E389" s="63">
        <v>1</v>
      </c>
      <c r="F389" s="64">
        <f t="shared" si="30"/>
        <v>248626.72380000001</v>
      </c>
    </row>
    <row r="390" spans="1:6" x14ac:dyDescent="0.25">
      <c r="A390" s="158" t="s">
        <v>634</v>
      </c>
      <c r="B390" s="86" t="s">
        <v>635</v>
      </c>
      <c r="C390" s="87" t="s">
        <v>537</v>
      </c>
      <c r="D390" s="62">
        <v>244857.30780000001</v>
      </c>
      <c r="E390" s="63">
        <v>1</v>
      </c>
      <c r="F390" s="64">
        <f t="shared" si="30"/>
        <v>244857.30780000001</v>
      </c>
    </row>
    <row r="391" spans="1:6" x14ac:dyDescent="0.25">
      <c r="A391" s="158" t="s">
        <v>636</v>
      </c>
      <c r="B391" s="86" t="s">
        <v>637</v>
      </c>
      <c r="C391" s="87" t="s">
        <v>537</v>
      </c>
      <c r="D391" s="62">
        <v>284386.1496</v>
      </c>
      <c r="E391" s="63">
        <v>4</v>
      </c>
      <c r="F391" s="64">
        <f t="shared" si="30"/>
        <v>1137544.5984</v>
      </c>
    </row>
    <row r="392" spans="1:6" x14ac:dyDescent="0.25">
      <c r="A392" s="158" t="s">
        <v>638</v>
      </c>
      <c r="B392" s="86" t="s">
        <v>639</v>
      </c>
      <c r="C392" s="87" t="s">
        <v>537</v>
      </c>
      <c r="D392" s="62">
        <v>261108.84239999999</v>
      </c>
      <c r="E392" s="63">
        <v>1</v>
      </c>
      <c r="F392" s="64">
        <f t="shared" si="30"/>
        <v>261108.84239999999</v>
      </c>
    </row>
    <row r="393" spans="1:6" x14ac:dyDescent="0.25">
      <c r="A393" s="158" t="s">
        <v>640</v>
      </c>
      <c r="B393" s="86" t="s">
        <v>641</v>
      </c>
      <c r="C393" s="87" t="s">
        <v>537</v>
      </c>
      <c r="D393" s="62">
        <v>302833.02</v>
      </c>
      <c r="E393" s="63">
        <v>1</v>
      </c>
      <c r="F393" s="64">
        <f t="shared" si="30"/>
        <v>302833.02</v>
      </c>
    </row>
    <row r="394" spans="1:6" x14ac:dyDescent="0.25">
      <c r="A394" s="158" t="s">
        <v>642</v>
      </c>
      <c r="B394" s="86" t="s">
        <v>643</v>
      </c>
      <c r="C394" s="87" t="s">
        <v>537</v>
      </c>
      <c r="D394" s="62">
        <v>219163.6188</v>
      </c>
      <c r="E394" s="63">
        <v>5</v>
      </c>
      <c r="F394" s="64">
        <f t="shared" si="30"/>
        <v>1095818.094</v>
      </c>
    </row>
    <row r="395" spans="1:6" x14ac:dyDescent="0.25">
      <c r="A395" s="158" t="s">
        <v>644</v>
      </c>
      <c r="B395" s="86" t="s">
        <v>645</v>
      </c>
      <c r="C395" s="87" t="s">
        <v>537</v>
      </c>
      <c r="D395" s="62">
        <v>33651.345000000001</v>
      </c>
      <c r="E395" s="63">
        <v>59</v>
      </c>
      <c r="F395" s="64">
        <f t="shared" si="30"/>
        <v>1985429.355</v>
      </c>
    </row>
    <row r="396" spans="1:6" x14ac:dyDescent="0.25">
      <c r="A396" s="158" t="s">
        <v>646</v>
      </c>
      <c r="B396" s="86" t="s">
        <v>647</v>
      </c>
      <c r="C396" s="87" t="s">
        <v>609</v>
      </c>
      <c r="D396" s="62">
        <v>540981</v>
      </c>
      <c r="E396" s="63">
        <v>22</v>
      </c>
      <c r="F396" s="64">
        <f t="shared" ref="F396:F423" si="31">+D396*E396</f>
        <v>11901582</v>
      </c>
    </row>
    <row r="397" spans="1:6" ht="25.5" x14ac:dyDescent="0.25">
      <c r="A397" s="158" t="s">
        <v>648</v>
      </c>
      <c r="B397" s="86" t="s">
        <v>649</v>
      </c>
      <c r="C397" s="87" t="s">
        <v>609</v>
      </c>
      <c r="D397" s="62">
        <v>5710839.75</v>
      </c>
      <c r="E397" s="63">
        <v>1</v>
      </c>
      <c r="F397" s="64">
        <f t="shared" si="31"/>
        <v>5710839.75</v>
      </c>
    </row>
    <row r="398" spans="1:6" ht="25.5" x14ac:dyDescent="0.25">
      <c r="A398" s="158" t="s">
        <v>650</v>
      </c>
      <c r="B398" s="86" t="s">
        <v>651</v>
      </c>
      <c r="C398" s="87" t="s">
        <v>609</v>
      </c>
      <c r="D398" s="62">
        <v>5710839.75</v>
      </c>
      <c r="E398" s="63">
        <v>1</v>
      </c>
      <c r="F398" s="64">
        <f t="shared" si="31"/>
        <v>5710839.75</v>
      </c>
    </row>
    <row r="399" spans="1:6" ht="25.5" x14ac:dyDescent="0.25">
      <c r="A399" s="158" t="s">
        <v>652</v>
      </c>
      <c r="B399" s="86" t="s">
        <v>653</v>
      </c>
      <c r="C399" s="87" t="s">
        <v>609</v>
      </c>
      <c r="D399" s="62">
        <v>5710839.75</v>
      </c>
      <c r="E399" s="63">
        <v>1</v>
      </c>
      <c r="F399" s="64">
        <f t="shared" si="31"/>
        <v>5710839.75</v>
      </c>
    </row>
    <row r="400" spans="1:6" x14ac:dyDescent="0.25">
      <c r="A400" s="158" t="s">
        <v>654</v>
      </c>
      <c r="B400" s="86" t="s">
        <v>655</v>
      </c>
      <c r="C400" s="87" t="s">
        <v>609</v>
      </c>
      <c r="D400" s="62">
        <v>112373.9694</v>
      </c>
      <c r="E400" s="63">
        <v>22</v>
      </c>
      <c r="F400" s="64">
        <f t="shared" si="31"/>
        <v>2472227.3267999999</v>
      </c>
    </row>
    <row r="401" spans="1:6" x14ac:dyDescent="0.25">
      <c r="A401" s="158" t="s">
        <v>656</v>
      </c>
      <c r="B401" s="86" t="s">
        <v>657</v>
      </c>
      <c r="C401" s="87" t="s">
        <v>537</v>
      </c>
      <c r="D401" s="62">
        <v>540981</v>
      </c>
      <c r="E401" s="63">
        <v>5</v>
      </c>
      <c r="F401" s="64">
        <f t="shared" si="31"/>
        <v>2704905</v>
      </c>
    </row>
    <row r="402" spans="1:6" x14ac:dyDescent="0.25">
      <c r="A402" s="158" t="s">
        <v>658</v>
      </c>
      <c r="B402" s="86" t="s">
        <v>659</v>
      </c>
      <c r="C402" s="87" t="s">
        <v>537</v>
      </c>
      <c r="D402" s="62">
        <v>540981</v>
      </c>
      <c r="E402" s="63">
        <v>3</v>
      </c>
      <c r="F402" s="64">
        <f t="shared" si="31"/>
        <v>1622943</v>
      </c>
    </row>
    <row r="403" spans="1:6" x14ac:dyDescent="0.25">
      <c r="A403" s="158" t="s">
        <v>660</v>
      </c>
      <c r="B403" s="86" t="s">
        <v>661</v>
      </c>
      <c r="C403" s="87" t="s">
        <v>537</v>
      </c>
      <c r="D403" s="62">
        <v>10255.370999999999</v>
      </c>
      <c r="E403" s="63">
        <v>59</v>
      </c>
      <c r="F403" s="64">
        <f t="shared" si="31"/>
        <v>605066.88899999997</v>
      </c>
    </row>
    <row r="404" spans="1:6" x14ac:dyDescent="0.25">
      <c r="A404" s="158" t="s">
        <v>662</v>
      </c>
      <c r="B404" s="86" t="s">
        <v>663</v>
      </c>
      <c r="C404" s="87" t="s">
        <v>537</v>
      </c>
      <c r="D404" s="62">
        <v>14329.5978</v>
      </c>
      <c r="E404" s="63">
        <v>940.5</v>
      </c>
      <c r="F404" s="64">
        <f t="shared" si="31"/>
        <v>13476986.730899999</v>
      </c>
    </row>
    <row r="405" spans="1:6" x14ac:dyDescent="0.25">
      <c r="A405" s="158" t="s">
        <v>664</v>
      </c>
      <c r="B405" s="86" t="s">
        <v>665</v>
      </c>
      <c r="C405" s="87" t="s">
        <v>537</v>
      </c>
      <c r="D405" s="62">
        <v>30265470.5682</v>
      </c>
      <c r="E405" s="63">
        <v>2</v>
      </c>
      <c r="F405" s="64">
        <f t="shared" si="31"/>
        <v>60530941.136399999</v>
      </c>
    </row>
    <row r="406" spans="1:6" x14ac:dyDescent="0.25">
      <c r="A406" s="158" t="s">
        <v>666</v>
      </c>
      <c r="B406" s="86" t="s">
        <v>667</v>
      </c>
      <c r="C406" s="87" t="s">
        <v>537</v>
      </c>
      <c r="D406" s="62">
        <v>6615870.7145999996</v>
      </c>
      <c r="E406" s="63">
        <v>1</v>
      </c>
      <c r="F406" s="64">
        <f t="shared" si="31"/>
        <v>6615870.7145999996</v>
      </c>
    </row>
    <row r="407" spans="1:6" x14ac:dyDescent="0.25">
      <c r="A407" s="158" t="s">
        <v>668</v>
      </c>
      <c r="B407" s="86" t="s">
        <v>669</v>
      </c>
      <c r="C407" s="87" t="s">
        <v>537</v>
      </c>
      <c r="D407" s="62">
        <v>37731747.1272</v>
      </c>
      <c r="E407" s="63">
        <v>6</v>
      </c>
      <c r="F407" s="64">
        <f t="shared" si="31"/>
        <v>226390482.76319999</v>
      </c>
    </row>
    <row r="408" spans="1:6" x14ac:dyDescent="0.25">
      <c r="A408" s="158" t="s">
        <v>670</v>
      </c>
      <c r="B408" s="86" t="s">
        <v>671</v>
      </c>
      <c r="C408" s="87" t="s">
        <v>537</v>
      </c>
      <c r="D408" s="62">
        <v>44651914.419</v>
      </c>
      <c r="E408" s="63">
        <v>1</v>
      </c>
      <c r="F408" s="64">
        <f t="shared" si="31"/>
        <v>44651914.419</v>
      </c>
    </row>
    <row r="409" spans="1:6" x14ac:dyDescent="0.25">
      <c r="A409" s="158" t="s">
        <v>672</v>
      </c>
      <c r="B409" s="86" t="s">
        <v>673</v>
      </c>
      <c r="C409" s="87" t="s">
        <v>537</v>
      </c>
      <c r="D409" s="62">
        <v>7284602.3417999996</v>
      </c>
      <c r="E409" s="63">
        <v>4</v>
      </c>
      <c r="F409" s="64">
        <f t="shared" si="31"/>
        <v>29138409.367199998</v>
      </c>
    </row>
    <row r="410" spans="1:6" x14ac:dyDescent="0.25">
      <c r="A410" s="158" t="s">
        <v>674</v>
      </c>
      <c r="B410" s="86" t="s">
        <v>675</v>
      </c>
      <c r="C410" s="87" t="s">
        <v>537</v>
      </c>
      <c r="D410" s="62">
        <v>8477498.0219999999</v>
      </c>
      <c r="E410" s="63">
        <v>4</v>
      </c>
      <c r="F410" s="64">
        <f t="shared" si="31"/>
        <v>33909992.088</v>
      </c>
    </row>
    <row r="411" spans="1:6" x14ac:dyDescent="0.25">
      <c r="A411" s="158" t="s">
        <v>676</v>
      </c>
      <c r="B411" s="86" t="s">
        <v>677</v>
      </c>
      <c r="C411" s="87" t="s">
        <v>537</v>
      </c>
      <c r="D411" s="62">
        <v>8647193.8728</v>
      </c>
      <c r="E411" s="63">
        <v>4</v>
      </c>
      <c r="F411" s="64">
        <f t="shared" si="31"/>
        <v>34588775.4912</v>
      </c>
    </row>
    <row r="412" spans="1:6" x14ac:dyDescent="0.25">
      <c r="A412" s="158" t="s">
        <v>678</v>
      </c>
      <c r="B412" s="86" t="s">
        <v>679</v>
      </c>
      <c r="C412" s="87" t="s">
        <v>68</v>
      </c>
      <c r="D412" s="62">
        <v>4127.7431999999999</v>
      </c>
      <c r="E412" s="63">
        <v>8480</v>
      </c>
      <c r="F412" s="64">
        <f t="shared" si="31"/>
        <v>35003262.335999995</v>
      </c>
    </row>
    <row r="413" spans="1:6" x14ac:dyDescent="0.25">
      <c r="A413" s="158" t="s">
        <v>680</v>
      </c>
      <c r="B413" s="86" t="s">
        <v>681</v>
      </c>
      <c r="C413" s="87" t="s">
        <v>68</v>
      </c>
      <c r="D413" s="62">
        <v>8900.01</v>
      </c>
      <c r="E413" s="63">
        <v>140</v>
      </c>
      <c r="F413" s="64">
        <f t="shared" si="31"/>
        <v>1246001.4000000001</v>
      </c>
    </row>
    <row r="414" spans="1:6" x14ac:dyDescent="0.25">
      <c r="A414" s="158" t="s">
        <v>682</v>
      </c>
      <c r="B414" s="86" t="s">
        <v>683</v>
      </c>
      <c r="C414" s="87" t="s">
        <v>537</v>
      </c>
      <c r="D414" s="62">
        <v>40731.797400000003</v>
      </c>
      <c r="E414" s="63">
        <v>15</v>
      </c>
      <c r="F414" s="64">
        <f t="shared" si="31"/>
        <v>610976.96100000001</v>
      </c>
    </row>
    <row r="415" spans="1:6" x14ac:dyDescent="0.25">
      <c r="A415" s="158" t="s">
        <v>684</v>
      </c>
      <c r="B415" s="86" t="s">
        <v>685</v>
      </c>
      <c r="C415" s="87" t="s">
        <v>537</v>
      </c>
      <c r="D415" s="62">
        <v>98018.776799999992</v>
      </c>
      <c r="E415" s="63">
        <v>5</v>
      </c>
      <c r="F415" s="64">
        <f t="shared" si="31"/>
        <v>490093.88399999996</v>
      </c>
    </row>
    <row r="416" spans="1:6" x14ac:dyDescent="0.25">
      <c r="A416" s="158" t="s">
        <v>686</v>
      </c>
      <c r="B416" s="86" t="s">
        <v>687</v>
      </c>
      <c r="C416" s="87" t="s">
        <v>537</v>
      </c>
      <c r="D416" s="62">
        <v>125976.4422</v>
      </c>
      <c r="E416" s="63">
        <v>20</v>
      </c>
      <c r="F416" s="64">
        <f t="shared" si="31"/>
        <v>2519528.844</v>
      </c>
    </row>
    <row r="417" spans="1:10" x14ac:dyDescent="0.25">
      <c r="A417" s="158" t="s">
        <v>688</v>
      </c>
      <c r="B417" s="86" t="s">
        <v>689</v>
      </c>
      <c r="C417" s="87" t="s">
        <v>537</v>
      </c>
      <c r="D417" s="62">
        <v>146754.76620000001</v>
      </c>
      <c r="E417" s="63">
        <v>90</v>
      </c>
      <c r="F417" s="64">
        <f t="shared" si="31"/>
        <v>13207928.958000001</v>
      </c>
    </row>
    <row r="418" spans="1:10" x14ac:dyDescent="0.25">
      <c r="A418" s="158" t="s">
        <v>690</v>
      </c>
      <c r="B418" s="86" t="s">
        <v>691</v>
      </c>
      <c r="C418" s="87" t="s">
        <v>537</v>
      </c>
      <c r="D418" s="62">
        <v>7250.3087999999998</v>
      </c>
      <c r="E418" s="63">
        <v>24</v>
      </c>
      <c r="F418" s="64">
        <f t="shared" si="31"/>
        <v>174007.4112</v>
      </c>
    </row>
    <row r="419" spans="1:10" x14ac:dyDescent="0.25">
      <c r="A419" s="158" t="s">
        <v>692</v>
      </c>
      <c r="B419" s="86" t="s">
        <v>693</v>
      </c>
      <c r="C419" s="87" t="s">
        <v>537</v>
      </c>
      <c r="D419" s="62">
        <v>23579.7912</v>
      </c>
      <c r="E419" s="63">
        <v>8</v>
      </c>
      <c r="F419" s="64">
        <f t="shared" si="31"/>
        <v>188638.3296</v>
      </c>
    </row>
    <row r="420" spans="1:10" x14ac:dyDescent="0.25">
      <c r="A420" s="158" t="s">
        <v>694</v>
      </c>
      <c r="B420" s="86" t="s">
        <v>695</v>
      </c>
      <c r="C420" s="87" t="s">
        <v>537</v>
      </c>
      <c r="D420" s="62">
        <v>25761.1662</v>
      </c>
      <c r="E420" s="63">
        <v>30</v>
      </c>
      <c r="F420" s="64">
        <f t="shared" si="31"/>
        <v>772834.98600000003</v>
      </c>
    </row>
    <row r="421" spans="1:10" x14ac:dyDescent="0.25">
      <c r="A421" s="158" t="s">
        <v>696</v>
      </c>
      <c r="B421" s="86" t="s">
        <v>697</v>
      </c>
      <c r="C421" s="87" t="s">
        <v>537</v>
      </c>
      <c r="D421" s="62">
        <v>31110.4794</v>
      </c>
      <c r="E421" s="63">
        <v>135</v>
      </c>
      <c r="F421" s="64">
        <f t="shared" si="31"/>
        <v>4199914.7189999996</v>
      </c>
    </row>
    <row r="422" spans="1:10" x14ac:dyDescent="0.25">
      <c r="A422" s="158" t="s">
        <v>698</v>
      </c>
      <c r="B422" s="86" t="s">
        <v>699</v>
      </c>
      <c r="C422" s="87" t="s">
        <v>537</v>
      </c>
      <c r="D422" s="62">
        <v>529579.68000000005</v>
      </c>
      <c r="E422" s="63">
        <v>111</v>
      </c>
      <c r="F422" s="64">
        <f t="shared" si="31"/>
        <v>58783344.480000004</v>
      </c>
    </row>
    <row r="423" spans="1:10" x14ac:dyDescent="0.25">
      <c r="A423" s="158" t="s">
        <v>700</v>
      </c>
      <c r="B423" s="86" t="s">
        <v>701</v>
      </c>
      <c r="C423" s="87" t="s">
        <v>68</v>
      </c>
      <c r="D423" s="62">
        <v>112154.0868</v>
      </c>
      <c r="E423" s="63">
        <v>3157.7999999999997</v>
      </c>
      <c r="F423" s="64">
        <f t="shared" si="31"/>
        <v>354160175.29703999</v>
      </c>
    </row>
    <row r="424" spans="1:10" s="193" customFormat="1" x14ac:dyDescent="0.25">
      <c r="A424" s="150" t="s">
        <v>702</v>
      </c>
      <c r="B424" s="151" t="s">
        <v>703</v>
      </c>
      <c r="C424" s="152"/>
      <c r="D424" s="153"/>
      <c r="E424" s="156"/>
      <c r="F424" s="157">
        <f>SUM(F425:F450)</f>
        <v>3318829776.06705</v>
      </c>
      <c r="G424"/>
      <c r="H424"/>
      <c r="I424"/>
      <c r="J424"/>
    </row>
    <row r="425" spans="1:10" ht="25.5" x14ac:dyDescent="0.25">
      <c r="A425" s="59" t="s">
        <v>704</v>
      </c>
      <c r="B425" s="85" t="s">
        <v>705</v>
      </c>
      <c r="C425" s="61" t="s">
        <v>542</v>
      </c>
      <c r="D425" s="62">
        <v>54921.787199999999</v>
      </c>
      <c r="E425" s="63">
        <v>88</v>
      </c>
      <c r="F425" s="64">
        <f t="shared" ref="F425:F450" si="32">+D425*E425</f>
        <v>4833117.2736</v>
      </c>
    </row>
    <row r="426" spans="1:10" ht="25.5" x14ac:dyDescent="0.25">
      <c r="A426" s="59" t="s">
        <v>706</v>
      </c>
      <c r="B426" s="86" t="s">
        <v>707</v>
      </c>
      <c r="C426" s="61" t="s">
        <v>63</v>
      </c>
      <c r="D426" s="62">
        <v>2670473.0136000002</v>
      </c>
      <c r="E426" s="63">
        <v>33</v>
      </c>
      <c r="F426" s="64">
        <f t="shared" si="32"/>
        <v>88125609.448800012</v>
      </c>
    </row>
    <row r="427" spans="1:10" ht="25.5" x14ac:dyDescent="0.25">
      <c r="A427" s="59" t="s">
        <v>708</v>
      </c>
      <c r="B427" s="86" t="s">
        <v>709</v>
      </c>
      <c r="C427" s="61" t="s">
        <v>63</v>
      </c>
      <c r="D427" s="62">
        <v>2338731.8303999999</v>
      </c>
      <c r="E427" s="63">
        <v>159</v>
      </c>
      <c r="F427" s="64">
        <f t="shared" si="32"/>
        <v>371858361.03359997</v>
      </c>
    </row>
    <row r="428" spans="1:10" ht="25.5" x14ac:dyDescent="0.25">
      <c r="A428" s="59" t="s">
        <v>710</v>
      </c>
      <c r="B428" s="86" t="s">
        <v>711</v>
      </c>
      <c r="C428" s="61" t="s">
        <v>63</v>
      </c>
      <c r="D428" s="62">
        <v>3153863.3868</v>
      </c>
      <c r="E428" s="63">
        <v>3</v>
      </c>
      <c r="F428" s="64">
        <f t="shared" si="32"/>
        <v>9461590.1603999995</v>
      </c>
    </row>
    <row r="429" spans="1:10" ht="25.5" x14ac:dyDescent="0.25">
      <c r="A429" s="59" t="s">
        <v>712</v>
      </c>
      <c r="B429" s="86" t="s">
        <v>713</v>
      </c>
      <c r="C429" s="61" t="s">
        <v>63</v>
      </c>
      <c r="D429" s="62">
        <v>2338434</v>
      </c>
      <c r="E429" s="63">
        <v>56</v>
      </c>
      <c r="F429" s="64">
        <f t="shared" si="32"/>
        <v>130952304</v>
      </c>
    </row>
    <row r="430" spans="1:10" ht="25.5" x14ac:dyDescent="0.25">
      <c r="A430" s="59" t="s">
        <v>714</v>
      </c>
      <c r="B430" s="86" t="s">
        <v>715</v>
      </c>
      <c r="C430" s="61" t="s">
        <v>63</v>
      </c>
      <c r="D430" s="62">
        <v>28166728.379999999</v>
      </c>
      <c r="E430" s="63">
        <v>0</v>
      </c>
      <c r="F430" s="64">
        <f t="shared" si="32"/>
        <v>0</v>
      </c>
    </row>
    <row r="431" spans="1:10" ht="25.5" x14ac:dyDescent="0.25">
      <c r="A431" s="59" t="s">
        <v>716</v>
      </c>
      <c r="B431" s="86" t="s">
        <v>717</v>
      </c>
      <c r="C431" s="61" t="s">
        <v>63</v>
      </c>
      <c r="D431" s="62">
        <v>28406505.120000001</v>
      </c>
      <c r="E431" s="63">
        <v>4</v>
      </c>
      <c r="F431" s="64">
        <f t="shared" si="32"/>
        <v>113626020.48</v>
      </c>
    </row>
    <row r="432" spans="1:10" ht="25.5" x14ac:dyDescent="0.25">
      <c r="A432" s="59" t="s">
        <v>718</v>
      </c>
      <c r="B432" s="86" t="s">
        <v>719</v>
      </c>
      <c r="C432" s="61" t="s">
        <v>63</v>
      </c>
      <c r="D432" s="62">
        <v>151125.66</v>
      </c>
      <c r="E432" s="63">
        <v>81</v>
      </c>
      <c r="F432" s="64">
        <f t="shared" si="32"/>
        <v>12241178.460000001</v>
      </c>
    </row>
    <row r="433" spans="1:6" ht="25.5" x14ac:dyDescent="0.25">
      <c r="A433" s="59" t="s">
        <v>720</v>
      </c>
      <c r="B433" s="86" t="s">
        <v>721</v>
      </c>
      <c r="C433" s="61" t="s">
        <v>63</v>
      </c>
      <c r="D433" s="62">
        <v>60702.721799999999</v>
      </c>
      <c r="E433" s="63">
        <v>26</v>
      </c>
      <c r="F433" s="64">
        <f t="shared" si="32"/>
        <v>1578270.7667999999</v>
      </c>
    </row>
    <row r="434" spans="1:6" ht="51" x14ac:dyDescent="0.25">
      <c r="A434" s="59" t="s">
        <v>722</v>
      </c>
      <c r="B434" s="86" t="s">
        <v>723</v>
      </c>
      <c r="C434" s="61" t="s">
        <v>63</v>
      </c>
      <c r="D434" s="62">
        <v>1124465.6555999999</v>
      </c>
      <c r="E434" s="63">
        <v>44</v>
      </c>
      <c r="F434" s="64">
        <f t="shared" si="32"/>
        <v>49476488.8464</v>
      </c>
    </row>
    <row r="435" spans="1:6" ht="51" x14ac:dyDescent="0.25">
      <c r="A435" s="59" t="s">
        <v>724</v>
      </c>
      <c r="B435" s="86" t="s">
        <v>725</v>
      </c>
      <c r="C435" s="61" t="s">
        <v>63</v>
      </c>
      <c r="D435" s="62">
        <v>2089907.3285999999</v>
      </c>
      <c r="E435" s="63">
        <v>91</v>
      </c>
      <c r="F435" s="64">
        <f t="shared" si="32"/>
        <v>190181566.90259999</v>
      </c>
    </row>
    <row r="436" spans="1:6" ht="51" x14ac:dyDescent="0.25">
      <c r="A436" s="59" t="s">
        <v>726</v>
      </c>
      <c r="B436" s="86" t="s">
        <v>727</v>
      </c>
      <c r="C436" s="61" t="s">
        <v>63</v>
      </c>
      <c r="D436" s="62">
        <v>3226396.7231999999</v>
      </c>
      <c r="E436" s="63">
        <v>179</v>
      </c>
      <c r="F436" s="64">
        <f t="shared" si="32"/>
        <v>577525013.45280004</v>
      </c>
    </row>
    <row r="437" spans="1:6" x14ac:dyDescent="0.25">
      <c r="A437" s="59" t="s">
        <v>728</v>
      </c>
      <c r="B437" s="86" t="s">
        <v>729</v>
      </c>
      <c r="C437" s="61" t="s">
        <v>63</v>
      </c>
      <c r="D437" s="62">
        <v>1429469.58</v>
      </c>
      <c r="E437" s="63">
        <v>4</v>
      </c>
      <c r="F437" s="64">
        <f t="shared" si="32"/>
        <v>5717878.3200000003</v>
      </c>
    </row>
    <row r="438" spans="1:6" x14ac:dyDescent="0.25">
      <c r="A438" s="59" t="s">
        <v>730</v>
      </c>
      <c r="B438" s="86" t="s">
        <v>731</v>
      </c>
      <c r="C438" s="61" t="s">
        <v>63</v>
      </c>
      <c r="D438" s="62">
        <v>2742599.16</v>
      </c>
      <c r="E438" s="63">
        <v>0</v>
      </c>
      <c r="F438" s="64">
        <f t="shared" si="32"/>
        <v>0</v>
      </c>
    </row>
    <row r="439" spans="1:6" x14ac:dyDescent="0.25">
      <c r="A439" s="59" t="s">
        <v>732</v>
      </c>
      <c r="B439" s="86" t="s">
        <v>733</v>
      </c>
      <c r="C439" s="61" t="s">
        <v>63</v>
      </c>
      <c r="D439" s="62">
        <v>3257520</v>
      </c>
      <c r="E439" s="63">
        <v>128</v>
      </c>
      <c r="F439" s="64">
        <f t="shared" si="32"/>
        <v>416962560</v>
      </c>
    </row>
    <row r="440" spans="1:6" x14ac:dyDescent="0.25">
      <c r="A440" s="59" t="s">
        <v>734</v>
      </c>
      <c r="B440" s="86" t="s">
        <v>735</v>
      </c>
      <c r="C440" s="61" t="s">
        <v>63</v>
      </c>
      <c r="D440" s="62">
        <v>1849806</v>
      </c>
      <c r="E440" s="63">
        <v>16</v>
      </c>
      <c r="F440" s="64">
        <f t="shared" si="32"/>
        <v>29596896</v>
      </c>
    </row>
    <row r="441" spans="1:6" x14ac:dyDescent="0.25">
      <c r="A441" s="59" t="s">
        <v>736</v>
      </c>
      <c r="B441" s="86" t="s">
        <v>737</v>
      </c>
      <c r="C441" s="61" t="s">
        <v>63</v>
      </c>
      <c r="D441" s="62">
        <v>638706.6</v>
      </c>
      <c r="E441" s="63">
        <v>38</v>
      </c>
      <c r="F441" s="64">
        <f t="shared" si="32"/>
        <v>24270850.800000001</v>
      </c>
    </row>
    <row r="442" spans="1:6" x14ac:dyDescent="0.25">
      <c r="A442" s="59" t="s">
        <v>738</v>
      </c>
      <c r="B442" s="86" t="s">
        <v>739</v>
      </c>
      <c r="C442" s="61" t="s">
        <v>63</v>
      </c>
      <c r="D442" s="62">
        <v>72014.460000000006</v>
      </c>
      <c r="E442" s="63">
        <v>24</v>
      </c>
      <c r="F442" s="64">
        <f t="shared" si="32"/>
        <v>1728347.04</v>
      </c>
    </row>
    <row r="443" spans="1:6" ht="25.5" x14ac:dyDescent="0.25">
      <c r="A443" s="59" t="s">
        <v>740</v>
      </c>
      <c r="B443" s="86" t="s">
        <v>741</v>
      </c>
      <c r="C443" s="61" t="s">
        <v>63</v>
      </c>
      <c r="D443" s="62">
        <v>19649692.208999999</v>
      </c>
      <c r="E443" s="63">
        <v>5</v>
      </c>
      <c r="F443" s="64">
        <f t="shared" si="32"/>
        <v>98248461.044999987</v>
      </c>
    </row>
    <row r="444" spans="1:6" ht="38.25" x14ac:dyDescent="0.25">
      <c r="A444" s="59" t="s">
        <v>742</v>
      </c>
      <c r="B444" s="86" t="s">
        <v>743</v>
      </c>
      <c r="C444" s="61" t="s">
        <v>63</v>
      </c>
      <c r="D444" s="62">
        <v>545391.44940000004</v>
      </c>
      <c r="E444" s="63">
        <v>5</v>
      </c>
      <c r="F444" s="64">
        <f t="shared" si="32"/>
        <v>2726957.2470000004</v>
      </c>
    </row>
    <row r="445" spans="1:6" ht="25.5" x14ac:dyDescent="0.25">
      <c r="A445" s="59" t="s">
        <v>744</v>
      </c>
      <c r="B445" s="86" t="s">
        <v>745</v>
      </c>
      <c r="C445" s="61" t="s">
        <v>63</v>
      </c>
      <c r="D445" s="62">
        <v>303593.8836</v>
      </c>
      <c r="E445" s="63">
        <v>20</v>
      </c>
      <c r="F445" s="64">
        <f t="shared" si="32"/>
        <v>6071877.6720000003</v>
      </c>
    </row>
    <row r="446" spans="1:6" ht="51" x14ac:dyDescent="0.25">
      <c r="A446" s="59" t="s">
        <v>746</v>
      </c>
      <c r="B446" s="86" t="s">
        <v>747</v>
      </c>
      <c r="C446" s="61" t="s">
        <v>63</v>
      </c>
      <c r="D446" s="62">
        <v>1813939.5414</v>
      </c>
      <c r="E446" s="63">
        <v>5</v>
      </c>
      <c r="F446" s="64">
        <f t="shared" si="32"/>
        <v>9069697.7070000004</v>
      </c>
    </row>
    <row r="447" spans="1:6" ht="25.5" x14ac:dyDescent="0.25">
      <c r="A447" s="59" t="s">
        <v>748</v>
      </c>
      <c r="B447" s="86" t="s">
        <v>749</v>
      </c>
      <c r="C447" s="61" t="s">
        <v>63</v>
      </c>
      <c r="D447" s="62">
        <v>1830237.612</v>
      </c>
      <c r="E447" s="63">
        <v>5</v>
      </c>
      <c r="F447" s="64">
        <f t="shared" si="32"/>
        <v>9151188.0600000005</v>
      </c>
    </row>
    <row r="448" spans="1:6" x14ac:dyDescent="0.25">
      <c r="A448" s="59" t="s">
        <v>750</v>
      </c>
      <c r="B448" s="86" t="s">
        <v>751</v>
      </c>
      <c r="C448" s="61" t="s">
        <v>63</v>
      </c>
      <c r="D448" s="62">
        <v>74044.592999999993</v>
      </c>
      <c r="E448" s="63">
        <v>108</v>
      </c>
      <c r="F448" s="64">
        <f t="shared" si="32"/>
        <v>7996816.0439999998</v>
      </c>
    </row>
    <row r="449" spans="1:10" x14ac:dyDescent="0.25">
      <c r="A449" s="59" t="s">
        <v>752</v>
      </c>
      <c r="B449" s="86" t="s">
        <v>753</v>
      </c>
      <c r="C449" s="61" t="s">
        <v>63</v>
      </c>
      <c r="D449" s="62">
        <v>74044.592999999993</v>
      </c>
      <c r="E449" s="63">
        <v>13131.849999999999</v>
      </c>
      <c r="F449" s="64">
        <f t="shared" si="32"/>
        <v>972342488.58704984</v>
      </c>
    </row>
    <row r="450" spans="1:10" ht="15.75" thickBot="1" x14ac:dyDescent="0.3">
      <c r="A450" s="65" t="s">
        <v>754</v>
      </c>
      <c r="B450" s="159" t="s">
        <v>755</v>
      </c>
      <c r="C450" s="67" t="s">
        <v>63</v>
      </c>
      <c r="D450" s="68">
        <v>20126.82</v>
      </c>
      <c r="E450" s="69">
        <v>9196</v>
      </c>
      <c r="F450" s="70">
        <f t="shared" si="32"/>
        <v>185086236.72</v>
      </c>
    </row>
    <row r="451" spans="1:10" s="192" customFormat="1" ht="16.5" thickTop="1" x14ac:dyDescent="0.25">
      <c r="A451" s="160" t="s">
        <v>878</v>
      </c>
      <c r="B451" s="161" t="s">
        <v>879</v>
      </c>
      <c r="C451" s="162"/>
      <c r="D451" s="163"/>
      <c r="E451" s="164"/>
      <c r="F451" s="165">
        <f>+F452+F454+F477+F488</f>
        <v>12280064994.7666</v>
      </c>
      <c r="G451"/>
      <c r="H451"/>
      <c r="I451"/>
      <c r="J451"/>
    </row>
    <row r="452" spans="1:10" s="193" customFormat="1" x14ac:dyDescent="0.25">
      <c r="A452" s="166" t="s">
        <v>756</v>
      </c>
      <c r="B452" s="167" t="s">
        <v>390</v>
      </c>
      <c r="C452" s="168"/>
      <c r="D452" s="169"/>
      <c r="E452" s="170"/>
      <c r="F452" s="171">
        <f>+F453</f>
        <v>43891218.539530113</v>
      </c>
      <c r="G452"/>
      <c r="H452"/>
      <c r="I452"/>
      <c r="J452"/>
    </row>
    <row r="453" spans="1:10" ht="25.5" x14ac:dyDescent="0.25">
      <c r="A453" s="59" t="s">
        <v>757</v>
      </c>
      <c r="B453" s="85" t="s">
        <v>149</v>
      </c>
      <c r="C453" s="61" t="s">
        <v>49</v>
      </c>
      <c r="D453" s="62">
        <v>87225.914999999994</v>
      </c>
      <c r="E453" s="63">
        <v>503.19011889448353</v>
      </c>
      <c r="F453" s="64">
        <f>+D453*E453</f>
        <v>43891218.539530113</v>
      </c>
    </row>
    <row r="454" spans="1:10" s="193" customFormat="1" x14ac:dyDescent="0.25">
      <c r="A454" s="166" t="s">
        <v>758</v>
      </c>
      <c r="B454" s="167" t="s">
        <v>759</v>
      </c>
      <c r="C454" s="168"/>
      <c r="D454" s="169"/>
      <c r="E454" s="170"/>
      <c r="F454" s="171">
        <f>SUM(F455:F476)</f>
        <v>9819983301.2137413</v>
      </c>
      <c r="G454"/>
      <c r="H454"/>
      <c r="I454"/>
      <c r="J454"/>
    </row>
    <row r="455" spans="1:10" ht="38.25" x14ac:dyDescent="0.25">
      <c r="A455" s="59" t="s">
        <v>760</v>
      </c>
      <c r="B455" s="85" t="s">
        <v>761</v>
      </c>
      <c r="C455" s="61" t="s">
        <v>63</v>
      </c>
      <c r="D455" s="62">
        <v>3567697.5641999999</v>
      </c>
      <c r="E455" s="63">
        <v>137.65499999999997</v>
      </c>
      <c r="F455" s="64">
        <f t="shared" ref="F455:F476" si="33">+D455*E455</f>
        <v>491111408.19995087</v>
      </c>
    </row>
    <row r="456" spans="1:10" ht="38.25" x14ac:dyDescent="0.25">
      <c r="A456" s="59" t="s">
        <v>762</v>
      </c>
      <c r="B456" s="85" t="s">
        <v>763</v>
      </c>
      <c r="C456" s="61" t="s">
        <v>63</v>
      </c>
      <c r="D456" s="62">
        <v>5832747.7823999999</v>
      </c>
      <c r="E456" s="63">
        <v>111.43499999999999</v>
      </c>
      <c r="F456" s="64">
        <f t="shared" si="33"/>
        <v>649972249.13174391</v>
      </c>
    </row>
    <row r="457" spans="1:10" ht="38.25" x14ac:dyDescent="0.25">
      <c r="A457" s="59" t="s">
        <v>764</v>
      </c>
      <c r="B457" s="85" t="s">
        <v>765</v>
      </c>
      <c r="C457" s="61" t="s">
        <v>63</v>
      </c>
      <c r="D457" s="62">
        <v>5832747.7823999999</v>
      </c>
      <c r="E457" s="63">
        <v>8.7399999999999984</v>
      </c>
      <c r="F457" s="64">
        <f t="shared" si="33"/>
        <v>50978215.618175991</v>
      </c>
    </row>
    <row r="458" spans="1:10" ht="38.25" x14ac:dyDescent="0.25">
      <c r="A458" s="59" t="s">
        <v>766</v>
      </c>
      <c r="B458" s="85" t="s">
        <v>767</v>
      </c>
      <c r="C458" s="61" t="s">
        <v>63</v>
      </c>
      <c r="D458" s="62">
        <v>5832747.7823999999</v>
      </c>
      <c r="E458" s="63">
        <v>6.5549999999999988</v>
      </c>
      <c r="F458" s="64">
        <f t="shared" si="33"/>
        <v>38233661.713631995</v>
      </c>
    </row>
    <row r="459" spans="1:10" ht="25.5" x14ac:dyDescent="0.25">
      <c r="A459" s="59" t="s">
        <v>768</v>
      </c>
      <c r="B459" s="85" t="s">
        <v>769</v>
      </c>
      <c r="C459" s="61" t="s">
        <v>63</v>
      </c>
      <c r="D459" s="62">
        <v>33087.095999999998</v>
      </c>
      <c r="E459" s="63">
        <v>145.35</v>
      </c>
      <c r="F459" s="64">
        <f t="shared" si="33"/>
        <v>4809209.4035999998</v>
      </c>
    </row>
    <row r="460" spans="1:10" ht="25.5" x14ac:dyDescent="0.25">
      <c r="A460" s="59" t="s">
        <v>770</v>
      </c>
      <c r="B460" s="85" t="s">
        <v>771</v>
      </c>
      <c r="C460" s="61" t="s">
        <v>68</v>
      </c>
      <c r="D460" s="62">
        <v>682373.65559999994</v>
      </c>
      <c r="E460" s="63">
        <v>1621.37925</v>
      </c>
      <c r="F460" s="64">
        <f t="shared" si="33"/>
        <v>1106386485.9364862</v>
      </c>
    </row>
    <row r="461" spans="1:10" ht="25.5" x14ac:dyDescent="0.25">
      <c r="A461" s="59" t="s">
        <v>772</v>
      </c>
      <c r="B461" s="85" t="s">
        <v>773</v>
      </c>
      <c r="C461" s="61" t="s">
        <v>68</v>
      </c>
      <c r="D461" s="62">
        <v>478428.47220000002</v>
      </c>
      <c r="E461" s="63">
        <v>1052.6237499999997</v>
      </c>
      <c r="F461" s="64">
        <f t="shared" si="33"/>
        <v>503605172.51393467</v>
      </c>
    </row>
    <row r="462" spans="1:10" ht="25.5" x14ac:dyDescent="0.25">
      <c r="A462" s="59" t="s">
        <v>774</v>
      </c>
      <c r="B462" s="85" t="s">
        <v>775</v>
      </c>
      <c r="C462" s="61" t="s">
        <v>68</v>
      </c>
      <c r="D462" s="62">
        <v>284999.26140000002</v>
      </c>
      <c r="E462" s="63">
        <v>205.99087499999999</v>
      </c>
      <c r="F462" s="64">
        <f t="shared" si="33"/>
        <v>58707247.230139725</v>
      </c>
    </row>
    <row r="463" spans="1:10" ht="25.5" x14ac:dyDescent="0.25">
      <c r="A463" s="59" t="s">
        <v>776</v>
      </c>
      <c r="B463" s="85" t="s">
        <v>777</v>
      </c>
      <c r="C463" s="61" t="s">
        <v>68</v>
      </c>
      <c r="D463" s="62">
        <v>682373.65559999994</v>
      </c>
      <c r="E463" s="63">
        <v>7633.2974999999988</v>
      </c>
      <c r="F463" s="64">
        <f t="shared" si="33"/>
        <v>5208761119.3573399</v>
      </c>
    </row>
    <row r="464" spans="1:10" ht="25.5" x14ac:dyDescent="0.25">
      <c r="A464" s="59" t="s">
        <v>778</v>
      </c>
      <c r="B464" s="85" t="s">
        <v>779</v>
      </c>
      <c r="C464" s="61" t="s">
        <v>68</v>
      </c>
      <c r="D464" s="62">
        <v>682373.65559999994</v>
      </c>
      <c r="E464" s="63">
        <v>21.631499999999999</v>
      </c>
      <c r="F464" s="64">
        <f t="shared" si="33"/>
        <v>14760765.731111398</v>
      </c>
    </row>
    <row r="465" spans="1:10" ht="25.5" x14ac:dyDescent="0.25">
      <c r="A465" s="59" t="s">
        <v>780</v>
      </c>
      <c r="B465" s="85" t="s">
        <v>781</v>
      </c>
      <c r="C465" s="61" t="s">
        <v>68</v>
      </c>
      <c r="D465" s="62">
        <v>140180.3928</v>
      </c>
      <c r="E465" s="63">
        <v>28.863849999999996</v>
      </c>
      <c r="F465" s="64">
        <f t="shared" si="33"/>
        <v>4046145.8307202794</v>
      </c>
    </row>
    <row r="466" spans="1:10" x14ac:dyDescent="0.25">
      <c r="A466" s="59" t="s">
        <v>782</v>
      </c>
      <c r="B466" s="85" t="s">
        <v>783</v>
      </c>
      <c r="C466" s="61" t="s">
        <v>68</v>
      </c>
      <c r="D466" s="62">
        <v>848924.83620000002</v>
      </c>
      <c r="E466" s="63">
        <v>88.000219499999986</v>
      </c>
      <c r="F466" s="64">
        <f t="shared" si="33"/>
        <v>74705571.92460154</v>
      </c>
    </row>
    <row r="467" spans="1:10" x14ac:dyDescent="0.25">
      <c r="A467" s="59" t="s">
        <v>784</v>
      </c>
      <c r="B467" s="85" t="s">
        <v>785</v>
      </c>
      <c r="C467" s="61" t="s">
        <v>68</v>
      </c>
      <c r="D467" s="62">
        <v>756535.75199999998</v>
      </c>
      <c r="E467" s="63">
        <v>232.84452499999998</v>
      </c>
      <c r="F467" s="64">
        <f t="shared" si="33"/>
        <v>176155207.81995776</v>
      </c>
    </row>
    <row r="468" spans="1:10" x14ac:dyDescent="0.25">
      <c r="A468" s="59" t="s">
        <v>786</v>
      </c>
      <c r="B468" s="85" t="s">
        <v>787</v>
      </c>
      <c r="C468" s="61" t="s">
        <v>68</v>
      </c>
      <c r="D468" s="62">
        <v>721721.00699999998</v>
      </c>
      <c r="E468" s="63">
        <v>217.62599999999995</v>
      </c>
      <c r="F468" s="64">
        <f t="shared" si="33"/>
        <v>157065255.86938196</v>
      </c>
    </row>
    <row r="469" spans="1:10" x14ac:dyDescent="0.25">
      <c r="A469" s="59" t="s">
        <v>788</v>
      </c>
      <c r="B469" s="85" t="s">
        <v>789</v>
      </c>
      <c r="C469" s="61" t="s">
        <v>68</v>
      </c>
      <c r="D469" s="62">
        <v>614602.11540000001</v>
      </c>
      <c r="E469" s="63">
        <v>81.358474999999984</v>
      </c>
      <c r="F469" s="64">
        <f t="shared" si="33"/>
        <v>50003090.840718009</v>
      </c>
    </row>
    <row r="470" spans="1:10" x14ac:dyDescent="0.25">
      <c r="A470" s="59" t="s">
        <v>790</v>
      </c>
      <c r="B470" s="85" t="s">
        <v>791</v>
      </c>
      <c r="C470" s="61" t="s">
        <v>68</v>
      </c>
      <c r="D470" s="62">
        <v>561040.34279999998</v>
      </c>
      <c r="E470" s="63">
        <v>1097.6238249999999</v>
      </c>
      <c r="F470" s="64">
        <f t="shared" si="33"/>
        <v>615811247.04344714</v>
      </c>
    </row>
    <row r="471" spans="1:10" x14ac:dyDescent="0.25">
      <c r="A471" s="59" t="s">
        <v>792</v>
      </c>
      <c r="B471" s="86" t="s">
        <v>793</v>
      </c>
      <c r="C471" s="87" t="s">
        <v>68</v>
      </c>
      <c r="D471" s="88">
        <v>115146.35159999999</v>
      </c>
      <c r="E471" s="63">
        <v>2945</v>
      </c>
      <c r="F471" s="64">
        <f t="shared" si="33"/>
        <v>339106005.46200001</v>
      </c>
    </row>
    <row r="472" spans="1:10" x14ac:dyDescent="0.25">
      <c r="A472" s="59" t="s">
        <v>794</v>
      </c>
      <c r="B472" s="86" t="s">
        <v>795</v>
      </c>
      <c r="C472" s="87" t="s">
        <v>68</v>
      </c>
      <c r="D472" s="88">
        <v>115146.35159999999</v>
      </c>
      <c r="E472" s="63">
        <v>6</v>
      </c>
      <c r="F472" s="64">
        <f t="shared" si="33"/>
        <v>690878.10959999997</v>
      </c>
    </row>
    <row r="473" spans="1:10" x14ac:dyDescent="0.25">
      <c r="A473" s="59" t="s">
        <v>796</v>
      </c>
      <c r="B473" s="86" t="s">
        <v>797</v>
      </c>
      <c r="C473" s="87" t="s">
        <v>68</v>
      </c>
      <c r="D473" s="88">
        <v>115146.35159999999</v>
      </c>
      <c r="E473" s="63">
        <v>162</v>
      </c>
      <c r="F473" s="64">
        <f t="shared" si="33"/>
        <v>18653708.959199999</v>
      </c>
    </row>
    <row r="474" spans="1:10" ht="25.5" x14ac:dyDescent="0.25">
      <c r="A474" s="59" t="s">
        <v>798</v>
      </c>
      <c r="B474" s="86" t="s">
        <v>799</v>
      </c>
      <c r="C474" s="87" t="s">
        <v>68</v>
      </c>
      <c r="D474" s="88">
        <v>109684.18859999999</v>
      </c>
      <c r="E474" s="63">
        <v>20</v>
      </c>
      <c r="F474" s="64">
        <f t="shared" si="33"/>
        <v>2193683.7719999999</v>
      </c>
    </row>
    <row r="475" spans="1:10" ht="25.5" x14ac:dyDescent="0.25">
      <c r="A475" s="59" t="s">
        <v>800</v>
      </c>
      <c r="B475" s="86" t="s">
        <v>801</v>
      </c>
      <c r="C475" s="87" t="s">
        <v>68</v>
      </c>
      <c r="D475" s="88">
        <v>27421.338</v>
      </c>
      <c r="E475" s="63">
        <v>17</v>
      </c>
      <c r="F475" s="64">
        <f t="shared" si="33"/>
        <v>466162.74599999998</v>
      </c>
    </row>
    <row r="476" spans="1:10" x14ac:dyDescent="0.25">
      <c r="A476" s="59" t="s">
        <v>802</v>
      </c>
      <c r="B476" s="86" t="s">
        <v>803</v>
      </c>
      <c r="C476" s="87" t="s">
        <v>68</v>
      </c>
      <c r="D476" s="88">
        <v>32575.200000000001</v>
      </c>
      <c r="E476" s="63">
        <v>7790</v>
      </c>
      <c r="F476" s="64">
        <f t="shared" si="33"/>
        <v>253760808</v>
      </c>
    </row>
    <row r="477" spans="1:10" s="193" customFormat="1" x14ac:dyDescent="0.25">
      <c r="A477" s="166" t="s">
        <v>804</v>
      </c>
      <c r="B477" s="167" t="s">
        <v>805</v>
      </c>
      <c r="C477" s="168"/>
      <c r="D477" s="169"/>
      <c r="E477" s="170"/>
      <c r="F477" s="171">
        <f>SUM(F478:F487)</f>
        <v>1710071739.7870889</v>
      </c>
      <c r="G477"/>
      <c r="H477"/>
      <c r="I477"/>
      <c r="J477"/>
    </row>
    <row r="478" spans="1:10" ht="38.25" x14ac:dyDescent="0.25">
      <c r="A478" s="59" t="s">
        <v>806</v>
      </c>
      <c r="B478" s="85" t="s">
        <v>807</v>
      </c>
      <c r="C478" s="61" t="s">
        <v>63</v>
      </c>
      <c r="D478" s="62">
        <v>5439748.9355999995</v>
      </c>
      <c r="E478" s="63">
        <v>10.924999999999997</v>
      </c>
      <c r="F478" s="64">
        <f t="shared" ref="F478:F487" si="34">+D478*E478</f>
        <v>59429257.12142998</v>
      </c>
    </row>
    <row r="479" spans="1:10" ht="38.25" x14ac:dyDescent="0.25">
      <c r="A479" s="59" t="s">
        <v>808</v>
      </c>
      <c r="B479" s="85" t="s">
        <v>809</v>
      </c>
      <c r="C479" s="61" t="s">
        <v>63</v>
      </c>
      <c r="D479" s="62">
        <v>199876.77359999999</v>
      </c>
      <c r="E479" s="63">
        <v>3</v>
      </c>
      <c r="F479" s="64">
        <f t="shared" si="34"/>
        <v>599630.32079999999</v>
      </c>
    </row>
    <row r="480" spans="1:10" ht="38.25" x14ac:dyDescent="0.25">
      <c r="A480" s="59" t="s">
        <v>810</v>
      </c>
      <c r="B480" s="85" t="s">
        <v>811</v>
      </c>
      <c r="C480" s="61" t="s">
        <v>68</v>
      </c>
      <c r="D480" s="62">
        <v>32019.094799999999</v>
      </c>
      <c r="E480" s="63">
        <v>598.5</v>
      </c>
      <c r="F480" s="64">
        <f t="shared" si="34"/>
        <v>19163428.237799998</v>
      </c>
    </row>
    <row r="481" spans="1:10" ht="25.5" x14ac:dyDescent="0.25">
      <c r="A481" s="59" t="s">
        <v>812</v>
      </c>
      <c r="B481" s="85" t="s">
        <v>779</v>
      </c>
      <c r="C481" s="61" t="s">
        <v>68</v>
      </c>
      <c r="D481" s="62">
        <v>682373.65559999994</v>
      </c>
      <c r="E481" s="63">
        <v>1827.8</v>
      </c>
      <c r="F481" s="64">
        <f t="shared" si="34"/>
        <v>1247242567.7056799</v>
      </c>
    </row>
    <row r="482" spans="1:10" ht="25.5" x14ac:dyDescent="0.25">
      <c r="A482" s="59" t="s">
        <v>813</v>
      </c>
      <c r="B482" s="85" t="s">
        <v>781</v>
      </c>
      <c r="C482" s="61" t="s">
        <v>68</v>
      </c>
      <c r="D482" s="62">
        <v>203392.56839999999</v>
      </c>
      <c r="E482" s="63">
        <v>597.54999999999995</v>
      </c>
      <c r="F482" s="64">
        <f t="shared" si="34"/>
        <v>121537229.24741998</v>
      </c>
    </row>
    <row r="483" spans="1:10" x14ac:dyDescent="0.25">
      <c r="A483" s="158" t="s">
        <v>814</v>
      </c>
      <c r="B483" s="86" t="s">
        <v>815</v>
      </c>
      <c r="C483" s="87" t="s">
        <v>68</v>
      </c>
      <c r="D483" s="88">
        <v>663544.02659999998</v>
      </c>
      <c r="E483" s="63">
        <v>24.034999999999997</v>
      </c>
      <c r="F483" s="64">
        <f t="shared" si="34"/>
        <v>15948280.679330997</v>
      </c>
    </row>
    <row r="484" spans="1:10" x14ac:dyDescent="0.25">
      <c r="A484" s="158" t="s">
        <v>816</v>
      </c>
      <c r="B484" s="86" t="s">
        <v>817</v>
      </c>
      <c r="C484" s="87" t="s">
        <v>68</v>
      </c>
      <c r="D484" s="88">
        <v>406559.43719999999</v>
      </c>
      <c r="E484" s="63">
        <v>8.7399999999999984</v>
      </c>
      <c r="F484" s="64">
        <f t="shared" si="34"/>
        <v>3553329.4811279993</v>
      </c>
    </row>
    <row r="485" spans="1:10" x14ac:dyDescent="0.25">
      <c r="A485" s="158" t="s">
        <v>818</v>
      </c>
      <c r="B485" s="86" t="s">
        <v>819</v>
      </c>
      <c r="C485" s="87" t="s">
        <v>68</v>
      </c>
      <c r="D485" s="88">
        <v>2338434</v>
      </c>
      <c r="E485" s="63">
        <v>2</v>
      </c>
      <c r="F485" s="64">
        <f t="shared" si="34"/>
        <v>4676868</v>
      </c>
    </row>
    <row r="486" spans="1:10" x14ac:dyDescent="0.25">
      <c r="A486" s="158" t="s">
        <v>820</v>
      </c>
      <c r="B486" s="86" t="s">
        <v>821</v>
      </c>
      <c r="C486" s="87" t="s">
        <v>68</v>
      </c>
      <c r="D486" s="88">
        <v>115146.35159999999</v>
      </c>
      <c r="E486" s="63">
        <v>2014</v>
      </c>
      <c r="F486" s="64">
        <f t="shared" si="34"/>
        <v>231904752.12239999</v>
      </c>
    </row>
    <row r="487" spans="1:10" x14ac:dyDescent="0.25">
      <c r="A487" s="158" t="s">
        <v>822</v>
      </c>
      <c r="B487" s="86" t="s">
        <v>823</v>
      </c>
      <c r="C487" s="87" t="s">
        <v>68</v>
      </c>
      <c r="D487" s="88">
        <v>115146.35159999999</v>
      </c>
      <c r="E487" s="63">
        <v>52.25</v>
      </c>
      <c r="F487" s="64">
        <f t="shared" si="34"/>
        <v>6016396.8711000001</v>
      </c>
    </row>
    <row r="488" spans="1:10" s="193" customFormat="1" x14ac:dyDescent="0.25">
      <c r="A488" s="166" t="s">
        <v>824</v>
      </c>
      <c r="B488" s="172" t="s">
        <v>825</v>
      </c>
      <c r="C488" s="168"/>
      <c r="D488" s="169"/>
      <c r="E488" s="170"/>
      <c r="F488" s="171">
        <f>SUM(F489:F494)</f>
        <v>706118735.22623992</v>
      </c>
      <c r="G488"/>
      <c r="H488"/>
      <c r="I488"/>
      <c r="J488"/>
    </row>
    <row r="489" spans="1:10" ht="38.25" x14ac:dyDescent="0.25">
      <c r="A489" s="158" t="s">
        <v>826</v>
      </c>
      <c r="B489" s="86" t="s">
        <v>827</v>
      </c>
      <c r="C489" s="61" t="s">
        <v>63</v>
      </c>
      <c r="D489" s="62">
        <v>570602.32739999995</v>
      </c>
      <c r="E489" s="63">
        <v>44</v>
      </c>
      <c r="F489" s="64">
        <f t="shared" ref="F489:F494" si="35">+D489*E489</f>
        <v>25106502.405599996</v>
      </c>
    </row>
    <row r="490" spans="1:10" ht="38.25" x14ac:dyDescent="0.25">
      <c r="A490" s="158" t="s">
        <v>828</v>
      </c>
      <c r="B490" s="86" t="s">
        <v>829</v>
      </c>
      <c r="C490" s="61" t="s">
        <v>63</v>
      </c>
      <c r="D490" s="62">
        <v>802558.69259999995</v>
      </c>
      <c r="E490" s="63">
        <v>32</v>
      </c>
      <c r="F490" s="64">
        <f t="shared" si="35"/>
        <v>25681878.163199998</v>
      </c>
    </row>
    <row r="491" spans="1:10" ht="25.5" x14ac:dyDescent="0.25">
      <c r="A491" s="158" t="s">
        <v>830</v>
      </c>
      <c r="B491" s="86" t="s">
        <v>831</v>
      </c>
      <c r="C491" s="61" t="s">
        <v>63</v>
      </c>
      <c r="D491" s="62">
        <v>117839.6226</v>
      </c>
      <c r="E491" s="63">
        <v>19</v>
      </c>
      <c r="F491" s="64">
        <f t="shared" si="35"/>
        <v>2238952.8294000002</v>
      </c>
    </row>
    <row r="492" spans="1:10" ht="25.5" x14ac:dyDescent="0.25">
      <c r="A492" s="158" t="s">
        <v>832</v>
      </c>
      <c r="B492" s="86" t="s">
        <v>833</v>
      </c>
      <c r="C492" s="61" t="s">
        <v>68</v>
      </c>
      <c r="D492" s="62">
        <v>187960.0674</v>
      </c>
      <c r="E492" s="63">
        <v>2403.5</v>
      </c>
      <c r="F492" s="64">
        <f t="shared" si="35"/>
        <v>451762021.99589998</v>
      </c>
    </row>
    <row r="493" spans="1:10" ht="25.5" x14ac:dyDescent="0.25">
      <c r="A493" s="158" t="s">
        <v>834</v>
      </c>
      <c r="B493" s="86" t="s">
        <v>835</v>
      </c>
      <c r="C493" s="61" t="s">
        <v>68</v>
      </c>
      <c r="D493" s="62">
        <v>31888.793999999998</v>
      </c>
      <c r="E493" s="63">
        <v>579.5</v>
      </c>
      <c r="F493" s="64">
        <f t="shared" si="35"/>
        <v>18479556.123</v>
      </c>
    </row>
    <row r="494" spans="1:10" ht="15.75" thickBot="1" x14ac:dyDescent="0.3">
      <c r="A494" s="173" t="s">
        <v>836</v>
      </c>
      <c r="B494" s="159" t="s">
        <v>837</v>
      </c>
      <c r="C494" s="67" t="s">
        <v>68</v>
      </c>
      <c r="D494" s="68">
        <v>363844.0428</v>
      </c>
      <c r="E494" s="69">
        <v>502.54999999999995</v>
      </c>
      <c r="F494" s="70">
        <f t="shared" si="35"/>
        <v>182849823.70913997</v>
      </c>
    </row>
    <row r="495" spans="1:10" s="192" customFormat="1" ht="16.5" thickTop="1" x14ac:dyDescent="0.25">
      <c r="A495" s="174" t="s">
        <v>880</v>
      </c>
      <c r="B495" s="175" t="s">
        <v>881</v>
      </c>
      <c r="C495" s="176"/>
      <c r="D495" s="177"/>
      <c r="E495" s="178"/>
      <c r="F495" s="179">
        <f>SUM(F496:F511)</f>
        <v>105883412.02873841</v>
      </c>
      <c r="G495"/>
      <c r="H495"/>
      <c r="I495"/>
      <c r="J495"/>
    </row>
    <row r="496" spans="1:10" x14ac:dyDescent="0.25">
      <c r="A496" s="59">
        <v>13.01</v>
      </c>
      <c r="B496" s="85" t="s">
        <v>882</v>
      </c>
      <c r="C496" s="61" t="s">
        <v>49</v>
      </c>
      <c r="D496" s="62">
        <v>362941.24440000003</v>
      </c>
      <c r="E496" s="180">
        <v>63.534577593844816</v>
      </c>
      <c r="F496" s="64">
        <f t="shared" ref="F496:F511" si="36">+D496*E496</f>
        <v>23059318.654338397</v>
      </c>
    </row>
    <row r="497" spans="1:6" x14ac:dyDescent="0.25">
      <c r="A497" s="59">
        <v>13.02</v>
      </c>
      <c r="B497" s="85" t="s">
        <v>883</v>
      </c>
      <c r="C497" s="61" t="s">
        <v>884</v>
      </c>
      <c r="D497" s="62">
        <v>252512.4798</v>
      </c>
      <c r="E497" s="63">
        <v>328</v>
      </c>
      <c r="F497" s="64">
        <f t="shared" si="36"/>
        <v>82824093.374400005</v>
      </c>
    </row>
    <row r="498" spans="1:6" x14ac:dyDescent="0.25">
      <c r="A498" s="59">
        <v>13.03</v>
      </c>
      <c r="B498" s="85" t="s">
        <v>885</v>
      </c>
      <c r="C498" s="61" t="s">
        <v>886</v>
      </c>
      <c r="D498" s="62">
        <v>16503.992399999999</v>
      </c>
      <c r="E498" s="63">
        <v>0</v>
      </c>
      <c r="F498" s="64">
        <f t="shared" si="36"/>
        <v>0</v>
      </c>
    </row>
    <row r="499" spans="1:6" x14ac:dyDescent="0.25">
      <c r="A499" s="59">
        <v>13.04</v>
      </c>
      <c r="B499" s="85" t="s">
        <v>887</v>
      </c>
      <c r="C499" s="61" t="s">
        <v>886</v>
      </c>
      <c r="D499" s="62">
        <v>22545.528600000001</v>
      </c>
      <c r="E499" s="63">
        <v>0</v>
      </c>
      <c r="F499" s="64">
        <f t="shared" si="36"/>
        <v>0</v>
      </c>
    </row>
    <row r="500" spans="1:6" x14ac:dyDescent="0.25">
      <c r="A500" s="59">
        <v>13.05</v>
      </c>
      <c r="B500" s="85" t="s">
        <v>888</v>
      </c>
      <c r="C500" s="61" t="s">
        <v>886</v>
      </c>
      <c r="D500" s="62">
        <v>33539.658600000002</v>
      </c>
      <c r="E500" s="63">
        <v>0</v>
      </c>
      <c r="F500" s="64">
        <f t="shared" si="36"/>
        <v>0</v>
      </c>
    </row>
    <row r="501" spans="1:6" x14ac:dyDescent="0.25">
      <c r="A501" s="59">
        <v>13.06</v>
      </c>
      <c r="B501" s="85" t="s">
        <v>889</v>
      </c>
      <c r="C501" s="61" t="s">
        <v>886</v>
      </c>
      <c r="D501" s="62">
        <v>48801.139799999997</v>
      </c>
      <c r="E501" s="63">
        <v>0</v>
      </c>
      <c r="F501" s="64">
        <f t="shared" si="36"/>
        <v>0</v>
      </c>
    </row>
    <row r="502" spans="1:6" x14ac:dyDescent="0.25">
      <c r="A502" s="59">
        <v>13.07</v>
      </c>
      <c r="B502" s="85" t="s">
        <v>890</v>
      </c>
      <c r="C502" s="61" t="s">
        <v>886</v>
      </c>
      <c r="D502" s="62">
        <v>60399.074399999998</v>
      </c>
      <c r="E502" s="63">
        <v>0</v>
      </c>
      <c r="F502" s="64">
        <f t="shared" si="36"/>
        <v>0</v>
      </c>
    </row>
    <row r="503" spans="1:6" x14ac:dyDescent="0.25">
      <c r="A503" s="59">
        <v>13.08</v>
      </c>
      <c r="B503" s="85" t="s">
        <v>891</v>
      </c>
      <c r="C503" s="61" t="s">
        <v>886</v>
      </c>
      <c r="D503" s="62">
        <v>50180.932200000003</v>
      </c>
      <c r="E503" s="63">
        <v>0</v>
      </c>
      <c r="F503" s="64">
        <f t="shared" si="36"/>
        <v>0</v>
      </c>
    </row>
    <row r="504" spans="1:6" x14ac:dyDescent="0.25">
      <c r="A504" s="59">
        <v>13.09</v>
      </c>
      <c r="B504" s="85" t="s">
        <v>892</v>
      </c>
      <c r="C504" s="61" t="s">
        <v>886</v>
      </c>
      <c r="D504" s="62">
        <v>70485.752399999998</v>
      </c>
      <c r="E504" s="63">
        <v>0</v>
      </c>
      <c r="F504" s="64">
        <f t="shared" si="36"/>
        <v>0</v>
      </c>
    </row>
    <row r="505" spans="1:6" x14ac:dyDescent="0.25">
      <c r="A505" s="59">
        <v>13.1</v>
      </c>
      <c r="B505" s="85" t="s">
        <v>893</v>
      </c>
      <c r="C505" s="61" t="s">
        <v>886</v>
      </c>
      <c r="D505" s="62">
        <v>83458.825800000006</v>
      </c>
      <c r="E505" s="63">
        <v>0</v>
      </c>
      <c r="F505" s="64">
        <f t="shared" si="36"/>
        <v>0</v>
      </c>
    </row>
    <row r="506" spans="1:6" x14ac:dyDescent="0.25">
      <c r="A506" s="59">
        <v>13.11</v>
      </c>
      <c r="B506" s="85" t="s">
        <v>894</v>
      </c>
      <c r="C506" s="61" t="s">
        <v>886</v>
      </c>
      <c r="D506" s="62">
        <v>102291.94499999999</v>
      </c>
      <c r="E506" s="63">
        <v>0</v>
      </c>
      <c r="F506" s="64">
        <f t="shared" si="36"/>
        <v>0</v>
      </c>
    </row>
    <row r="507" spans="1:6" x14ac:dyDescent="0.25">
      <c r="A507" s="59">
        <v>13.12</v>
      </c>
      <c r="B507" s="85" t="s">
        <v>895</v>
      </c>
      <c r="C507" s="61" t="s">
        <v>886</v>
      </c>
      <c r="D507" s="62">
        <v>11175.6204</v>
      </c>
      <c r="E507" s="63">
        <v>0</v>
      </c>
      <c r="F507" s="64">
        <f t="shared" si="36"/>
        <v>0</v>
      </c>
    </row>
    <row r="508" spans="1:6" x14ac:dyDescent="0.25">
      <c r="A508" s="59">
        <v>13.13</v>
      </c>
      <c r="B508" s="85" t="s">
        <v>896</v>
      </c>
      <c r="C508" s="61" t="s">
        <v>886</v>
      </c>
      <c r="D508" s="62">
        <v>18072.2556</v>
      </c>
      <c r="E508" s="63">
        <v>0</v>
      </c>
      <c r="F508" s="64">
        <f t="shared" si="36"/>
        <v>0</v>
      </c>
    </row>
    <row r="509" spans="1:6" x14ac:dyDescent="0.25">
      <c r="A509" s="59">
        <v>13.14</v>
      </c>
      <c r="B509" s="85" t="s">
        <v>897</v>
      </c>
      <c r="C509" s="61" t="s">
        <v>886</v>
      </c>
      <c r="D509" s="62">
        <v>27509.756399999998</v>
      </c>
      <c r="E509" s="63">
        <v>0</v>
      </c>
      <c r="F509" s="64">
        <f t="shared" si="36"/>
        <v>0</v>
      </c>
    </row>
    <row r="510" spans="1:6" x14ac:dyDescent="0.25">
      <c r="A510" s="59">
        <v>13.15</v>
      </c>
      <c r="B510" s="85" t="s">
        <v>898</v>
      </c>
      <c r="C510" s="61" t="s">
        <v>886</v>
      </c>
      <c r="D510" s="62">
        <v>45115.488599999997</v>
      </c>
      <c r="E510" s="63">
        <v>0</v>
      </c>
      <c r="F510" s="64">
        <f t="shared" si="36"/>
        <v>0</v>
      </c>
    </row>
    <row r="511" spans="1:6" ht="15.75" thickBot="1" x14ac:dyDescent="0.3">
      <c r="A511" s="65">
        <v>13.16</v>
      </c>
      <c r="B511" s="101" t="s">
        <v>899</v>
      </c>
      <c r="C511" s="67" t="s">
        <v>884</v>
      </c>
      <c r="D511" s="68">
        <v>284458.28039999999</v>
      </c>
      <c r="E511" s="69">
        <v>0</v>
      </c>
      <c r="F511" s="70">
        <f t="shared" si="36"/>
        <v>0</v>
      </c>
    </row>
    <row r="512" spans="1:6" ht="15.75" thickTop="1" x14ac:dyDescent="0.25"/>
    <row r="513" spans="1:10" s="185" customFormat="1" ht="17.25" thickBot="1" x14ac:dyDescent="0.3">
      <c r="A513" s="316" t="s">
        <v>900</v>
      </c>
      <c r="B513" s="316"/>
      <c r="C513" s="186"/>
      <c r="E513" s="187"/>
      <c r="F513" s="188"/>
      <c r="G513"/>
      <c r="H513"/>
      <c r="I513"/>
      <c r="J513"/>
    </row>
    <row r="514" spans="1:10" s="201" customFormat="1" ht="16.5" thickTop="1" x14ac:dyDescent="0.25">
      <c r="A514" s="203" t="str">
        <f>+A4</f>
        <v>A</v>
      </c>
      <c r="B514" s="318" t="str">
        <f>+B4</f>
        <v>ADECUACIÓN DE DESVIOS</v>
      </c>
      <c r="C514" s="318"/>
      <c r="D514" s="318"/>
      <c r="E514" s="318"/>
      <c r="F514" s="207">
        <f>+F4</f>
        <v>6338169453.8844357</v>
      </c>
      <c r="G514"/>
      <c r="H514"/>
      <c r="I514"/>
      <c r="J514"/>
    </row>
    <row r="515" spans="1:10" s="199" customFormat="1" x14ac:dyDescent="0.25">
      <c r="A515" s="208" t="str">
        <f>+A12</f>
        <v>B</v>
      </c>
      <c r="B515" s="312" t="str">
        <f>+B12</f>
        <v>SECCIÓN 9: REDES DE ALCANTARILLADO (A cargo del proyecto)</v>
      </c>
      <c r="C515" s="312"/>
      <c r="D515" s="312"/>
      <c r="E515" s="312"/>
      <c r="F515" s="209">
        <f>+F12</f>
        <v>3161845948.2523932</v>
      </c>
      <c r="G515"/>
      <c r="H515"/>
      <c r="I515"/>
      <c r="J515"/>
    </row>
    <row r="516" spans="1:10" s="199" customFormat="1" x14ac:dyDescent="0.25">
      <c r="A516" s="208" t="str">
        <f>+A110</f>
        <v>C</v>
      </c>
      <c r="B516" s="312" t="str">
        <f>+B110</f>
        <v>SECCIÓN 10: REDES DE ACUEDUCTO (A cargo del proyecto)</v>
      </c>
      <c r="C516" s="312"/>
      <c r="D516" s="312"/>
      <c r="E516" s="312"/>
      <c r="F516" s="209">
        <f>+F110</f>
        <v>2256300626.6621752</v>
      </c>
      <c r="G516"/>
      <c r="H516"/>
      <c r="I516"/>
      <c r="J516"/>
    </row>
    <row r="517" spans="1:10" s="199" customFormat="1" x14ac:dyDescent="0.25">
      <c r="A517" s="208" t="str">
        <f>+A233</f>
        <v>D</v>
      </c>
      <c r="B517" s="312" t="str">
        <f>+B233</f>
        <v>REDES HIDROSANITARIAS A CARGO DE EAAB</v>
      </c>
      <c r="C517" s="312"/>
      <c r="D517" s="312"/>
      <c r="E517" s="312"/>
      <c r="F517" s="209">
        <f>+F233</f>
        <v>4720848167.2208128</v>
      </c>
      <c r="G517"/>
      <c r="H517"/>
      <c r="I517"/>
      <c r="J517"/>
    </row>
    <row r="518" spans="1:10" s="199" customFormat="1" x14ac:dyDescent="0.25">
      <c r="A518" s="208" t="str">
        <f>+A261</f>
        <v>E</v>
      </c>
      <c r="B518" s="312" t="str">
        <f>+B261</f>
        <v>SECCIÓN 11: REDES ELÉCTRICAS</v>
      </c>
      <c r="C518" s="312"/>
      <c r="D518" s="312"/>
      <c r="E518" s="312"/>
      <c r="F518" s="209">
        <f>+F261</f>
        <v>13601825201.461273</v>
      </c>
      <c r="G518"/>
      <c r="H518"/>
      <c r="I518"/>
      <c r="J518"/>
    </row>
    <row r="519" spans="1:10" s="199" customFormat="1" x14ac:dyDescent="0.25">
      <c r="A519" s="208" t="str">
        <f>+A451</f>
        <v>F</v>
      </c>
      <c r="B519" s="312" t="str">
        <f>+B451</f>
        <v>SECCIÓN 12: REDES DE  TELECOMUNICACIONES</v>
      </c>
      <c r="C519" s="312"/>
      <c r="D519" s="312"/>
      <c r="E519" s="312"/>
      <c r="F519" s="209">
        <f>+F451</f>
        <v>12280064994.7666</v>
      </c>
      <c r="G519"/>
      <c r="H519"/>
      <c r="I519"/>
      <c r="J519"/>
    </row>
    <row r="520" spans="1:10" s="202" customFormat="1" ht="15.75" x14ac:dyDescent="0.25">
      <c r="A520" s="314" t="s">
        <v>902</v>
      </c>
      <c r="B520" s="315"/>
      <c r="C520" s="315"/>
      <c r="D520" s="315"/>
      <c r="E520" s="315"/>
      <c r="F520" s="210">
        <f>SUM(F515:F519)</f>
        <v>36020884938.363251</v>
      </c>
      <c r="G520"/>
      <c r="H520"/>
      <c r="I520"/>
      <c r="J520"/>
    </row>
    <row r="521" spans="1:10" s="200" customFormat="1" ht="16.5" thickBot="1" x14ac:dyDescent="0.3">
      <c r="A521" s="211" t="str">
        <f>+A495</f>
        <v>G</v>
      </c>
      <c r="B521" s="313" t="str">
        <f>+B495</f>
        <v>DEMOLICIÓN DE CIMENTACIONES PREDIOS</v>
      </c>
      <c r="C521" s="313"/>
      <c r="D521" s="313"/>
      <c r="E521" s="313"/>
      <c r="F521" s="212">
        <f>+F495</f>
        <v>105883412.02873841</v>
      </c>
      <c r="G521"/>
      <c r="H521"/>
      <c r="I521"/>
      <c r="J521"/>
    </row>
    <row r="522" spans="1:10" s="192" customFormat="1" ht="25.15" customHeight="1" thickTop="1" thickBot="1" x14ac:dyDescent="0.3">
      <c r="A522" s="307" t="s">
        <v>901</v>
      </c>
      <c r="B522" s="308"/>
      <c r="C522" s="308"/>
      <c r="D522" s="308"/>
      <c r="E522" s="309"/>
      <c r="F522" s="213">
        <f>+F514+F520+F521</f>
        <v>42464937804.276428</v>
      </c>
      <c r="G522"/>
      <c r="H522"/>
      <c r="I522"/>
      <c r="J522"/>
    </row>
    <row r="523" spans="1:10" customFormat="1" ht="15.75" thickTop="1" x14ac:dyDescent="0.25"/>
    <row r="524" spans="1:10" customFormat="1" x14ac:dyDescent="0.25"/>
    <row r="525" spans="1:10" customFormat="1" x14ac:dyDescent="0.25"/>
    <row r="526" spans="1:10" customFormat="1" x14ac:dyDescent="0.25"/>
    <row r="527" spans="1:10" customFormat="1" x14ac:dyDescent="0.25"/>
    <row r="528" spans="1:10" customFormat="1" x14ac:dyDescent="0.25"/>
    <row r="529" customFormat="1" x14ac:dyDescent="0.25"/>
    <row r="530" customFormat="1" x14ac:dyDescent="0.25"/>
  </sheetData>
  <mergeCells count="14">
    <mergeCell ref="A522:E522"/>
    <mergeCell ref="D3:F3"/>
    <mergeCell ref="B516:E516"/>
    <mergeCell ref="B517:E517"/>
    <mergeCell ref="B518:E518"/>
    <mergeCell ref="B519:E519"/>
    <mergeCell ref="B521:E521"/>
    <mergeCell ref="A520:E520"/>
    <mergeCell ref="A513:B513"/>
    <mergeCell ref="C2:C3"/>
    <mergeCell ref="B514:E514"/>
    <mergeCell ref="B515:E515"/>
    <mergeCell ref="A2:A3"/>
    <mergeCell ref="B2:B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I36"/>
  <sheetViews>
    <sheetView showGridLines="0" zoomScale="70" zoomScaleNormal="70" workbookViewId="0">
      <selection activeCell="C22" sqref="C22:H22"/>
    </sheetView>
  </sheetViews>
  <sheetFormatPr baseColWidth="10" defaultRowHeight="16.5" x14ac:dyDescent="0.3"/>
  <cols>
    <col min="1" max="2" width="3.42578125" style="46" customWidth="1"/>
    <col min="3" max="3" width="5.28515625" style="46" customWidth="1"/>
    <col min="4" max="4" width="11.28515625" style="46" customWidth="1"/>
    <col min="5" max="5" width="35" style="47" customWidth="1"/>
    <col min="6" max="6" width="73.28515625" style="46" customWidth="1"/>
    <col min="7" max="7" width="8.7109375" style="46" customWidth="1"/>
    <col min="8" max="8" width="30.5703125" style="46" customWidth="1"/>
    <col min="9" max="9" width="23" style="46" customWidth="1"/>
  </cols>
  <sheetData>
    <row r="1" spans="1:9" thickBot="1" x14ac:dyDescent="0.3">
      <c r="A1" s="1"/>
      <c r="B1" s="1"/>
      <c r="C1" s="1"/>
      <c r="D1" s="1"/>
      <c r="E1" s="2"/>
      <c r="F1" s="1"/>
      <c r="G1" s="1"/>
      <c r="H1" s="1"/>
      <c r="I1" s="1"/>
    </row>
    <row r="2" spans="1:9" ht="17.25" thickTop="1" thickBot="1" x14ac:dyDescent="0.3">
      <c r="A2" s="1"/>
      <c r="B2" s="3"/>
      <c r="C2" s="4"/>
      <c r="D2" s="4"/>
      <c r="E2" s="5"/>
      <c r="F2" s="4"/>
      <c r="G2" s="4"/>
      <c r="H2" s="4"/>
      <c r="I2" s="6"/>
    </row>
    <row r="3" spans="1:9" ht="27.75" thickTop="1" x14ac:dyDescent="0.35">
      <c r="A3" s="1"/>
      <c r="B3" s="7"/>
      <c r="C3" s="296" t="s">
        <v>0</v>
      </c>
      <c r="D3" s="297"/>
      <c r="E3" s="297"/>
      <c r="F3" s="297"/>
      <c r="G3" s="297"/>
      <c r="H3" s="298"/>
      <c r="I3" s="8"/>
    </row>
    <row r="4" spans="1:9" ht="27" x14ac:dyDescent="0.35">
      <c r="A4" s="1"/>
      <c r="B4" s="7"/>
      <c r="C4" s="299" t="s">
        <v>1</v>
      </c>
      <c r="D4" s="280"/>
      <c r="E4" s="280"/>
      <c r="F4" s="280"/>
      <c r="G4" s="280"/>
      <c r="H4" s="300"/>
      <c r="I4" s="8"/>
    </row>
    <row r="5" spans="1:9" ht="27" x14ac:dyDescent="0.35">
      <c r="A5" s="1"/>
      <c r="B5" s="7"/>
      <c r="C5" s="299" t="s">
        <v>33</v>
      </c>
      <c r="D5" s="280"/>
      <c r="E5" s="280"/>
      <c r="F5" s="280"/>
      <c r="G5" s="280"/>
      <c r="H5" s="300"/>
      <c r="I5" s="8"/>
    </row>
    <row r="6" spans="1:9" ht="27" x14ac:dyDescent="0.35">
      <c r="A6" s="1"/>
      <c r="B6" s="7"/>
      <c r="C6" s="299" t="s">
        <v>41</v>
      </c>
      <c r="D6" s="280"/>
      <c r="E6" s="280"/>
      <c r="F6" s="280"/>
      <c r="G6" s="280"/>
      <c r="H6" s="300"/>
      <c r="I6" s="8"/>
    </row>
    <row r="7" spans="1:9" ht="27" x14ac:dyDescent="0.35">
      <c r="A7" s="1"/>
      <c r="B7" s="7"/>
      <c r="C7" s="224"/>
      <c r="D7" s="49"/>
      <c r="E7" s="49"/>
      <c r="F7" s="49"/>
      <c r="G7" s="49"/>
      <c r="H7" s="225"/>
      <c r="I7" s="8"/>
    </row>
    <row r="8" spans="1:9" ht="31.15" customHeight="1" thickBot="1" x14ac:dyDescent="0.3">
      <c r="A8" s="9"/>
      <c r="B8" s="10"/>
      <c r="C8" s="301" t="s">
        <v>2</v>
      </c>
      <c r="D8" s="253"/>
      <c r="E8" s="253"/>
      <c r="F8" s="253"/>
      <c r="G8" s="253"/>
      <c r="H8" s="302"/>
      <c r="I8" s="11"/>
    </row>
    <row r="9" spans="1:9" ht="40.9" customHeight="1" thickTop="1" thickBot="1" x14ac:dyDescent="0.3">
      <c r="A9" s="1"/>
      <c r="B9" s="7"/>
      <c r="C9" s="324" t="s">
        <v>42</v>
      </c>
      <c r="D9" s="325"/>
      <c r="E9" s="325"/>
      <c r="F9" s="325"/>
      <c r="G9" s="325"/>
      <c r="H9" s="325"/>
      <c r="I9" s="8"/>
    </row>
    <row r="10" spans="1:9" ht="21" thickTop="1" x14ac:dyDescent="0.3">
      <c r="A10" s="12"/>
      <c r="B10" s="13"/>
      <c r="C10" s="326" t="s">
        <v>4</v>
      </c>
      <c r="D10" s="327" t="s">
        <v>5</v>
      </c>
      <c r="E10" s="328" t="s">
        <v>6</v>
      </c>
      <c r="F10" s="329" t="s">
        <v>7</v>
      </c>
      <c r="G10" s="329" t="s">
        <v>8</v>
      </c>
      <c r="H10" s="323" t="s">
        <v>10</v>
      </c>
      <c r="I10" s="14"/>
    </row>
    <row r="11" spans="1:9" ht="21" thickBot="1" x14ac:dyDescent="0.35">
      <c r="A11" s="12"/>
      <c r="B11" s="13"/>
      <c r="C11" s="259"/>
      <c r="D11" s="261"/>
      <c r="E11" s="263"/>
      <c r="F11" s="265"/>
      <c r="G11" s="265"/>
      <c r="H11" s="304"/>
      <c r="I11" s="14"/>
    </row>
    <row r="12" spans="1:9" ht="21.75" thickTop="1" thickBot="1" x14ac:dyDescent="0.3">
      <c r="A12" s="1"/>
      <c r="B12" s="7"/>
      <c r="C12" s="268" t="s">
        <v>12</v>
      </c>
      <c r="D12" s="269"/>
      <c r="E12" s="269"/>
      <c r="F12" s="269"/>
      <c r="G12" s="269"/>
      <c r="H12" s="270"/>
      <c r="I12" s="8"/>
    </row>
    <row r="13" spans="1:9" ht="47.25" x14ac:dyDescent="0.25">
      <c r="A13" s="1"/>
      <c r="B13" s="7"/>
      <c r="C13" s="15" t="s">
        <v>13</v>
      </c>
      <c r="D13" s="16"/>
      <c r="E13" s="17" t="s">
        <v>14</v>
      </c>
      <c r="F13" s="18" t="s">
        <v>907</v>
      </c>
      <c r="G13" s="16" t="s">
        <v>15</v>
      </c>
      <c r="H13" s="245"/>
      <c r="I13" s="54" t="s">
        <v>35</v>
      </c>
    </row>
    <row r="14" spans="1:9" ht="31.5" x14ac:dyDescent="0.25">
      <c r="A14" s="1"/>
      <c r="B14" s="7"/>
      <c r="C14" s="19" t="s">
        <v>16</v>
      </c>
      <c r="D14" s="20"/>
      <c r="E14" s="21" t="s">
        <v>912</v>
      </c>
      <c r="F14" s="22" t="s">
        <v>37</v>
      </c>
      <c r="G14" s="20" t="s">
        <v>15</v>
      </c>
      <c r="H14" s="336">
        <v>3065231646</v>
      </c>
      <c r="I14" s="54" t="s">
        <v>34</v>
      </c>
    </row>
    <row r="15" spans="1:9" ht="31.5" x14ac:dyDescent="0.25">
      <c r="A15" s="1"/>
      <c r="B15" s="7"/>
      <c r="C15" s="19" t="s">
        <v>17</v>
      </c>
      <c r="D15" s="20"/>
      <c r="E15" s="21" t="s">
        <v>18</v>
      </c>
      <c r="F15" s="22" t="s">
        <v>38</v>
      </c>
      <c r="G15" s="20" t="s">
        <v>15</v>
      </c>
      <c r="H15" s="336">
        <v>1132151803</v>
      </c>
      <c r="I15" s="54" t="s">
        <v>34</v>
      </c>
    </row>
    <row r="16" spans="1:9" ht="21" thickBot="1" x14ac:dyDescent="0.3">
      <c r="A16" s="23"/>
      <c r="B16" s="24"/>
      <c r="C16" s="271" t="s">
        <v>20</v>
      </c>
      <c r="D16" s="272"/>
      <c r="E16" s="272"/>
      <c r="F16" s="272"/>
      <c r="G16" s="273"/>
      <c r="H16" s="217">
        <f>SUM(H13:H15)</f>
        <v>4197383449</v>
      </c>
      <c r="I16" s="54"/>
    </row>
    <row r="17" spans="1:9" ht="21.75" thickTop="1" thickBot="1" x14ac:dyDescent="0.3">
      <c r="A17" s="1"/>
      <c r="B17" s="7"/>
      <c r="C17" s="274" t="s">
        <v>21</v>
      </c>
      <c r="D17" s="275"/>
      <c r="E17" s="275"/>
      <c r="F17" s="275"/>
      <c r="G17" s="275"/>
      <c r="H17" s="276"/>
      <c r="I17" s="54"/>
    </row>
    <row r="18" spans="1:9" ht="47.25" x14ac:dyDescent="0.25">
      <c r="A18" s="1"/>
      <c r="B18" s="7"/>
      <c r="C18" s="27" t="s">
        <v>22</v>
      </c>
      <c r="D18" s="20"/>
      <c r="E18" s="21" t="s">
        <v>23</v>
      </c>
      <c r="F18" s="22" t="s">
        <v>24</v>
      </c>
      <c r="G18" s="20"/>
      <c r="H18" s="218">
        <f>+'Obras a unitarios - Lote 2'!F520</f>
        <v>9954561082.7701035</v>
      </c>
      <c r="I18" s="54" t="s">
        <v>34</v>
      </c>
    </row>
    <row r="19" spans="1:9" ht="31.5" x14ac:dyDescent="0.25">
      <c r="A19" s="1"/>
      <c r="B19" s="7"/>
      <c r="C19" s="27" t="s">
        <v>25</v>
      </c>
      <c r="D19" s="20"/>
      <c r="E19" s="21" t="s">
        <v>26</v>
      </c>
      <c r="F19" s="22" t="s">
        <v>27</v>
      </c>
      <c r="G19" s="20"/>
      <c r="H19" s="337">
        <f>+'Obras a unitarios - Lote 2'!F514</f>
        <v>547373305.25234795</v>
      </c>
      <c r="I19" s="54" t="s">
        <v>34</v>
      </c>
    </row>
    <row r="20" spans="1:9" ht="31.5" x14ac:dyDescent="0.25">
      <c r="A20" s="1"/>
      <c r="B20" s="7"/>
      <c r="C20" s="27" t="s">
        <v>878</v>
      </c>
      <c r="D20" s="20"/>
      <c r="E20" s="21" t="s">
        <v>903</v>
      </c>
      <c r="F20" s="22" t="s">
        <v>904</v>
      </c>
      <c r="G20" s="20"/>
      <c r="H20" s="219">
        <f>+'Obras a unitarios - Lote 2'!F521</f>
        <v>79876184.746380776</v>
      </c>
      <c r="I20" s="54"/>
    </row>
    <row r="21" spans="1:9" ht="21" thickBot="1" x14ac:dyDescent="0.3">
      <c r="A21" s="1"/>
      <c r="B21" s="7"/>
      <c r="C21" s="249" t="s">
        <v>28</v>
      </c>
      <c r="D21" s="250"/>
      <c r="E21" s="250"/>
      <c r="F21" s="250"/>
      <c r="G21" s="251"/>
      <c r="H21" s="220">
        <f>SUM(H18:H20)</f>
        <v>10581810572.768831</v>
      </c>
      <c r="I21" s="54" t="s">
        <v>34</v>
      </c>
    </row>
    <row r="22" spans="1:9" ht="21.75" thickTop="1" thickBot="1" x14ac:dyDescent="0.3">
      <c r="A22" s="1"/>
      <c r="B22" s="7"/>
      <c r="C22" s="283" t="s">
        <v>914</v>
      </c>
      <c r="D22" s="284"/>
      <c r="E22" s="284"/>
      <c r="F22" s="284"/>
      <c r="G22" s="284"/>
      <c r="H22" s="285"/>
      <c r="I22" s="54"/>
    </row>
    <row r="23" spans="1:9" ht="21" thickBot="1" x14ac:dyDescent="0.3">
      <c r="A23" s="1"/>
      <c r="B23" s="7"/>
      <c r="C23" s="286" t="s">
        <v>30</v>
      </c>
      <c r="D23" s="287"/>
      <c r="E23" s="287"/>
      <c r="F23" s="287"/>
      <c r="G23" s="288"/>
      <c r="H23" s="221">
        <f>+H16+H21</f>
        <v>14779194021.768831</v>
      </c>
      <c r="I23" s="54"/>
    </row>
    <row r="24" spans="1:9" ht="17.25" thickTop="1" thickBot="1" x14ac:dyDescent="0.3">
      <c r="A24" s="28"/>
      <c r="B24" s="29"/>
      <c r="C24" s="30"/>
      <c r="D24" s="31"/>
      <c r="E24" s="31"/>
      <c r="F24" s="30"/>
      <c r="G24" s="30"/>
      <c r="H24" s="32"/>
      <c r="I24" s="35"/>
    </row>
    <row r="25" spans="1:9" ht="15.75" x14ac:dyDescent="0.25">
      <c r="A25" s="28"/>
      <c r="B25" s="29"/>
      <c r="C25" s="36" t="s">
        <v>31</v>
      </c>
      <c r="D25" s="37"/>
      <c r="E25" s="38"/>
      <c r="F25" s="289"/>
      <c r="G25" s="289"/>
      <c r="H25" s="289"/>
      <c r="I25" s="39"/>
    </row>
    <row r="26" spans="1:9" ht="15.75" x14ac:dyDescent="0.25">
      <c r="A26" s="28"/>
      <c r="B26" s="29"/>
      <c r="C26" s="291" t="s">
        <v>32</v>
      </c>
      <c r="D26" s="292"/>
      <c r="E26" s="292"/>
      <c r="F26" s="292"/>
      <c r="G26"/>
      <c r="H26"/>
      <c r="I26" s="40"/>
    </row>
    <row r="27" spans="1:9" ht="15.75" x14ac:dyDescent="0.25">
      <c r="A27" s="28"/>
      <c r="B27" s="29"/>
      <c r="C27" s="291" t="s">
        <v>36</v>
      </c>
      <c r="D27" s="292"/>
      <c r="E27" s="292"/>
      <c r="F27" s="292"/>
      <c r="G27"/>
      <c r="H27"/>
      <c r="I27" s="40"/>
    </row>
    <row r="28" spans="1:9" ht="15.75" x14ac:dyDescent="0.25">
      <c r="A28" s="28"/>
      <c r="B28" s="29"/>
      <c r="C28" s="246"/>
      <c r="D28" s="246"/>
      <c r="E28" s="246"/>
      <c r="F28" s="246"/>
      <c r="G28"/>
      <c r="H28"/>
      <c r="I28" s="40"/>
    </row>
    <row r="29" spans="1:9" ht="15.75" x14ac:dyDescent="0.25">
      <c r="A29" s="28"/>
      <c r="B29" s="29"/>
      <c r="C29" s="246"/>
      <c r="D29" s="246"/>
      <c r="E29" s="246"/>
      <c r="F29" s="246"/>
      <c r="G29"/>
      <c r="H29"/>
      <c r="I29" s="40"/>
    </row>
    <row r="30" spans="1:9" ht="15.75" x14ac:dyDescent="0.25">
      <c r="A30" s="28"/>
      <c r="B30" s="29"/>
      <c r="C30" s="246"/>
      <c r="D30" s="246"/>
      <c r="E30" s="246"/>
      <c r="F30" s="246"/>
      <c r="G30"/>
      <c r="H30"/>
      <c r="I30" s="40"/>
    </row>
    <row r="31" spans="1:9" ht="15.75" x14ac:dyDescent="0.25">
      <c r="A31" s="28"/>
      <c r="B31" s="29"/>
      <c r="C31" s="246"/>
      <c r="D31" s="246"/>
      <c r="E31" s="246"/>
      <c r="F31" s="246"/>
      <c r="G31"/>
      <c r="H31"/>
      <c r="I31" s="40"/>
    </row>
    <row r="32" spans="1:9" x14ac:dyDescent="0.3">
      <c r="A32" s="28"/>
      <c r="B32" s="29"/>
      <c r="C32" s="247"/>
      <c r="D32" s="248"/>
      <c r="E32" s="247"/>
      <c r="F32" s="246"/>
      <c r="G32"/>
      <c r="H32"/>
      <c r="I32" s="40"/>
    </row>
    <row r="33" spans="1:9" ht="16.149999999999999" customHeight="1" x14ac:dyDescent="0.25">
      <c r="A33" s="28"/>
      <c r="B33" s="29"/>
      <c r="C33" s="305" t="s">
        <v>908</v>
      </c>
      <c r="D33" s="305"/>
      <c r="E33" s="305"/>
      <c r="F33" s="246"/>
      <c r="G33"/>
      <c r="H33"/>
      <c r="I33" s="40"/>
    </row>
    <row r="34" spans="1:9" ht="16.149999999999999" customHeight="1" x14ac:dyDescent="0.25">
      <c r="A34" s="28"/>
      <c r="B34" s="29"/>
      <c r="C34" s="306" t="s">
        <v>909</v>
      </c>
      <c r="D34" s="306"/>
      <c r="E34" s="306"/>
      <c r="F34" s="246"/>
      <c r="G34"/>
      <c r="H34"/>
      <c r="I34" s="40"/>
    </row>
    <row r="35" spans="1:9" thickBot="1" x14ac:dyDescent="0.3">
      <c r="A35" s="1"/>
      <c r="B35" s="41"/>
      <c r="C35" s="42"/>
      <c r="D35" s="42"/>
      <c r="E35" s="43"/>
      <c r="F35" s="44"/>
      <c r="G35" s="42"/>
      <c r="H35" s="42"/>
      <c r="I35" s="45"/>
    </row>
    <row r="36" spans="1:9" thickTop="1" x14ac:dyDescent="0.25">
      <c r="A36" s="1"/>
      <c r="B36" s="1"/>
      <c r="C36" s="1"/>
      <c r="D36" s="1"/>
      <c r="E36" s="2"/>
      <c r="F36" s="1"/>
      <c r="G36" s="1"/>
      <c r="H36" s="1"/>
      <c r="I36" s="1"/>
    </row>
  </sheetData>
  <mergeCells count="23">
    <mergeCell ref="C21:G21"/>
    <mergeCell ref="C22:H22"/>
    <mergeCell ref="C33:E33"/>
    <mergeCell ref="C34:E34"/>
    <mergeCell ref="F25:H25"/>
    <mergeCell ref="C26:F26"/>
    <mergeCell ref="C27:F27"/>
    <mergeCell ref="C23:G23"/>
    <mergeCell ref="C12:H12"/>
    <mergeCell ref="C16:G16"/>
    <mergeCell ref="C17:H17"/>
    <mergeCell ref="H10:H11"/>
    <mergeCell ref="C3:H3"/>
    <mergeCell ref="C4:H4"/>
    <mergeCell ref="C5:H5"/>
    <mergeCell ref="C6:H6"/>
    <mergeCell ref="C8:H8"/>
    <mergeCell ref="C9:H9"/>
    <mergeCell ref="C10:C11"/>
    <mergeCell ref="D10:D11"/>
    <mergeCell ref="E10:E11"/>
    <mergeCell ref="F10:F11"/>
    <mergeCell ref="G10:G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3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5" sqref="E5:E11"/>
    </sheetView>
  </sheetViews>
  <sheetFormatPr baseColWidth="10" defaultColWidth="11.42578125" defaultRowHeight="15" x14ac:dyDescent="0.25"/>
  <cols>
    <col min="1" max="1" width="10.140625" style="181" customWidth="1"/>
    <col min="2" max="2" width="64.140625" style="182" customWidth="1"/>
    <col min="3" max="3" width="8" style="181" bestFit="1" customWidth="1"/>
    <col min="4" max="4" width="12.7109375" style="182" bestFit="1" customWidth="1"/>
    <col min="5" max="5" width="11" style="183" customWidth="1"/>
    <col min="6" max="6" width="20" style="184" bestFit="1" customWidth="1"/>
    <col min="7" max="7" width="15.42578125" customWidth="1"/>
    <col min="8" max="8" width="11.7109375" bestFit="1" customWidth="1"/>
    <col min="9" max="9" width="7" bestFit="1" customWidth="1"/>
    <col min="10" max="12" width="15.42578125" customWidth="1"/>
    <col min="13" max="13" width="11.7109375" bestFit="1" customWidth="1"/>
    <col min="14" max="14" width="7" bestFit="1" customWidth="1"/>
    <col min="15" max="15" width="21.28515625" bestFit="1" customWidth="1"/>
    <col min="16" max="16" width="19" bestFit="1" customWidth="1"/>
    <col min="17" max="17" width="20.140625" customWidth="1"/>
    <col min="23" max="16384" width="11.42578125" style="182"/>
  </cols>
  <sheetData>
    <row r="1" spans="1:22" ht="15.75" thickBot="1" x14ac:dyDescent="0.3">
      <c r="D1" s="190"/>
    </row>
    <row r="2" spans="1:22" ht="25.15" customHeight="1" thickTop="1" x14ac:dyDescent="0.25">
      <c r="A2" s="319" t="s">
        <v>43</v>
      </c>
      <c r="B2" s="321" t="s">
        <v>7</v>
      </c>
      <c r="C2" s="317" t="s">
        <v>44</v>
      </c>
      <c r="D2" s="189" t="s">
        <v>838</v>
      </c>
      <c r="E2" s="214" t="s">
        <v>839</v>
      </c>
      <c r="F2" s="215" t="s">
        <v>840</v>
      </c>
    </row>
    <row r="3" spans="1:22" s="191" customFormat="1" ht="16.5" thickBot="1" x14ac:dyDescent="0.3">
      <c r="A3" s="320"/>
      <c r="B3" s="322"/>
      <c r="C3" s="310"/>
      <c r="D3" s="330" t="s">
        <v>905</v>
      </c>
      <c r="E3" s="331"/>
      <c r="F3" s="332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s="192" customFormat="1" ht="16.149999999999999" customHeight="1" thickTop="1" x14ac:dyDescent="0.25">
      <c r="A4" s="55" t="s">
        <v>13</v>
      </c>
      <c r="B4" s="56" t="s">
        <v>841</v>
      </c>
      <c r="C4" s="57"/>
      <c r="D4" s="57"/>
      <c r="E4" s="58"/>
      <c r="F4" s="338">
        <f>SUM(F5:F11)</f>
        <v>547373305.25234795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x14ac:dyDescent="0.25">
      <c r="A5" s="59" t="s">
        <v>842</v>
      </c>
      <c r="B5" s="60" t="s">
        <v>843</v>
      </c>
      <c r="C5" s="61" t="s">
        <v>49</v>
      </c>
      <c r="D5" s="62">
        <v>5610.6286</v>
      </c>
      <c r="E5" s="333">
        <v>1800</v>
      </c>
      <c r="F5" s="339">
        <f>+D5*E5</f>
        <v>10099131.48</v>
      </c>
    </row>
    <row r="6" spans="1:22" ht="38.25" x14ac:dyDescent="0.25">
      <c r="A6" s="59" t="s">
        <v>844</v>
      </c>
      <c r="B6" s="60" t="s">
        <v>845</v>
      </c>
      <c r="C6" s="61" t="s">
        <v>846</v>
      </c>
      <c r="D6" s="62">
        <v>2551.3399999999997</v>
      </c>
      <c r="E6" s="333">
        <v>7128.5021999999999</v>
      </c>
      <c r="F6" s="339">
        <f t="shared" ref="F6:F11" si="0">+D6*E6</f>
        <v>18187232.802947998</v>
      </c>
    </row>
    <row r="7" spans="1:22" ht="25.5" x14ac:dyDescent="0.25">
      <c r="A7" s="59" t="s">
        <v>847</v>
      </c>
      <c r="B7" s="60" t="s">
        <v>848</v>
      </c>
      <c r="C7" s="61" t="s">
        <v>49</v>
      </c>
      <c r="D7" s="62">
        <v>135914.52059999999</v>
      </c>
      <c r="E7" s="333">
        <v>740</v>
      </c>
      <c r="F7" s="339">
        <f t="shared" si="0"/>
        <v>100576745.24399999</v>
      </c>
    </row>
    <row r="8" spans="1:22" ht="25.5" x14ac:dyDescent="0.25">
      <c r="A8" s="59" t="s">
        <v>849</v>
      </c>
      <c r="B8" s="60" t="s">
        <v>850</v>
      </c>
      <c r="C8" s="61" t="s">
        <v>49</v>
      </c>
      <c r="D8" s="62">
        <v>146735.6813</v>
      </c>
      <c r="E8" s="333">
        <v>614</v>
      </c>
      <c r="F8" s="339">
        <f t="shared" si="0"/>
        <v>90095708.318199992</v>
      </c>
    </row>
    <row r="9" spans="1:22" x14ac:dyDescent="0.25">
      <c r="A9" s="59" t="s">
        <v>851</v>
      </c>
      <c r="B9" s="60" t="s">
        <v>852</v>
      </c>
      <c r="C9" s="61" t="s">
        <v>49</v>
      </c>
      <c r="D9" s="62">
        <v>643488.53749999998</v>
      </c>
      <c r="E9" s="333">
        <v>232</v>
      </c>
      <c r="F9" s="339">
        <f t="shared" si="0"/>
        <v>149289340.69999999</v>
      </c>
    </row>
    <row r="10" spans="1:22" x14ac:dyDescent="0.25">
      <c r="A10" s="59" t="s">
        <v>853</v>
      </c>
      <c r="B10" s="60" t="s">
        <v>854</v>
      </c>
      <c r="C10" s="61" t="s">
        <v>49</v>
      </c>
      <c r="D10" s="62">
        <v>772091.1496</v>
      </c>
      <c r="E10" s="333">
        <v>232</v>
      </c>
      <c r="F10" s="339">
        <f t="shared" si="0"/>
        <v>179125146.70719999</v>
      </c>
    </row>
    <row r="11" spans="1:22" ht="15.75" thickBot="1" x14ac:dyDescent="0.3">
      <c r="A11" s="65" t="s">
        <v>855</v>
      </c>
      <c r="B11" s="66" t="s">
        <v>856</v>
      </c>
      <c r="C11" s="67" t="s">
        <v>609</v>
      </c>
      <c r="D11" s="68">
        <v>579850000</v>
      </c>
      <c r="E11" s="334">
        <v>0</v>
      </c>
      <c r="F11" s="340">
        <f t="shared" si="0"/>
        <v>0</v>
      </c>
    </row>
    <row r="12" spans="1:22" ht="16.5" thickTop="1" x14ac:dyDescent="0.25">
      <c r="A12" s="71" t="s">
        <v>16</v>
      </c>
      <c r="B12" s="72" t="s">
        <v>857</v>
      </c>
      <c r="C12" s="73"/>
      <c r="D12" s="72"/>
      <c r="E12" s="72"/>
      <c r="F12" s="74">
        <f>+F13+F61</f>
        <v>541517946.71441817</v>
      </c>
    </row>
    <row r="13" spans="1:22" ht="15.75" x14ac:dyDescent="0.25">
      <c r="A13" s="75" t="s">
        <v>858</v>
      </c>
      <c r="B13" s="76" t="s">
        <v>859</v>
      </c>
      <c r="C13" s="77"/>
      <c r="D13" s="76"/>
      <c r="E13" s="76"/>
      <c r="F13" s="78">
        <f>+F14+F16+F18+F22+F37+F45+F49+F51+F54+F58</f>
        <v>162555610.45186657</v>
      </c>
    </row>
    <row r="14" spans="1:22" s="193" customFormat="1" x14ac:dyDescent="0.25">
      <c r="A14" s="79" t="s">
        <v>45</v>
      </c>
      <c r="B14" s="80" t="s">
        <v>46</v>
      </c>
      <c r="C14" s="81"/>
      <c r="D14" s="82"/>
      <c r="E14" s="83"/>
      <c r="F14" s="8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25.5" x14ac:dyDescent="0.25">
      <c r="A15" s="59" t="s">
        <v>47</v>
      </c>
      <c r="B15" s="85" t="s">
        <v>48</v>
      </c>
      <c r="C15" s="61" t="s">
        <v>49</v>
      </c>
      <c r="D15" s="62">
        <v>43130.402699999999</v>
      </c>
      <c r="E15" s="63">
        <v>0</v>
      </c>
      <c r="F15" s="64">
        <f>+D15*E15</f>
        <v>0</v>
      </c>
    </row>
    <row r="16" spans="1:22" s="193" customFormat="1" x14ac:dyDescent="0.25">
      <c r="A16" s="79" t="s">
        <v>50</v>
      </c>
      <c r="B16" s="80" t="s">
        <v>51</v>
      </c>
      <c r="C16" s="81"/>
      <c r="D16" s="82"/>
      <c r="E16" s="83"/>
      <c r="F16" s="84">
        <f>+F17</f>
        <v>0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x14ac:dyDescent="0.25">
      <c r="A17" s="59" t="s">
        <v>52</v>
      </c>
      <c r="B17" s="85" t="s">
        <v>53</v>
      </c>
      <c r="C17" s="61" t="s">
        <v>54</v>
      </c>
      <c r="D17" s="62">
        <v>49332.478299999995</v>
      </c>
      <c r="E17" s="63">
        <v>0</v>
      </c>
      <c r="F17" s="64">
        <f>+D17*E17</f>
        <v>0</v>
      </c>
    </row>
    <row r="18" spans="1:22" s="193" customFormat="1" x14ac:dyDescent="0.25">
      <c r="A18" s="79" t="s">
        <v>55</v>
      </c>
      <c r="B18" s="80" t="s">
        <v>56</v>
      </c>
      <c r="C18" s="81"/>
      <c r="D18" s="82"/>
      <c r="E18" s="83"/>
      <c r="F18" s="84">
        <f>SUM(F19:F21)</f>
        <v>162555610.45186657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25.5" x14ac:dyDescent="0.25">
      <c r="A19" s="59" t="s">
        <v>57</v>
      </c>
      <c r="B19" s="85" t="s">
        <v>58</v>
      </c>
      <c r="C19" s="61" t="s">
        <v>49</v>
      </c>
      <c r="D19" s="62">
        <v>94180.396699999998</v>
      </c>
      <c r="E19" s="63">
        <v>1297.5705600000006</v>
      </c>
      <c r="F19" s="64">
        <f t="shared" ref="F19:F21" si="1">+D19*E19</f>
        <v>122205710.0870412</v>
      </c>
    </row>
    <row r="20" spans="1:22" ht="25.5" x14ac:dyDescent="0.25">
      <c r="A20" s="59" t="s">
        <v>59</v>
      </c>
      <c r="B20" s="85" t="s">
        <v>60</v>
      </c>
      <c r="C20" s="61" t="s">
        <v>49</v>
      </c>
      <c r="D20" s="62">
        <v>85210.117199999993</v>
      </c>
      <c r="E20" s="63">
        <v>113.85919999999997</v>
      </c>
      <c r="F20" s="64">
        <f t="shared" si="1"/>
        <v>9701955.7762982361</v>
      </c>
    </row>
    <row r="21" spans="1:22" ht="25.5" x14ac:dyDescent="0.25">
      <c r="A21" s="59" t="s">
        <v>61</v>
      </c>
      <c r="B21" s="85" t="s">
        <v>62</v>
      </c>
      <c r="C21" s="61" t="s">
        <v>63</v>
      </c>
      <c r="D21" s="62">
        <v>82434.955099999992</v>
      </c>
      <c r="E21" s="63">
        <v>371.78336000000007</v>
      </c>
      <c r="F21" s="64">
        <f t="shared" si="1"/>
        <v>30647944.588527139</v>
      </c>
    </row>
    <row r="22" spans="1:22" s="193" customFormat="1" x14ac:dyDescent="0.25">
      <c r="A22" s="79" t="s">
        <v>64</v>
      </c>
      <c r="B22" s="80" t="s">
        <v>65</v>
      </c>
      <c r="C22" s="81"/>
      <c r="D22" s="82"/>
      <c r="E22" s="83"/>
      <c r="F22" s="84">
        <f>SUM(F23:F36)</f>
        <v>0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25.5" x14ac:dyDescent="0.25">
      <c r="A23" s="59" t="s">
        <v>66</v>
      </c>
      <c r="B23" s="85" t="s">
        <v>67</v>
      </c>
      <c r="C23" s="61" t="s">
        <v>68</v>
      </c>
      <c r="D23" s="62">
        <v>127800.09969999999</v>
      </c>
      <c r="E23" s="63">
        <v>0</v>
      </c>
      <c r="F23" s="64">
        <f t="shared" ref="F23:F36" si="2">+D23*E23</f>
        <v>0</v>
      </c>
    </row>
    <row r="24" spans="1:22" ht="25.5" x14ac:dyDescent="0.25">
      <c r="A24" s="59" t="s">
        <v>69</v>
      </c>
      <c r="B24" s="85" t="s">
        <v>70</v>
      </c>
      <c r="C24" s="61" t="s">
        <v>68</v>
      </c>
      <c r="D24" s="62">
        <v>133111.5257</v>
      </c>
      <c r="E24" s="63">
        <v>0</v>
      </c>
      <c r="F24" s="64">
        <f t="shared" si="2"/>
        <v>0</v>
      </c>
    </row>
    <row r="25" spans="1:22" ht="25.5" x14ac:dyDescent="0.25">
      <c r="A25" s="59" t="s">
        <v>71</v>
      </c>
      <c r="B25" s="85" t="s">
        <v>72</v>
      </c>
      <c r="C25" s="61" t="s">
        <v>68</v>
      </c>
      <c r="D25" s="62">
        <v>303405.35279999999</v>
      </c>
      <c r="E25" s="63">
        <v>0</v>
      </c>
      <c r="F25" s="64">
        <f t="shared" si="2"/>
        <v>0</v>
      </c>
    </row>
    <row r="26" spans="1:22" ht="25.5" x14ac:dyDescent="0.25">
      <c r="A26" s="59" t="s">
        <v>73</v>
      </c>
      <c r="B26" s="85" t="s">
        <v>74</v>
      </c>
      <c r="C26" s="61" t="s">
        <v>68</v>
      </c>
      <c r="D26" s="62">
        <v>64880.576199999996</v>
      </c>
      <c r="E26" s="63">
        <v>0</v>
      </c>
      <c r="F26" s="64">
        <f t="shared" si="2"/>
        <v>0</v>
      </c>
    </row>
    <row r="27" spans="1:22" ht="25.5" x14ac:dyDescent="0.25">
      <c r="A27" s="59" t="s">
        <v>75</v>
      </c>
      <c r="B27" s="85" t="s">
        <v>76</v>
      </c>
      <c r="C27" s="61" t="s">
        <v>68</v>
      </c>
      <c r="D27" s="62">
        <v>89635.532399999996</v>
      </c>
      <c r="E27" s="63">
        <v>0</v>
      </c>
      <c r="F27" s="64">
        <f t="shared" si="2"/>
        <v>0</v>
      </c>
    </row>
    <row r="28" spans="1:22" ht="25.5" x14ac:dyDescent="0.25">
      <c r="A28" s="59" t="s">
        <v>77</v>
      </c>
      <c r="B28" s="85" t="s">
        <v>78</v>
      </c>
      <c r="C28" s="61" t="s">
        <v>68</v>
      </c>
      <c r="D28" s="62">
        <v>142667.45369999998</v>
      </c>
      <c r="E28" s="63">
        <v>0</v>
      </c>
      <c r="F28" s="64">
        <f t="shared" si="2"/>
        <v>0</v>
      </c>
    </row>
    <row r="29" spans="1:22" ht="25.5" x14ac:dyDescent="0.25">
      <c r="A29" s="59" t="s">
        <v>79</v>
      </c>
      <c r="B29" s="85" t="s">
        <v>80</v>
      </c>
      <c r="C29" s="61" t="s">
        <v>68</v>
      </c>
      <c r="D29" s="62">
        <v>172904.3118</v>
      </c>
      <c r="E29" s="63">
        <v>0</v>
      </c>
      <c r="F29" s="64">
        <f t="shared" si="2"/>
        <v>0</v>
      </c>
    </row>
    <row r="30" spans="1:22" ht="25.5" x14ac:dyDescent="0.25">
      <c r="A30" s="59" t="s">
        <v>81</v>
      </c>
      <c r="B30" s="85" t="s">
        <v>82</v>
      </c>
      <c r="C30" s="61" t="s">
        <v>68</v>
      </c>
      <c r="D30" s="62">
        <v>252886.50139999998</v>
      </c>
      <c r="E30" s="63">
        <v>0</v>
      </c>
      <c r="F30" s="64">
        <f t="shared" si="2"/>
        <v>0</v>
      </c>
    </row>
    <row r="31" spans="1:22" ht="25.5" x14ac:dyDescent="0.25">
      <c r="A31" s="59" t="s">
        <v>83</v>
      </c>
      <c r="B31" s="85" t="s">
        <v>84</v>
      </c>
      <c r="C31" s="61" t="s">
        <v>68</v>
      </c>
      <c r="D31" s="62">
        <v>280911.81160000002</v>
      </c>
      <c r="E31" s="63">
        <v>0</v>
      </c>
      <c r="F31" s="64">
        <f t="shared" si="2"/>
        <v>0</v>
      </c>
    </row>
    <row r="32" spans="1:22" ht="25.5" x14ac:dyDescent="0.25">
      <c r="A32" s="59" t="s">
        <v>85</v>
      </c>
      <c r="B32" s="85" t="s">
        <v>86</v>
      </c>
      <c r="C32" s="61" t="s">
        <v>68</v>
      </c>
      <c r="D32" s="62">
        <v>336135.56589999999</v>
      </c>
      <c r="E32" s="63">
        <v>0</v>
      </c>
      <c r="F32" s="64">
        <f t="shared" si="2"/>
        <v>0</v>
      </c>
    </row>
    <row r="33" spans="1:22" ht="25.5" x14ac:dyDescent="0.25">
      <c r="A33" s="59" t="s">
        <v>87</v>
      </c>
      <c r="B33" s="85" t="s">
        <v>88</v>
      </c>
      <c r="C33" s="61" t="s">
        <v>68</v>
      </c>
      <c r="D33" s="62">
        <v>1310325.3151</v>
      </c>
      <c r="E33" s="63">
        <v>0</v>
      </c>
      <c r="F33" s="64">
        <f t="shared" si="2"/>
        <v>0</v>
      </c>
    </row>
    <row r="34" spans="1:22" ht="25.5" x14ac:dyDescent="0.25">
      <c r="A34" s="59" t="s">
        <v>89</v>
      </c>
      <c r="B34" s="85" t="s">
        <v>90</v>
      </c>
      <c r="C34" s="61" t="s">
        <v>68</v>
      </c>
      <c r="D34" s="62">
        <v>581393.56070000003</v>
      </c>
      <c r="E34" s="63">
        <v>0</v>
      </c>
      <c r="F34" s="64">
        <f t="shared" si="2"/>
        <v>0</v>
      </c>
    </row>
    <row r="35" spans="1:22" ht="25.5" x14ac:dyDescent="0.25">
      <c r="A35" s="59" t="s">
        <v>91</v>
      </c>
      <c r="B35" s="85" t="s">
        <v>92</v>
      </c>
      <c r="C35" s="61" t="s">
        <v>68</v>
      </c>
      <c r="D35" s="62">
        <v>1132705.6631</v>
      </c>
      <c r="E35" s="63">
        <v>0</v>
      </c>
      <c r="F35" s="64">
        <f t="shared" si="2"/>
        <v>0</v>
      </c>
    </row>
    <row r="36" spans="1:22" ht="25.5" x14ac:dyDescent="0.25">
      <c r="A36" s="59" t="s">
        <v>93</v>
      </c>
      <c r="B36" s="85" t="s">
        <v>94</v>
      </c>
      <c r="C36" s="61" t="s">
        <v>68</v>
      </c>
      <c r="D36" s="62">
        <v>1244539.0131999999</v>
      </c>
      <c r="E36" s="63">
        <v>0</v>
      </c>
      <c r="F36" s="64">
        <f t="shared" si="2"/>
        <v>0</v>
      </c>
    </row>
    <row r="37" spans="1:22" s="193" customFormat="1" x14ac:dyDescent="0.25">
      <c r="A37" s="79" t="s">
        <v>95</v>
      </c>
      <c r="B37" s="80" t="s">
        <v>96</v>
      </c>
      <c r="C37" s="81"/>
      <c r="D37" s="82"/>
      <c r="E37" s="83"/>
      <c r="F37" s="84">
        <f>SUM(F38:F44)</f>
        <v>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25.5" x14ac:dyDescent="0.25">
      <c r="A38" s="59" t="s">
        <v>97</v>
      </c>
      <c r="B38" s="85" t="s">
        <v>98</v>
      </c>
      <c r="C38" s="61" t="s">
        <v>63</v>
      </c>
      <c r="D38" s="62">
        <v>631082.06689999998</v>
      </c>
      <c r="E38" s="63">
        <v>0</v>
      </c>
      <c r="F38" s="64">
        <f t="shared" ref="F38:F44" si="3">+D38*E38</f>
        <v>0</v>
      </c>
    </row>
    <row r="39" spans="1:22" ht="25.5" x14ac:dyDescent="0.25">
      <c r="A39" s="59" t="s">
        <v>99</v>
      </c>
      <c r="B39" s="85" t="s">
        <v>100</v>
      </c>
      <c r="C39" s="61" t="s">
        <v>68</v>
      </c>
      <c r="D39" s="62">
        <v>762164.1176</v>
      </c>
      <c r="E39" s="63">
        <v>0</v>
      </c>
      <c r="F39" s="64">
        <f t="shared" si="3"/>
        <v>0</v>
      </c>
    </row>
    <row r="40" spans="1:22" ht="25.5" x14ac:dyDescent="0.25">
      <c r="A40" s="59" t="s">
        <v>101</v>
      </c>
      <c r="B40" s="85" t="s">
        <v>102</v>
      </c>
      <c r="C40" s="61" t="s">
        <v>63</v>
      </c>
      <c r="D40" s="62">
        <v>2330348.7276999997</v>
      </c>
      <c r="E40" s="63">
        <v>0</v>
      </c>
      <c r="F40" s="64">
        <f t="shared" si="3"/>
        <v>0</v>
      </c>
    </row>
    <row r="41" spans="1:22" ht="25.5" x14ac:dyDescent="0.25">
      <c r="A41" s="59" t="s">
        <v>103</v>
      </c>
      <c r="B41" s="85" t="s">
        <v>104</v>
      </c>
      <c r="C41" s="61" t="s">
        <v>63</v>
      </c>
      <c r="D41" s="62">
        <v>99114.920199999993</v>
      </c>
      <c r="E41" s="63">
        <v>0</v>
      </c>
      <c r="F41" s="64">
        <f t="shared" si="3"/>
        <v>0</v>
      </c>
    </row>
    <row r="42" spans="1:22" ht="25.5" x14ac:dyDescent="0.25">
      <c r="A42" s="59" t="s">
        <v>105</v>
      </c>
      <c r="B42" s="85" t="s">
        <v>106</v>
      </c>
      <c r="C42" s="61" t="s">
        <v>63</v>
      </c>
      <c r="D42" s="62">
        <v>353921.8848</v>
      </c>
      <c r="E42" s="63">
        <v>0</v>
      </c>
      <c r="F42" s="64">
        <f t="shared" si="3"/>
        <v>0</v>
      </c>
    </row>
    <row r="43" spans="1:22" ht="25.5" x14ac:dyDescent="0.25">
      <c r="A43" s="59" t="s">
        <v>107</v>
      </c>
      <c r="B43" s="85" t="s">
        <v>108</v>
      </c>
      <c r="C43" s="61" t="s">
        <v>68</v>
      </c>
      <c r="D43" s="62">
        <v>1099913.9859</v>
      </c>
      <c r="E43" s="63">
        <v>0</v>
      </c>
      <c r="F43" s="64">
        <f t="shared" si="3"/>
        <v>0</v>
      </c>
    </row>
    <row r="44" spans="1:22" x14ac:dyDescent="0.25">
      <c r="A44" s="59" t="s">
        <v>109</v>
      </c>
      <c r="B44" s="85" t="s">
        <v>110</v>
      </c>
      <c r="C44" s="61" t="s">
        <v>63</v>
      </c>
      <c r="D44" s="62">
        <v>54567.364099999999</v>
      </c>
      <c r="E44" s="63">
        <v>0</v>
      </c>
      <c r="F44" s="64">
        <f t="shared" si="3"/>
        <v>0</v>
      </c>
    </row>
    <row r="45" spans="1:22" s="193" customFormat="1" x14ac:dyDescent="0.25">
      <c r="A45" s="79" t="s">
        <v>111</v>
      </c>
      <c r="B45" s="80" t="s">
        <v>112</v>
      </c>
      <c r="C45" s="81"/>
      <c r="D45" s="82"/>
      <c r="E45" s="83"/>
      <c r="F45" s="84">
        <f>SUM(F46:F48)</f>
        <v>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x14ac:dyDescent="0.25">
      <c r="A46" s="59" t="s">
        <v>113</v>
      </c>
      <c r="B46" s="86" t="s">
        <v>114</v>
      </c>
      <c r="C46" s="61" t="s">
        <v>63</v>
      </c>
      <c r="D46" s="62">
        <v>4659257.108</v>
      </c>
      <c r="E46" s="63">
        <v>0</v>
      </c>
      <c r="F46" s="64">
        <f t="shared" ref="F46:F48" si="4">+D46*E46</f>
        <v>0</v>
      </c>
    </row>
    <row r="47" spans="1:22" ht="51" x14ac:dyDescent="0.25">
      <c r="A47" s="59" t="s">
        <v>115</v>
      </c>
      <c r="B47" s="85" t="s">
        <v>116</v>
      </c>
      <c r="C47" s="61" t="s">
        <v>63</v>
      </c>
      <c r="D47" s="62">
        <v>788027.74699999997</v>
      </c>
      <c r="E47" s="63">
        <v>0</v>
      </c>
      <c r="F47" s="64">
        <f t="shared" si="4"/>
        <v>0</v>
      </c>
    </row>
    <row r="48" spans="1:22" ht="51" x14ac:dyDescent="0.25">
      <c r="A48" s="59" t="s">
        <v>117</v>
      </c>
      <c r="B48" s="86" t="s">
        <v>118</v>
      </c>
      <c r="C48" s="61" t="s">
        <v>63</v>
      </c>
      <c r="D48" s="62">
        <v>2321500.2166999998</v>
      </c>
      <c r="E48" s="63">
        <v>0</v>
      </c>
      <c r="F48" s="64">
        <f t="shared" si="4"/>
        <v>0</v>
      </c>
    </row>
    <row r="49" spans="1:22" s="193" customFormat="1" x14ac:dyDescent="0.25">
      <c r="A49" s="79" t="s">
        <v>119</v>
      </c>
      <c r="B49" s="80" t="s">
        <v>860</v>
      </c>
      <c r="C49" s="81"/>
      <c r="D49" s="82"/>
      <c r="E49" s="83"/>
      <c r="F49" s="84">
        <f>+F50</f>
        <v>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25.5" x14ac:dyDescent="0.25">
      <c r="A50" s="59" t="s">
        <v>120</v>
      </c>
      <c r="B50" s="85" t="s">
        <v>121</v>
      </c>
      <c r="C50" s="61" t="s">
        <v>68</v>
      </c>
      <c r="D50" s="62">
        <v>298911.51529999997</v>
      </c>
      <c r="E50" s="63">
        <v>0</v>
      </c>
      <c r="F50" s="64">
        <f>+D50*E50</f>
        <v>0</v>
      </c>
    </row>
    <row r="51" spans="1:22" s="193" customFormat="1" x14ac:dyDescent="0.25">
      <c r="A51" s="79" t="s">
        <v>122</v>
      </c>
      <c r="B51" s="80" t="s">
        <v>123</v>
      </c>
      <c r="C51" s="81"/>
      <c r="D51" s="82"/>
      <c r="E51" s="83"/>
      <c r="F51" s="84">
        <f>SUM(F52:F53)</f>
        <v>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25.5" x14ac:dyDescent="0.25">
      <c r="A52" s="59" t="s">
        <v>124</v>
      </c>
      <c r="B52" s="85" t="s">
        <v>125</v>
      </c>
      <c r="C52" s="61" t="s">
        <v>63</v>
      </c>
      <c r="D52" s="62">
        <v>346621.57329999999</v>
      </c>
      <c r="E52" s="63">
        <v>0</v>
      </c>
      <c r="F52" s="64">
        <f t="shared" ref="F52:F57" si="5">+D52*E52</f>
        <v>0</v>
      </c>
    </row>
    <row r="53" spans="1:22" ht="25.5" x14ac:dyDescent="0.25">
      <c r="A53" s="59" t="s">
        <v>126</v>
      </c>
      <c r="B53" s="85" t="s">
        <v>127</v>
      </c>
      <c r="C53" s="61" t="s">
        <v>68</v>
      </c>
      <c r="D53" s="62">
        <v>66084.344799999992</v>
      </c>
      <c r="E53" s="63">
        <v>0</v>
      </c>
      <c r="F53" s="64">
        <f t="shared" si="5"/>
        <v>0</v>
      </c>
    </row>
    <row r="54" spans="1:22" s="193" customFormat="1" x14ac:dyDescent="0.25">
      <c r="A54" s="79" t="s">
        <v>128</v>
      </c>
      <c r="B54" s="80" t="s">
        <v>129</v>
      </c>
      <c r="C54" s="81"/>
      <c r="D54" s="82"/>
      <c r="E54" s="83"/>
      <c r="F54" s="84">
        <f t="shared" si="5"/>
        <v>0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x14ac:dyDescent="0.25">
      <c r="A55" s="59" t="s">
        <v>130</v>
      </c>
      <c r="B55" s="85" t="s">
        <v>131</v>
      </c>
      <c r="C55" s="61" t="s">
        <v>49</v>
      </c>
      <c r="D55" s="62">
        <v>439577.32679999998</v>
      </c>
      <c r="E55" s="63">
        <v>0</v>
      </c>
      <c r="F55" s="64">
        <f t="shared" si="5"/>
        <v>0</v>
      </c>
    </row>
    <row r="56" spans="1:22" x14ac:dyDescent="0.25">
      <c r="A56" s="59" t="s">
        <v>132</v>
      </c>
      <c r="B56" s="85" t="s">
        <v>133</v>
      </c>
      <c r="C56" s="61" t="s">
        <v>49</v>
      </c>
      <c r="D56" s="62">
        <v>515578.26629999996</v>
      </c>
      <c r="E56" s="63">
        <v>0</v>
      </c>
      <c r="F56" s="64">
        <f t="shared" si="5"/>
        <v>0</v>
      </c>
    </row>
    <row r="57" spans="1:22" x14ac:dyDescent="0.25">
      <c r="A57" s="59" t="s">
        <v>134</v>
      </c>
      <c r="B57" s="85" t="s">
        <v>135</v>
      </c>
      <c r="C57" s="61" t="s">
        <v>136</v>
      </c>
      <c r="D57" s="62">
        <v>3817.7323999999999</v>
      </c>
      <c r="E57" s="63">
        <v>0</v>
      </c>
      <c r="F57" s="64">
        <f t="shared" si="5"/>
        <v>0</v>
      </c>
    </row>
    <row r="58" spans="1:22" s="193" customFormat="1" x14ac:dyDescent="0.25">
      <c r="A58" s="79" t="s">
        <v>137</v>
      </c>
      <c r="B58" s="80" t="s">
        <v>138</v>
      </c>
      <c r="C58" s="81"/>
      <c r="D58" s="82"/>
      <c r="E58" s="83"/>
      <c r="F58" s="84">
        <f>SUM(F59:F60)</f>
        <v>0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</row>
    <row r="59" spans="1:22" ht="25.5" x14ac:dyDescent="0.25">
      <c r="A59" s="59" t="s">
        <v>139</v>
      </c>
      <c r="B59" s="85" t="s">
        <v>140</v>
      </c>
      <c r="C59" s="87" t="s">
        <v>49</v>
      </c>
      <c r="D59" s="88">
        <v>675306.06669999997</v>
      </c>
      <c r="E59" s="63">
        <v>0</v>
      </c>
      <c r="F59" s="64">
        <f t="shared" ref="F59:F60" si="6">+D59*E59</f>
        <v>0</v>
      </c>
    </row>
    <row r="60" spans="1:22" x14ac:dyDescent="0.25">
      <c r="A60" s="59" t="s">
        <v>141</v>
      </c>
      <c r="B60" s="85" t="s">
        <v>135</v>
      </c>
      <c r="C60" s="61" t="s">
        <v>136</v>
      </c>
      <c r="D60" s="62">
        <v>3817.7323999999999</v>
      </c>
      <c r="E60" s="63">
        <v>0</v>
      </c>
      <c r="F60" s="64">
        <f t="shared" si="6"/>
        <v>0</v>
      </c>
    </row>
    <row r="61" spans="1:22" s="192" customFormat="1" ht="15.75" x14ac:dyDescent="0.25">
      <c r="A61" s="89" t="s">
        <v>861</v>
      </c>
      <c r="B61" s="90" t="s">
        <v>862</v>
      </c>
      <c r="C61" s="91"/>
      <c r="D61" s="92"/>
      <c r="E61" s="93"/>
      <c r="F61" s="94">
        <f>+F62+F64+F66+F70+F85+F93+F98+F100+F103+F107</f>
        <v>378962336.26255161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 s="193" customFormat="1" x14ac:dyDescent="0.25">
      <c r="A62" s="95" t="s">
        <v>45</v>
      </c>
      <c r="B62" s="96" t="s">
        <v>46</v>
      </c>
      <c r="C62" s="97"/>
      <c r="D62" s="98"/>
      <c r="E62" s="99"/>
      <c r="F62" s="100">
        <f>+F63</f>
        <v>0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  <row r="63" spans="1:22" ht="25.5" x14ac:dyDescent="0.25">
      <c r="A63" s="59" t="s">
        <v>47</v>
      </c>
      <c r="B63" s="85" t="s">
        <v>48</v>
      </c>
      <c r="C63" s="61" t="s">
        <v>49</v>
      </c>
      <c r="D63" s="62">
        <v>43130.402699999999</v>
      </c>
      <c r="E63" s="63">
        <v>0</v>
      </c>
      <c r="F63" s="64">
        <f>+D63*E63</f>
        <v>0</v>
      </c>
    </row>
    <row r="64" spans="1:22" s="193" customFormat="1" x14ac:dyDescent="0.25">
      <c r="A64" s="95" t="s">
        <v>50</v>
      </c>
      <c r="B64" s="96" t="s">
        <v>51</v>
      </c>
      <c r="C64" s="97"/>
      <c r="D64" s="98"/>
      <c r="E64" s="99"/>
      <c r="F64" s="100">
        <f>+F65</f>
        <v>0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x14ac:dyDescent="0.25">
      <c r="A65" s="59" t="s">
        <v>52</v>
      </c>
      <c r="B65" s="85" t="s">
        <v>53</v>
      </c>
      <c r="C65" s="61" t="s">
        <v>54</v>
      </c>
      <c r="D65" s="62">
        <v>49332.478299999995</v>
      </c>
      <c r="E65" s="63">
        <v>0</v>
      </c>
      <c r="F65" s="64">
        <f>+D65*E65</f>
        <v>0</v>
      </c>
    </row>
    <row r="66" spans="1:22" s="193" customFormat="1" x14ac:dyDescent="0.25">
      <c r="A66" s="95" t="s">
        <v>55</v>
      </c>
      <c r="B66" s="96" t="s">
        <v>56</v>
      </c>
      <c r="C66" s="97"/>
      <c r="D66" s="98"/>
      <c r="E66" s="99"/>
      <c r="F66" s="100">
        <f>SUM(F67:F69)</f>
        <v>216322286.78525165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25.5" x14ac:dyDescent="0.25">
      <c r="A67" s="59" t="s">
        <v>57</v>
      </c>
      <c r="B67" s="85" t="s">
        <v>58</v>
      </c>
      <c r="C67" s="61" t="s">
        <v>49</v>
      </c>
      <c r="D67" s="62">
        <v>94180.396699999998</v>
      </c>
      <c r="E67" s="63">
        <v>1726.7535999999996</v>
      </c>
      <c r="F67" s="64">
        <f t="shared" ref="F67:F69" si="7">+D67*E67</f>
        <v>162626339.05115306</v>
      </c>
    </row>
    <row r="68" spans="1:22" ht="25.5" x14ac:dyDescent="0.25">
      <c r="A68" s="59" t="s">
        <v>59</v>
      </c>
      <c r="B68" s="85" t="s">
        <v>60</v>
      </c>
      <c r="C68" s="61" t="s">
        <v>49</v>
      </c>
      <c r="D68" s="62">
        <v>85210.117199999993</v>
      </c>
      <c r="E68" s="63">
        <v>151.51967999999994</v>
      </c>
      <c r="F68" s="64">
        <f t="shared" si="7"/>
        <v>12911009.690906489</v>
      </c>
    </row>
    <row r="69" spans="1:22" ht="25.5" x14ac:dyDescent="0.25">
      <c r="A69" s="59" t="s">
        <v>61</v>
      </c>
      <c r="B69" s="85" t="s">
        <v>62</v>
      </c>
      <c r="C69" s="61" t="s">
        <v>63</v>
      </c>
      <c r="D69" s="62">
        <v>82434.955099999992</v>
      </c>
      <c r="E69" s="63">
        <v>494.75296000000009</v>
      </c>
      <c r="F69" s="64">
        <f t="shared" si="7"/>
        <v>40784938.043192096</v>
      </c>
    </row>
    <row r="70" spans="1:22" s="193" customFormat="1" x14ac:dyDescent="0.25">
      <c r="A70" s="95" t="s">
        <v>64</v>
      </c>
      <c r="B70" s="96" t="s">
        <v>65</v>
      </c>
      <c r="C70" s="97"/>
      <c r="D70" s="98"/>
      <c r="E70" s="99"/>
      <c r="F70" s="100">
        <f>SUM(F71:F84)</f>
        <v>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25.5" x14ac:dyDescent="0.25">
      <c r="A71" s="59" t="s">
        <v>66</v>
      </c>
      <c r="B71" s="85" t="s">
        <v>67</v>
      </c>
      <c r="C71" s="61" t="s">
        <v>68</v>
      </c>
      <c r="D71" s="62">
        <v>127800.09969999999</v>
      </c>
      <c r="E71" s="63">
        <v>0</v>
      </c>
      <c r="F71" s="64">
        <f t="shared" ref="F71:F84" si="8">+D71*E71</f>
        <v>0</v>
      </c>
    </row>
    <row r="72" spans="1:22" ht="25.5" x14ac:dyDescent="0.25">
      <c r="A72" s="59" t="s">
        <v>69</v>
      </c>
      <c r="B72" s="85" t="s">
        <v>70</v>
      </c>
      <c r="C72" s="61" t="s">
        <v>68</v>
      </c>
      <c r="D72" s="62">
        <v>133111.5257</v>
      </c>
      <c r="E72" s="63">
        <v>0</v>
      </c>
      <c r="F72" s="64">
        <f t="shared" si="8"/>
        <v>0</v>
      </c>
    </row>
    <row r="73" spans="1:22" ht="25.5" x14ac:dyDescent="0.25">
      <c r="A73" s="59" t="s">
        <v>71</v>
      </c>
      <c r="B73" s="85" t="s">
        <v>72</v>
      </c>
      <c r="C73" s="61" t="s">
        <v>68</v>
      </c>
      <c r="D73" s="62">
        <v>303405.35279999999</v>
      </c>
      <c r="E73" s="63">
        <v>0</v>
      </c>
      <c r="F73" s="64">
        <f t="shared" si="8"/>
        <v>0</v>
      </c>
    </row>
    <row r="74" spans="1:22" ht="25.5" x14ac:dyDescent="0.25">
      <c r="A74" s="59" t="s">
        <v>73</v>
      </c>
      <c r="B74" s="85" t="s">
        <v>74</v>
      </c>
      <c r="C74" s="61" t="s">
        <v>68</v>
      </c>
      <c r="D74" s="62">
        <v>64880.576199999996</v>
      </c>
      <c r="E74" s="63">
        <v>0</v>
      </c>
      <c r="F74" s="64">
        <f t="shared" si="8"/>
        <v>0</v>
      </c>
    </row>
    <row r="75" spans="1:22" ht="25.5" x14ac:dyDescent="0.25">
      <c r="A75" s="59" t="s">
        <v>75</v>
      </c>
      <c r="B75" s="85" t="s">
        <v>76</v>
      </c>
      <c r="C75" s="61" t="s">
        <v>68</v>
      </c>
      <c r="D75" s="62">
        <v>89635.532399999996</v>
      </c>
      <c r="E75" s="63">
        <v>0</v>
      </c>
      <c r="F75" s="64">
        <f t="shared" si="8"/>
        <v>0</v>
      </c>
    </row>
    <row r="76" spans="1:22" ht="25.5" x14ac:dyDescent="0.25">
      <c r="A76" s="59" t="s">
        <v>77</v>
      </c>
      <c r="B76" s="85" t="s">
        <v>78</v>
      </c>
      <c r="C76" s="61" t="s">
        <v>68</v>
      </c>
      <c r="D76" s="62">
        <v>142667.45369999998</v>
      </c>
      <c r="E76" s="63">
        <v>0</v>
      </c>
      <c r="F76" s="64">
        <f t="shared" si="8"/>
        <v>0</v>
      </c>
    </row>
    <row r="77" spans="1:22" ht="25.5" x14ac:dyDescent="0.25">
      <c r="A77" s="59" t="s">
        <v>79</v>
      </c>
      <c r="B77" s="85" t="s">
        <v>80</v>
      </c>
      <c r="C77" s="61" t="s">
        <v>68</v>
      </c>
      <c r="D77" s="62">
        <v>172904.3118</v>
      </c>
      <c r="E77" s="63">
        <v>0</v>
      </c>
      <c r="F77" s="64">
        <f t="shared" si="8"/>
        <v>0</v>
      </c>
    </row>
    <row r="78" spans="1:22" ht="25.5" x14ac:dyDescent="0.25">
      <c r="A78" s="59" t="s">
        <v>81</v>
      </c>
      <c r="B78" s="85" t="s">
        <v>82</v>
      </c>
      <c r="C78" s="61" t="s">
        <v>68</v>
      </c>
      <c r="D78" s="62">
        <v>252886.50139999998</v>
      </c>
      <c r="E78" s="63">
        <v>0</v>
      </c>
      <c r="F78" s="64">
        <f t="shared" si="8"/>
        <v>0</v>
      </c>
    </row>
    <row r="79" spans="1:22" ht="25.5" x14ac:dyDescent="0.25">
      <c r="A79" s="59" t="s">
        <v>83</v>
      </c>
      <c r="B79" s="85" t="s">
        <v>84</v>
      </c>
      <c r="C79" s="61" t="s">
        <v>68</v>
      </c>
      <c r="D79" s="62">
        <v>280911.81160000002</v>
      </c>
      <c r="E79" s="63">
        <v>0</v>
      </c>
      <c r="F79" s="64">
        <f t="shared" si="8"/>
        <v>0</v>
      </c>
    </row>
    <row r="80" spans="1:22" ht="25.5" x14ac:dyDescent="0.25">
      <c r="A80" s="59" t="s">
        <v>85</v>
      </c>
      <c r="B80" s="85" t="s">
        <v>86</v>
      </c>
      <c r="C80" s="61" t="s">
        <v>68</v>
      </c>
      <c r="D80" s="62">
        <v>336135.56589999999</v>
      </c>
      <c r="E80" s="63">
        <v>0</v>
      </c>
      <c r="F80" s="64">
        <f t="shared" si="8"/>
        <v>0</v>
      </c>
    </row>
    <row r="81" spans="1:22" ht="25.5" x14ac:dyDescent="0.25">
      <c r="A81" s="59" t="s">
        <v>87</v>
      </c>
      <c r="B81" s="85" t="s">
        <v>88</v>
      </c>
      <c r="C81" s="61" t="s">
        <v>68</v>
      </c>
      <c r="D81" s="62">
        <v>1310325.3151</v>
      </c>
      <c r="E81" s="63">
        <v>0</v>
      </c>
      <c r="F81" s="64">
        <f t="shared" si="8"/>
        <v>0</v>
      </c>
    </row>
    <row r="82" spans="1:22" ht="25.5" x14ac:dyDescent="0.25">
      <c r="A82" s="59" t="s">
        <v>89</v>
      </c>
      <c r="B82" s="85" t="s">
        <v>90</v>
      </c>
      <c r="C82" s="61" t="s">
        <v>68</v>
      </c>
      <c r="D82" s="62">
        <v>581393.56070000003</v>
      </c>
      <c r="E82" s="63">
        <v>0</v>
      </c>
      <c r="F82" s="64">
        <f t="shared" si="8"/>
        <v>0</v>
      </c>
    </row>
    <row r="83" spans="1:22" ht="25.5" x14ac:dyDescent="0.25">
      <c r="A83" s="59" t="s">
        <v>91</v>
      </c>
      <c r="B83" s="85" t="s">
        <v>92</v>
      </c>
      <c r="C83" s="61" t="s">
        <v>68</v>
      </c>
      <c r="D83" s="62">
        <v>1132705.6631</v>
      </c>
      <c r="E83" s="63">
        <v>0</v>
      </c>
      <c r="F83" s="64">
        <f t="shared" si="8"/>
        <v>0</v>
      </c>
    </row>
    <row r="84" spans="1:22" ht="25.5" x14ac:dyDescent="0.25">
      <c r="A84" s="59" t="s">
        <v>93</v>
      </c>
      <c r="B84" s="85" t="s">
        <v>94</v>
      </c>
      <c r="C84" s="61" t="s">
        <v>68</v>
      </c>
      <c r="D84" s="62">
        <v>1244539.0131999999</v>
      </c>
      <c r="E84" s="63">
        <v>0</v>
      </c>
      <c r="F84" s="64">
        <f t="shared" si="8"/>
        <v>0</v>
      </c>
    </row>
    <row r="85" spans="1:22" s="193" customFormat="1" x14ac:dyDescent="0.25">
      <c r="A85" s="95" t="s">
        <v>95</v>
      </c>
      <c r="B85" s="96" t="s">
        <v>96</v>
      </c>
      <c r="C85" s="97"/>
      <c r="D85" s="98"/>
      <c r="E85" s="99"/>
      <c r="F85" s="100">
        <f>SUM(F86:F92)</f>
        <v>23350036.475299999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ht="25.5" x14ac:dyDescent="0.25">
      <c r="A86" s="59" t="s">
        <v>97</v>
      </c>
      <c r="B86" s="85" t="s">
        <v>98</v>
      </c>
      <c r="C86" s="61" t="s">
        <v>63</v>
      </c>
      <c r="D86" s="62">
        <v>631082.06689999998</v>
      </c>
      <c r="E86" s="63">
        <v>37</v>
      </c>
      <c r="F86" s="64">
        <f t="shared" ref="F86:F92" si="9">+D86*E86</f>
        <v>23350036.475299999</v>
      </c>
    </row>
    <row r="87" spans="1:22" ht="25.5" x14ac:dyDescent="0.25">
      <c r="A87" s="59" t="s">
        <v>99</v>
      </c>
      <c r="B87" s="85" t="s">
        <v>100</v>
      </c>
      <c r="C87" s="61" t="s">
        <v>68</v>
      </c>
      <c r="D87" s="62">
        <v>762164.1176</v>
      </c>
      <c r="E87" s="63">
        <v>0</v>
      </c>
      <c r="F87" s="64">
        <f t="shared" si="9"/>
        <v>0</v>
      </c>
    </row>
    <row r="88" spans="1:22" ht="25.5" x14ac:dyDescent="0.25">
      <c r="A88" s="59" t="s">
        <v>101</v>
      </c>
      <c r="B88" s="85" t="s">
        <v>102</v>
      </c>
      <c r="C88" s="61" t="s">
        <v>63</v>
      </c>
      <c r="D88" s="62">
        <v>2330348.7276999997</v>
      </c>
      <c r="E88" s="63">
        <v>0</v>
      </c>
      <c r="F88" s="64">
        <f t="shared" si="9"/>
        <v>0</v>
      </c>
    </row>
    <row r="89" spans="1:22" ht="25.5" x14ac:dyDescent="0.25">
      <c r="A89" s="59" t="s">
        <v>103</v>
      </c>
      <c r="B89" s="85" t="s">
        <v>104</v>
      </c>
      <c r="C89" s="61" t="s">
        <v>63</v>
      </c>
      <c r="D89" s="62">
        <v>99114.920199999993</v>
      </c>
      <c r="E89" s="63">
        <v>0</v>
      </c>
      <c r="F89" s="64">
        <f t="shared" si="9"/>
        <v>0</v>
      </c>
    </row>
    <row r="90" spans="1:22" ht="25.5" x14ac:dyDescent="0.25">
      <c r="A90" s="59" t="s">
        <v>105</v>
      </c>
      <c r="B90" s="85" t="s">
        <v>106</v>
      </c>
      <c r="C90" s="61" t="s">
        <v>63</v>
      </c>
      <c r="D90" s="62">
        <v>353921.8848</v>
      </c>
      <c r="E90" s="63">
        <v>0</v>
      </c>
      <c r="F90" s="64">
        <f t="shared" si="9"/>
        <v>0</v>
      </c>
    </row>
    <row r="91" spans="1:22" ht="25.5" x14ac:dyDescent="0.25">
      <c r="A91" s="59" t="s">
        <v>107</v>
      </c>
      <c r="B91" s="85" t="s">
        <v>108</v>
      </c>
      <c r="C91" s="61" t="s">
        <v>68</v>
      </c>
      <c r="D91" s="62">
        <v>1099913.9859</v>
      </c>
      <c r="E91" s="63">
        <v>0</v>
      </c>
      <c r="F91" s="64">
        <f t="shared" si="9"/>
        <v>0</v>
      </c>
    </row>
    <row r="92" spans="1:22" x14ac:dyDescent="0.25">
      <c r="A92" s="59" t="s">
        <v>109</v>
      </c>
      <c r="B92" s="85" t="s">
        <v>110</v>
      </c>
      <c r="C92" s="61" t="s">
        <v>63</v>
      </c>
      <c r="D92" s="62">
        <v>54567.364099999999</v>
      </c>
      <c r="E92" s="63">
        <v>0</v>
      </c>
      <c r="F92" s="64">
        <f t="shared" si="9"/>
        <v>0</v>
      </c>
    </row>
    <row r="93" spans="1:22" s="193" customFormat="1" x14ac:dyDescent="0.25">
      <c r="A93" s="95" t="s">
        <v>111</v>
      </c>
      <c r="B93" s="96" t="s">
        <v>112</v>
      </c>
      <c r="C93" s="97"/>
      <c r="D93" s="98"/>
      <c r="E93" s="99"/>
      <c r="F93" s="100">
        <f>SUM(F94:F97)</f>
        <v>139290013.00199997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x14ac:dyDescent="0.25">
      <c r="A94" s="59" t="s">
        <v>113</v>
      </c>
      <c r="B94" s="86" t="s">
        <v>114</v>
      </c>
      <c r="C94" s="61" t="s">
        <v>63</v>
      </c>
      <c r="D94" s="62">
        <v>4659257.108</v>
      </c>
      <c r="E94" s="63">
        <v>0</v>
      </c>
      <c r="F94" s="64">
        <f t="shared" ref="F94:F97" si="10">+D94*E94</f>
        <v>0</v>
      </c>
    </row>
    <row r="95" spans="1:22" ht="51" x14ac:dyDescent="0.25">
      <c r="A95" s="59" t="s">
        <v>115</v>
      </c>
      <c r="B95" s="85" t="s">
        <v>116</v>
      </c>
      <c r="C95" s="61" t="s">
        <v>63</v>
      </c>
      <c r="D95" s="62">
        <v>788027.74699999997</v>
      </c>
      <c r="E95" s="63">
        <v>0</v>
      </c>
      <c r="F95" s="64">
        <f t="shared" si="10"/>
        <v>0</v>
      </c>
    </row>
    <row r="96" spans="1:22" ht="51" x14ac:dyDescent="0.25">
      <c r="A96" s="59" t="s">
        <v>117</v>
      </c>
      <c r="B96" s="86" t="s">
        <v>118</v>
      </c>
      <c r="C96" s="61" t="s">
        <v>63</v>
      </c>
      <c r="D96" s="62">
        <v>2321500.2166999998</v>
      </c>
      <c r="E96" s="63">
        <v>60</v>
      </c>
      <c r="F96" s="64">
        <f t="shared" si="10"/>
        <v>139290013.00199997</v>
      </c>
    </row>
    <row r="97" spans="1:22" x14ac:dyDescent="0.25">
      <c r="A97" s="59" t="s">
        <v>142</v>
      </c>
      <c r="B97" s="86" t="s">
        <v>143</v>
      </c>
      <c r="C97" s="61" t="s">
        <v>63</v>
      </c>
      <c r="D97" s="62">
        <v>1365072.4327</v>
      </c>
      <c r="E97" s="63">
        <v>0</v>
      </c>
      <c r="F97" s="64">
        <f t="shared" si="10"/>
        <v>0</v>
      </c>
    </row>
    <row r="98" spans="1:22" s="193" customFormat="1" x14ac:dyDescent="0.25">
      <c r="A98" s="95" t="s">
        <v>119</v>
      </c>
      <c r="B98" s="96" t="s">
        <v>144</v>
      </c>
      <c r="C98" s="97"/>
      <c r="D98" s="98"/>
      <c r="E98" s="99"/>
      <c r="F98" s="100">
        <f>+F99</f>
        <v>0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1:22" ht="25.5" x14ac:dyDescent="0.25">
      <c r="A99" s="59" t="s">
        <v>120</v>
      </c>
      <c r="B99" s="85" t="s">
        <v>121</v>
      </c>
      <c r="C99" s="61" t="s">
        <v>68</v>
      </c>
      <c r="D99" s="62">
        <v>298911.51529999997</v>
      </c>
      <c r="E99" s="63">
        <v>0</v>
      </c>
      <c r="F99" s="64">
        <f>+D99*E99</f>
        <v>0</v>
      </c>
    </row>
    <row r="100" spans="1:22" s="193" customFormat="1" x14ac:dyDescent="0.25">
      <c r="A100" s="95" t="s">
        <v>122</v>
      </c>
      <c r="B100" s="96" t="s">
        <v>123</v>
      </c>
      <c r="C100" s="97"/>
      <c r="D100" s="98"/>
      <c r="E100" s="99"/>
      <c r="F100" s="100">
        <f>SUM(F101:F102)</f>
        <v>0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1:22" ht="25.5" x14ac:dyDescent="0.25">
      <c r="A101" s="59" t="s">
        <v>124</v>
      </c>
      <c r="B101" s="85" t="s">
        <v>125</v>
      </c>
      <c r="C101" s="61" t="s">
        <v>63</v>
      </c>
      <c r="D101" s="62">
        <v>346621.57329999999</v>
      </c>
      <c r="E101" s="63">
        <v>0</v>
      </c>
      <c r="F101" s="64">
        <f t="shared" ref="F101:F102" si="11">+D101*E101</f>
        <v>0</v>
      </c>
    </row>
    <row r="102" spans="1:22" ht="25.5" x14ac:dyDescent="0.25">
      <c r="A102" s="59" t="s">
        <v>126</v>
      </c>
      <c r="B102" s="85" t="s">
        <v>127</v>
      </c>
      <c r="C102" s="61" t="s">
        <v>68</v>
      </c>
      <c r="D102" s="62">
        <v>66084.344799999992</v>
      </c>
      <c r="E102" s="63">
        <v>0</v>
      </c>
      <c r="F102" s="64">
        <f t="shared" si="11"/>
        <v>0</v>
      </c>
    </row>
    <row r="103" spans="1:22" s="193" customFormat="1" x14ac:dyDescent="0.25">
      <c r="A103" s="95" t="s">
        <v>128</v>
      </c>
      <c r="B103" s="96" t="s">
        <v>129</v>
      </c>
      <c r="C103" s="97"/>
      <c r="D103" s="98"/>
      <c r="E103" s="99"/>
      <c r="F103" s="100">
        <f>SUM(F104:F106)</f>
        <v>0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1:22" x14ac:dyDescent="0.25">
      <c r="A104" s="59" t="s">
        <v>130</v>
      </c>
      <c r="B104" s="85" t="s">
        <v>131</v>
      </c>
      <c r="C104" s="61" t="s">
        <v>49</v>
      </c>
      <c r="D104" s="62">
        <v>439577.32679999998</v>
      </c>
      <c r="E104" s="63">
        <v>0</v>
      </c>
      <c r="F104" s="64">
        <f t="shared" ref="F104:F106" si="12">+D104*E104</f>
        <v>0</v>
      </c>
    </row>
    <row r="105" spans="1:22" x14ac:dyDescent="0.25">
      <c r="A105" s="59" t="s">
        <v>132</v>
      </c>
      <c r="B105" s="85" t="s">
        <v>133</v>
      </c>
      <c r="C105" s="61" t="s">
        <v>49</v>
      </c>
      <c r="D105" s="62">
        <v>515578.26629999996</v>
      </c>
      <c r="E105" s="63">
        <v>0</v>
      </c>
      <c r="F105" s="64">
        <f t="shared" si="12"/>
        <v>0</v>
      </c>
    </row>
    <row r="106" spans="1:22" x14ac:dyDescent="0.25">
      <c r="A106" s="59" t="s">
        <v>134</v>
      </c>
      <c r="B106" s="85" t="s">
        <v>135</v>
      </c>
      <c r="C106" s="61" t="s">
        <v>136</v>
      </c>
      <c r="D106" s="62">
        <v>3817.7323999999999</v>
      </c>
      <c r="E106" s="63">
        <v>0</v>
      </c>
      <c r="F106" s="64">
        <f t="shared" si="12"/>
        <v>0</v>
      </c>
    </row>
    <row r="107" spans="1:22" s="193" customFormat="1" x14ac:dyDescent="0.25">
      <c r="A107" s="95" t="s">
        <v>137</v>
      </c>
      <c r="B107" s="96" t="s">
        <v>138</v>
      </c>
      <c r="C107" s="97"/>
      <c r="D107" s="98"/>
      <c r="E107" s="99"/>
      <c r="F107" s="100">
        <f>SUM(F108:F109)</f>
        <v>0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1:22" ht="25.5" x14ac:dyDescent="0.25">
      <c r="A108" s="59" t="s">
        <v>139</v>
      </c>
      <c r="B108" s="85" t="s">
        <v>140</v>
      </c>
      <c r="C108" s="87" t="s">
        <v>49</v>
      </c>
      <c r="D108" s="88">
        <v>675306.06669999997</v>
      </c>
      <c r="E108" s="63">
        <v>0</v>
      </c>
      <c r="F108" s="64">
        <f t="shared" ref="F108:F109" si="13">+D108*E108</f>
        <v>0</v>
      </c>
    </row>
    <row r="109" spans="1:22" ht="15.75" thickBot="1" x14ac:dyDescent="0.3">
      <c r="A109" s="65" t="s">
        <v>141</v>
      </c>
      <c r="B109" s="101" t="s">
        <v>135</v>
      </c>
      <c r="C109" s="67" t="s">
        <v>136</v>
      </c>
      <c r="D109" s="68">
        <v>3817.7323999999999</v>
      </c>
      <c r="E109" s="69">
        <v>0</v>
      </c>
      <c r="F109" s="70">
        <f t="shared" si="13"/>
        <v>0</v>
      </c>
    </row>
    <row r="110" spans="1:22" s="194" customFormat="1" ht="16.5" thickTop="1" x14ac:dyDescent="0.25">
      <c r="A110" s="102" t="s">
        <v>17</v>
      </c>
      <c r="B110" s="103" t="s">
        <v>864</v>
      </c>
      <c r="C110" s="104"/>
      <c r="D110" s="105"/>
      <c r="E110" s="106"/>
      <c r="F110" s="107">
        <f>+F111+F115+F118+F131+F164+F180+F206+F211+F230+F232</f>
        <v>773597349.43633854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1:22" s="195" customFormat="1" x14ac:dyDescent="0.25">
      <c r="A111" s="108" t="s">
        <v>145</v>
      </c>
      <c r="B111" s="109" t="s">
        <v>46</v>
      </c>
      <c r="C111" s="110"/>
      <c r="D111" s="111"/>
      <c r="E111" s="112"/>
      <c r="F111" s="113">
        <f>SUM(F112:F114)</f>
        <v>93727666.933455631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1:22" ht="25.5" x14ac:dyDescent="0.25">
      <c r="A112" s="59" t="s">
        <v>146</v>
      </c>
      <c r="B112" s="85" t="s">
        <v>147</v>
      </c>
      <c r="C112" s="61" t="s">
        <v>49</v>
      </c>
      <c r="D112" s="62">
        <v>36888.897299999997</v>
      </c>
      <c r="E112" s="63">
        <v>628.21691239999996</v>
      </c>
      <c r="F112" s="64">
        <f t="shared" ref="F112:F114" si="14">+D112*E112</f>
        <v>23174229.163646694</v>
      </c>
    </row>
    <row r="113" spans="1:22" ht="25.5" x14ac:dyDescent="0.25">
      <c r="A113" s="59" t="s">
        <v>148</v>
      </c>
      <c r="B113" s="85" t="s">
        <v>149</v>
      </c>
      <c r="C113" s="61" t="s">
        <v>49</v>
      </c>
      <c r="D113" s="62">
        <v>92032.632299999997</v>
      </c>
      <c r="E113" s="63">
        <v>725.41266141160713</v>
      </c>
      <c r="F113" s="64">
        <f t="shared" si="14"/>
        <v>66761636.733458839</v>
      </c>
    </row>
    <row r="114" spans="1:22" ht="25.5" x14ac:dyDescent="0.25">
      <c r="A114" s="59" t="s">
        <v>150</v>
      </c>
      <c r="B114" s="85" t="s">
        <v>151</v>
      </c>
      <c r="C114" s="61" t="s">
        <v>49</v>
      </c>
      <c r="D114" s="62">
        <v>106787.4954</v>
      </c>
      <c r="E114" s="63">
        <v>35.507912439999998</v>
      </c>
      <c r="F114" s="64">
        <f t="shared" si="14"/>
        <v>3791801.0363501026</v>
      </c>
    </row>
    <row r="115" spans="1:22" s="195" customFormat="1" x14ac:dyDescent="0.25">
      <c r="A115" s="108" t="s">
        <v>152</v>
      </c>
      <c r="B115" s="109" t="s">
        <v>153</v>
      </c>
      <c r="C115" s="110"/>
      <c r="D115" s="111"/>
      <c r="E115" s="112"/>
      <c r="F115" s="113">
        <f>SUM(F116:F117)</f>
        <v>10647674.218799999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1:22" ht="25.5" x14ac:dyDescent="0.25">
      <c r="A116" s="59" t="s">
        <v>154</v>
      </c>
      <c r="B116" s="85" t="s">
        <v>155</v>
      </c>
      <c r="C116" s="61" t="s">
        <v>63</v>
      </c>
      <c r="D116" s="62">
        <v>5323837.1093999995</v>
      </c>
      <c r="E116" s="63">
        <v>0</v>
      </c>
      <c r="F116" s="64">
        <f t="shared" ref="F116:F117" si="15">+D116*E116</f>
        <v>0</v>
      </c>
    </row>
    <row r="117" spans="1:22" ht="25.5" x14ac:dyDescent="0.25">
      <c r="A117" s="59" t="s">
        <v>156</v>
      </c>
      <c r="B117" s="85" t="s">
        <v>157</v>
      </c>
      <c r="C117" s="61" t="s">
        <v>63</v>
      </c>
      <c r="D117" s="62">
        <v>5323837.1093999995</v>
      </c>
      <c r="E117" s="63">
        <v>2</v>
      </c>
      <c r="F117" s="64">
        <f t="shared" si="15"/>
        <v>10647674.218799999</v>
      </c>
    </row>
    <row r="118" spans="1:22" s="195" customFormat="1" x14ac:dyDescent="0.25">
      <c r="A118" s="108" t="s">
        <v>158</v>
      </c>
      <c r="B118" s="109" t="s">
        <v>65</v>
      </c>
      <c r="C118" s="110"/>
      <c r="D118" s="111"/>
      <c r="E118" s="112"/>
      <c r="F118" s="113">
        <f>SUM(F119:F130)</f>
        <v>393713161.28418285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1:22" x14ac:dyDescent="0.25">
      <c r="A119" s="59" t="s">
        <v>159</v>
      </c>
      <c r="B119" s="85" t="s">
        <v>160</v>
      </c>
      <c r="C119" s="61" t="s">
        <v>68</v>
      </c>
      <c r="D119" s="62">
        <v>324856.32370000001</v>
      </c>
      <c r="E119" s="63">
        <v>993.44</v>
      </c>
      <c r="F119" s="64">
        <f t="shared" ref="F119:F130" si="16">+D119*E119</f>
        <v>322725266.216528</v>
      </c>
    </row>
    <row r="120" spans="1:22" x14ac:dyDescent="0.25">
      <c r="A120" s="59" t="s">
        <v>161</v>
      </c>
      <c r="B120" s="85" t="s">
        <v>162</v>
      </c>
      <c r="C120" s="61" t="s">
        <v>68</v>
      </c>
      <c r="D120" s="62">
        <v>316104.06779999996</v>
      </c>
      <c r="E120" s="63">
        <v>222.68960000000001</v>
      </c>
      <c r="F120" s="64">
        <f t="shared" si="16"/>
        <v>70393088.416754872</v>
      </c>
    </row>
    <row r="121" spans="1:22" x14ac:dyDescent="0.25">
      <c r="A121" s="59" t="s">
        <v>163</v>
      </c>
      <c r="B121" s="85" t="s">
        <v>164</v>
      </c>
      <c r="C121" s="61" t="s">
        <v>68</v>
      </c>
      <c r="D121" s="62">
        <v>22861.166099999999</v>
      </c>
      <c r="E121" s="63">
        <v>0</v>
      </c>
      <c r="F121" s="64">
        <f t="shared" si="16"/>
        <v>0</v>
      </c>
    </row>
    <row r="122" spans="1:22" x14ac:dyDescent="0.25">
      <c r="A122" s="59" t="s">
        <v>165</v>
      </c>
      <c r="B122" s="85" t="s">
        <v>166</v>
      </c>
      <c r="C122" s="61" t="s">
        <v>68</v>
      </c>
      <c r="D122" s="62">
        <v>41489.427199999998</v>
      </c>
      <c r="E122" s="63">
        <v>8</v>
      </c>
      <c r="F122" s="64">
        <f t="shared" si="16"/>
        <v>331915.41759999999</v>
      </c>
    </row>
    <row r="123" spans="1:22" x14ac:dyDescent="0.25">
      <c r="A123" s="59" t="s">
        <v>167</v>
      </c>
      <c r="B123" s="85" t="s">
        <v>168</v>
      </c>
      <c r="C123" s="61" t="s">
        <v>68</v>
      </c>
      <c r="D123" s="62">
        <v>87630.411099999998</v>
      </c>
      <c r="E123" s="63">
        <v>3</v>
      </c>
      <c r="F123" s="64">
        <f t="shared" si="16"/>
        <v>262891.23329999996</v>
      </c>
    </row>
    <row r="124" spans="1:22" x14ac:dyDescent="0.25">
      <c r="A124" s="59" t="s">
        <v>169</v>
      </c>
      <c r="B124" s="85" t="s">
        <v>170</v>
      </c>
      <c r="C124" s="61" t="s">
        <v>68</v>
      </c>
      <c r="D124" s="62">
        <v>24343.262699999999</v>
      </c>
      <c r="E124" s="63">
        <v>0</v>
      </c>
      <c r="F124" s="64">
        <f t="shared" si="16"/>
        <v>0</v>
      </c>
    </row>
    <row r="125" spans="1:22" x14ac:dyDescent="0.25">
      <c r="A125" s="59" t="s">
        <v>171</v>
      </c>
      <c r="B125" s="85" t="s">
        <v>172</v>
      </c>
      <c r="C125" s="61" t="s">
        <v>68</v>
      </c>
      <c r="D125" s="62">
        <v>177878.26509999999</v>
      </c>
      <c r="E125" s="63">
        <v>0</v>
      </c>
      <c r="F125" s="64">
        <f t="shared" si="16"/>
        <v>0</v>
      </c>
    </row>
    <row r="126" spans="1:22" x14ac:dyDescent="0.25">
      <c r="A126" s="59" t="s">
        <v>173</v>
      </c>
      <c r="B126" s="85" t="s">
        <v>174</v>
      </c>
      <c r="C126" s="61" t="s">
        <v>68</v>
      </c>
      <c r="D126" s="62">
        <v>21223.669699999999</v>
      </c>
      <c r="E126" s="63">
        <v>0</v>
      </c>
      <c r="F126" s="64">
        <f t="shared" si="16"/>
        <v>0</v>
      </c>
    </row>
    <row r="127" spans="1:22" x14ac:dyDescent="0.25">
      <c r="A127" s="59" t="s">
        <v>175</v>
      </c>
      <c r="B127" s="85" t="s">
        <v>176</v>
      </c>
      <c r="C127" s="61" t="s">
        <v>68</v>
      </c>
      <c r="D127" s="62">
        <v>21248.023399999998</v>
      </c>
      <c r="E127" s="63">
        <v>0</v>
      </c>
      <c r="F127" s="64">
        <f t="shared" si="16"/>
        <v>0</v>
      </c>
    </row>
    <row r="128" spans="1:22" x14ac:dyDescent="0.25">
      <c r="A128" s="59" t="s">
        <v>177</v>
      </c>
      <c r="B128" s="85" t="s">
        <v>178</v>
      </c>
      <c r="C128" s="61" t="s">
        <v>68</v>
      </c>
      <c r="D128" s="62">
        <v>21595.933399999998</v>
      </c>
      <c r="E128" s="63">
        <v>0</v>
      </c>
      <c r="F128" s="64">
        <f t="shared" si="16"/>
        <v>0</v>
      </c>
    </row>
    <row r="129" spans="1:22" x14ac:dyDescent="0.25">
      <c r="A129" s="59" t="s">
        <v>179</v>
      </c>
      <c r="B129" s="85" t="s">
        <v>180</v>
      </c>
      <c r="C129" s="61" t="s">
        <v>68</v>
      </c>
      <c r="D129" s="62">
        <v>146889.92139999999</v>
      </c>
      <c r="E129" s="63">
        <v>0</v>
      </c>
      <c r="F129" s="64">
        <f t="shared" si="16"/>
        <v>0</v>
      </c>
    </row>
    <row r="130" spans="1:22" x14ac:dyDescent="0.25">
      <c r="A130" s="59" t="s">
        <v>181</v>
      </c>
      <c r="B130" s="85" t="s">
        <v>182</v>
      </c>
      <c r="C130" s="61" t="s">
        <v>68</v>
      </c>
      <c r="D130" s="62">
        <v>248681.42919999998</v>
      </c>
      <c r="E130" s="63">
        <v>0</v>
      </c>
      <c r="F130" s="64">
        <f t="shared" si="16"/>
        <v>0</v>
      </c>
    </row>
    <row r="131" spans="1:22" s="195" customFormat="1" x14ac:dyDescent="0.25">
      <c r="A131" s="108" t="s">
        <v>183</v>
      </c>
      <c r="B131" s="109" t="s">
        <v>65</v>
      </c>
      <c r="C131" s="110"/>
      <c r="D131" s="111"/>
      <c r="E131" s="112"/>
      <c r="F131" s="113">
        <f>SUM(F132:F163)</f>
        <v>132019268.0535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1:22" x14ac:dyDescent="0.25">
      <c r="A132" s="59" t="s">
        <v>184</v>
      </c>
      <c r="B132" s="85" t="s">
        <v>185</v>
      </c>
      <c r="C132" s="61" t="s">
        <v>63</v>
      </c>
      <c r="D132" s="62">
        <v>858078.26579999994</v>
      </c>
      <c r="E132" s="63">
        <v>4</v>
      </c>
      <c r="F132" s="64">
        <f t="shared" ref="F132:F163" si="17">+D132*E132</f>
        <v>3432313.0631999997</v>
      </c>
    </row>
    <row r="133" spans="1:22" x14ac:dyDescent="0.25">
      <c r="A133" s="59" t="s">
        <v>186</v>
      </c>
      <c r="B133" s="85" t="s">
        <v>187</v>
      </c>
      <c r="C133" s="61" t="s">
        <v>63</v>
      </c>
      <c r="D133" s="62">
        <v>384929.94339999999</v>
      </c>
      <c r="E133" s="63">
        <v>2</v>
      </c>
      <c r="F133" s="64">
        <f t="shared" si="17"/>
        <v>769859.88679999998</v>
      </c>
    </row>
    <row r="134" spans="1:22" x14ac:dyDescent="0.25">
      <c r="A134" s="59" t="s">
        <v>188</v>
      </c>
      <c r="B134" s="85" t="s">
        <v>189</v>
      </c>
      <c r="C134" s="61" t="s">
        <v>63</v>
      </c>
      <c r="D134" s="62">
        <v>821357.52500000002</v>
      </c>
      <c r="E134" s="63">
        <v>0</v>
      </c>
      <c r="F134" s="64">
        <f t="shared" si="17"/>
        <v>0</v>
      </c>
    </row>
    <row r="135" spans="1:22" x14ac:dyDescent="0.25">
      <c r="A135" s="59" t="s">
        <v>190</v>
      </c>
      <c r="B135" s="85" t="s">
        <v>191</v>
      </c>
      <c r="C135" s="61" t="s">
        <v>63</v>
      </c>
      <c r="D135" s="62">
        <v>1466456.8858</v>
      </c>
      <c r="E135" s="63">
        <v>1</v>
      </c>
      <c r="F135" s="64">
        <f t="shared" si="17"/>
        <v>1466456.8858</v>
      </c>
    </row>
    <row r="136" spans="1:22" x14ac:dyDescent="0.25">
      <c r="A136" s="59" t="s">
        <v>192</v>
      </c>
      <c r="B136" s="85" t="s">
        <v>193</v>
      </c>
      <c r="C136" s="61" t="s">
        <v>63</v>
      </c>
      <c r="D136" s="62">
        <v>1564553.5893999999</v>
      </c>
      <c r="E136" s="63">
        <v>0</v>
      </c>
      <c r="F136" s="64">
        <f t="shared" si="17"/>
        <v>0</v>
      </c>
    </row>
    <row r="137" spans="1:22" x14ac:dyDescent="0.25">
      <c r="A137" s="59" t="s">
        <v>194</v>
      </c>
      <c r="B137" s="85" t="s">
        <v>195</v>
      </c>
      <c r="C137" s="61" t="s">
        <v>63</v>
      </c>
      <c r="D137" s="62">
        <v>334233.65789999999</v>
      </c>
      <c r="E137" s="63">
        <v>0</v>
      </c>
      <c r="F137" s="64">
        <f t="shared" si="17"/>
        <v>0</v>
      </c>
    </row>
    <row r="138" spans="1:22" x14ac:dyDescent="0.25">
      <c r="A138" s="59" t="s">
        <v>196</v>
      </c>
      <c r="B138" s="85" t="s">
        <v>197</v>
      </c>
      <c r="C138" s="61" t="s">
        <v>63</v>
      </c>
      <c r="D138" s="62">
        <v>1595794.7476999999</v>
      </c>
      <c r="E138" s="63">
        <v>0</v>
      </c>
      <c r="F138" s="64">
        <f t="shared" si="17"/>
        <v>0</v>
      </c>
    </row>
    <row r="139" spans="1:22" x14ac:dyDescent="0.25">
      <c r="A139" s="59" t="s">
        <v>198</v>
      </c>
      <c r="B139" s="85" t="s">
        <v>199</v>
      </c>
      <c r="C139" s="61" t="s">
        <v>63</v>
      </c>
      <c r="D139" s="62">
        <v>556189.80059999996</v>
      </c>
      <c r="E139" s="63">
        <v>0</v>
      </c>
      <c r="F139" s="64">
        <f t="shared" si="17"/>
        <v>0</v>
      </c>
    </row>
    <row r="140" spans="1:22" x14ac:dyDescent="0.25">
      <c r="A140" s="59" t="s">
        <v>200</v>
      </c>
      <c r="B140" s="85" t="s">
        <v>201</v>
      </c>
      <c r="C140" s="61" t="s">
        <v>63</v>
      </c>
      <c r="D140" s="62">
        <v>444145.38509999996</v>
      </c>
      <c r="E140" s="63">
        <v>0</v>
      </c>
      <c r="F140" s="64">
        <f t="shared" si="17"/>
        <v>0</v>
      </c>
    </row>
    <row r="141" spans="1:22" x14ac:dyDescent="0.25">
      <c r="A141" s="59" t="s">
        <v>202</v>
      </c>
      <c r="B141" s="85" t="s">
        <v>203</v>
      </c>
      <c r="C141" s="61" t="s">
        <v>63</v>
      </c>
      <c r="D141" s="62">
        <v>294236.76459999999</v>
      </c>
      <c r="E141" s="63">
        <v>2</v>
      </c>
      <c r="F141" s="64">
        <f t="shared" si="17"/>
        <v>588473.52919999999</v>
      </c>
    </row>
    <row r="142" spans="1:22" x14ac:dyDescent="0.25">
      <c r="A142" s="59" t="s">
        <v>204</v>
      </c>
      <c r="B142" s="85" t="s">
        <v>205</v>
      </c>
      <c r="C142" s="61" t="s">
        <v>63</v>
      </c>
      <c r="D142" s="62">
        <v>712196.1237</v>
      </c>
      <c r="E142" s="63">
        <v>0</v>
      </c>
      <c r="F142" s="64">
        <f t="shared" si="17"/>
        <v>0</v>
      </c>
    </row>
    <row r="143" spans="1:22" x14ac:dyDescent="0.25">
      <c r="A143" s="59" t="s">
        <v>206</v>
      </c>
      <c r="B143" s="85" t="s">
        <v>207</v>
      </c>
      <c r="C143" s="61" t="s">
        <v>63</v>
      </c>
      <c r="D143" s="62">
        <v>307539.68329999998</v>
      </c>
      <c r="E143" s="63">
        <v>0</v>
      </c>
      <c r="F143" s="64">
        <f t="shared" si="17"/>
        <v>0</v>
      </c>
    </row>
    <row r="144" spans="1:22" x14ac:dyDescent="0.25">
      <c r="A144" s="59" t="s">
        <v>208</v>
      </c>
      <c r="B144" s="85" t="s">
        <v>209</v>
      </c>
      <c r="C144" s="61" t="s">
        <v>63</v>
      </c>
      <c r="D144" s="62">
        <v>1654063.8742</v>
      </c>
      <c r="E144" s="63">
        <v>0</v>
      </c>
      <c r="F144" s="64">
        <f t="shared" si="17"/>
        <v>0</v>
      </c>
    </row>
    <row r="145" spans="1:6" x14ac:dyDescent="0.25">
      <c r="A145" s="59" t="s">
        <v>210</v>
      </c>
      <c r="B145" s="85" t="s">
        <v>211</v>
      </c>
      <c r="C145" s="61" t="s">
        <v>63</v>
      </c>
      <c r="D145" s="62">
        <v>649159.47049999994</v>
      </c>
      <c r="E145" s="63">
        <v>0</v>
      </c>
      <c r="F145" s="64">
        <f t="shared" si="17"/>
        <v>0</v>
      </c>
    </row>
    <row r="146" spans="1:6" x14ac:dyDescent="0.25">
      <c r="A146" s="59" t="s">
        <v>212</v>
      </c>
      <c r="B146" s="85" t="s">
        <v>213</v>
      </c>
      <c r="C146" s="61" t="s">
        <v>63</v>
      </c>
      <c r="D146" s="62">
        <v>396132.64539999998</v>
      </c>
      <c r="E146" s="63">
        <v>0</v>
      </c>
      <c r="F146" s="64">
        <f t="shared" si="17"/>
        <v>0</v>
      </c>
    </row>
    <row r="147" spans="1:6" x14ac:dyDescent="0.25">
      <c r="A147" s="59" t="s">
        <v>214</v>
      </c>
      <c r="B147" s="85" t="s">
        <v>215</v>
      </c>
      <c r="C147" s="61" t="s">
        <v>63</v>
      </c>
      <c r="D147" s="62">
        <v>211915.4601</v>
      </c>
      <c r="E147" s="63">
        <v>0</v>
      </c>
      <c r="F147" s="64">
        <f t="shared" si="17"/>
        <v>0</v>
      </c>
    </row>
    <row r="148" spans="1:6" x14ac:dyDescent="0.25">
      <c r="A148" s="59" t="s">
        <v>216</v>
      </c>
      <c r="B148" s="85" t="s">
        <v>217</v>
      </c>
      <c r="C148" s="61" t="s">
        <v>63</v>
      </c>
      <c r="D148" s="62">
        <v>598581.47439999995</v>
      </c>
      <c r="E148" s="63">
        <v>0</v>
      </c>
      <c r="F148" s="64">
        <f t="shared" si="17"/>
        <v>0</v>
      </c>
    </row>
    <row r="149" spans="1:6" x14ac:dyDescent="0.25">
      <c r="A149" s="59" t="s">
        <v>218</v>
      </c>
      <c r="B149" s="85" t="s">
        <v>219</v>
      </c>
      <c r="C149" s="61" t="s">
        <v>63</v>
      </c>
      <c r="D149" s="62">
        <v>2875740.5615999997</v>
      </c>
      <c r="E149" s="63">
        <v>2</v>
      </c>
      <c r="F149" s="64">
        <f t="shared" si="17"/>
        <v>5751481.1231999993</v>
      </c>
    </row>
    <row r="150" spans="1:6" x14ac:dyDescent="0.25">
      <c r="A150" s="59" t="s">
        <v>220</v>
      </c>
      <c r="B150" s="85" t="s">
        <v>221</v>
      </c>
      <c r="C150" s="61" t="s">
        <v>63</v>
      </c>
      <c r="D150" s="62">
        <v>172620.18529999998</v>
      </c>
      <c r="E150" s="63">
        <v>2</v>
      </c>
      <c r="F150" s="64">
        <f t="shared" si="17"/>
        <v>345240.37059999997</v>
      </c>
    </row>
    <row r="151" spans="1:6" x14ac:dyDescent="0.25">
      <c r="A151" s="59" t="s">
        <v>222</v>
      </c>
      <c r="B151" s="85" t="s">
        <v>223</v>
      </c>
      <c r="C151" s="61" t="s">
        <v>63</v>
      </c>
      <c r="D151" s="62">
        <v>130102.1042</v>
      </c>
      <c r="E151" s="63">
        <v>2</v>
      </c>
      <c r="F151" s="64">
        <f t="shared" si="17"/>
        <v>260204.2084</v>
      </c>
    </row>
    <row r="152" spans="1:6" x14ac:dyDescent="0.25">
      <c r="A152" s="59" t="s">
        <v>224</v>
      </c>
      <c r="B152" s="85" t="s">
        <v>225</v>
      </c>
      <c r="C152" s="61" t="s">
        <v>63</v>
      </c>
      <c r="D152" s="62">
        <v>40819.120599999995</v>
      </c>
      <c r="E152" s="63">
        <v>25</v>
      </c>
      <c r="F152" s="64">
        <f t="shared" si="17"/>
        <v>1020478.0149999999</v>
      </c>
    </row>
    <row r="153" spans="1:6" x14ac:dyDescent="0.25">
      <c r="A153" s="59" t="s">
        <v>226</v>
      </c>
      <c r="B153" s="85" t="s">
        <v>227</v>
      </c>
      <c r="C153" s="61" t="s">
        <v>63</v>
      </c>
      <c r="D153" s="62">
        <v>569450.97010000004</v>
      </c>
      <c r="E153" s="63">
        <v>2</v>
      </c>
      <c r="F153" s="64">
        <f t="shared" si="17"/>
        <v>1138901.9402000001</v>
      </c>
    </row>
    <row r="154" spans="1:6" x14ac:dyDescent="0.25">
      <c r="A154" s="59" t="s">
        <v>228</v>
      </c>
      <c r="B154" s="85" t="s">
        <v>229</v>
      </c>
      <c r="C154" s="61" t="s">
        <v>63</v>
      </c>
      <c r="D154" s="62">
        <v>1892336.9959</v>
      </c>
      <c r="E154" s="63">
        <v>12</v>
      </c>
      <c r="F154" s="64">
        <f t="shared" si="17"/>
        <v>22708043.950800002</v>
      </c>
    </row>
    <row r="155" spans="1:6" x14ac:dyDescent="0.25">
      <c r="A155" s="59" t="s">
        <v>230</v>
      </c>
      <c r="B155" s="85" t="s">
        <v>231</v>
      </c>
      <c r="C155" s="61" t="s">
        <v>63</v>
      </c>
      <c r="D155" s="62">
        <v>122071.1817</v>
      </c>
      <c r="E155" s="63">
        <v>7</v>
      </c>
      <c r="F155" s="64">
        <f t="shared" si="17"/>
        <v>854498.27190000005</v>
      </c>
    </row>
    <row r="156" spans="1:6" x14ac:dyDescent="0.25">
      <c r="A156" s="59" t="s">
        <v>232</v>
      </c>
      <c r="B156" s="85" t="s">
        <v>233</v>
      </c>
      <c r="C156" s="61" t="s">
        <v>63</v>
      </c>
      <c r="D156" s="62">
        <v>1631410.2944</v>
      </c>
      <c r="E156" s="63">
        <v>14</v>
      </c>
      <c r="F156" s="64">
        <f t="shared" si="17"/>
        <v>22839744.121600002</v>
      </c>
    </row>
    <row r="157" spans="1:6" x14ac:dyDescent="0.25">
      <c r="A157" s="59" t="s">
        <v>234</v>
      </c>
      <c r="B157" s="85" t="s">
        <v>235</v>
      </c>
      <c r="C157" s="61" t="s">
        <v>63</v>
      </c>
      <c r="D157" s="62">
        <v>272291.76149999996</v>
      </c>
      <c r="E157" s="63">
        <v>7</v>
      </c>
      <c r="F157" s="64">
        <f t="shared" si="17"/>
        <v>1906042.3304999997</v>
      </c>
    </row>
    <row r="158" spans="1:6" x14ac:dyDescent="0.25">
      <c r="A158" s="59" t="s">
        <v>236</v>
      </c>
      <c r="B158" s="85" t="s">
        <v>237</v>
      </c>
      <c r="C158" s="61" t="s">
        <v>63</v>
      </c>
      <c r="D158" s="62">
        <v>30765.6813</v>
      </c>
      <c r="E158" s="63">
        <v>2</v>
      </c>
      <c r="F158" s="64">
        <f t="shared" si="17"/>
        <v>61531.3626</v>
      </c>
    </row>
    <row r="159" spans="1:6" x14ac:dyDescent="0.25">
      <c r="A159" s="59" t="s">
        <v>238</v>
      </c>
      <c r="B159" s="85" t="s">
        <v>239</v>
      </c>
      <c r="C159" s="61" t="s">
        <v>63</v>
      </c>
      <c r="D159" s="62">
        <v>119839.91889999999</v>
      </c>
      <c r="E159" s="63">
        <v>10</v>
      </c>
      <c r="F159" s="64">
        <f t="shared" si="17"/>
        <v>1198399.1889999998</v>
      </c>
    </row>
    <row r="160" spans="1:6" x14ac:dyDescent="0.25">
      <c r="A160" s="59" t="s">
        <v>240</v>
      </c>
      <c r="B160" s="85" t="s">
        <v>241</v>
      </c>
      <c r="C160" s="61" t="s">
        <v>63</v>
      </c>
      <c r="D160" s="62">
        <v>1319434.7586000001</v>
      </c>
      <c r="E160" s="63">
        <v>40</v>
      </c>
      <c r="F160" s="64">
        <f t="shared" si="17"/>
        <v>52777390.344000004</v>
      </c>
    </row>
    <row r="161" spans="1:22" x14ac:dyDescent="0.25">
      <c r="A161" s="59" t="s">
        <v>242</v>
      </c>
      <c r="B161" s="85" t="s">
        <v>243</v>
      </c>
      <c r="C161" s="61" t="s">
        <v>63</v>
      </c>
      <c r="D161" s="62">
        <v>483494.0061</v>
      </c>
      <c r="E161" s="63">
        <v>12</v>
      </c>
      <c r="F161" s="64">
        <f t="shared" si="17"/>
        <v>5801928.0732000005</v>
      </c>
    </row>
    <row r="162" spans="1:22" x14ac:dyDescent="0.25">
      <c r="A162" s="59" t="s">
        <v>244</v>
      </c>
      <c r="B162" s="85" t="s">
        <v>245</v>
      </c>
      <c r="C162" s="61" t="s">
        <v>63</v>
      </c>
      <c r="D162" s="62">
        <v>245890.0313</v>
      </c>
      <c r="E162" s="63">
        <v>30</v>
      </c>
      <c r="F162" s="64">
        <f t="shared" si="17"/>
        <v>7376700.9390000002</v>
      </c>
    </row>
    <row r="163" spans="1:22" x14ac:dyDescent="0.25">
      <c r="A163" s="59" t="s">
        <v>246</v>
      </c>
      <c r="B163" s="85" t="s">
        <v>247</v>
      </c>
      <c r="C163" s="61" t="s">
        <v>63</v>
      </c>
      <c r="D163" s="62">
        <v>114772.02989999999</v>
      </c>
      <c r="E163" s="63">
        <v>15</v>
      </c>
      <c r="F163" s="64">
        <f t="shared" si="17"/>
        <v>1721580.4484999999</v>
      </c>
    </row>
    <row r="164" spans="1:22" s="195" customFormat="1" x14ac:dyDescent="0.25">
      <c r="A164" s="108" t="s">
        <v>248</v>
      </c>
      <c r="B164" s="109" t="s">
        <v>249</v>
      </c>
      <c r="C164" s="110"/>
      <c r="D164" s="111"/>
      <c r="E164" s="112"/>
      <c r="F164" s="113">
        <f>SUM(F165:F179)</f>
        <v>76913739.370000005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1:22" x14ac:dyDescent="0.25">
      <c r="A165" s="59" t="s">
        <v>250</v>
      </c>
      <c r="B165" s="85" t="s">
        <v>251</v>
      </c>
      <c r="C165" s="61" t="s">
        <v>63</v>
      </c>
      <c r="D165" s="62">
        <v>560063.1986</v>
      </c>
      <c r="E165" s="63">
        <v>2</v>
      </c>
      <c r="F165" s="64">
        <f t="shared" ref="F165:F179" si="18">+D165*E165</f>
        <v>1120126.3972</v>
      </c>
    </row>
    <row r="166" spans="1:22" x14ac:dyDescent="0.25">
      <c r="A166" s="59" t="s">
        <v>252</v>
      </c>
      <c r="B166" s="85" t="s">
        <v>253</v>
      </c>
      <c r="C166" s="61" t="s">
        <v>63</v>
      </c>
      <c r="D166" s="62">
        <v>1673167.6122999999</v>
      </c>
      <c r="E166" s="63">
        <v>2</v>
      </c>
      <c r="F166" s="64">
        <f t="shared" si="18"/>
        <v>3346335.2245999998</v>
      </c>
    </row>
    <row r="167" spans="1:22" x14ac:dyDescent="0.25">
      <c r="A167" s="59" t="s">
        <v>254</v>
      </c>
      <c r="B167" s="85" t="s">
        <v>255</v>
      </c>
      <c r="C167" s="61" t="s">
        <v>63</v>
      </c>
      <c r="D167" s="62">
        <v>2270418.9107999997</v>
      </c>
      <c r="E167" s="63">
        <v>2</v>
      </c>
      <c r="F167" s="64">
        <f t="shared" si="18"/>
        <v>4540837.8215999994</v>
      </c>
    </row>
    <row r="168" spans="1:22" x14ac:dyDescent="0.25">
      <c r="A168" s="59" t="s">
        <v>256</v>
      </c>
      <c r="B168" s="85" t="s">
        <v>257</v>
      </c>
      <c r="C168" s="61" t="s">
        <v>63</v>
      </c>
      <c r="D168" s="62">
        <v>2488537.6061999998</v>
      </c>
      <c r="E168" s="63">
        <v>0</v>
      </c>
      <c r="F168" s="64">
        <f t="shared" si="18"/>
        <v>0</v>
      </c>
    </row>
    <row r="169" spans="1:22" x14ac:dyDescent="0.25">
      <c r="A169" s="59" t="s">
        <v>258</v>
      </c>
      <c r="B169" s="85" t="s">
        <v>259</v>
      </c>
      <c r="C169" s="61" t="s">
        <v>63</v>
      </c>
      <c r="D169" s="62">
        <v>3356944.1601999998</v>
      </c>
      <c r="E169" s="63">
        <v>0</v>
      </c>
      <c r="F169" s="64">
        <f t="shared" si="18"/>
        <v>0</v>
      </c>
    </row>
    <row r="170" spans="1:22" x14ac:dyDescent="0.25">
      <c r="A170" s="59" t="s">
        <v>260</v>
      </c>
      <c r="B170" s="85" t="s">
        <v>261</v>
      </c>
      <c r="C170" s="61" t="s">
        <v>63</v>
      </c>
      <c r="D170" s="62">
        <v>977652.61339999991</v>
      </c>
      <c r="E170" s="63">
        <v>0</v>
      </c>
      <c r="F170" s="64">
        <f t="shared" si="18"/>
        <v>0</v>
      </c>
    </row>
    <row r="171" spans="1:22" x14ac:dyDescent="0.25">
      <c r="A171" s="59" t="s">
        <v>262</v>
      </c>
      <c r="B171" s="85" t="s">
        <v>263</v>
      </c>
      <c r="C171" s="61" t="s">
        <v>63</v>
      </c>
      <c r="D171" s="62">
        <v>292347.61329999997</v>
      </c>
      <c r="E171" s="63">
        <v>2</v>
      </c>
      <c r="F171" s="64">
        <f t="shared" si="18"/>
        <v>584695.22659999994</v>
      </c>
    </row>
    <row r="172" spans="1:22" x14ac:dyDescent="0.25">
      <c r="A172" s="59" t="s">
        <v>264</v>
      </c>
      <c r="B172" s="85" t="s">
        <v>265</v>
      </c>
      <c r="C172" s="61" t="s">
        <v>63</v>
      </c>
      <c r="D172" s="62">
        <v>280807.43859999999</v>
      </c>
      <c r="E172" s="63">
        <v>27</v>
      </c>
      <c r="F172" s="64">
        <f t="shared" si="18"/>
        <v>7581800.8421999998</v>
      </c>
    </row>
    <row r="173" spans="1:22" x14ac:dyDescent="0.25">
      <c r="A173" s="59" t="s">
        <v>266</v>
      </c>
      <c r="B173" s="85" t="s">
        <v>267</v>
      </c>
      <c r="C173" s="61" t="s">
        <v>63</v>
      </c>
      <c r="D173" s="62">
        <v>1865444.7126</v>
      </c>
      <c r="E173" s="63">
        <v>5</v>
      </c>
      <c r="F173" s="64">
        <f t="shared" si="18"/>
        <v>9327223.5629999992</v>
      </c>
    </row>
    <row r="174" spans="1:22" x14ac:dyDescent="0.25">
      <c r="A174" s="59" t="s">
        <v>268</v>
      </c>
      <c r="B174" s="85" t="s">
        <v>269</v>
      </c>
      <c r="C174" s="61" t="s">
        <v>63</v>
      </c>
      <c r="D174" s="62">
        <v>3012503.9825999998</v>
      </c>
      <c r="E174" s="63">
        <v>8</v>
      </c>
      <c r="F174" s="64">
        <f t="shared" si="18"/>
        <v>24100031.860799998</v>
      </c>
    </row>
    <row r="175" spans="1:22" x14ac:dyDescent="0.25">
      <c r="A175" s="59" t="s">
        <v>270</v>
      </c>
      <c r="B175" s="85" t="s">
        <v>271</v>
      </c>
      <c r="C175" s="61" t="s">
        <v>63</v>
      </c>
      <c r="D175" s="62">
        <v>3086091.5863999999</v>
      </c>
      <c r="E175" s="63">
        <v>0</v>
      </c>
      <c r="F175" s="64">
        <f t="shared" si="18"/>
        <v>0</v>
      </c>
    </row>
    <row r="176" spans="1:22" x14ac:dyDescent="0.25">
      <c r="A176" s="59" t="s">
        <v>272</v>
      </c>
      <c r="B176" s="85" t="s">
        <v>273</v>
      </c>
      <c r="C176" s="61" t="s">
        <v>63</v>
      </c>
      <c r="D176" s="62">
        <v>4256924.7063999996</v>
      </c>
      <c r="E176" s="63">
        <v>0</v>
      </c>
      <c r="F176" s="64">
        <f t="shared" si="18"/>
        <v>0</v>
      </c>
    </row>
    <row r="177" spans="1:22" x14ac:dyDescent="0.25">
      <c r="A177" s="59" t="s">
        <v>274</v>
      </c>
      <c r="B177" s="85" t="s">
        <v>275</v>
      </c>
      <c r="C177" s="61" t="s">
        <v>63</v>
      </c>
      <c r="D177" s="62">
        <v>1085856.1025</v>
      </c>
      <c r="E177" s="63">
        <v>22</v>
      </c>
      <c r="F177" s="64">
        <f t="shared" si="18"/>
        <v>23888834.255000003</v>
      </c>
    </row>
    <row r="178" spans="1:22" x14ac:dyDescent="0.25">
      <c r="A178" s="59" t="s">
        <v>276</v>
      </c>
      <c r="B178" s="85" t="s">
        <v>277</v>
      </c>
      <c r="C178" s="61" t="s">
        <v>63</v>
      </c>
      <c r="D178" s="62">
        <v>144586.75719999999</v>
      </c>
      <c r="E178" s="63">
        <v>2</v>
      </c>
      <c r="F178" s="64">
        <f t="shared" si="18"/>
        <v>289173.51439999999</v>
      </c>
    </row>
    <row r="179" spans="1:22" x14ac:dyDescent="0.25">
      <c r="A179" s="59" t="s">
        <v>278</v>
      </c>
      <c r="B179" s="85" t="s">
        <v>279</v>
      </c>
      <c r="C179" s="61" t="s">
        <v>63</v>
      </c>
      <c r="D179" s="62">
        <v>1067340.3322999999</v>
      </c>
      <c r="E179" s="63">
        <v>2</v>
      </c>
      <c r="F179" s="64">
        <f t="shared" si="18"/>
        <v>2134680.6645999998</v>
      </c>
    </row>
    <row r="180" spans="1:22" s="195" customFormat="1" x14ac:dyDescent="0.25">
      <c r="A180" s="108" t="s">
        <v>280</v>
      </c>
      <c r="B180" s="109" t="s">
        <v>281</v>
      </c>
      <c r="C180" s="110"/>
      <c r="D180" s="111"/>
      <c r="E180" s="112"/>
      <c r="F180" s="113">
        <f>SUM(F181:F205)</f>
        <v>31976994.908199996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1:22" x14ac:dyDescent="0.25">
      <c r="A181" s="59" t="s">
        <v>282</v>
      </c>
      <c r="B181" s="85" t="s">
        <v>283</v>
      </c>
      <c r="C181" s="61" t="s">
        <v>63</v>
      </c>
      <c r="D181" s="62">
        <v>381954.1532</v>
      </c>
      <c r="E181" s="63">
        <v>0</v>
      </c>
      <c r="F181" s="64">
        <f t="shared" ref="F181:F205" si="19">+D181*E181</f>
        <v>0</v>
      </c>
    </row>
    <row r="182" spans="1:22" x14ac:dyDescent="0.25">
      <c r="A182" s="59" t="s">
        <v>284</v>
      </c>
      <c r="B182" s="85" t="s">
        <v>285</v>
      </c>
      <c r="C182" s="61" t="s">
        <v>63</v>
      </c>
      <c r="D182" s="62">
        <v>1648028.7953999999</v>
      </c>
      <c r="E182" s="63">
        <v>0</v>
      </c>
      <c r="F182" s="64">
        <f t="shared" si="19"/>
        <v>0</v>
      </c>
    </row>
    <row r="183" spans="1:22" x14ac:dyDescent="0.25">
      <c r="A183" s="59" t="s">
        <v>286</v>
      </c>
      <c r="B183" s="85" t="s">
        <v>287</v>
      </c>
      <c r="C183" s="61" t="s">
        <v>63</v>
      </c>
      <c r="D183" s="62">
        <v>472678.64389999997</v>
      </c>
      <c r="E183" s="63">
        <v>0</v>
      </c>
      <c r="F183" s="64">
        <f t="shared" si="19"/>
        <v>0</v>
      </c>
    </row>
    <row r="184" spans="1:22" x14ac:dyDescent="0.25">
      <c r="A184" s="59" t="s">
        <v>288</v>
      </c>
      <c r="B184" s="85" t="s">
        <v>289</v>
      </c>
      <c r="C184" s="61" t="s">
        <v>63</v>
      </c>
      <c r="D184" s="62">
        <v>348246.31299999997</v>
      </c>
      <c r="E184" s="63">
        <v>0</v>
      </c>
      <c r="F184" s="64">
        <f t="shared" si="19"/>
        <v>0</v>
      </c>
    </row>
    <row r="185" spans="1:22" x14ac:dyDescent="0.25">
      <c r="A185" s="59" t="s">
        <v>290</v>
      </c>
      <c r="B185" s="85" t="s">
        <v>291</v>
      </c>
      <c r="C185" s="61" t="s">
        <v>63</v>
      </c>
      <c r="D185" s="62">
        <v>379624.31589999999</v>
      </c>
      <c r="E185" s="63">
        <v>4</v>
      </c>
      <c r="F185" s="64">
        <f t="shared" si="19"/>
        <v>1518497.2635999999</v>
      </c>
    </row>
    <row r="186" spans="1:22" x14ac:dyDescent="0.25">
      <c r="A186" s="59" t="s">
        <v>292</v>
      </c>
      <c r="B186" s="85" t="s">
        <v>293</v>
      </c>
      <c r="C186" s="61" t="s">
        <v>63</v>
      </c>
      <c r="D186" s="62">
        <v>172522.77049999998</v>
      </c>
      <c r="E186" s="63">
        <v>10</v>
      </c>
      <c r="F186" s="64">
        <f t="shared" si="19"/>
        <v>1725227.7049999998</v>
      </c>
    </row>
    <row r="187" spans="1:22" x14ac:dyDescent="0.25">
      <c r="A187" s="59" t="s">
        <v>294</v>
      </c>
      <c r="B187" s="85" t="s">
        <v>295</v>
      </c>
      <c r="C187" s="61" t="s">
        <v>63</v>
      </c>
      <c r="D187" s="62">
        <v>1595522.2182</v>
      </c>
      <c r="E187" s="63">
        <v>0</v>
      </c>
      <c r="F187" s="64">
        <f t="shared" si="19"/>
        <v>0</v>
      </c>
    </row>
    <row r="188" spans="1:22" x14ac:dyDescent="0.25">
      <c r="A188" s="59" t="s">
        <v>296</v>
      </c>
      <c r="B188" s="85" t="s">
        <v>297</v>
      </c>
      <c r="C188" s="61" t="s">
        <v>63</v>
      </c>
      <c r="D188" s="62">
        <v>733525.32609999995</v>
      </c>
      <c r="E188" s="63">
        <v>2</v>
      </c>
      <c r="F188" s="64">
        <f t="shared" si="19"/>
        <v>1467050.6521999999</v>
      </c>
    </row>
    <row r="189" spans="1:22" x14ac:dyDescent="0.25">
      <c r="A189" s="59" t="s">
        <v>298</v>
      </c>
      <c r="B189" s="85" t="s">
        <v>299</v>
      </c>
      <c r="C189" s="61" t="s">
        <v>63</v>
      </c>
      <c r="D189" s="62">
        <v>157493.05849999998</v>
      </c>
      <c r="E189" s="63">
        <v>0</v>
      </c>
      <c r="F189" s="64">
        <f t="shared" si="19"/>
        <v>0</v>
      </c>
    </row>
    <row r="190" spans="1:22" x14ac:dyDescent="0.25">
      <c r="A190" s="59" t="s">
        <v>300</v>
      </c>
      <c r="B190" s="85" t="s">
        <v>301</v>
      </c>
      <c r="C190" s="61" t="s">
        <v>63</v>
      </c>
      <c r="D190" s="62">
        <v>171819.99229999998</v>
      </c>
      <c r="E190" s="63">
        <v>2</v>
      </c>
      <c r="F190" s="64">
        <f t="shared" si="19"/>
        <v>343639.98459999997</v>
      </c>
    </row>
    <row r="191" spans="1:22" x14ac:dyDescent="0.25">
      <c r="A191" s="59" t="s">
        <v>302</v>
      </c>
      <c r="B191" s="85" t="s">
        <v>303</v>
      </c>
      <c r="C191" s="61" t="s">
        <v>63</v>
      </c>
      <c r="D191" s="62">
        <v>267650.6421</v>
      </c>
      <c r="E191" s="63">
        <v>2</v>
      </c>
      <c r="F191" s="64">
        <f t="shared" si="19"/>
        <v>535301.28419999999</v>
      </c>
    </row>
    <row r="192" spans="1:22" x14ac:dyDescent="0.25">
      <c r="A192" s="59" t="s">
        <v>304</v>
      </c>
      <c r="B192" s="85" t="s">
        <v>305</v>
      </c>
      <c r="C192" s="61" t="s">
        <v>63</v>
      </c>
      <c r="D192" s="62">
        <v>698858.41399999999</v>
      </c>
      <c r="E192" s="63">
        <v>4</v>
      </c>
      <c r="F192" s="64">
        <f t="shared" si="19"/>
        <v>2795433.656</v>
      </c>
    </row>
    <row r="193" spans="1:22" x14ac:dyDescent="0.25">
      <c r="A193" s="59" t="s">
        <v>306</v>
      </c>
      <c r="B193" s="85" t="s">
        <v>307</v>
      </c>
      <c r="C193" s="61" t="s">
        <v>63</v>
      </c>
      <c r="D193" s="62">
        <v>269101.42680000002</v>
      </c>
      <c r="E193" s="63">
        <v>5</v>
      </c>
      <c r="F193" s="64">
        <f t="shared" si="19"/>
        <v>1345507.1340000001</v>
      </c>
    </row>
    <row r="194" spans="1:22" x14ac:dyDescent="0.25">
      <c r="A194" s="59" t="s">
        <v>308</v>
      </c>
      <c r="B194" s="85" t="s">
        <v>309</v>
      </c>
      <c r="C194" s="61" t="s">
        <v>63</v>
      </c>
      <c r="D194" s="62">
        <v>57018.969899999996</v>
      </c>
      <c r="E194" s="63">
        <v>20</v>
      </c>
      <c r="F194" s="64">
        <f t="shared" si="19"/>
        <v>1140379.398</v>
      </c>
    </row>
    <row r="195" spans="1:22" x14ac:dyDescent="0.25">
      <c r="A195" s="59" t="s">
        <v>310</v>
      </c>
      <c r="B195" s="85" t="s">
        <v>311</v>
      </c>
      <c r="C195" s="61" t="s">
        <v>63</v>
      </c>
      <c r="D195" s="62">
        <v>411041.74859999999</v>
      </c>
      <c r="E195" s="63">
        <v>0</v>
      </c>
      <c r="F195" s="64">
        <f t="shared" si="19"/>
        <v>0</v>
      </c>
    </row>
    <row r="196" spans="1:22" x14ac:dyDescent="0.25">
      <c r="A196" s="59" t="s">
        <v>312</v>
      </c>
      <c r="B196" s="85" t="s">
        <v>313</v>
      </c>
      <c r="C196" s="61" t="s">
        <v>63</v>
      </c>
      <c r="D196" s="62">
        <v>403042.13799999998</v>
      </c>
      <c r="E196" s="63">
        <v>0</v>
      </c>
      <c r="F196" s="64">
        <f t="shared" si="19"/>
        <v>0</v>
      </c>
    </row>
    <row r="197" spans="1:22" x14ac:dyDescent="0.25">
      <c r="A197" s="59" t="s">
        <v>314</v>
      </c>
      <c r="B197" s="85" t="s">
        <v>315</v>
      </c>
      <c r="C197" s="61" t="s">
        <v>63</v>
      </c>
      <c r="D197" s="62">
        <v>48505.612199999996</v>
      </c>
      <c r="E197" s="63">
        <v>0</v>
      </c>
      <c r="F197" s="64">
        <f t="shared" si="19"/>
        <v>0</v>
      </c>
    </row>
    <row r="198" spans="1:22" x14ac:dyDescent="0.25">
      <c r="A198" s="59" t="s">
        <v>316</v>
      </c>
      <c r="B198" s="85" t="s">
        <v>317</v>
      </c>
      <c r="C198" s="61" t="s">
        <v>63</v>
      </c>
      <c r="D198" s="62">
        <v>133706.45179999998</v>
      </c>
      <c r="E198" s="63">
        <v>0</v>
      </c>
      <c r="F198" s="64">
        <f t="shared" si="19"/>
        <v>0</v>
      </c>
    </row>
    <row r="199" spans="1:22" x14ac:dyDescent="0.25">
      <c r="A199" s="59" t="s">
        <v>318</v>
      </c>
      <c r="B199" s="85" t="s">
        <v>319</v>
      </c>
      <c r="C199" s="61" t="s">
        <v>63</v>
      </c>
      <c r="D199" s="62">
        <v>47739.050499999998</v>
      </c>
      <c r="E199" s="63">
        <v>0</v>
      </c>
      <c r="F199" s="64">
        <f t="shared" si="19"/>
        <v>0</v>
      </c>
    </row>
    <row r="200" spans="1:22" x14ac:dyDescent="0.25">
      <c r="A200" s="59" t="s">
        <v>320</v>
      </c>
      <c r="B200" s="85" t="s">
        <v>321</v>
      </c>
      <c r="C200" s="61" t="s">
        <v>63</v>
      </c>
      <c r="D200" s="62">
        <v>154946.3573</v>
      </c>
      <c r="E200" s="63">
        <v>5</v>
      </c>
      <c r="F200" s="64">
        <f t="shared" si="19"/>
        <v>774731.78650000005</v>
      </c>
    </row>
    <row r="201" spans="1:22" x14ac:dyDescent="0.25">
      <c r="A201" s="59" t="s">
        <v>322</v>
      </c>
      <c r="B201" s="85" t="s">
        <v>323</v>
      </c>
      <c r="C201" s="61" t="s">
        <v>63</v>
      </c>
      <c r="D201" s="62">
        <v>76062.403599999991</v>
      </c>
      <c r="E201" s="63">
        <v>0</v>
      </c>
      <c r="F201" s="64">
        <f t="shared" si="19"/>
        <v>0</v>
      </c>
    </row>
    <row r="202" spans="1:22" x14ac:dyDescent="0.25">
      <c r="A202" s="59" t="s">
        <v>324</v>
      </c>
      <c r="B202" s="85" t="s">
        <v>325</v>
      </c>
      <c r="C202" s="61" t="s">
        <v>63</v>
      </c>
      <c r="D202" s="62">
        <v>73957.5481</v>
      </c>
      <c r="E202" s="63">
        <v>5</v>
      </c>
      <c r="F202" s="64">
        <f t="shared" si="19"/>
        <v>369787.74050000001</v>
      </c>
    </row>
    <row r="203" spans="1:22" x14ac:dyDescent="0.25">
      <c r="A203" s="59" t="s">
        <v>326</v>
      </c>
      <c r="B203" s="85" t="s">
        <v>327</v>
      </c>
      <c r="C203" s="61" t="s">
        <v>63</v>
      </c>
      <c r="D203" s="62">
        <v>196526.24109999998</v>
      </c>
      <c r="E203" s="63">
        <v>100</v>
      </c>
      <c r="F203" s="64">
        <f t="shared" si="19"/>
        <v>19652624.109999999</v>
      </c>
    </row>
    <row r="204" spans="1:22" x14ac:dyDescent="0.25">
      <c r="A204" s="59" t="s">
        <v>328</v>
      </c>
      <c r="B204" s="85" t="s">
        <v>329</v>
      </c>
      <c r="C204" s="61" t="s">
        <v>63</v>
      </c>
      <c r="D204" s="62">
        <v>1091129.2583999999</v>
      </c>
      <c r="E204" s="63">
        <v>0</v>
      </c>
      <c r="F204" s="64">
        <f t="shared" si="19"/>
        <v>0</v>
      </c>
    </row>
    <row r="205" spans="1:22" x14ac:dyDescent="0.25">
      <c r="A205" s="59" t="s">
        <v>330</v>
      </c>
      <c r="B205" s="85" t="s">
        <v>331</v>
      </c>
      <c r="C205" s="61" t="s">
        <v>63</v>
      </c>
      <c r="D205" s="62">
        <v>77203.5484</v>
      </c>
      <c r="E205" s="63">
        <v>4</v>
      </c>
      <c r="F205" s="64">
        <f t="shared" si="19"/>
        <v>308814.1936</v>
      </c>
    </row>
    <row r="206" spans="1:22" s="195" customFormat="1" x14ac:dyDescent="0.25">
      <c r="A206" s="108" t="s">
        <v>332</v>
      </c>
      <c r="B206" s="109" t="s">
        <v>333</v>
      </c>
      <c r="C206" s="110"/>
      <c r="D206" s="111"/>
      <c r="E206" s="112"/>
      <c r="F206" s="113">
        <f>SUM(F207:F210)</f>
        <v>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1:22" ht="25.5" x14ac:dyDescent="0.25">
      <c r="A207" s="59" t="s">
        <v>334</v>
      </c>
      <c r="B207" s="85" t="s">
        <v>335</v>
      </c>
      <c r="C207" s="61" t="s">
        <v>63</v>
      </c>
      <c r="D207" s="62">
        <v>1046618.8127</v>
      </c>
      <c r="E207" s="63">
        <v>0</v>
      </c>
      <c r="F207" s="64">
        <f t="shared" ref="F207:F210" si="20">+D207*E207</f>
        <v>0</v>
      </c>
    </row>
    <row r="208" spans="1:22" ht="25.5" x14ac:dyDescent="0.25">
      <c r="A208" s="59" t="s">
        <v>336</v>
      </c>
      <c r="B208" s="85" t="s">
        <v>337</v>
      </c>
      <c r="C208" s="61" t="s">
        <v>63</v>
      </c>
      <c r="D208" s="62">
        <v>1866948.8435</v>
      </c>
      <c r="E208" s="63">
        <v>0</v>
      </c>
      <c r="F208" s="64">
        <f t="shared" si="20"/>
        <v>0</v>
      </c>
    </row>
    <row r="209" spans="1:22" ht="25.5" x14ac:dyDescent="0.25">
      <c r="A209" s="59" t="s">
        <v>338</v>
      </c>
      <c r="B209" s="85" t="s">
        <v>339</v>
      </c>
      <c r="C209" s="61" t="s">
        <v>63</v>
      </c>
      <c r="D209" s="62">
        <v>2756996.5592</v>
      </c>
      <c r="E209" s="63">
        <v>0</v>
      </c>
      <c r="F209" s="64">
        <f t="shared" si="20"/>
        <v>0</v>
      </c>
    </row>
    <row r="210" spans="1:22" ht="25.5" x14ac:dyDescent="0.25">
      <c r="A210" s="59" t="s">
        <v>340</v>
      </c>
      <c r="B210" s="85" t="s">
        <v>341</v>
      </c>
      <c r="C210" s="61" t="s">
        <v>63</v>
      </c>
      <c r="D210" s="62">
        <v>2768696.7725</v>
      </c>
      <c r="E210" s="63">
        <v>0</v>
      </c>
      <c r="F210" s="64">
        <f t="shared" si="20"/>
        <v>0</v>
      </c>
    </row>
    <row r="211" spans="1:22" s="195" customFormat="1" x14ac:dyDescent="0.25">
      <c r="A211" s="108" t="s">
        <v>342</v>
      </c>
      <c r="B211" s="109" t="s">
        <v>343</v>
      </c>
      <c r="C211" s="110"/>
      <c r="D211" s="111"/>
      <c r="E211" s="112"/>
      <c r="F211" s="113">
        <f>SUM(F212:F229)</f>
        <v>34598844.668200001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1:22" x14ac:dyDescent="0.25">
      <c r="A212" s="59" t="s">
        <v>344</v>
      </c>
      <c r="B212" s="85" t="s">
        <v>345</v>
      </c>
      <c r="C212" s="61" t="s">
        <v>63</v>
      </c>
      <c r="D212" s="62">
        <v>795010.30070000002</v>
      </c>
      <c r="E212" s="63">
        <v>10</v>
      </c>
      <c r="F212" s="64">
        <f t="shared" ref="F212:F229" si="21">+D212*E212</f>
        <v>7950103.0070000002</v>
      </c>
    </row>
    <row r="213" spans="1:22" x14ac:dyDescent="0.25">
      <c r="A213" s="59" t="s">
        <v>346</v>
      </c>
      <c r="B213" s="85" t="s">
        <v>347</v>
      </c>
      <c r="C213" s="61" t="s">
        <v>63</v>
      </c>
      <c r="D213" s="62">
        <v>1923428.5529</v>
      </c>
      <c r="E213" s="63">
        <v>4</v>
      </c>
      <c r="F213" s="64">
        <f t="shared" si="21"/>
        <v>7693714.2116</v>
      </c>
    </row>
    <row r="214" spans="1:22" ht="25.5" x14ac:dyDescent="0.25">
      <c r="A214" s="59" t="s">
        <v>348</v>
      </c>
      <c r="B214" s="85" t="s">
        <v>349</v>
      </c>
      <c r="C214" s="61" t="s">
        <v>63</v>
      </c>
      <c r="D214" s="62">
        <v>1450021.6173999999</v>
      </c>
      <c r="E214" s="63">
        <v>0</v>
      </c>
      <c r="F214" s="64">
        <f t="shared" si="21"/>
        <v>0</v>
      </c>
    </row>
    <row r="215" spans="1:22" ht="25.5" x14ac:dyDescent="0.25">
      <c r="A215" s="59" t="s">
        <v>350</v>
      </c>
      <c r="B215" s="85" t="s">
        <v>351</v>
      </c>
      <c r="C215" s="61" t="s">
        <v>63</v>
      </c>
      <c r="D215" s="62">
        <v>1895080.8461</v>
      </c>
      <c r="E215" s="63">
        <v>2</v>
      </c>
      <c r="F215" s="64">
        <f t="shared" si="21"/>
        <v>3790161.6921999999</v>
      </c>
    </row>
    <row r="216" spans="1:22" ht="25.5" x14ac:dyDescent="0.25">
      <c r="A216" s="59" t="s">
        <v>352</v>
      </c>
      <c r="B216" s="85" t="s">
        <v>353</v>
      </c>
      <c r="C216" s="61" t="s">
        <v>63</v>
      </c>
      <c r="D216" s="62">
        <v>2366902.4717000001</v>
      </c>
      <c r="E216" s="63">
        <v>2</v>
      </c>
      <c r="F216" s="64">
        <f t="shared" si="21"/>
        <v>4733804.9434000002</v>
      </c>
    </row>
    <row r="217" spans="1:22" x14ac:dyDescent="0.25">
      <c r="A217" s="59" t="s">
        <v>354</v>
      </c>
      <c r="B217" s="85" t="s">
        <v>355</v>
      </c>
      <c r="C217" s="61" t="s">
        <v>63</v>
      </c>
      <c r="D217" s="62">
        <v>2985449.3413</v>
      </c>
      <c r="E217" s="63">
        <v>0</v>
      </c>
      <c r="F217" s="64">
        <f t="shared" si="21"/>
        <v>0</v>
      </c>
    </row>
    <row r="218" spans="1:22" x14ac:dyDescent="0.25">
      <c r="A218" s="59" t="s">
        <v>356</v>
      </c>
      <c r="B218" s="85" t="s">
        <v>357</v>
      </c>
      <c r="C218" s="61" t="s">
        <v>63</v>
      </c>
      <c r="D218" s="62">
        <v>202501.01549999998</v>
      </c>
      <c r="E218" s="63">
        <v>0</v>
      </c>
      <c r="F218" s="64">
        <f t="shared" si="21"/>
        <v>0</v>
      </c>
    </row>
    <row r="219" spans="1:22" ht="25.5" x14ac:dyDescent="0.25">
      <c r="A219" s="59" t="s">
        <v>358</v>
      </c>
      <c r="B219" s="85" t="s">
        <v>359</v>
      </c>
      <c r="C219" s="61" t="s">
        <v>63</v>
      </c>
      <c r="D219" s="62">
        <v>2399747.4950999999</v>
      </c>
      <c r="E219" s="63">
        <v>0</v>
      </c>
      <c r="F219" s="64">
        <f t="shared" si="21"/>
        <v>0</v>
      </c>
    </row>
    <row r="220" spans="1:22" ht="25.5" x14ac:dyDescent="0.25">
      <c r="A220" s="59" t="s">
        <v>360</v>
      </c>
      <c r="B220" s="85" t="s">
        <v>361</v>
      </c>
      <c r="C220" s="61" t="s">
        <v>63</v>
      </c>
      <c r="D220" s="62">
        <v>72113.62509999999</v>
      </c>
      <c r="E220" s="63">
        <v>2</v>
      </c>
      <c r="F220" s="64">
        <f t="shared" si="21"/>
        <v>144227.25019999998</v>
      </c>
    </row>
    <row r="221" spans="1:22" x14ac:dyDescent="0.25">
      <c r="A221" s="59" t="s">
        <v>362</v>
      </c>
      <c r="B221" s="85" t="s">
        <v>363</v>
      </c>
      <c r="C221" s="61" t="s">
        <v>63</v>
      </c>
      <c r="D221" s="62">
        <v>112190.5377</v>
      </c>
      <c r="E221" s="63">
        <v>7</v>
      </c>
      <c r="F221" s="64">
        <f t="shared" si="21"/>
        <v>785333.76390000002</v>
      </c>
    </row>
    <row r="222" spans="1:22" x14ac:dyDescent="0.25">
      <c r="A222" s="59" t="s">
        <v>364</v>
      </c>
      <c r="B222" s="85" t="s">
        <v>365</v>
      </c>
      <c r="C222" s="61" t="s">
        <v>63</v>
      </c>
      <c r="D222" s="62">
        <v>184449.12529999999</v>
      </c>
      <c r="E222" s="63">
        <v>2</v>
      </c>
      <c r="F222" s="64">
        <f t="shared" si="21"/>
        <v>368898.25059999997</v>
      </c>
    </row>
    <row r="223" spans="1:22" x14ac:dyDescent="0.25">
      <c r="A223" s="59" t="s">
        <v>366</v>
      </c>
      <c r="B223" s="85" t="s">
        <v>367</v>
      </c>
      <c r="C223" s="61" t="s">
        <v>63</v>
      </c>
      <c r="D223" s="62">
        <v>760061.58149999997</v>
      </c>
      <c r="E223" s="63">
        <v>2</v>
      </c>
      <c r="F223" s="64">
        <f t="shared" si="21"/>
        <v>1520123.1629999999</v>
      </c>
    </row>
    <row r="224" spans="1:22" ht="25.5" x14ac:dyDescent="0.25">
      <c r="A224" s="59" t="s">
        <v>368</v>
      </c>
      <c r="B224" s="85" t="s">
        <v>369</v>
      </c>
      <c r="C224" s="61" t="s">
        <v>63</v>
      </c>
      <c r="D224" s="62">
        <v>218388.90549999999</v>
      </c>
      <c r="E224" s="63">
        <v>2</v>
      </c>
      <c r="F224" s="64">
        <f t="shared" si="21"/>
        <v>436777.81099999999</v>
      </c>
    </row>
    <row r="225" spans="1:22" ht="25.5" x14ac:dyDescent="0.25">
      <c r="A225" s="59" t="s">
        <v>370</v>
      </c>
      <c r="B225" s="85" t="s">
        <v>371</v>
      </c>
      <c r="C225" s="61" t="s">
        <v>63</v>
      </c>
      <c r="D225" s="62">
        <v>299425.26240000001</v>
      </c>
      <c r="E225" s="63">
        <v>2</v>
      </c>
      <c r="F225" s="64">
        <f t="shared" si="21"/>
        <v>598850.52480000001</v>
      </c>
    </row>
    <row r="226" spans="1:22" x14ac:dyDescent="0.25">
      <c r="A226" s="59" t="s">
        <v>372</v>
      </c>
      <c r="B226" s="85" t="s">
        <v>373</v>
      </c>
      <c r="C226" s="61" t="s">
        <v>63</v>
      </c>
      <c r="D226" s="62">
        <v>412193.33069999999</v>
      </c>
      <c r="E226" s="63">
        <v>2</v>
      </c>
      <c r="F226" s="64">
        <f t="shared" si="21"/>
        <v>824386.66139999998</v>
      </c>
    </row>
    <row r="227" spans="1:22" x14ac:dyDescent="0.25">
      <c r="A227" s="59" t="s">
        <v>374</v>
      </c>
      <c r="B227" s="85" t="s">
        <v>375</v>
      </c>
      <c r="C227" s="61" t="s">
        <v>63</v>
      </c>
      <c r="D227" s="62">
        <v>2179573.8112999997</v>
      </c>
      <c r="E227" s="63">
        <v>1</v>
      </c>
      <c r="F227" s="64">
        <f t="shared" si="21"/>
        <v>2179573.8112999997</v>
      </c>
    </row>
    <row r="228" spans="1:22" x14ac:dyDescent="0.25">
      <c r="A228" s="59" t="s">
        <v>376</v>
      </c>
      <c r="B228" s="85" t="s">
        <v>377</v>
      </c>
      <c r="C228" s="61" t="s">
        <v>63</v>
      </c>
      <c r="D228" s="62">
        <v>2399747.4950999999</v>
      </c>
      <c r="E228" s="63">
        <v>1</v>
      </c>
      <c r="F228" s="64">
        <f t="shared" si="21"/>
        <v>2399747.4950999999</v>
      </c>
    </row>
    <row r="229" spans="1:22" x14ac:dyDescent="0.25">
      <c r="A229" s="114" t="s">
        <v>378</v>
      </c>
      <c r="B229" s="85" t="s">
        <v>379</v>
      </c>
      <c r="C229" s="61" t="s">
        <v>63</v>
      </c>
      <c r="D229" s="62">
        <v>1173142.0826999999</v>
      </c>
      <c r="E229" s="63">
        <v>1</v>
      </c>
      <c r="F229" s="64">
        <f t="shared" si="21"/>
        <v>1173142.0826999999</v>
      </c>
    </row>
    <row r="230" spans="1:22" s="195" customFormat="1" x14ac:dyDescent="0.25">
      <c r="A230" s="108" t="s">
        <v>380</v>
      </c>
      <c r="B230" s="109" t="s">
        <v>381</v>
      </c>
      <c r="C230" s="110"/>
      <c r="D230" s="111"/>
      <c r="E230" s="112"/>
      <c r="F230" s="113">
        <f>+F231</f>
        <v>0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1:22" x14ac:dyDescent="0.25">
      <c r="A231" s="59" t="s">
        <v>382</v>
      </c>
      <c r="B231" s="85" t="s">
        <v>383</v>
      </c>
      <c r="C231" s="61" t="s">
        <v>63</v>
      </c>
      <c r="D231" s="62">
        <v>345794.7072</v>
      </c>
      <c r="E231" s="63">
        <v>0</v>
      </c>
      <c r="F231" s="64">
        <f>+D231*E231</f>
        <v>0</v>
      </c>
    </row>
    <row r="232" spans="1:22" s="195" customFormat="1" ht="15.75" thickBot="1" x14ac:dyDescent="0.3">
      <c r="A232" s="115" t="s">
        <v>384</v>
      </c>
      <c r="B232" s="116" t="s">
        <v>385</v>
      </c>
      <c r="C232" s="117"/>
      <c r="D232" s="118"/>
      <c r="E232" s="119"/>
      <c r="F232" s="120">
        <f t="shared" ref="F232" si="22">+D232*E232</f>
        <v>0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1:22" s="196" customFormat="1" ht="16.5" thickTop="1" x14ac:dyDescent="0.25">
      <c r="A233" s="121" t="s">
        <v>22</v>
      </c>
      <c r="B233" s="122" t="s">
        <v>865</v>
      </c>
      <c r="C233" s="123"/>
      <c r="D233" s="125"/>
      <c r="E233" s="124"/>
      <c r="F233" s="126">
        <f>+F234</f>
        <v>2835850933.816318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1:22" s="196" customFormat="1" ht="15.75" x14ac:dyDescent="0.25">
      <c r="A234" s="127"/>
      <c r="B234" s="128" t="s">
        <v>866</v>
      </c>
      <c r="C234" s="129"/>
      <c r="D234" s="131"/>
      <c r="E234" s="130"/>
      <c r="F234" s="132">
        <f>SUM(F235:F260)</f>
        <v>2835850933.816318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1:22" s="196" customFormat="1" ht="25.5" x14ac:dyDescent="0.25">
      <c r="A235" s="114" t="s">
        <v>73</v>
      </c>
      <c r="B235" s="133" t="s">
        <v>74</v>
      </c>
      <c r="C235" s="134" t="s">
        <v>68</v>
      </c>
      <c r="D235" s="136">
        <v>64880.576199999996</v>
      </c>
      <c r="E235" s="135">
        <v>0</v>
      </c>
      <c r="F235" s="137">
        <f t="shared" ref="F235:F260" si="23">+D235*E235</f>
        <v>0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1:22" s="196" customFormat="1" ht="25.5" x14ac:dyDescent="0.25">
      <c r="A236" s="114" t="s">
        <v>75</v>
      </c>
      <c r="B236" s="133" t="s">
        <v>76</v>
      </c>
      <c r="C236" s="134" t="s">
        <v>68</v>
      </c>
      <c r="D236" s="136">
        <v>89635.532399999996</v>
      </c>
      <c r="E236" s="135">
        <v>0</v>
      </c>
      <c r="F236" s="137">
        <f t="shared" si="23"/>
        <v>0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1:22" s="196" customFormat="1" ht="25.5" x14ac:dyDescent="0.25">
      <c r="A237" s="114" t="s">
        <v>79</v>
      </c>
      <c r="B237" s="133" t="s">
        <v>80</v>
      </c>
      <c r="C237" s="134" t="s">
        <v>68</v>
      </c>
      <c r="D237" s="136">
        <v>172904.3118</v>
      </c>
      <c r="E237" s="135">
        <v>0</v>
      </c>
      <c r="F237" s="137">
        <f t="shared" si="23"/>
        <v>0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1:22" s="196" customFormat="1" ht="25.5" x14ac:dyDescent="0.25">
      <c r="A238" s="114" t="s">
        <v>87</v>
      </c>
      <c r="B238" s="133" t="s">
        <v>88</v>
      </c>
      <c r="C238" s="134" t="s">
        <v>68</v>
      </c>
      <c r="D238" s="136">
        <v>1310325.3151</v>
      </c>
      <c r="E238" s="135">
        <v>0</v>
      </c>
      <c r="F238" s="137">
        <f t="shared" si="23"/>
        <v>0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1:22" s="196" customFormat="1" x14ac:dyDescent="0.25">
      <c r="A239" s="114" t="s">
        <v>867</v>
      </c>
      <c r="B239" s="133" t="s">
        <v>868</v>
      </c>
      <c r="C239" s="134" t="s">
        <v>68</v>
      </c>
      <c r="D239" s="136">
        <v>732763.40319999994</v>
      </c>
      <c r="E239" s="135">
        <v>0</v>
      </c>
      <c r="F239" s="137">
        <f t="shared" si="23"/>
        <v>0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1:22" s="196" customFormat="1" x14ac:dyDescent="0.25">
      <c r="A240" s="114" t="s">
        <v>869</v>
      </c>
      <c r="B240" s="133" t="s">
        <v>870</v>
      </c>
      <c r="C240" s="134" t="s">
        <v>68</v>
      </c>
      <c r="D240" s="136">
        <v>926746.42219999991</v>
      </c>
      <c r="E240" s="135">
        <v>0</v>
      </c>
      <c r="F240" s="137">
        <f t="shared" si="23"/>
        <v>0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1:22" s="196" customFormat="1" x14ac:dyDescent="0.25">
      <c r="A241" s="114" t="s">
        <v>871</v>
      </c>
      <c r="B241" s="133" t="s">
        <v>872</v>
      </c>
      <c r="C241" s="134" t="s">
        <v>68</v>
      </c>
      <c r="D241" s="136">
        <v>877754.89569999999</v>
      </c>
      <c r="E241" s="135">
        <v>0</v>
      </c>
      <c r="F241" s="137">
        <f t="shared" si="23"/>
        <v>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1:22" s="196" customFormat="1" x14ac:dyDescent="0.25">
      <c r="A242" s="114" t="s">
        <v>873</v>
      </c>
      <c r="B242" s="133" t="s">
        <v>874</v>
      </c>
      <c r="C242" s="134" t="s">
        <v>68</v>
      </c>
      <c r="D242" s="136">
        <v>1252055.0289</v>
      </c>
      <c r="E242" s="135">
        <v>0</v>
      </c>
      <c r="F242" s="137">
        <f t="shared" si="23"/>
        <v>0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1:22" s="196" customFormat="1" x14ac:dyDescent="0.25">
      <c r="A243" s="114"/>
      <c r="B243" s="133" t="s">
        <v>875</v>
      </c>
      <c r="C243" s="134"/>
      <c r="D243" s="136">
        <v>0</v>
      </c>
      <c r="E243" s="135"/>
      <c r="F243" s="137">
        <f t="shared" si="23"/>
        <v>0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1:22" s="196" customFormat="1" ht="25.5" x14ac:dyDescent="0.25">
      <c r="A244" s="114" t="s">
        <v>66</v>
      </c>
      <c r="B244" s="133" t="s">
        <v>67</v>
      </c>
      <c r="C244" s="134" t="s">
        <v>68</v>
      </c>
      <c r="D244" s="136">
        <v>127800.09969999999</v>
      </c>
      <c r="E244" s="135">
        <v>40</v>
      </c>
      <c r="F244" s="137">
        <f t="shared" si="23"/>
        <v>5112003.9879999999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1:22" s="196" customFormat="1" ht="25.5" x14ac:dyDescent="0.25">
      <c r="A245" s="114" t="s">
        <v>69</v>
      </c>
      <c r="B245" s="133" t="s">
        <v>70</v>
      </c>
      <c r="C245" s="134" t="s">
        <v>68</v>
      </c>
      <c r="D245" s="136">
        <v>133111.5257</v>
      </c>
      <c r="E245" s="135">
        <v>0</v>
      </c>
      <c r="F245" s="137">
        <f t="shared" si="23"/>
        <v>0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1:22" s="196" customFormat="1" ht="25.5" x14ac:dyDescent="0.25">
      <c r="A246" s="114" t="s">
        <v>71</v>
      </c>
      <c r="B246" s="133" t="s">
        <v>72</v>
      </c>
      <c r="C246" s="134" t="s">
        <v>68</v>
      </c>
      <c r="D246" s="136">
        <v>303405.35279999999</v>
      </c>
      <c r="E246" s="135">
        <v>2300</v>
      </c>
      <c r="F246" s="137">
        <f t="shared" si="23"/>
        <v>697832311.43999994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1:22" s="196" customFormat="1" ht="25.5" x14ac:dyDescent="0.25">
      <c r="A247" s="114" t="s">
        <v>75</v>
      </c>
      <c r="B247" s="133" t="s">
        <v>76</v>
      </c>
      <c r="C247" s="134" t="s">
        <v>68</v>
      </c>
      <c r="D247" s="136">
        <v>89635.532399999996</v>
      </c>
      <c r="E247" s="135">
        <v>360</v>
      </c>
      <c r="F247" s="137">
        <f t="shared" si="23"/>
        <v>32268791.663999997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1:22" s="196" customFormat="1" ht="25.5" x14ac:dyDescent="0.25">
      <c r="A248" s="114" t="s">
        <v>83</v>
      </c>
      <c r="B248" s="133" t="s">
        <v>84</v>
      </c>
      <c r="C248" s="134" t="s">
        <v>68</v>
      </c>
      <c r="D248" s="136">
        <v>280911.81160000002</v>
      </c>
      <c r="E248" s="135">
        <v>180</v>
      </c>
      <c r="F248" s="137">
        <f t="shared" si="23"/>
        <v>50564126.088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1:22" s="196" customFormat="1" ht="25.5" x14ac:dyDescent="0.25">
      <c r="A249" s="114" t="s">
        <v>85</v>
      </c>
      <c r="B249" s="133" t="s">
        <v>86</v>
      </c>
      <c r="C249" s="134" t="s">
        <v>68</v>
      </c>
      <c r="D249" s="136">
        <v>336135.56589999999</v>
      </c>
      <c r="E249" s="135">
        <v>1210</v>
      </c>
      <c r="F249" s="137">
        <f t="shared" si="23"/>
        <v>406724034.73899996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1:22" s="196" customFormat="1" ht="25.5" x14ac:dyDescent="0.25">
      <c r="A250" s="114" t="s">
        <v>87</v>
      </c>
      <c r="B250" s="133" t="s">
        <v>88</v>
      </c>
      <c r="C250" s="134" t="s">
        <v>68</v>
      </c>
      <c r="D250" s="136">
        <v>1310325.3151</v>
      </c>
      <c r="E250" s="135">
        <v>340</v>
      </c>
      <c r="F250" s="137">
        <f t="shared" si="23"/>
        <v>445510607.134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1:22" s="196" customFormat="1" x14ac:dyDescent="0.25">
      <c r="A251" s="114" t="s">
        <v>867</v>
      </c>
      <c r="B251" s="133" t="s">
        <v>868</v>
      </c>
      <c r="C251" s="134" t="s">
        <v>68</v>
      </c>
      <c r="D251" s="136">
        <v>732763.40319999994</v>
      </c>
      <c r="E251" s="135">
        <v>290</v>
      </c>
      <c r="F251" s="137">
        <f t="shared" si="23"/>
        <v>212501386.92799997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1:22" s="196" customFormat="1" x14ac:dyDescent="0.25">
      <c r="A252" s="114" t="s">
        <v>869</v>
      </c>
      <c r="B252" s="133" t="s">
        <v>870</v>
      </c>
      <c r="C252" s="134" t="s">
        <v>68</v>
      </c>
      <c r="D252" s="136">
        <v>926746.42219999991</v>
      </c>
      <c r="E252" s="135">
        <v>925</v>
      </c>
      <c r="F252" s="137">
        <f t="shared" si="23"/>
        <v>857240440.53499997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1:22" s="196" customFormat="1" x14ac:dyDescent="0.25">
      <c r="A253" s="114"/>
      <c r="B253" s="133" t="s">
        <v>876</v>
      </c>
      <c r="C253" s="134"/>
      <c r="D253" s="136">
        <v>0</v>
      </c>
      <c r="E253" s="135">
        <v>250</v>
      </c>
      <c r="F253" s="137">
        <f t="shared" si="23"/>
        <v>0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1:22" s="196" customFormat="1" x14ac:dyDescent="0.25">
      <c r="A254" s="114" t="s">
        <v>159</v>
      </c>
      <c r="B254" s="133" t="s">
        <v>160</v>
      </c>
      <c r="C254" s="134" t="s">
        <v>68</v>
      </c>
      <c r="D254" s="136">
        <v>324856.32370000001</v>
      </c>
      <c r="E254" s="135">
        <v>360.00160000000005</v>
      </c>
      <c r="F254" s="137">
        <f t="shared" si="23"/>
        <v>116948796.30211794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1:22" s="196" customFormat="1" x14ac:dyDescent="0.25">
      <c r="A255" s="114" t="s">
        <v>161</v>
      </c>
      <c r="B255" s="133" t="s">
        <v>162</v>
      </c>
      <c r="C255" s="134" t="s">
        <v>68</v>
      </c>
      <c r="D255" s="136">
        <v>316104.06779999996</v>
      </c>
      <c r="E255" s="135">
        <v>0</v>
      </c>
      <c r="F255" s="137">
        <f t="shared" si="23"/>
        <v>0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1:22" s="196" customFormat="1" x14ac:dyDescent="0.25">
      <c r="A256" s="114" t="s">
        <v>163</v>
      </c>
      <c r="B256" s="133" t="s">
        <v>164</v>
      </c>
      <c r="C256" s="134" t="s">
        <v>68</v>
      </c>
      <c r="D256" s="136">
        <v>22861.166099999999</v>
      </c>
      <c r="E256" s="135">
        <v>0</v>
      </c>
      <c r="F256" s="137">
        <f t="shared" si="23"/>
        <v>0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1:22" s="196" customFormat="1" x14ac:dyDescent="0.25">
      <c r="A257" s="114" t="s">
        <v>165</v>
      </c>
      <c r="B257" s="133" t="s">
        <v>166</v>
      </c>
      <c r="C257" s="134" t="s">
        <v>68</v>
      </c>
      <c r="D257" s="136">
        <v>41489.427199999998</v>
      </c>
      <c r="E257" s="135">
        <v>225</v>
      </c>
      <c r="F257" s="137">
        <f t="shared" si="23"/>
        <v>9335121.1199999992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1:22" s="196" customFormat="1" x14ac:dyDescent="0.25">
      <c r="A258" s="114" t="s">
        <v>167</v>
      </c>
      <c r="B258" s="133" t="s">
        <v>168</v>
      </c>
      <c r="C258" s="134" t="s">
        <v>68</v>
      </c>
      <c r="D258" s="136">
        <v>87630.411099999998</v>
      </c>
      <c r="E258" s="135">
        <v>0</v>
      </c>
      <c r="F258" s="137">
        <f t="shared" si="23"/>
        <v>0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1:22" s="196" customFormat="1" x14ac:dyDescent="0.25">
      <c r="A259" s="114" t="s">
        <v>171</v>
      </c>
      <c r="B259" s="133" t="s">
        <v>172</v>
      </c>
      <c r="C259" s="134" t="s">
        <v>68</v>
      </c>
      <c r="D259" s="136">
        <v>177878.26509999999</v>
      </c>
      <c r="E259" s="135">
        <v>6</v>
      </c>
      <c r="F259" s="137">
        <f t="shared" si="23"/>
        <v>1067269.5906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1:22" s="196" customFormat="1" ht="15.75" thickBot="1" x14ac:dyDescent="0.3">
      <c r="A260" s="138" t="s">
        <v>181</v>
      </c>
      <c r="B260" s="139" t="s">
        <v>182</v>
      </c>
      <c r="C260" s="140" t="s">
        <v>68</v>
      </c>
      <c r="D260" s="142">
        <v>248681.42919999998</v>
      </c>
      <c r="E260" s="141">
        <v>3</v>
      </c>
      <c r="F260" s="143">
        <f t="shared" si="23"/>
        <v>746044.28759999992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1:22" s="197" customFormat="1" ht="18.399999999999999" customHeight="1" thickTop="1" x14ac:dyDescent="0.25">
      <c r="A261" s="144" t="s">
        <v>22</v>
      </c>
      <c r="B261" s="145" t="s">
        <v>877</v>
      </c>
      <c r="C261" s="146"/>
      <c r="D261" s="147"/>
      <c r="E261" s="148"/>
      <c r="F261" s="149">
        <f>+F262+F264+F267+F424</f>
        <v>2553343728.9391298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1:22" s="198" customFormat="1" x14ac:dyDescent="0.25">
      <c r="A262" s="150" t="s">
        <v>386</v>
      </c>
      <c r="B262" s="151" t="s">
        <v>46</v>
      </c>
      <c r="C262" s="152"/>
      <c r="D262" s="153"/>
      <c r="E262" s="154"/>
      <c r="F262" s="155">
        <f>+F263</f>
        <v>247295518.118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1:22" ht="25.5" x14ac:dyDescent="0.25">
      <c r="A263" s="59" t="s">
        <v>387</v>
      </c>
      <c r="B263" s="85" t="s">
        <v>388</v>
      </c>
      <c r="C263" s="61" t="s">
        <v>49</v>
      </c>
      <c r="D263" s="62">
        <v>36260.339899999999</v>
      </c>
      <c r="E263" s="63">
        <v>6820</v>
      </c>
      <c r="F263" s="64">
        <f>+D263*E263</f>
        <v>247295518.118</v>
      </c>
    </row>
    <row r="264" spans="1:22" s="193" customFormat="1" x14ac:dyDescent="0.25">
      <c r="A264" s="150" t="s">
        <v>389</v>
      </c>
      <c r="B264" s="151" t="s">
        <v>390</v>
      </c>
      <c r="C264" s="152"/>
      <c r="D264" s="153"/>
      <c r="E264" s="156"/>
      <c r="F264" s="157">
        <f>SUM(F265:F266)</f>
        <v>277828981.08999997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1:22" ht="25.5" x14ac:dyDescent="0.25">
      <c r="A265" s="59" t="s">
        <v>391</v>
      </c>
      <c r="B265" s="85" t="s">
        <v>392</v>
      </c>
      <c r="C265" s="61" t="s">
        <v>49</v>
      </c>
      <c r="D265" s="62">
        <v>46064.443699999996</v>
      </c>
      <c r="E265" s="63">
        <v>3200</v>
      </c>
      <c r="F265" s="64">
        <f t="shared" ref="F265:F266" si="24">+D265*E265</f>
        <v>147406219.83999997</v>
      </c>
    </row>
    <row r="266" spans="1:22" x14ac:dyDescent="0.25">
      <c r="A266" s="59" t="s">
        <v>393</v>
      </c>
      <c r="B266" s="85" t="s">
        <v>394</v>
      </c>
      <c r="C266" s="61" t="s">
        <v>49</v>
      </c>
      <c r="D266" s="62">
        <v>86948.507499999992</v>
      </c>
      <c r="E266" s="63">
        <v>1500</v>
      </c>
      <c r="F266" s="64">
        <f t="shared" si="24"/>
        <v>130422761.24999999</v>
      </c>
    </row>
    <row r="267" spans="1:22" s="193" customFormat="1" x14ac:dyDescent="0.25">
      <c r="A267" s="150" t="s">
        <v>395</v>
      </c>
      <c r="B267" s="151" t="s">
        <v>396</v>
      </c>
      <c r="C267" s="152"/>
      <c r="D267" s="153"/>
      <c r="E267" s="156"/>
      <c r="F267" s="157">
        <f>SUM(F268:F423)</f>
        <v>1308707114.2274301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1:22" ht="38.25" x14ac:dyDescent="0.25">
      <c r="A268" s="59" t="s">
        <v>397</v>
      </c>
      <c r="B268" s="85" t="s">
        <v>398</v>
      </c>
      <c r="C268" s="61" t="s">
        <v>63</v>
      </c>
      <c r="D268" s="62">
        <v>630238.96499999997</v>
      </c>
      <c r="E268" s="63">
        <v>16</v>
      </c>
      <c r="F268" s="64">
        <f t="shared" ref="F268:F331" si="25">+D268*E268</f>
        <v>10083823.439999999</v>
      </c>
    </row>
    <row r="269" spans="1:22" ht="38.25" x14ac:dyDescent="0.25">
      <c r="A269" s="59" t="s">
        <v>399</v>
      </c>
      <c r="B269" s="85" t="s">
        <v>400</v>
      </c>
      <c r="C269" s="61" t="s">
        <v>63</v>
      </c>
      <c r="D269" s="62">
        <v>896705.55339999998</v>
      </c>
      <c r="E269" s="63">
        <v>0</v>
      </c>
      <c r="F269" s="64">
        <f t="shared" si="25"/>
        <v>0</v>
      </c>
    </row>
    <row r="270" spans="1:22" ht="38.25" x14ac:dyDescent="0.25">
      <c r="A270" s="59" t="s">
        <v>401</v>
      </c>
      <c r="B270" s="85" t="s">
        <v>402</v>
      </c>
      <c r="C270" s="61" t="s">
        <v>63</v>
      </c>
      <c r="D270" s="62">
        <v>1152776.591</v>
      </c>
      <c r="E270" s="63">
        <v>35</v>
      </c>
      <c r="F270" s="64">
        <f t="shared" si="25"/>
        <v>40347180.685000002</v>
      </c>
    </row>
    <row r="271" spans="1:22" ht="38.25" x14ac:dyDescent="0.25">
      <c r="A271" s="59" t="s">
        <v>403</v>
      </c>
      <c r="B271" s="85" t="s">
        <v>404</v>
      </c>
      <c r="C271" s="61" t="s">
        <v>63</v>
      </c>
      <c r="D271" s="62">
        <v>333853.27629999997</v>
      </c>
      <c r="E271" s="63">
        <v>0</v>
      </c>
      <c r="F271" s="64">
        <f t="shared" si="25"/>
        <v>0</v>
      </c>
    </row>
    <row r="272" spans="1:22" ht="25.5" x14ac:dyDescent="0.25">
      <c r="A272" s="158" t="s">
        <v>405</v>
      </c>
      <c r="B272" s="86" t="s">
        <v>406</v>
      </c>
      <c r="C272" s="87" t="s">
        <v>63</v>
      </c>
      <c r="D272" s="62">
        <v>6206087.0022999998</v>
      </c>
      <c r="E272" s="63">
        <v>0</v>
      </c>
      <c r="F272" s="64">
        <f t="shared" si="25"/>
        <v>0</v>
      </c>
    </row>
    <row r="273" spans="1:6" ht="25.5" x14ac:dyDescent="0.25">
      <c r="A273" s="158" t="s">
        <v>407</v>
      </c>
      <c r="B273" s="86" t="s">
        <v>408</v>
      </c>
      <c r="C273" s="87" t="s">
        <v>63</v>
      </c>
      <c r="D273" s="62">
        <v>538100.79999999993</v>
      </c>
      <c r="E273" s="63">
        <v>0</v>
      </c>
      <c r="F273" s="64">
        <f t="shared" si="25"/>
        <v>0</v>
      </c>
    </row>
    <row r="274" spans="1:6" ht="38.25" x14ac:dyDescent="0.25">
      <c r="A274" s="158" t="s">
        <v>409</v>
      </c>
      <c r="B274" s="86" t="s">
        <v>410</v>
      </c>
      <c r="C274" s="87" t="s">
        <v>63</v>
      </c>
      <c r="D274" s="62">
        <v>4406860</v>
      </c>
      <c r="E274" s="63">
        <v>1</v>
      </c>
      <c r="F274" s="64">
        <f t="shared" si="25"/>
        <v>4406860</v>
      </c>
    </row>
    <row r="275" spans="1:6" ht="38.25" x14ac:dyDescent="0.25">
      <c r="A275" s="158" t="s">
        <v>411</v>
      </c>
      <c r="B275" s="86" t="s">
        <v>412</v>
      </c>
      <c r="C275" s="87" t="s">
        <v>63</v>
      </c>
      <c r="D275" s="62">
        <v>4406860</v>
      </c>
      <c r="E275" s="63">
        <v>0</v>
      </c>
      <c r="F275" s="64">
        <f t="shared" si="25"/>
        <v>0</v>
      </c>
    </row>
    <row r="276" spans="1:6" ht="25.5" x14ac:dyDescent="0.25">
      <c r="A276" s="158" t="s">
        <v>413</v>
      </c>
      <c r="B276" s="86" t="s">
        <v>414</v>
      </c>
      <c r="C276" s="87" t="s">
        <v>63</v>
      </c>
      <c r="D276" s="62">
        <v>426189.75</v>
      </c>
      <c r="E276" s="63">
        <v>4</v>
      </c>
      <c r="F276" s="64">
        <f t="shared" si="25"/>
        <v>1704759</v>
      </c>
    </row>
    <row r="277" spans="1:6" ht="25.5" x14ac:dyDescent="0.25">
      <c r="A277" s="158" t="s">
        <v>415</v>
      </c>
      <c r="B277" s="86" t="s">
        <v>416</v>
      </c>
      <c r="C277" s="87" t="s">
        <v>63</v>
      </c>
      <c r="D277" s="62">
        <v>556656</v>
      </c>
      <c r="E277" s="63">
        <v>0</v>
      </c>
      <c r="F277" s="64">
        <f t="shared" si="25"/>
        <v>0</v>
      </c>
    </row>
    <row r="278" spans="1:6" ht="38.25" x14ac:dyDescent="0.25">
      <c r="A278" s="158" t="s">
        <v>417</v>
      </c>
      <c r="B278" s="86" t="s">
        <v>418</v>
      </c>
      <c r="C278" s="87" t="s">
        <v>63</v>
      </c>
      <c r="D278" s="62">
        <v>4406860</v>
      </c>
      <c r="E278" s="63">
        <v>0</v>
      </c>
      <c r="F278" s="64">
        <f t="shared" si="25"/>
        <v>0</v>
      </c>
    </row>
    <row r="279" spans="1:6" ht="25.5" x14ac:dyDescent="0.25">
      <c r="A279" s="158" t="s">
        <v>419</v>
      </c>
      <c r="B279" s="86" t="s">
        <v>420</v>
      </c>
      <c r="C279" s="87" t="s">
        <v>63</v>
      </c>
      <c r="D279" s="62">
        <v>452283</v>
      </c>
      <c r="E279" s="63">
        <v>0</v>
      </c>
      <c r="F279" s="64">
        <f t="shared" si="25"/>
        <v>0</v>
      </c>
    </row>
    <row r="280" spans="1:6" ht="38.25" x14ac:dyDescent="0.25">
      <c r="A280" s="158" t="s">
        <v>421</v>
      </c>
      <c r="B280" s="86" t="s">
        <v>422</v>
      </c>
      <c r="C280" s="87" t="s">
        <v>63</v>
      </c>
      <c r="D280" s="62">
        <v>4406860</v>
      </c>
      <c r="E280" s="63">
        <v>0</v>
      </c>
      <c r="F280" s="64">
        <f t="shared" si="25"/>
        <v>0</v>
      </c>
    </row>
    <row r="281" spans="1:6" ht="38.25" x14ac:dyDescent="0.25">
      <c r="A281" s="158" t="s">
        <v>423</v>
      </c>
      <c r="B281" s="86" t="s">
        <v>424</v>
      </c>
      <c r="C281" s="87" t="s">
        <v>63</v>
      </c>
      <c r="D281" s="62">
        <v>2899250</v>
      </c>
      <c r="E281" s="63">
        <v>1</v>
      </c>
      <c r="F281" s="64">
        <f t="shared" si="25"/>
        <v>2899250</v>
      </c>
    </row>
    <row r="282" spans="1:6" ht="25.5" x14ac:dyDescent="0.25">
      <c r="A282" s="158" t="s">
        <v>425</v>
      </c>
      <c r="B282" s="86" t="s">
        <v>426</v>
      </c>
      <c r="C282" s="87" t="s">
        <v>63</v>
      </c>
      <c r="D282" s="62">
        <v>526503.79999999993</v>
      </c>
      <c r="E282" s="63">
        <v>0</v>
      </c>
      <c r="F282" s="64">
        <f t="shared" si="25"/>
        <v>0</v>
      </c>
    </row>
    <row r="283" spans="1:6" ht="25.5" x14ac:dyDescent="0.25">
      <c r="A283" s="158" t="s">
        <v>427</v>
      </c>
      <c r="B283" s="86" t="s">
        <v>428</v>
      </c>
      <c r="C283" s="87" t="s">
        <v>63</v>
      </c>
      <c r="D283" s="62">
        <v>430849.42459999997</v>
      </c>
      <c r="E283" s="63">
        <v>0</v>
      </c>
      <c r="F283" s="64">
        <f t="shared" si="25"/>
        <v>0</v>
      </c>
    </row>
    <row r="284" spans="1:6" ht="25.5" x14ac:dyDescent="0.25">
      <c r="A284" s="158" t="s">
        <v>429</v>
      </c>
      <c r="B284" s="86" t="s">
        <v>430</v>
      </c>
      <c r="C284" s="87" t="s">
        <v>63</v>
      </c>
      <c r="D284" s="62">
        <v>706582.01599999995</v>
      </c>
      <c r="E284" s="63">
        <v>0</v>
      </c>
      <c r="F284" s="64">
        <f t="shared" si="25"/>
        <v>0</v>
      </c>
    </row>
    <row r="285" spans="1:6" ht="25.5" x14ac:dyDescent="0.25">
      <c r="A285" s="158" t="s">
        <v>431</v>
      </c>
      <c r="B285" s="86" t="s">
        <v>432</v>
      </c>
      <c r="C285" s="87" t="s">
        <v>63</v>
      </c>
      <c r="D285" s="62">
        <v>903928.16499999992</v>
      </c>
      <c r="E285" s="63">
        <v>0</v>
      </c>
      <c r="F285" s="64">
        <f t="shared" si="25"/>
        <v>0</v>
      </c>
    </row>
    <row r="286" spans="1:6" ht="38.25" x14ac:dyDescent="0.25">
      <c r="A286" s="158" t="s">
        <v>433</v>
      </c>
      <c r="B286" s="86" t="s">
        <v>434</v>
      </c>
      <c r="C286" s="87" t="s">
        <v>63</v>
      </c>
      <c r="D286" s="62">
        <v>225228.8161</v>
      </c>
      <c r="E286" s="63">
        <v>1</v>
      </c>
      <c r="F286" s="64">
        <f t="shared" si="25"/>
        <v>225228.8161</v>
      </c>
    </row>
    <row r="287" spans="1:6" x14ac:dyDescent="0.25">
      <c r="A287" s="158" t="s">
        <v>435</v>
      </c>
      <c r="B287" s="86" t="s">
        <v>436</v>
      </c>
      <c r="C287" s="87" t="s">
        <v>63</v>
      </c>
      <c r="D287" s="62">
        <v>14284.024899999999</v>
      </c>
      <c r="E287" s="63">
        <v>7</v>
      </c>
      <c r="F287" s="64">
        <f t="shared" si="25"/>
        <v>99988.174299999984</v>
      </c>
    </row>
    <row r="288" spans="1:6" x14ac:dyDescent="0.25">
      <c r="A288" s="158" t="s">
        <v>437</v>
      </c>
      <c r="B288" s="86" t="s">
        <v>438</v>
      </c>
      <c r="C288" s="87" t="s">
        <v>63</v>
      </c>
      <c r="D288" s="62">
        <v>199680.6251</v>
      </c>
      <c r="E288" s="63">
        <v>4</v>
      </c>
      <c r="F288" s="64">
        <f t="shared" si="25"/>
        <v>798722.50040000002</v>
      </c>
    </row>
    <row r="289" spans="1:6" ht="25.5" x14ac:dyDescent="0.25">
      <c r="A289" s="158" t="s">
        <v>439</v>
      </c>
      <c r="B289" s="86" t="s">
        <v>440</v>
      </c>
      <c r="C289" s="87" t="s">
        <v>68</v>
      </c>
      <c r="D289" s="62">
        <v>27893.1044</v>
      </c>
      <c r="E289" s="63">
        <v>0</v>
      </c>
      <c r="F289" s="64">
        <f t="shared" si="25"/>
        <v>0</v>
      </c>
    </row>
    <row r="290" spans="1:6" ht="25.5" x14ac:dyDescent="0.25">
      <c r="A290" s="158" t="s">
        <v>441</v>
      </c>
      <c r="B290" s="86" t="s">
        <v>442</v>
      </c>
      <c r="C290" s="87" t="s">
        <v>68</v>
      </c>
      <c r="D290" s="62">
        <v>31729.392</v>
      </c>
      <c r="E290" s="63">
        <v>2950</v>
      </c>
      <c r="F290" s="64">
        <f t="shared" si="25"/>
        <v>93601706.400000006</v>
      </c>
    </row>
    <row r="291" spans="1:6" ht="25.5" x14ac:dyDescent="0.25">
      <c r="A291" s="158" t="s">
        <v>443</v>
      </c>
      <c r="B291" s="86" t="s">
        <v>444</v>
      </c>
      <c r="C291" s="87" t="s">
        <v>68</v>
      </c>
      <c r="D291" s="62">
        <v>18411.397199999999</v>
      </c>
      <c r="E291" s="63">
        <v>0</v>
      </c>
      <c r="F291" s="64">
        <f t="shared" si="25"/>
        <v>0</v>
      </c>
    </row>
    <row r="292" spans="1:6" ht="25.5" x14ac:dyDescent="0.25">
      <c r="A292" s="158" t="s">
        <v>445</v>
      </c>
      <c r="B292" s="86" t="s">
        <v>446</v>
      </c>
      <c r="C292" s="87" t="s">
        <v>68</v>
      </c>
      <c r="D292" s="62">
        <v>33841.205699999999</v>
      </c>
      <c r="E292" s="63">
        <v>0</v>
      </c>
      <c r="F292" s="64">
        <f t="shared" si="25"/>
        <v>0</v>
      </c>
    </row>
    <row r="293" spans="1:6" ht="25.5" x14ac:dyDescent="0.25">
      <c r="A293" s="158" t="s">
        <v>447</v>
      </c>
      <c r="B293" s="86" t="s">
        <v>448</v>
      </c>
      <c r="C293" s="87" t="s">
        <v>68</v>
      </c>
      <c r="D293" s="62">
        <v>123305.10249999999</v>
      </c>
      <c r="E293" s="63">
        <v>0</v>
      </c>
      <c r="F293" s="64">
        <f t="shared" si="25"/>
        <v>0</v>
      </c>
    </row>
    <row r="294" spans="1:6" ht="25.5" x14ac:dyDescent="0.25">
      <c r="A294" s="158" t="s">
        <v>449</v>
      </c>
      <c r="B294" s="86" t="s">
        <v>450</v>
      </c>
      <c r="C294" s="87" t="s">
        <v>68</v>
      </c>
      <c r="D294" s="62">
        <v>211739.1857</v>
      </c>
      <c r="E294" s="63">
        <v>1970</v>
      </c>
      <c r="F294" s="64">
        <f t="shared" si="25"/>
        <v>417126195.829</v>
      </c>
    </row>
    <row r="295" spans="1:6" ht="25.5" x14ac:dyDescent="0.25">
      <c r="A295" s="158" t="s">
        <v>451</v>
      </c>
      <c r="B295" s="86" t="s">
        <v>452</v>
      </c>
      <c r="C295" s="87" t="s">
        <v>68</v>
      </c>
      <c r="D295" s="62">
        <v>316119.14389999997</v>
      </c>
      <c r="E295" s="63">
        <v>450</v>
      </c>
      <c r="F295" s="64">
        <f t="shared" si="25"/>
        <v>142253614.755</v>
      </c>
    </row>
    <row r="296" spans="1:6" ht="25.5" x14ac:dyDescent="0.25">
      <c r="A296" s="158" t="s">
        <v>453</v>
      </c>
      <c r="B296" s="86" t="s">
        <v>454</v>
      </c>
      <c r="C296" s="87" t="s">
        <v>68</v>
      </c>
      <c r="D296" s="62">
        <v>4169238.6296999999</v>
      </c>
      <c r="E296" s="63">
        <v>0</v>
      </c>
      <c r="F296" s="64">
        <f t="shared" si="25"/>
        <v>0</v>
      </c>
    </row>
    <row r="297" spans="1:6" ht="25.5" x14ac:dyDescent="0.25">
      <c r="A297" s="158" t="s">
        <v>455</v>
      </c>
      <c r="B297" s="86" t="s">
        <v>456</v>
      </c>
      <c r="C297" s="87" t="s">
        <v>68</v>
      </c>
      <c r="D297" s="62">
        <v>259381.98109999998</v>
      </c>
      <c r="E297" s="63">
        <v>0</v>
      </c>
      <c r="F297" s="64">
        <f t="shared" si="25"/>
        <v>0</v>
      </c>
    </row>
    <row r="298" spans="1:6" ht="25.5" x14ac:dyDescent="0.25">
      <c r="A298" s="158" t="s">
        <v>457</v>
      </c>
      <c r="B298" s="86" t="s">
        <v>458</v>
      </c>
      <c r="C298" s="87" t="s">
        <v>68</v>
      </c>
      <c r="D298" s="62">
        <v>211818.0453</v>
      </c>
      <c r="E298" s="63">
        <v>450.79999999999995</v>
      </c>
      <c r="F298" s="64">
        <f t="shared" si="25"/>
        <v>95487574.821239993</v>
      </c>
    </row>
    <row r="299" spans="1:6" ht="25.5" x14ac:dyDescent="0.25">
      <c r="A299" s="158" t="s">
        <v>459</v>
      </c>
      <c r="B299" s="86" t="s">
        <v>460</v>
      </c>
      <c r="C299" s="87" t="s">
        <v>68</v>
      </c>
      <c r="D299" s="62">
        <v>211818.0453</v>
      </c>
      <c r="E299" s="63">
        <v>450.79999999999995</v>
      </c>
      <c r="F299" s="64">
        <f t="shared" si="25"/>
        <v>95487574.821239993</v>
      </c>
    </row>
    <row r="300" spans="1:6" ht="25.5" x14ac:dyDescent="0.25">
      <c r="A300" s="158" t="s">
        <v>461</v>
      </c>
      <c r="B300" s="86" t="s">
        <v>462</v>
      </c>
      <c r="C300" s="87" t="s">
        <v>68</v>
      </c>
      <c r="D300" s="62">
        <v>211739.1857</v>
      </c>
      <c r="E300" s="63">
        <v>0</v>
      </c>
      <c r="F300" s="64">
        <f t="shared" si="25"/>
        <v>0</v>
      </c>
    </row>
    <row r="301" spans="1:6" x14ac:dyDescent="0.25">
      <c r="A301" s="158" t="s">
        <v>463</v>
      </c>
      <c r="B301" s="86" t="s">
        <v>464</v>
      </c>
      <c r="C301" s="87" t="s">
        <v>68</v>
      </c>
      <c r="D301" s="62">
        <v>105040.98719999999</v>
      </c>
      <c r="E301" s="63">
        <v>1650</v>
      </c>
      <c r="F301" s="64">
        <f t="shared" si="25"/>
        <v>173317628.88</v>
      </c>
    </row>
    <row r="302" spans="1:6" x14ac:dyDescent="0.25">
      <c r="A302" s="158" t="s">
        <v>465</v>
      </c>
      <c r="B302" s="86" t="s">
        <v>466</v>
      </c>
      <c r="C302" s="87" t="s">
        <v>68</v>
      </c>
      <c r="D302" s="62">
        <v>187335.61859999999</v>
      </c>
      <c r="E302" s="63">
        <v>550</v>
      </c>
      <c r="F302" s="64">
        <f t="shared" si="25"/>
        <v>103034590.22999999</v>
      </c>
    </row>
    <row r="303" spans="1:6" ht="38.25" x14ac:dyDescent="0.25">
      <c r="A303" s="158" t="s">
        <v>467</v>
      </c>
      <c r="B303" s="86" t="s">
        <v>468</v>
      </c>
      <c r="C303" s="87" t="s">
        <v>63</v>
      </c>
      <c r="D303" s="62">
        <v>5288232</v>
      </c>
      <c r="E303" s="63">
        <v>1</v>
      </c>
      <c r="F303" s="64">
        <f t="shared" si="25"/>
        <v>5288232</v>
      </c>
    </row>
    <row r="304" spans="1:6" ht="25.5" x14ac:dyDescent="0.25">
      <c r="A304" s="158" t="s">
        <v>469</v>
      </c>
      <c r="B304" s="86" t="s">
        <v>470</v>
      </c>
      <c r="C304" s="87" t="s">
        <v>63</v>
      </c>
      <c r="D304" s="62">
        <v>5527650.9052999998</v>
      </c>
      <c r="E304" s="63">
        <v>0</v>
      </c>
      <c r="F304" s="64">
        <f t="shared" si="25"/>
        <v>0</v>
      </c>
    </row>
    <row r="305" spans="1:6" ht="25.5" x14ac:dyDescent="0.25">
      <c r="A305" s="158" t="s">
        <v>471</v>
      </c>
      <c r="B305" s="86" t="s">
        <v>472</v>
      </c>
      <c r="C305" s="87" t="s">
        <v>63</v>
      </c>
      <c r="D305" s="62">
        <v>118817.06349999999</v>
      </c>
      <c r="E305" s="63">
        <v>3</v>
      </c>
      <c r="F305" s="64">
        <f t="shared" si="25"/>
        <v>356451.19049999997</v>
      </c>
    </row>
    <row r="306" spans="1:6" ht="38.25" x14ac:dyDescent="0.25">
      <c r="A306" s="158" t="s">
        <v>473</v>
      </c>
      <c r="B306" s="86" t="s">
        <v>474</v>
      </c>
      <c r="C306" s="87" t="s">
        <v>63</v>
      </c>
      <c r="D306" s="62">
        <v>83078.588600000003</v>
      </c>
      <c r="E306" s="63">
        <v>0</v>
      </c>
      <c r="F306" s="64">
        <f t="shared" si="25"/>
        <v>0</v>
      </c>
    </row>
    <row r="307" spans="1:6" ht="25.5" x14ac:dyDescent="0.25">
      <c r="A307" s="158" t="s">
        <v>475</v>
      </c>
      <c r="B307" s="86" t="s">
        <v>476</v>
      </c>
      <c r="C307" s="87" t="s">
        <v>63</v>
      </c>
      <c r="D307" s="62">
        <v>54668.257999999994</v>
      </c>
      <c r="E307" s="63">
        <v>9</v>
      </c>
      <c r="F307" s="64">
        <f t="shared" si="25"/>
        <v>492014.32199999993</v>
      </c>
    </row>
    <row r="308" spans="1:6" ht="25.5" x14ac:dyDescent="0.25">
      <c r="A308" s="158" t="s">
        <v>477</v>
      </c>
      <c r="B308" s="86" t="s">
        <v>478</v>
      </c>
      <c r="C308" s="87" t="s">
        <v>63</v>
      </c>
      <c r="D308" s="62">
        <v>109335.3563</v>
      </c>
      <c r="E308" s="63">
        <v>17</v>
      </c>
      <c r="F308" s="64">
        <f t="shared" si="25"/>
        <v>1858701.0571000001</v>
      </c>
    </row>
    <row r="309" spans="1:6" ht="25.5" x14ac:dyDescent="0.25">
      <c r="A309" s="158" t="s">
        <v>479</v>
      </c>
      <c r="B309" s="86" t="s">
        <v>480</v>
      </c>
      <c r="C309" s="87" t="s">
        <v>63</v>
      </c>
      <c r="D309" s="62">
        <v>162576.02359999999</v>
      </c>
      <c r="E309" s="63">
        <v>2</v>
      </c>
      <c r="F309" s="64">
        <f t="shared" si="25"/>
        <v>325152.04719999997</v>
      </c>
    </row>
    <row r="310" spans="1:6" x14ac:dyDescent="0.25">
      <c r="A310" s="158" t="s">
        <v>481</v>
      </c>
      <c r="B310" s="86" t="s">
        <v>482</v>
      </c>
      <c r="C310" s="87" t="s">
        <v>63</v>
      </c>
      <c r="D310" s="62">
        <v>361319.61109999998</v>
      </c>
      <c r="E310" s="63">
        <v>2</v>
      </c>
      <c r="F310" s="64">
        <f t="shared" si="25"/>
        <v>722639.22219999996</v>
      </c>
    </row>
    <row r="311" spans="1:6" ht="25.5" x14ac:dyDescent="0.25">
      <c r="A311" s="158" t="s">
        <v>483</v>
      </c>
      <c r="B311" s="86" t="s">
        <v>484</v>
      </c>
      <c r="C311" s="87" t="s">
        <v>63</v>
      </c>
      <c r="D311" s="62">
        <v>306717.45600000001</v>
      </c>
      <c r="E311" s="63">
        <v>10</v>
      </c>
      <c r="F311" s="64">
        <f t="shared" si="25"/>
        <v>3067174.56</v>
      </c>
    </row>
    <row r="312" spans="1:6" ht="25.5" x14ac:dyDescent="0.25">
      <c r="A312" s="158" t="s">
        <v>485</v>
      </c>
      <c r="B312" s="86" t="s">
        <v>484</v>
      </c>
      <c r="C312" s="87" t="s">
        <v>63</v>
      </c>
      <c r="D312" s="62">
        <v>306717.45600000001</v>
      </c>
      <c r="E312" s="63">
        <v>0</v>
      </c>
      <c r="F312" s="64">
        <f t="shared" si="25"/>
        <v>0</v>
      </c>
    </row>
    <row r="313" spans="1:6" ht="25.5" x14ac:dyDescent="0.25">
      <c r="A313" s="158" t="s">
        <v>486</v>
      </c>
      <c r="B313" s="86" t="s">
        <v>484</v>
      </c>
      <c r="C313" s="87" t="s">
        <v>63</v>
      </c>
      <c r="D313" s="62">
        <v>306717.45600000001</v>
      </c>
      <c r="E313" s="63">
        <v>0</v>
      </c>
      <c r="F313" s="64">
        <f t="shared" si="25"/>
        <v>0</v>
      </c>
    </row>
    <row r="314" spans="1:6" ht="25.5" x14ac:dyDescent="0.25">
      <c r="A314" s="158" t="s">
        <v>487</v>
      </c>
      <c r="B314" s="86" t="s">
        <v>484</v>
      </c>
      <c r="C314" s="87" t="s">
        <v>63</v>
      </c>
      <c r="D314" s="62">
        <v>306717.45600000001</v>
      </c>
      <c r="E314" s="63">
        <v>0</v>
      </c>
      <c r="F314" s="64">
        <f t="shared" si="25"/>
        <v>0</v>
      </c>
    </row>
    <row r="315" spans="1:6" ht="25.5" x14ac:dyDescent="0.25">
      <c r="A315" s="158" t="s">
        <v>488</v>
      </c>
      <c r="B315" s="86" t="s">
        <v>484</v>
      </c>
      <c r="C315" s="87" t="s">
        <v>63</v>
      </c>
      <c r="D315" s="62">
        <v>306717.45600000001</v>
      </c>
      <c r="E315" s="63">
        <v>2</v>
      </c>
      <c r="F315" s="64">
        <f t="shared" si="25"/>
        <v>613434.91200000001</v>
      </c>
    </row>
    <row r="316" spans="1:6" ht="25.5" x14ac:dyDescent="0.25">
      <c r="A316" s="158" t="s">
        <v>489</v>
      </c>
      <c r="B316" s="86" t="s">
        <v>484</v>
      </c>
      <c r="C316" s="87" t="s">
        <v>63</v>
      </c>
      <c r="D316" s="62">
        <v>306717.45600000001</v>
      </c>
      <c r="E316" s="63">
        <v>2</v>
      </c>
      <c r="F316" s="64">
        <f t="shared" si="25"/>
        <v>613434.91200000001</v>
      </c>
    </row>
    <row r="317" spans="1:6" ht="25.5" x14ac:dyDescent="0.25">
      <c r="A317" s="158" t="s">
        <v>490</v>
      </c>
      <c r="B317" s="86" t="s">
        <v>484</v>
      </c>
      <c r="C317" s="87" t="s">
        <v>63</v>
      </c>
      <c r="D317" s="62">
        <v>306717.45600000001</v>
      </c>
      <c r="E317" s="63">
        <v>13</v>
      </c>
      <c r="F317" s="64">
        <f t="shared" si="25"/>
        <v>3987326.9280000003</v>
      </c>
    </row>
    <row r="318" spans="1:6" ht="25.5" x14ac:dyDescent="0.25">
      <c r="A318" s="158" t="s">
        <v>491</v>
      </c>
      <c r="B318" s="86" t="s">
        <v>484</v>
      </c>
      <c r="C318" s="87" t="s">
        <v>63</v>
      </c>
      <c r="D318" s="62">
        <v>306717.45600000001</v>
      </c>
      <c r="E318" s="63">
        <v>14</v>
      </c>
      <c r="F318" s="64">
        <f t="shared" si="25"/>
        <v>4294044.3839999996</v>
      </c>
    </row>
    <row r="319" spans="1:6" ht="25.5" x14ac:dyDescent="0.25">
      <c r="A319" s="158" t="s">
        <v>492</v>
      </c>
      <c r="B319" s="86" t="s">
        <v>484</v>
      </c>
      <c r="C319" s="87" t="s">
        <v>63</v>
      </c>
      <c r="D319" s="62">
        <v>306717.45600000001</v>
      </c>
      <c r="E319" s="63">
        <v>37</v>
      </c>
      <c r="F319" s="64">
        <f t="shared" si="25"/>
        <v>11348545.872</v>
      </c>
    </row>
    <row r="320" spans="1:6" x14ac:dyDescent="0.25">
      <c r="A320" s="158" t="s">
        <v>493</v>
      </c>
      <c r="B320" s="86" t="s">
        <v>494</v>
      </c>
      <c r="C320" s="87" t="s">
        <v>63</v>
      </c>
      <c r="D320" s="62">
        <v>16416.713199999998</v>
      </c>
      <c r="E320" s="63">
        <v>38</v>
      </c>
      <c r="F320" s="64">
        <f t="shared" si="25"/>
        <v>623835.10159999994</v>
      </c>
    </row>
    <row r="321" spans="1:6" x14ac:dyDescent="0.25">
      <c r="A321" s="158" t="s">
        <v>495</v>
      </c>
      <c r="B321" s="86" t="s">
        <v>494</v>
      </c>
      <c r="C321" s="87" t="s">
        <v>63</v>
      </c>
      <c r="D321" s="62">
        <v>16416.713199999998</v>
      </c>
      <c r="E321" s="63">
        <v>0</v>
      </c>
      <c r="F321" s="64">
        <f t="shared" si="25"/>
        <v>0</v>
      </c>
    </row>
    <row r="322" spans="1:6" x14ac:dyDescent="0.25">
      <c r="A322" s="158" t="s">
        <v>496</v>
      </c>
      <c r="B322" s="86" t="s">
        <v>494</v>
      </c>
      <c r="C322" s="87" t="s">
        <v>63</v>
      </c>
      <c r="D322" s="62">
        <v>16416.713199999998</v>
      </c>
      <c r="E322" s="63">
        <v>0</v>
      </c>
      <c r="F322" s="64">
        <f t="shared" si="25"/>
        <v>0</v>
      </c>
    </row>
    <row r="323" spans="1:6" x14ac:dyDescent="0.25">
      <c r="A323" s="158" t="s">
        <v>497</v>
      </c>
      <c r="B323" s="86" t="s">
        <v>498</v>
      </c>
      <c r="C323" s="87" t="s">
        <v>68</v>
      </c>
      <c r="D323" s="62">
        <v>892.96899999999994</v>
      </c>
      <c r="E323" s="63">
        <v>872.27224000000001</v>
      </c>
      <c r="F323" s="64">
        <f t="shared" si="25"/>
        <v>778912.06988055992</v>
      </c>
    </row>
    <row r="324" spans="1:6" x14ac:dyDescent="0.25">
      <c r="A324" s="158" t="s">
        <v>499</v>
      </c>
      <c r="B324" s="86" t="s">
        <v>500</v>
      </c>
      <c r="C324" s="87" t="s">
        <v>68</v>
      </c>
      <c r="D324" s="62">
        <v>892.96899999999994</v>
      </c>
      <c r="E324" s="63">
        <v>122.17967999999999</v>
      </c>
      <c r="F324" s="64">
        <f t="shared" si="25"/>
        <v>109102.66666991998</v>
      </c>
    </row>
    <row r="325" spans="1:6" x14ac:dyDescent="0.25">
      <c r="A325" s="158" t="s">
        <v>501</v>
      </c>
      <c r="B325" s="86" t="s">
        <v>502</v>
      </c>
      <c r="C325" s="87" t="s">
        <v>68</v>
      </c>
      <c r="D325" s="62">
        <v>892.96899999999994</v>
      </c>
      <c r="E325" s="63">
        <v>1050</v>
      </c>
      <c r="F325" s="64">
        <f t="shared" si="25"/>
        <v>937617.45</v>
      </c>
    </row>
    <row r="326" spans="1:6" x14ac:dyDescent="0.25">
      <c r="A326" s="158" t="s">
        <v>503</v>
      </c>
      <c r="B326" s="86" t="s">
        <v>504</v>
      </c>
      <c r="C326" s="87" t="s">
        <v>68</v>
      </c>
      <c r="D326" s="62">
        <v>892.96899999999994</v>
      </c>
      <c r="E326" s="63">
        <v>1300</v>
      </c>
      <c r="F326" s="64">
        <f t="shared" si="25"/>
        <v>1160859.7</v>
      </c>
    </row>
    <row r="327" spans="1:6" x14ac:dyDescent="0.25">
      <c r="A327" s="158" t="s">
        <v>505</v>
      </c>
      <c r="B327" s="86" t="s">
        <v>506</v>
      </c>
      <c r="C327" s="87" t="s">
        <v>68</v>
      </c>
      <c r="D327" s="62">
        <v>892.96899999999994</v>
      </c>
      <c r="E327" s="63">
        <v>850</v>
      </c>
      <c r="F327" s="64">
        <f t="shared" si="25"/>
        <v>759023.64999999991</v>
      </c>
    </row>
    <row r="328" spans="1:6" x14ac:dyDescent="0.25">
      <c r="A328" s="158" t="s">
        <v>507</v>
      </c>
      <c r="B328" s="86" t="s">
        <v>508</v>
      </c>
      <c r="C328" s="87" t="s">
        <v>68</v>
      </c>
      <c r="D328" s="62">
        <v>892.96899999999994</v>
      </c>
      <c r="E328" s="63">
        <v>1030</v>
      </c>
      <c r="F328" s="64">
        <f t="shared" si="25"/>
        <v>919758.07</v>
      </c>
    </row>
    <row r="329" spans="1:6" x14ac:dyDescent="0.25">
      <c r="A329" s="158" t="s">
        <v>509</v>
      </c>
      <c r="B329" s="86" t="s">
        <v>510</v>
      </c>
      <c r="C329" s="87" t="s">
        <v>68</v>
      </c>
      <c r="D329" s="62">
        <v>120918.4399</v>
      </c>
      <c r="E329" s="63">
        <v>0</v>
      </c>
      <c r="F329" s="64">
        <f t="shared" si="25"/>
        <v>0</v>
      </c>
    </row>
    <row r="330" spans="1:6" x14ac:dyDescent="0.25">
      <c r="A330" s="158" t="s">
        <v>511</v>
      </c>
      <c r="B330" s="86" t="s">
        <v>512</v>
      </c>
      <c r="C330" s="87" t="s">
        <v>68</v>
      </c>
      <c r="D330" s="62">
        <v>61901.306899999996</v>
      </c>
      <c r="E330" s="63">
        <v>0</v>
      </c>
      <c r="F330" s="64">
        <f t="shared" si="25"/>
        <v>0</v>
      </c>
    </row>
    <row r="331" spans="1:6" x14ac:dyDescent="0.25">
      <c r="A331" s="158" t="s">
        <v>513</v>
      </c>
      <c r="B331" s="86" t="s">
        <v>514</v>
      </c>
      <c r="C331" s="87" t="s">
        <v>68</v>
      </c>
      <c r="D331" s="62">
        <v>64914.207499999997</v>
      </c>
      <c r="E331" s="63">
        <v>0</v>
      </c>
      <c r="F331" s="64">
        <f t="shared" si="25"/>
        <v>0</v>
      </c>
    </row>
    <row r="332" spans="1:6" x14ac:dyDescent="0.25">
      <c r="A332" s="158" t="s">
        <v>515</v>
      </c>
      <c r="B332" s="86" t="s">
        <v>516</v>
      </c>
      <c r="C332" s="87" t="s">
        <v>68</v>
      </c>
      <c r="D332" s="62">
        <v>87668.681199999992</v>
      </c>
      <c r="E332" s="63">
        <v>0</v>
      </c>
      <c r="F332" s="64">
        <f t="shared" ref="F332:F395" si="26">+D332*E332</f>
        <v>0</v>
      </c>
    </row>
    <row r="333" spans="1:6" x14ac:dyDescent="0.25">
      <c r="A333" s="158" t="s">
        <v>517</v>
      </c>
      <c r="B333" s="86" t="s">
        <v>518</v>
      </c>
      <c r="C333" s="87" t="s">
        <v>68</v>
      </c>
      <c r="D333" s="62">
        <v>73461.196499999991</v>
      </c>
      <c r="E333" s="63">
        <v>0</v>
      </c>
      <c r="F333" s="64">
        <f t="shared" si="26"/>
        <v>0</v>
      </c>
    </row>
    <row r="334" spans="1:6" x14ac:dyDescent="0.25">
      <c r="A334" s="158" t="s">
        <v>519</v>
      </c>
      <c r="B334" s="86" t="s">
        <v>520</v>
      </c>
      <c r="C334" s="87" t="s">
        <v>68</v>
      </c>
      <c r="D334" s="62">
        <v>56071.494999999995</v>
      </c>
      <c r="E334" s="63">
        <v>0</v>
      </c>
      <c r="F334" s="64">
        <f t="shared" si="26"/>
        <v>0</v>
      </c>
    </row>
    <row r="335" spans="1:6" x14ac:dyDescent="0.25">
      <c r="A335" s="158" t="s">
        <v>521</v>
      </c>
      <c r="B335" s="86" t="s">
        <v>522</v>
      </c>
      <c r="C335" s="87" t="s">
        <v>68</v>
      </c>
      <c r="D335" s="62">
        <v>65996.207599999994</v>
      </c>
      <c r="E335" s="63">
        <v>0</v>
      </c>
      <c r="F335" s="64">
        <f t="shared" si="26"/>
        <v>0</v>
      </c>
    </row>
    <row r="336" spans="1:6" x14ac:dyDescent="0.25">
      <c r="A336" s="158" t="s">
        <v>523</v>
      </c>
      <c r="B336" s="86" t="s">
        <v>524</v>
      </c>
      <c r="C336" s="87" t="s">
        <v>68</v>
      </c>
      <c r="D336" s="62">
        <v>119675.24149999999</v>
      </c>
      <c r="E336" s="63">
        <v>0</v>
      </c>
      <c r="F336" s="64">
        <f t="shared" si="26"/>
        <v>0</v>
      </c>
    </row>
    <row r="337" spans="1:6" x14ac:dyDescent="0.25">
      <c r="A337" s="158" t="s">
        <v>525</v>
      </c>
      <c r="B337" s="86" t="s">
        <v>526</v>
      </c>
      <c r="C337" s="87" t="s">
        <v>68</v>
      </c>
      <c r="D337" s="62">
        <v>99142.752999999997</v>
      </c>
      <c r="E337" s="63">
        <v>0</v>
      </c>
      <c r="F337" s="64">
        <f t="shared" si="26"/>
        <v>0</v>
      </c>
    </row>
    <row r="338" spans="1:6" x14ac:dyDescent="0.25">
      <c r="A338" s="158" t="s">
        <v>527</v>
      </c>
      <c r="B338" s="86" t="s">
        <v>528</v>
      </c>
      <c r="C338" s="87" t="s">
        <v>68</v>
      </c>
      <c r="D338" s="62">
        <v>99142.752999999997</v>
      </c>
      <c r="E338" s="63">
        <v>0</v>
      </c>
      <c r="F338" s="64">
        <f t="shared" si="26"/>
        <v>0</v>
      </c>
    </row>
    <row r="339" spans="1:6" x14ac:dyDescent="0.25">
      <c r="A339" s="158" t="s">
        <v>529</v>
      </c>
      <c r="B339" s="86" t="s">
        <v>530</v>
      </c>
      <c r="C339" s="87" t="s">
        <v>68</v>
      </c>
      <c r="D339" s="62">
        <v>62455.643499999998</v>
      </c>
      <c r="E339" s="63">
        <v>0</v>
      </c>
      <c r="F339" s="64">
        <f t="shared" si="26"/>
        <v>0</v>
      </c>
    </row>
    <row r="340" spans="1:6" x14ac:dyDescent="0.25">
      <c r="A340" s="158" t="s">
        <v>531</v>
      </c>
      <c r="B340" s="86" t="s">
        <v>532</v>
      </c>
      <c r="C340" s="87" t="s">
        <v>68</v>
      </c>
      <c r="D340" s="62">
        <v>59853.276699999995</v>
      </c>
      <c r="E340" s="63">
        <v>0</v>
      </c>
      <c r="F340" s="64">
        <f t="shared" si="26"/>
        <v>0</v>
      </c>
    </row>
    <row r="341" spans="1:6" x14ac:dyDescent="0.25">
      <c r="A341" s="158" t="s">
        <v>533</v>
      </c>
      <c r="B341" s="86" t="s">
        <v>534</v>
      </c>
      <c r="C341" s="87" t="s">
        <v>68</v>
      </c>
      <c r="D341" s="62">
        <v>59853.276699999995</v>
      </c>
      <c r="E341" s="63">
        <v>0</v>
      </c>
      <c r="F341" s="64">
        <f t="shared" si="26"/>
        <v>0</v>
      </c>
    </row>
    <row r="342" spans="1:6" x14ac:dyDescent="0.25">
      <c r="A342" s="158" t="s">
        <v>535</v>
      </c>
      <c r="B342" s="86" t="s">
        <v>536</v>
      </c>
      <c r="C342" s="87" t="s">
        <v>537</v>
      </c>
      <c r="D342" s="62">
        <v>37722.721599999997</v>
      </c>
      <c r="E342" s="63">
        <v>0</v>
      </c>
      <c r="F342" s="64">
        <f t="shared" si="26"/>
        <v>0</v>
      </c>
    </row>
    <row r="343" spans="1:6" x14ac:dyDescent="0.25">
      <c r="A343" s="158" t="s">
        <v>538</v>
      </c>
      <c r="B343" s="86" t="s">
        <v>539</v>
      </c>
      <c r="C343" s="87" t="s">
        <v>537</v>
      </c>
      <c r="D343" s="62">
        <v>37722.721599999997</v>
      </c>
      <c r="E343" s="63">
        <v>0</v>
      </c>
      <c r="F343" s="64">
        <f t="shared" si="26"/>
        <v>0</v>
      </c>
    </row>
    <row r="344" spans="1:6" x14ac:dyDescent="0.25">
      <c r="A344" s="158" t="s">
        <v>540</v>
      </c>
      <c r="B344" s="86" t="s">
        <v>541</v>
      </c>
      <c r="C344" s="87" t="s">
        <v>542</v>
      </c>
      <c r="D344" s="62">
        <v>37722.721599999997</v>
      </c>
      <c r="E344" s="63">
        <v>0</v>
      </c>
      <c r="F344" s="64">
        <f t="shared" si="26"/>
        <v>0</v>
      </c>
    </row>
    <row r="345" spans="1:6" x14ac:dyDescent="0.25">
      <c r="A345" s="158" t="s">
        <v>543</v>
      </c>
      <c r="B345" s="86" t="s">
        <v>544</v>
      </c>
      <c r="C345" s="87" t="s">
        <v>542</v>
      </c>
      <c r="D345" s="62">
        <v>37722.721599999997</v>
      </c>
      <c r="E345" s="63">
        <v>0</v>
      </c>
      <c r="F345" s="64">
        <f t="shared" si="26"/>
        <v>0</v>
      </c>
    </row>
    <row r="346" spans="1:6" x14ac:dyDescent="0.25">
      <c r="A346" s="158" t="s">
        <v>545</v>
      </c>
      <c r="B346" s="86" t="s">
        <v>546</v>
      </c>
      <c r="C346" s="87" t="s">
        <v>542</v>
      </c>
      <c r="D346" s="62">
        <v>37722.721599999997</v>
      </c>
      <c r="E346" s="63">
        <v>0</v>
      </c>
      <c r="F346" s="64">
        <f t="shared" si="26"/>
        <v>0</v>
      </c>
    </row>
    <row r="347" spans="1:6" x14ac:dyDescent="0.25">
      <c r="A347" s="158" t="s">
        <v>547</v>
      </c>
      <c r="B347" s="86" t="s">
        <v>548</v>
      </c>
      <c r="C347" s="87" t="s">
        <v>542</v>
      </c>
      <c r="D347" s="62">
        <v>37722.721599999997</v>
      </c>
      <c r="E347" s="63">
        <v>0</v>
      </c>
      <c r="F347" s="64">
        <f t="shared" si="26"/>
        <v>0</v>
      </c>
    </row>
    <row r="348" spans="1:6" x14ac:dyDescent="0.25">
      <c r="A348" s="158" t="s">
        <v>549</v>
      </c>
      <c r="B348" s="86" t="s">
        <v>550</v>
      </c>
      <c r="C348" s="87" t="s">
        <v>542</v>
      </c>
      <c r="D348" s="62">
        <v>37722.721599999997</v>
      </c>
      <c r="E348" s="63">
        <v>0</v>
      </c>
      <c r="F348" s="64">
        <f t="shared" si="26"/>
        <v>0</v>
      </c>
    </row>
    <row r="349" spans="1:6" x14ac:dyDescent="0.25">
      <c r="A349" s="158" t="s">
        <v>551</v>
      </c>
      <c r="B349" s="86" t="s">
        <v>552</v>
      </c>
      <c r="C349" s="87" t="s">
        <v>542</v>
      </c>
      <c r="D349" s="62">
        <v>37722.721599999997</v>
      </c>
      <c r="E349" s="63">
        <v>0</v>
      </c>
      <c r="F349" s="64">
        <f t="shared" si="26"/>
        <v>0</v>
      </c>
    </row>
    <row r="350" spans="1:6" x14ac:dyDescent="0.25">
      <c r="A350" s="158" t="s">
        <v>553</v>
      </c>
      <c r="B350" s="86" t="s">
        <v>554</v>
      </c>
      <c r="C350" s="87" t="s">
        <v>537</v>
      </c>
      <c r="D350" s="62">
        <v>1727.953</v>
      </c>
      <c r="E350" s="63">
        <v>0</v>
      </c>
      <c r="F350" s="64">
        <f t="shared" si="26"/>
        <v>0</v>
      </c>
    </row>
    <row r="351" spans="1:6" x14ac:dyDescent="0.25">
      <c r="A351" s="158" t="s">
        <v>555</v>
      </c>
      <c r="B351" s="86" t="s">
        <v>556</v>
      </c>
      <c r="C351" s="87" t="s">
        <v>537</v>
      </c>
      <c r="D351" s="62">
        <v>1727.953</v>
      </c>
      <c r="E351" s="63">
        <v>0</v>
      </c>
      <c r="F351" s="64">
        <f t="shared" si="26"/>
        <v>0</v>
      </c>
    </row>
    <row r="352" spans="1:6" x14ac:dyDescent="0.25">
      <c r="A352" s="158" t="s">
        <v>557</v>
      </c>
      <c r="B352" s="86" t="s">
        <v>558</v>
      </c>
      <c r="C352" s="87" t="s">
        <v>537</v>
      </c>
      <c r="D352" s="62">
        <v>1727.953</v>
      </c>
      <c r="E352" s="63">
        <v>0</v>
      </c>
      <c r="F352" s="64">
        <f t="shared" si="26"/>
        <v>0</v>
      </c>
    </row>
    <row r="353" spans="1:6" x14ac:dyDescent="0.25">
      <c r="A353" s="158" t="s">
        <v>559</v>
      </c>
      <c r="B353" s="86" t="s">
        <v>560</v>
      </c>
      <c r="C353" s="87" t="s">
        <v>537</v>
      </c>
      <c r="D353" s="62">
        <v>1727.953</v>
      </c>
      <c r="E353" s="63">
        <v>0</v>
      </c>
      <c r="F353" s="64">
        <f t="shared" si="26"/>
        <v>0</v>
      </c>
    </row>
    <row r="354" spans="1:6" x14ac:dyDescent="0.25">
      <c r="A354" s="158" t="s">
        <v>561</v>
      </c>
      <c r="B354" s="86" t="s">
        <v>562</v>
      </c>
      <c r="C354" s="87" t="s">
        <v>68</v>
      </c>
      <c r="D354" s="62">
        <v>1727.953</v>
      </c>
      <c r="E354" s="63">
        <v>80</v>
      </c>
      <c r="F354" s="64">
        <f t="shared" si="26"/>
        <v>138236.24</v>
      </c>
    </row>
    <row r="355" spans="1:6" x14ac:dyDescent="0.25">
      <c r="A355" s="158" t="s">
        <v>563</v>
      </c>
      <c r="B355" s="86" t="s">
        <v>564</v>
      </c>
      <c r="C355" s="87" t="s">
        <v>537</v>
      </c>
      <c r="D355" s="62">
        <v>1063223.3973000001</v>
      </c>
      <c r="E355" s="63">
        <v>0</v>
      </c>
      <c r="F355" s="64">
        <f t="shared" si="26"/>
        <v>0</v>
      </c>
    </row>
    <row r="356" spans="1:6" x14ac:dyDescent="0.25">
      <c r="A356" s="158" t="s">
        <v>565</v>
      </c>
      <c r="B356" s="86" t="s">
        <v>566</v>
      </c>
      <c r="C356" s="87" t="s">
        <v>537</v>
      </c>
      <c r="D356" s="62">
        <v>60509.666899999997</v>
      </c>
      <c r="E356" s="63">
        <v>0</v>
      </c>
      <c r="F356" s="64">
        <f t="shared" si="26"/>
        <v>0</v>
      </c>
    </row>
    <row r="357" spans="1:6" x14ac:dyDescent="0.25">
      <c r="A357" s="158" t="s">
        <v>567</v>
      </c>
      <c r="B357" s="86" t="s">
        <v>568</v>
      </c>
      <c r="C357" s="87" t="s">
        <v>537</v>
      </c>
      <c r="D357" s="62">
        <v>1727.953</v>
      </c>
      <c r="E357" s="63">
        <v>0</v>
      </c>
      <c r="F357" s="64">
        <f t="shared" si="26"/>
        <v>0</v>
      </c>
    </row>
    <row r="358" spans="1:6" x14ac:dyDescent="0.25">
      <c r="A358" s="158" t="s">
        <v>569</v>
      </c>
      <c r="B358" s="86" t="s">
        <v>570</v>
      </c>
      <c r="C358" s="87" t="s">
        <v>537</v>
      </c>
      <c r="D358" s="62">
        <v>1727.953</v>
      </c>
      <c r="E358" s="63">
        <v>0</v>
      </c>
      <c r="F358" s="64">
        <f t="shared" si="26"/>
        <v>0</v>
      </c>
    </row>
    <row r="359" spans="1:6" x14ac:dyDescent="0.25">
      <c r="A359" s="158" t="s">
        <v>571</v>
      </c>
      <c r="B359" s="86" t="s">
        <v>572</v>
      </c>
      <c r="C359" s="87" t="s">
        <v>537</v>
      </c>
      <c r="D359" s="62">
        <v>1727.953</v>
      </c>
      <c r="E359" s="63">
        <v>0</v>
      </c>
      <c r="F359" s="64">
        <f t="shared" si="26"/>
        <v>0</v>
      </c>
    </row>
    <row r="360" spans="1:6" x14ac:dyDescent="0.25">
      <c r="A360" s="158" t="s">
        <v>573</v>
      </c>
      <c r="B360" s="86" t="s">
        <v>574</v>
      </c>
      <c r="C360" s="87" t="s">
        <v>537</v>
      </c>
      <c r="D360" s="62">
        <v>1727.953</v>
      </c>
      <c r="E360" s="63">
        <v>0</v>
      </c>
      <c r="F360" s="64">
        <f t="shared" si="26"/>
        <v>0</v>
      </c>
    </row>
    <row r="361" spans="1:6" x14ac:dyDescent="0.25">
      <c r="A361" s="158" t="s">
        <v>575</v>
      </c>
      <c r="B361" s="86" t="s">
        <v>576</v>
      </c>
      <c r="C361" s="87" t="s">
        <v>68</v>
      </c>
      <c r="D361" s="62">
        <v>14481.1739</v>
      </c>
      <c r="E361" s="63">
        <v>0</v>
      </c>
      <c r="F361" s="64">
        <f t="shared" si="26"/>
        <v>0</v>
      </c>
    </row>
    <row r="362" spans="1:6" x14ac:dyDescent="0.25">
      <c r="A362" s="158" t="s">
        <v>577</v>
      </c>
      <c r="B362" s="86" t="s">
        <v>578</v>
      </c>
      <c r="C362" s="87" t="s">
        <v>68</v>
      </c>
      <c r="D362" s="62">
        <v>14481.1739</v>
      </c>
      <c r="E362" s="63">
        <v>0</v>
      </c>
      <c r="F362" s="64">
        <f t="shared" si="26"/>
        <v>0</v>
      </c>
    </row>
    <row r="363" spans="1:6" x14ac:dyDescent="0.25">
      <c r="A363" s="158" t="s">
        <v>579</v>
      </c>
      <c r="B363" s="86" t="s">
        <v>580</v>
      </c>
      <c r="C363" s="87" t="s">
        <v>68</v>
      </c>
      <c r="D363" s="62">
        <v>14481.1739</v>
      </c>
      <c r="E363" s="63">
        <v>0</v>
      </c>
      <c r="F363" s="64">
        <f t="shared" si="26"/>
        <v>0</v>
      </c>
    </row>
    <row r="364" spans="1:6" x14ac:dyDescent="0.25">
      <c r="A364" s="158" t="s">
        <v>581</v>
      </c>
      <c r="B364" s="86" t="s">
        <v>582</v>
      </c>
      <c r="C364" s="87" t="s">
        <v>68</v>
      </c>
      <c r="D364" s="62">
        <v>63593.309199999996</v>
      </c>
      <c r="E364" s="63">
        <v>0</v>
      </c>
      <c r="F364" s="64">
        <f t="shared" si="26"/>
        <v>0</v>
      </c>
    </row>
    <row r="365" spans="1:6" x14ac:dyDescent="0.25">
      <c r="A365" s="158" t="s">
        <v>583</v>
      </c>
      <c r="B365" s="86" t="s">
        <v>584</v>
      </c>
      <c r="C365" s="87" t="s">
        <v>68</v>
      </c>
      <c r="D365" s="62">
        <v>43834.340599999996</v>
      </c>
      <c r="E365" s="63">
        <v>0</v>
      </c>
      <c r="F365" s="64">
        <f t="shared" si="26"/>
        <v>0</v>
      </c>
    </row>
    <row r="366" spans="1:6" x14ac:dyDescent="0.25">
      <c r="A366" s="158" t="s">
        <v>585</v>
      </c>
      <c r="B366" s="86" t="s">
        <v>586</v>
      </c>
      <c r="C366" s="87" t="s">
        <v>68</v>
      </c>
      <c r="D366" s="62">
        <v>43834.340599999996</v>
      </c>
      <c r="E366" s="63">
        <v>0</v>
      </c>
      <c r="F366" s="64">
        <f t="shared" si="26"/>
        <v>0</v>
      </c>
    </row>
    <row r="367" spans="1:6" x14ac:dyDescent="0.25">
      <c r="A367" s="158" t="s">
        <v>587</v>
      </c>
      <c r="B367" s="86" t="s">
        <v>588</v>
      </c>
      <c r="C367" s="87" t="s">
        <v>68</v>
      </c>
      <c r="D367" s="62">
        <v>43834.340599999996</v>
      </c>
      <c r="E367" s="63">
        <v>0</v>
      </c>
      <c r="F367" s="64">
        <f t="shared" si="26"/>
        <v>0</v>
      </c>
    </row>
    <row r="368" spans="1:6" x14ac:dyDescent="0.25">
      <c r="A368" s="158" t="s">
        <v>589</v>
      </c>
      <c r="B368" s="86" t="s">
        <v>590</v>
      </c>
      <c r="C368" s="87" t="s">
        <v>68</v>
      </c>
      <c r="D368" s="62">
        <v>14481.1739</v>
      </c>
      <c r="E368" s="63">
        <v>0</v>
      </c>
      <c r="F368" s="64">
        <f t="shared" si="26"/>
        <v>0</v>
      </c>
    </row>
    <row r="369" spans="1:6" x14ac:dyDescent="0.25">
      <c r="A369" s="158" t="s">
        <v>591</v>
      </c>
      <c r="B369" s="86" t="s">
        <v>592</v>
      </c>
      <c r="C369" s="87" t="s">
        <v>68</v>
      </c>
      <c r="D369" s="62">
        <v>14481.1739</v>
      </c>
      <c r="E369" s="63">
        <v>0</v>
      </c>
      <c r="F369" s="64">
        <f t="shared" si="26"/>
        <v>0</v>
      </c>
    </row>
    <row r="370" spans="1:6" x14ac:dyDescent="0.25">
      <c r="A370" s="158" t="s">
        <v>593</v>
      </c>
      <c r="B370" s="86" t="s">
        <v>594</v>
      </c>
      <c r="C370" s="87" t="s">
        <v>68</v>
      </c>
      <c r="D370" s="62">
        <v>14481.1739</v>
      </c>
      <c r="E370" s="63">
        <v>0</v>
      </c>
      <c r="F370" s="64">
        <f t="shared" si="26"/>
        <v>0</v>
      </c>
    </row>
    <row r="371" spans="1:6" x14ac:dyDescent="0.25">
      <c r="A371" s="158" t="s">
        <v>595</v>
      </c>
      <c r="B371" s="86" t="s">
        <v>596</v>
      </c>
      <c r="C371" s="87" t="s">
        <v>537</v>
      </c>
      <c r="D371" s="62">
        <v>31222.6031</v>
      </c>
      <c r="E371" s="63">
        <v>0</v>
      </c>
      <c r="F371" s="64">
        <f t="shared" si="26"/>
        <v>0</v>
      </c>
    </row>
    <row r="372" spans="1:6" x14ac:dyDescent="0.25">
      <c r="A372" s="158" t="s">
        <v>597</v>
      </c>
      <c r="B372" s="86" t="s">
        <v>598</v>
      </c>
      <c r="C372" s="87" t="s">
        <v>537</v>
      </c>
      <c r="D372" s="62">
        <v>1113.3119999999999</v>
      </c>
      <c r="E372" s="63">
        <v>0</v>
      </c>
      <c r="F372" s="64">
        <f t="shared" si="26"/>
        <v>0</v>
      </c>
    </row>
    <row r="373" spans="1:6" x14ac:dyDescent="0.25">
      <c r="A373" s="158" t="s">
        <v>599</v>
      </c>
      <c r="B373" s="86" t="s">
        <v>600</v>
      </c>
      <c r="C373" s="87" t="s">
        <v>537</v>
      </c>
      <c r="D373" s="62">
        <v>188595.0528</v>
      </c>
      <c r="E373" s="63">
        <v>0</v>
      </c>
      <c r="F373" s="64">
        <f t="shared" si="26"/>
        <v>0</v>
      </c>
    </row>
    <row r="374" spans="1:6" x14ac:dyDescent="0.25">
      <c r="A374" s="158" t="s">
        <v>601</v>
      </c>
      <c r="B374" s="86" t="s">
        <v>602</v>
      </c>
      <c r="C374" s="87" t="s">
        <v>537</v>
      </c>
      <c r="D374" s="62">
        <v>202627.4228</v>
      </c>
      <c r="E374" s="63">
        <v>0</v>
      </c>
      <c r="F374" s="64">
        <f t="shared" si="26"/>
        <v>0</v>
      </c>
    </row>
    <row r="375" spans="1:6" x14ac:dyDescent="0.25">
      <c r="A375" s="158" t="s">
        <v>603</v>
      </c>
      <c r="B375" s="86" t="s">
        <v>604</v>
      </c>
      <c r="C375" s="87" t="s">
        <v>537</v>
      </c>
      <c r="D375" s="62">
        <v>3578.8341999999998</v>
      </c>
      <c r="E375" s="63">
        <v>0</v>
      </c>
      <c r="F375" s="64">
        <f t="shared" si="26"/>
        <v>0</v>
      </c>
    </row>
    <row r="376" spans="1:6" x14ac:dyDescent="0.25">
      <c r="A376" s="158" t="s">
        <v>605</v>
      </c>
      <c r="B376" s="86" t="s">
        <v>606</v>
      </c>
      <c r="C376" s="87" t="s">
        <v>537</v>
      </c>
      <c r="D376" s="62">
        <v>11225.895999999999</v>
      </c>
      <c r="E376" s="63">
        <v>0</v>
      </c>
      <c r="F376" s="64">
        <f t="shared" si="26"/>
        <v>0</v>
      </c>
    </row>
    <row r="377" spans="1:6" x14ac:dyDescent="0.25">
      <c r="A377" s="158" t="s">
        <v>607</v>
      </c>
      <c r="B377" s="86" t="s">
        <v>608</v>
      </c>
      <c r="C377" s="87" t="s">
        <v>609</v>
      </c>
      <c r="D377" s="62">
        <v>2787582.4869999997</v>
      </c>
      <c r="E377" s="63">
        <v>0</v>
      </c>
      <c r="F377" s="64">
        <f t="shared" si="26"/>
        <v>0</v>
      </c>
    </row>
    <row r="378" spans="1:6" x14ac:dyDescent="0.25">
      <c r="A378" s="158" t="s">
        <v>610</v>
      </c>
      <c r="B378" s="86" t="s">
        <v>611</v>
      </c>
      <c r="C378" s="87" t="s">
        <v>609</v>
      </c>
      <c r="D378" s="62">
        <v>2787582.4869999997</v>
      </c>
      <c r="E378" s="63">
        <v>0</v>
      </c>
      <c r="F378" s="64">
        <f t="shared" si="26"/>
        <v>0</v>
      </c>
    </row>
    <row r="379" spans="1:6" x14ac:dyDescent="0.25">
      <c r="A379" s="158" t="s">
        <v>612</v>
      </c>
      <c r="B379" s="86" t="s">
        <v>613</v>
      </c>
      <c r="C379" s="87" t="s">
        <v>609</v>
      </c>
      <c r="D379" s="62">
        <v>2367035.8372</v>
      </c>
      <c r="E379" s="63">
        <v>0</v>
      </c>
      <c r="F379" s="64">
        <f t="shared" si="26"/>
        <v>0</v>
      </c>
    </row>
    <row r="380" spans="1:6" x14ac:dyDescent="0.25">
      <c r="A380" s="158" t="s">
        <v>614</v>
      </c>
      <c r="B380" s="86" t="s">
        <v>615</v>
      </c>
      <c r="C380" s="87" t="s">
        <v>609</v>
      </c>
      <c r="D380" s="62">
        <v>2787582.4869999997</v>
      </c>
      <c r="E380" s="63">
        <v>0</v>
      </c>
      <c r="F380" s="64">
        <f t="shared" si="26"/>
        <v>0</v>
      </c>
    </row>
    <row r="381" spans="1:6" x14ac:dyDescent="0.25">
      <c r="A381" s="158" t="s">
        <v>616</v>
      </c>
      <c r="B381" s="86" t="s">
        <v>617</v>
      </c>
      <c r="C381" s="87" t="s">
        <v>609</v>
      </c>
      <c r="D381" s="62">
        <v>2367035.8372</v>
      </c>
      <c r="E381" s="63">
        <v>0</v>
      </c>
      <c r="F381" s="64">
        <f t="shared" si="26"/>
        <v>0</v>
      </c>
    </row>
    <row r="382" spans="1:6" x14ac:dyDescent="0.25">
      <c r="A382" s="158" t="s">
        <v>618</v>
      </c>
      <c r="B382" s="86" t="s">
        <v>619</v>
      </c>
      <c r="C382" s="87" t="s">
        <v>609</v>
      </c>
      <c r="D382" s="62">
        <v>2787582.4869999997</v>
      </c>
      <c r="E382" s="63">
        <v>0</v>
      </c>
      <c r="F382" s="64">
        <f t="shared" si="26"/>
        <v>0</v>
      </c>
    </row>
    <row r="383" spans="1:6" x14ac:dyDescent="0.25">
      <c r="A383" s="158" t="s">
        <v>620</v>
      </c>
      <c r="B383" s="86" t="s">
        <v>621</v>
      </c>
      <c r="C383" s="87" t="s">
        <v>609</v>
      </c>
      <c r="D383" s="62">
        <v>5574964.3459000001</v>
      </c>
      <c r="E383" s="63">
        <v>0</v>
      </c>
      <c r="F383" s="64">
        <f t="shared" si="26"/>
        <v>0</v>
      </c>
    </row>
    <row r="384" spans="1:6" x14ac:dyDescent="0.25">
      <c r="A384" s="158" t="s">
        <v>622</v>
      </c>
      <c r="B384" s="86" t="s">
        <v>623</v>
      </c>
      <c r="C384" s="87" t="s">
        <v>609</v>
      </c>
      <c r="D384" s="62">
        <v>5574964.3459000001</v>
      </c>
      <c r="E384" s="63">
        <v>0</v>
      </c>
      <c r="F384" s="64">
        <f t="shared" si="26"/>
        <v>0</v>
      </c>
    </row>
    <row r="385" spans="1:19" x14ac:dyDescent="0.25">
      <c r="A385" s="158" t="s">
        <v>624</v>
      </c>
      <c r="B385" s="86" t="s">
        <v>625</v>
      </c>
      <c r="C385" s="87" t="s">
        <v>537</v>
      </c>
      <c r="D385" s="62">
        <v>12863380.802999999</v>
      </c>
      <c r="E385" s="63">
        <v>0</v>
      </c>
      <c r="F385" s="64">
        <f t="shared" si="26"/>
        <v>0</v>
      </c>
    </row>
    <row r="386" spans="1:19" x14ac:dyDescent="0.25">
      <c r="A386" s="158" t="s">
        <v>626</v>
      </c>
      <c r="B386" s="86" t="s">
        <v>627</v>
      </c>
      <c r="C386" s="87" t="s">
        <v>537</v>
      </c>
      <c r="D386" s="62">
        <v>332133.4412</v>
      </c>
      <c r="E386" s="63">
        <v>0</v>
      </c>
      <c r="F386" s="64">
        <f t="shared" si="26"/>
        <v>0</v>
      </c>
    </row>
    <row r="387" spans="1:19" x14ac:dyDescent="0.25">
      <c r="A387" s="158" t="s">
        <v>628</v>
      </c>
      <c r="B387" s="86" t="s">
        <v>629</v>
      </c>
      <c r="C387" s="87" t="s">
        <v>537</v>
      </c>
      <c r="D387" s="62">
        <v>269165.21029999998</v>
      </c>
      <c r="E387" s="63">
        <v>0</v>
      </c>
      <c r="F387" s="64">
        <f t="shared" si="26"/>
        <v>0</v>
      </c>
    </row>
    <row r="388" spans="1:19" x14ac:dyDescent="0.25">
      <c r="A388" s="158" t="s">
        <v>630</v>
      </c>
      <c r="B388" s="86" t="s">
        <v>631</v>
      </c>
      <c r="C388" s="87" t="s">
        <v>537</v>
      </c>
      <c r="D388" s="62">
        <v>341053.85359999997</v>
      </c>
      <c r="E388" s="63">
        <v>0</v>
      </c>
      <c r="F388" s="64">
        <f t="shared" si="26"/>
        <v>0</v>
      </c>
    </row>
    <row r="389" spans="1:19" x14ac:dyDescent="0.25">
      <c r="A389" s="158" t="s">
        <v>632</v>
      </c>
      <c r="B389" s="86" t="s">
        <v>633</v>
      </c>
      <c r="C389" s="87" t="s">
        <v>537</v>
      </c>
      <c r="D389" s="62">
        <v>247836.0079</v>
      </c>
      <c r="E389" s="63">
        <v>0</v>
      </c>
      <c r="F389" s="64">
        <f t="shared" si="26"/>
        <v>0</v>
      </c>
    </row>
    <row r="390" spans="1:19" x14ac:dyDescent="0.25">
      <c r="A390" s="158" t="s">
        <v>634</v>
      </c>
      <c r="B390" s="86" t="s">
        <v>635</v>
      </c>
      <c r="C390" s="87" t="s">
        <v>537</v>
      </c>
      <c r="D390" s="62">
        <v>244078.57989999998</v>
      </c>
      <c r="E390" s="63">
        <v>0</v>
      </c>
      <c r="F390" s="64">
        <f t="shared" si="26"/>
        <v>0</v>
      </c>
    </row>
    <row r="391" spans="1:19" x14ac:dyDescent="0.25">
      <c r="A391" s="158" t="s">
        <v>636</v>
      </c>
      <c r="B391" s="86" t="s">
        <v>637</v>
      </c>
      <c r="C391" s="87" t="s">
        <v>537</v>
      </c>
      <c r="D391" s="62">
        <v>283481.70679999999</v>
      </c>
      <c r="E391" s="63">
        <v>0</v>
      </c>
      <c r="F391" s="64">
        <f t="shared" si="26"/>
        <v>0</v>
      </c>
    </row>
    <row r="392" spans="1:19" x14ac:dyDescent="0.25">
      <c r="A392" s="158" t="s">
        <v>638</v>
      </c>
      <c r="B392" s="86" t="s">
        <v>639</v>
      </c>
      <c r="C392" s="87" t="s">
        <v>537</v>
      </c>
      <c r="D392" s="62">
        <v>260278.42919999998</v>
      </c>
      <c r="E392" s="63">
        <v>0</v>
      </c>
      <c r="F392" s="64">
        <f t="shared" si="26"/>
        <v>0</v>
      </c>
    </row>
    <row r="393" spans="1:19" x14ac:dyDescent="0.25">
      <c r="A393" s="158" t="s">
        <v>640</v>
      </c>
      <c r="B393" s="86" t="s">
        <v>641</v>
      </c>
      <c r="C393" s="87" t="s">
        <v>537</v>
      </c>
      <c r="D393" s="62">
        <v>301869.90999999997</v>
      </c>
      <c r="E393" s="63">
        <v>0</v>
      </c>
      <c r="F393" s="64">
        <f t="shared" si="26"/>
        <v>0</v>
      </c>
    </row>
    <row r="394" spans="1:19" x14ac:dyDescent="0.25">
      <c r="A394" s="158" t="s">
        <v>642</v>
      </c>
      <c r="B394" s="86" t="s">
        <v>643</v>
      </c>
      <c r="C394" s="87" t="s">
        <v>537</v>
      </c>
      <c r="D394" s="62">
        <v>218466.6054</v>
      </c>
      <c r="E394" s="63">
        <v>0</v>
      </c>
      <c r="F394" s="64">
        <f t="shared" si="26"/>
        <v>0</v>
      </c>
    </row>
    <row r="395" spans="1:19" x14ac:dyDescent="0.25">
      <c r="A395" s="158" t="s">
        <v>644</v>
      </c>
      <c r="B395" s="86" t="s">
        <v>645</v>
      </c>
      <c r="C395" s="87" t="s">
        <v>537</v>
      </c>
      <c r="D395" s="62">
        <v>33544.322500000002</v>
      </c>
      <c r="E395" s="63">
        <v>0</v>
      </c>
      <c r="F395" s="64">
        <f t="shared" si="26"/>
        <v>0</v>
      </c>
    </row>
    <row r="396" spans="1:19" x14ac:dyDescent="0.25">
      <c r="A396" s="158" t="s">
        <v>646</v>
      </c>
      <c r="B396" s="86" t="s">
        <v>647</v>
      </c>
      <c r="C396" s="87" t="s">
        <v>609</v>
      </c>
      <c r="D396" s="62">
        <v>539260.5</v>
      </c>
      <c r="E396" s="63">
        <v>0</v>
      </c>
      <c r="F396" s="64">
        <f t="shared" ref="F396:F423" si="27">+D396*E396</f>
        <v>0</v>
      </c>
    </row>
    <row r="397" spans="1:19" ht="25.5" x14ac:dyDescent="0.25">
      <c r="A397" s="158" t="s">
        <v>648</v>
      </c>
      <c r="B397" s="86" t="s">
        <v>649</v>
      </c>
      <c r="C397" s="87" t="s">
        <v>609</v>
      </c>
      <c r="D397" s="62">
        <v>5692677.375</v>
      </c>
      <c r="E397" s="63">
        <v>0</v>
      </c>
      <c r="F397" s="64">
        <f t="shared" si="27"/>
        <v>0</v>
      </c>
    </row>
    <row r="398" spans="1:19" ht="25.5" x14ac:dyDescent="0.25">
      <c r="A398" s="158" t="s">
        <v>650</v>
      </c>
      <c r="B398" s="86" t="s">
        <v>651</v>
      </c>
      <c r="C398" s="87" t="s">
        <v>609</v>
      </c>
      <c r="D398" s="62">
        <v>5692677.375</v>
      </c>
      <c r="E398" s="63">
        <v>0</v>
      </c>
      <c r="F398" s="64">
        <f t="shared" si="27"/>
        <v>0</v>
      </c>
      <c r="S398" t="s">
        <v>910</v>
      </c>
    </row>
    <row r="399" spans="1:19" ht="25.5" x14ac:dyDescent="0.25">
      <c r="A399" s="158" t="s">
        <v>652</v>
      </c>
      <c r="B399" s="86" t="s">
        <v>653</v>
      </c>
      <c r="C399" s="87" t="s">
        <v>609</v>
      </c>
      <c r="D399" s="62">
        <v>5692677.375</v>
      </c>
      <c r="E399" s="63">
        <v>0</v>
      </c>
      <c r="F399" s="64">
        <f t="shared" si="27"/>
        <v>0</v>
      </c>
    </row>
    <row r="400" spans="1:19" x14ac:dyDescent="0.25">
      <c r="A400" s="158" t="s">
        <v>654</v>
      </c>
      <c r="B400" s="86" t="s">
        <v>655</v>
      </c>
      <c r="C400" s="87" t="s">
        <v>609</v>
      </c>
      <c r="D400" s="62">
        <v>112016.5827</v>
      </c>
      <c r="E400" s="63">
        <v>0</v>
      </c>
      <c r="F400" s="64">
        <f t="shared" si="27"/>
        <v>0</v>
      </c>
    </row>
    <row r="401" spans="1:6" x14ac:dyDescent="0.25">
      <c r="A401" s="158" t="s">
        <v>656</v>
      </c>
      <c r="B401" s="86" t="s">
        <v>657</v>
      </c>
      <c r="C401" s="87" t="s">
        <v>537</v>
      </c>
      <c r="D401" s="62">
        <v>539260.5</v>
      </c>
      <c r="E401" s="63">
        <v>0</v>
      </c>
      <c r="F401" s="64">
        <f t="shared" si="27"/>
        <v>0</v>
      </c>
    </row>
    <row r="402" spans="1:6" x14ac:dyDescent="0.25">
      <c r="A402" s="158" t="s">
        <v>658</v>
      </c>
      <c r="B402" s="86" t="s">
        <v>659</v>
      </c>
      <c r="C402" s="87" t="s">
        <v>537</v>
      </c>
      <c r="D402" s="62">
        <v>539260.5</v>
      </c>
      <c r="E402" s="63">
        <v>0</v>
      </c>
      <c r="F402" s="64">
        <f t="shared" si="27"/>
        <v>0</v>
      </c>
    </row>
    <row r="403" spans="1:6" x14ac:dyDescent="0.25">
      <c r="A403" s="158" t="s">
        <v>660</v>
      </c>
      <c r="B403" s="86" t="s">
        <v>661</v>
      </c>
      <c r="C403" s="87" t="s">
        <v>537</v>
      </c>
      <c r="D403" s="62">
        <v>10222.755499999999</v>
      </c>
      <c r="E403" s="63">
        <v>0</v>
      </c>
      <c r="F403" s="64">
        <f t="shared" si="27"/>
        <v>0</v>
      </c>
    </row>
    <row r="404" spans="1:6" x14ac:dyDescent="0.25">
      <c r="A404" s="158" t="s">
        <v>662</v>
      </c>
      <c r="B404" s="86" t="s">
        <v>663</v>
      </c>
      <c r="C404" s="87" t="s">
        <v>537</v>
      </c>
      <c r="D404" s="62">
        <v>14284.024899999999</v>
      </c>
      <c r="E404" s="63">
        <v>0</v>
      </c>
      <c r="F404" s="64">
        <f t="shared" si="27"/>
        <v>0</v>
      </c>
    </row>
    <row r="405" spans="1:6" x14ac:dyDescent="0.25">
      <c r="A405" s="158" t="s">
        <v>664</v>
      </c>
      <c r="B405" s="86" t="s">
        <v>665</v>
      </c>
      <c r="C405" s="87" t="s">
        <v>537</v>
      </c>
      <c r="D405" s="62">
        <v>30169216.278099999</v>
      </c>
      <c r="E405" s="63">
        <v>0</v>
      </c>
      <c r="F405" s="64">
        <f t="shared" si="27"/>
        <v>0</v>
      </c>
    </row>
    <row r="406" spans="1:6" x14ac:dyDescent="0.25">
      <c r="A406" s="158" t="s">
        <v>666</v>
      </c>
      <c r="B406" s="86" t="s">
        <v>667</v>
      </c>
      <c r="C406" s="87" t="s">
        <v>537</v>
      </c>
      <c r="D406" s="62">
        <v>6594830.0392999994</v>
      </c>
      <c r="E406" s="63">
        <v>0</v>
      </c>
      <c r="F406" s="64">
        <f t="shared" si="27"/>
        <v>0</v>
      </c>
    </row>
    <row r="407" spans="1:6" x14ac:dyDescent="0.25">
      <c r="A407" s="158" t="s">
        <v>668</v>
      </c>
      <c r="B407" s="86" t="s">
        <v>669</v>
      </c>
      <c r="C407" s="87" t="s">
        <v>537</v>
      </c>
      <c r="D407" s="62">
        <v>37611747.5876</v>
      </c>
      <c r="E407" s="63">
        <v>0</v>
      </c>
      <c r="F407" s="64">
        <f t="shared" si="27"/>
        <v>0</v>
      </c>
    </row>
    <row r="408" spans="1:6" x14ac:dyDescent="0.25">
      <c r="A408" s="158" t="s">
        <v>670</v>
      </c>
      <c r="B408" s="86" t="s">
        <v>671</v>
      </c>
      <c r="C408" s="87" t="s">
        <v>537</v>
      </c>
      <c r="D408" s="62">
        <v>44509906.439499997</v>
      </c>
      <c r="E408" s="63">
        <v>0</v>
      </c>
      <c r="F408" s="64">
        <f t="shared" si="27"/>
        <v>0</v>
      </c>
    </row>
    <row r="409" spans="1:6" x14ac:dyDescent="0.25">
      <c r="A409" s="158" t="s">
        <v>672</v>
      </c>
      <c r="B409" s="86" t="s">
        <v>673</v>
      </c>
      <c r="C409" s="87" t="s">
        <v>537</v>
      </c>
      <c r="D409" s="62">
        <v>7261434.8768999996</v>
      </c>
      <c r="E409" s="63">
        <v>0</v>
      </c>
      <c r="F409" s="64">
        <f t="shared" si="27"/>
        <v>0</v>
      </c>
    </row>
    <row r="410" spans="1:6" x14ac:dyDescent="0.25">
      <c r="A410" s="158" t="s">
        <v>674</v>
      </c>
      <c r="B410" s="86" t="s">
        <v>675</v>
      </c>
      <c r="C410" s="87" t="s">
        <v>537</v>
      </c>
      <c r="D410" s="62">
        <v>8450536.7510000002</v>
      </c>
      <c r="E410" s="63">
        <v>0</v>
      </c>
      <c r="F410" s="64">
        <f t="shared" si="27"/>
        <v>0</v>
      </c>
    </row>
    <row r="411" spans="1:6" x14ac:dyDescent="0.25">
      <c r="A411" s="158" t="s">
        <v>676</v>
      </c>
      <c r="B411" s="86" t="s">
        <v>677</v>
      </c>
      <c r="C411" s="87" t="s">
        <v>537</v>
      </c>
      <c r="D411" s="62">
        <v>8619692.9123999998</v>
      </c>
      <c r="E411" s="63">
        <v>0</v>
      </c>
      <c r="F411" s="64">
        <f t="shared" si="27"/>
        <v>0</v>
      </c>
    </row>
    <row r="412" spans="1:6" x14ac:dyDescent="0.25">
      <c r="A412" s="158" t="s">
        <v>678</v>
      </c>
      <c r="B412" s="86" t="s">
        <v>679</v>
      </c>
      <c r="C412" s="87" t="s">
        <v>68</v>
      </c>
      <c r="D412" s="62">
        <v>4114.6156000000001</v>
      </c>
      <c r="E412" s="63">
        <v>0</v>
      </c>
      <c r="F412" s="64">
        <f t="shared" si="27"/>
        <v>0</v>
      </c>
    </row>
    <row r="413" spans="1:6" x14ac:dyDescent="0.25">
      <c r="A413" s="158" t="s">
        <v>680</v>
      </c>
      <c r="B413" s="86" t="s">
        <v>681</v>
      </c>
      <c r="C413" s="87" t="s">
        <v>68</v>
      </c>
      <c r="D413" s="62">
        <v>8871.7049999999999</v>
      </c>
      <c r="E413" s="63">
        <v>0</v>
      </c>
      <c r="F413" s="64">
        <f t="shared" si="27"/>
        <v>0</v>
      </c>
    </row>
    <row r="414" spans="1:6" x14ac:dyDescent="0.25">
      <c r="A414" s="158" t="s">
        <v>682</v>
      </c>
      <c r="B414" s="86" t="s">
        <v>683</v>
      </c>
      <c r="C414" s="87" t="s">
        <v>537</v>
      </c>
      <c r="D414" s="62">
        <v>40602.256699999998</v>
      </c>
      <c r="E414" s="63">
        <v>0</v>
      </c>
      <c r="F414" s="64">
        <f t="shared" si="27"/>
        <v>0</v>
      </c>
    </row>
    <row r="415" spans="1:6" x14ac:dyDescent="0.25">
      <c r="A415" s="158" t="s">
        <v>684</v>
      </c>
      <c r="B415" s="86" t="s">
        <v>685</v>
      </c>
      <c r="C415" s="87" t="s">
        <v>537</v>
      </c>
      <c r="D415" s="62">
        <v>97707.044399999999</v>
      </c>
      <c r="E415" s="63">
        <v>0</v>
      </c>
      <c r="F415" s="64">
        <f t="shared" si="27"/>
        <v>0</v>
      </c>
    </row>
    <row r="416" spans="1:6" x14ac:dyDescent="0.25">
      <c r="A416" s="158" t="s">
        <v>686</v>
      </c>
      <c r="B416" s="86" t="s">
        <v>687</v>
      </c>
      <c r="C416" s="87" t="s">
        <v>537</v>
      </c>
      <c r="D416" s="62">
        <v>125575.79509999999</v>
      </c>
      <c r="E416" s="63">
        <v>0</v>
      </c>
      <c r="F416" s="64">
        <f t="shared" si="27"/>
        <v>0</v>
      </c>
    </row>
    <row r="417" spans="1:22" x14ac:dyDescent="0.25">
      <c r="A417" s="158" t="s">
        <v>688</v>
      </c>
      <c r="B417" s="86" t="s">
        <v>689</v>
      </c>
      <c r="C417" s="87" t="s">
        <v>537</v>
      </c>
      <c r="D417" s="62">
        <v>146288.03709999999</v>
      </c>
      <c r="E417" s="63">
        <v>0</v>
      </c>
      <c r="F417" s="64">
        <f t="shared" si="27"/>
        <v>0</v>
      </c>
    </row>
    <row r="418" spans="1:22" x14ac:dyDescent="0.25">
      <c r="A418" s="158" t="s">
        <v>690</v>
      </c>
      <c r="B418" s="86" t="s">
        <v>691</v>
      </c>
      <c r="C418" s="87" t="s">
        <v>537</v>
      </c>
      <c r="D418" s="62">
        <v>7227.2503999999999</v>
      </c>
      <c r="E418" s="63">
        <v>0</v>
      </c>
      <c r="F418" s="64">
        <f t="shared" si="27"/>
        <v>0</v>
      </c>
    </row>
    <row r="419" spans="1:22" x14ac:dyDescent="0.25">
      <c r="A419" s="158" t="s">
        <v>692</v>
      </c>
      <c r="B419" s="86" t="s">
        <v>693</v>
      </c>
      <c r="C419" s="87" t="s">
        <v>537</v>
      </c>
      <c r="D419" s="62">
        <v>23504.799599999998</v>
      </c>
      <c r="E419" s="63">
        <v>0</v>
      </c>
      <c r="F419" s="64">
        <f t="shared" si="27"/>
        <v>0</v>
      </c>
    </row>
    <row r="420" spans="1:22" x14ac:dyDescent="0.25">
      <c r="A420" s="158" t="s">
        <v>694</v>
      </c>
      <c r="B420" s="86" t="s">
        <v>695</v>
      </c>
      <c r="C420" s="87" t="s">
        <v>537</v>
      </c>
      <c r="D420" s="62">
        <v>25679.237099999998</v>
      </c>
      <c r="E420" s="63">
        <v>0</v>
      </c>
      <c r="F420" s="64">
        <f t="shared" si="27"/>
        <v>0</v>
      </c>
    </row>
    <row r="421" spans="1:22" x14ac:dyDescent="0.25">
      <c r="A421" s="158" t="s">
        <v>696</v>
      </c>
      <c r="B421" s="86" t="s">
        <v>697</v>
      </c>
      <c r="C421" s="87" t="s">
        <v>537</v>
      </c>
      <c r="D421" s="62">
        <v>31011.537699999997</v>
      </c>
      <c r="E421" s="63">
        <v>0</v>
      </c>
      <c r="F421" s="64">
        <f t="shared" si="27"/>
        <v>0</v>
      </c>
    </row>
    <row r="422" spans="1:22" x14ac:dyDescent="0.25">
      <c r="A422" s="158" t="s">
        <v>698</v>
      </c>
      <c r="B422" s="86" t="s">
        <v>699</v>
      </c>
      <c r="C422" s="87" t="s">
        <v>537</v>
      </c>
      <c r="D422" s="62">
        <v>527895.43999999994</v>
      </c>
      <c r="E422" s="63">
        <v>0</v>
      </c>
      <c r="F422" s="64">
        <f t="shared" si="27"/>
        <v>0</v>
      </c>
    </row>
    <row r="423" spans="1:22" x14ac:dyDescent="0.25">
      <c r="A423" s="158" t="s">
        <v>700</v>
      </c>
      <c r="B423" s="86" t="s">
        <v>701</v>
      </c>
      <c r="C423" s="87" t="s">
        <v>68</v>
      </c>
      <c r="D423" s="62">
        <v>111797.39939999999</v>
      </c>
      <c r="E423" s="63">
        <v>800</v>
      </c>
      <c r="F423" s="64">
        <f t="shared" si="27"/>
        <v>89437919.519999996</v>
      </c>
    </row>
    <row r="424" spans="1:22" s="193" customFormat="1" x14ac:dyDescent="0.25">
      <c r="A424" s="150" t="s">
        <v>702</v>
      </c>
      <c r="B424" s="151" t="s">
        <v>703</v>
      </c>
      <c r="C424" s="152"/>
      <c r="D424" s="153"/>
      <c r="E424" s="156"/>
      <c r="F424" s="157">
        <f>SUM(F425:F450)</f>
        <v>719512115.50370002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</row>
    <row r="425" spans="1:22" x14ac:dyDescent="0.25">
      <c r="A425" s="59" t="s">
        <v>704</v>
      </c>
      <c r="B425" s="85" t="s">
        <v>705</v>
      </c>
      <c r="C425" s="61" t="s">
        <v>542</v>
      </c>
      <c r="D425" s="62">
        <v>54747.117599999998</v>
      </c>
      <c r="E425" s="63">
        <v>30</v>
      </c>
      <c r="F425" s="64">
        <f t="shared" ref="F425:F450" si="28">+D425*E425</f>
        <v>1642413.5279999999</v>
      </c>
    </row>
    <row r="426" spans="1:22" ht="25.5" x14ac:dyDescent="0.25">
      <c r="A426" s="59" t="s">
        <v>706</v>
      </c>
      <c r="B426" s="86" t="s">
        <v>707</v>
      </c>
      <c r="C426" s="61" t="s">
        <v>63</v>
      </c>
      <c r="D426" s="62">
        <v>2661980.0187999997</v>
      </c>
      <c r="E426" s="63">
        <v>15</v>
      </c>
      <c r="F426" s="64">
        <f t="shared" si="28"/>
        <v>39929700.281999998</v>
      </c>
    </row>
    <row r="427" spans="1:22" ht="25.5" x14ac:dyDescent="0.25">
      <c r="A427" s="59" t="s">
        <v>708</v>
      </c>
      <c r="B427" s="86" t="s">
        <v>709</v>
      </c>
      <c r="C427" s="61" t="s">
        <v>63</v>
      </c>
      <c r="D427" s="62">
        <v>2331293.8832</v>
      </c>
      <c r="E427" s="63">
        <v>2</v>
      </c>
      <c r="F427" s="64">
        <f t="shared" si="28"/>
        <v>4662587.7664000001</v>
      </c>
    </row>
    <row r="428" spans="1:22" ht="25.5" x14ac:dyDescent="0.25">
      <c r="A428" s="59" t="s">
        <v>710</v>
      </c>
      <c r="B428" s="86" t="s">
        <v>711</v>
      </c>
      <c r="C428" s="61" t="s">
        <v>63</v>
      </c>
      <c r="D428" s="62">
        <v>3143833.0493999999</v>
      </c>
      <c r="E428" s="63">
        <v>0</v>
      </c>
      <c r="F428" s="64">
        <f t="shared" si="28"/>
        <v>0</v>
      </c>
    </row>
    <row r="429" spans="1:22" ht="25.5" x14ac:dyDescent="0.25">
      <c r="A429" s="59" t="s">
        <v>712</v>
      </c>
      <c r="B429" s="86" t="s">
        <v>713</v>
      </c>
      <c r="C429" s="61" t="s">
        <v>63</v>
      </c>
      <c r="D429" s="62">
        <v>2330997</v>
      </c>
      <c r="E429" s="63">
        <v>0</v>
      </c>
      <c r="F429" s="64">
        <f t="shared" si="28"/>
        <v>0</v>
      </c>
    </row>
    <row r="430" spans="1:22" ht="25.5" x14ac:dyDescent="0.25">
      <c r="A430" s="59" t="s">
        <v>714</v>
      </c>
      <c r="B430" s="86" t="s">
        <v>715</v>
      </c>
      <c r="C430" s="61" t="s">
        <v>63</v>
      </c>
      <c r="D430" s="62">
        <v>28077148.789999999</v>
      </c>
      <c r="E430" s="63">
        <v>12</v>
      </c>
      <c r="F430" s="64">
        <f t="shared" si="28"/>
        <v>336925785.48000002</v>
      </c>
    </row>
    <row r="431" spans="1:22" ht="25.5" x14ac:dyDescent="0.25">
      <c r="A431" s="59" t="s">
        <v>716</v>
      </c>
      <c r="B431" s="86" t="s">
        <v>717</v>
      </c>
      <c r="C431" s="61" t="s">
        <v>63</v>
      </c>
      <c r="D431" s="62">
        <v>28316162.959999997</v>
      </c>
      <c r="E431" s="63">
        <v>1</v>
      </c>
      <c r="F431" s="64">
        <f t="shared" si="28"/>
        <v>28316162.959999997</v>
      </c>
    </row>
    <row r="432" spans="1:22" x14ac:dyDescent="0.25">
      <c r="A432" s="59" t="s">
        <v>718</v>
      </c>
      <c r="B432" s="86" t="s">
        <v>719</v>
      </c>
      <c r="C432" s="61" t="s">
        <v>63</v>
      </c>
      <c r="D432" s="62">
        <v>150645.03</v>
      </c>
      <c r="E432" s="63">
        <v>0</v>
      </c>
      <c r="F432" s="64">
        <f t="shared" si="28"/>
        <v>0</v>
      </c>
    </row>
    <row r="433" spans="1:6" ht="25.5" x14ac:dyDescent="0.25">
      <c r="A433" s="59" t="s">
        <v>720</v>
      </c>
      <c r="B433" s="86" t="s">
        <v>721</v>
      </c>
      <c r="C433" s="61" t="s">
        <v>63</v>
      </c>
      <c r="D433" s="62">
        <v>60509.666899999997</v>
      </c>
      <c r="E433" s="63">
        <v>4</v>
      </c>
      <c r="F433" s="64">
        <f t="shared" si="28"/>
        <v>242038.66759999999</v>
      </c>
    </row>
    <row r="434" spans="1:6" ht="51" x14ac:dyDescent="0.25">
      <c r="A434" s="59" t="s">
        <v>722</v>
      </c>
      <c r="B434" s="86" t="s">
        <v>723</v>
      </c>
      <c r="C434" s="61" t="s">
        <v>63</v>
      </c>
      <c r="D434" s="62">
        <v>1120889.4797999999</v>
      </c>
      <c r="E434" s="63">
        <v>12</v>
      </c>
      <c r="F434" s="64">
        <f t="shared" si="28"/>
        <v>13450673.757599998</v>
      </c>
    </row>
    <row r="435" spans="1:6" ht="51" x14ac:dyDescent="0.25">
      <c r="A435" s="59" t="s">
        <v>724</v>
      </c>
      <c r="B435" s="86" t="s">
        <v>725</v>
      </c>
      <c r="C435" s="61" t="s">
        <v>63</v>
      </c>
      <c r="D435" s="62">
        <v>2083260.7263</v>
      </c>
      <c r="E435" s="63">
        <v>0</v>
      </c>
      <c r="F435" s="64">
        <f t="shared" si="28"/>
        <v>0</v>
      </c>
    </row>
    <row r="436" spans="1:6" ht="51" x14ac:dyDescent="0.25">
      <c r="A436" s="59" t="s">
        <v>726</v>
      </c>
      <c r="B436" s="86" t="s">
        <v>727</v>
      </c>
      <c r="C436" s="61" t="s">
        <v>63</v>
      </c>
      <c r="D436" s="62">
        <v>3216135.7056</v>
      </c>
      <c r="E436" s="63">
        <v>0</v>
      </c>
      <c r="F436" s="64">
        <f t="shared" si="28"/>
        <v>0</v>
      </c>
    </row>
    <row r="437" spans="1:6" x14ac:dyDescent="0.25">
      <c r="A437" s="59" t="s">
        <v>728</v>
      </c>
      <c r="B437" s="86" t="s">
        <v>729</v>
      </c>
      <c r="C437" s="61" t="s">
        <v>63</v>
      </c>
      <c r="D437" s="62">
        <v>1424923.39</v>
      </c>
      <c r="E437" s="63">
        <v>0</v>
      </c>
      <c r="F437" s="64">
        <f t="shared" si="28"/>
        <v>0</v>
      </c>
    </row>
    <row r="438" spans="1:6" x14ac:dyDescent="0.25">
      <c r="A438" s="59" t="s">
        <v>730</v>
      </c>
      <c r="B438" s="86" t="s">
        <v>731</v>
      </c>
      <c r="C438" s="61" t="s">
        <v>63</v>
      </c>
      <c r="D438" s="62">
        <v>2733876.78</v>
      </c>
      <c r="E438" s="63">
        <v>75</v>
      </c>
      <c r="F438" s="64">
        <f t="shared" si="28"/>
        <v>205040758.49999997</v>
      </c>
    </row>
    <row r="439" spans="1:6" x14ac:dyDescent="0.25">
      <c r="A439" s="59" t="s">
        <v>732</v>
      </c>
      <c r="B439" s="86" t="s">
        <v>733</v>
      </c>
      <c r="C439" s="61" t="s">
        <v>63</v>
      </c>
      <c r="D439" s="62">
        <v>3247160</v>
      </c>
      <c r="E439" s="63">
        <v>0</v>
      </c>
      <c r="F439" s="64">
        <f t="shared" si="28"/>
        <v>0</v>
      </c>
    </row>
    <row r="440" spans="1:6" x14ac:dyDescent="0.25">
      <c r="A440" s="59" t="s">
        <v>734</v>
      </c>
      <c r="B440" s="86" t="s">
        <v>735</v>
      </c>
      <c r="C440" s="61" t="s">
        <v>63</v>
      </c>
      <c r="D440" s="62">
        <v>1843923</v>
      </c>
      <c r="E440" s="63">
        <v>0</v>
      </c>
      <c r="F440" s="64">
        <f t="shared" si="28"/>
        <v>0</v>
      </c>
    </row>
    <row r="441" spans="1:6" x14ac:dyDescent="0.25">
      <c r="A441" s="59" t="s">
        <v>736</v>
      </c>
      <c r="B441" s="86" t="s">
        <v>737</v>
      </c>
      <c r="C441" s="61" t="s">
        <v>63</v>
      </c>
      <c r="D441" s="62">
        <v>636675.29999999993</v>
      </c>
      <c r="E441" s="63">
        <v>0</v>
      </c>
      <c r="F441" s="64">
        <f t="shared" si="28"/>
        <v>0</v>
      </c>
    </row>
    <row r="442" spans="1:6" x14ac:dyDescent="0.25">
      <c r="A442" s="59" t="s">
        <v>738</v>
      </c>
      <c r="B442" s="86" t="s">
        <v>739</v>
      </c>
      <c r="C442" s="61" t="s">
        <v>63</v>
      </c>
      <c r="D442" s="62">
        <v>71785.429999999993</v>
      </c>
      <c r="E442" s="63">
        <v>0</v>
      </c>
      <c r="F442" s="64">
        <f t="shared" si="28"/>
        <v>0</v>
      </c>
    </row>
    <row r="443" spans="1:6" ht="25.5" x14ac:dyDescent="0.25">
      <c r="A443" s="59" t="s">
        <v>740</v>
      </c>
      <c r="B443" s="86" t="s">
        <v>741</v>
      </c>
      <c r="C443" s="61" t="s">
        <v>63</v>
      </c>
      <c r="D443" s="62">
        <v>19587199.634500001</v>
      </c>
      <c r="E443" s="63">
        <v>1</v>
      </c>
      <c r="F443" s="64">
        <f t="shared" si="28"/>
        <v>19587199.634500001</v>
      </c>
    </row>
    <row r="444" spans="1:6" ht="25.5" x14ac:dyDescent="0.25">
      <c r="A444" s="59" t="s">
        <v>742</v>
      </c>
      <c r="B444" s="86" t="s">
        <v>743</v>
      </c>
      <c r="C444" s="61" t="s">
        <v>63</v>
      </c>
      <c r="D444" s="62">
        <v>543656.9227</v>
      </c>
      <c r="E444" s="63">
        <v>1</v>
      </c>
      <c r="F444" s="64">
        <f t="shared" si="28"/>
        <v>543656.9227</v>
      </c>
    </row>
    <row r="445" spans="1:6" ht="25.5" x14ac:dyDescent="0.25">
      <c r="A445" s="59" t="s">
        <v>744</v>
      </c>
      <c r="B445" s="86" t="s">
        <v>745</v>
      </c>
      <c r="C445" s="61" t="s">
        <v>63</v>
      </c>
      <c r="D445" s="62">
        <v>302628.35379999998</v>
      </c>
      <c r="E445" s="63">
        <v>4</v>
      </c>
      <c r="F445" s="64">
        <f t="shared" si="28"/>
        <v>1210513.4151999999</v>
      </c>
    </row>
    <row r="446" spans="1:6" ht="51" x14ac:dyDescent="0.25">
      <c r="A446" s="59" t="s">
        <v>746</v>
      </c>
      <c r="B446" s="86" t="s">
        <v>747</v>
      </c>
      <c r="C446" s="61" t="s">
        <v>63</v>
      </c>
      <c r="D446" s="62">
        <v>1808170.6087</v>
      </c>
      <c r="E446" s="63">
        <v>1</v>
      </c>
      <c r="F446" s="64">
        <f t="shared" si="28"/>
        <v>1808170.6087</v>
      </c>
    </row>
    <row r="447" spans="1:6" ht="25.5" x14ac:dyDescent="0.25">
      <c r="A447" s="59" t="s">
        <v>748</v>
      </c>
      <c r="B447" s="86" t="s">
        <v>749</v>
      </c>
      <c r="C447" s="61" t="s">
        <v>63</v>
      </c>
      <c r="D447" s="62">
        <v>1824416.8459999999</v>
      </c>
      <c r="E447" s="63">
        <v>1</v>
      </c>
      <c r="F447" s="64">
        <f t="shared" si="28"/>
        <v>1824416.8459999999</v>
      </c>
    </row>
    <row r="448" spans="1:6" x14ac:dyDescent="0.25">
      <c r="A448" s="59" t="s">
        <v>750</v>
      </c>
      <c r="B448" s="86" t="s">
        <v>751</v>
      </c>
      <c r="C448" s="61" t="s">
        <v>63</v>
      </c>
      <c r="D448" s="62">
        <v>73809.106499999994</v>
      </c>
      <c r="E448" s="63">
        <v>40</v>
      </c>
      <c r="F448" s="64">
        <f t="shared" si="28"/>
        <v>2952364.26</v>
      </c>
    </row>
    <row r="449" spans="1:22" x14ac:dyDescent="0.25">
      <c r="A449" s="59" t="s">
        <v>752</v>
      </c>
      <c r="B449" s="86" t="s">
        <v>753</v>
      </c>
      <c r="C449" s="61" t="s">
        <v>63</v>
      </c>
      <c r="D449" s="62">
        <v>73809.106499999994</v>
      </c>
      <c r="E449" s="63">
        <v>750</v>
      </c>
      <c r="F449" s="64">
        <f t="shared" si="28"/>
        <v>55356829.874999993</v>
      </c>
    </row>
    <row r="450" spans="1:22" ht="15.75" thickBot="1" x14ac:dyDescent="0.3">
      <c r="A450" s="65" t="s">
        <v>754</v>
      </c>
      <c r="B450" s="159" t="s">
        <v>755</v>
      </c>
      <c r="C450" s="67" t="s">
        <v>63</v>
      </c>
      <c r="D450" s="68">
        <v>20062.809999999998</v>
      </c>
      <c r="E450" s="69">
        <v>300</v>
      </c>
      <c r="F450" s="70">
        <f t="shared" si="28"/>
        <v>6018842.9999999991</v>
      </c>
    </row>
    <row r="451" spans="1:22" s="192" customFormat="1" ht="16.5" thickTop="1" x14ac:dyDescent="0.25">
      <c r="A451" s="160" t="s">
        <v>25</v>
      </c>
      <c r="B451" s="161" t="s">
        <v>879</v>
      </c>
      <c r="C451" s="162"/>
      <c r="D451" s="163"/>
      <c r="E451" s="164"/>
      <c r="F451" s="165">
        <f>+F452+F454+F477+F488</f>
        <v>3250251123.8638983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</row>
    <row r="452" spans="1:22" s="193" customFormat="1" x14ac:dyDescent="0.25">
      <c r="A452" s="166" t="s">
        <v>756</v>
      </c>
      <c r="B452" s="167" t="s">
        <v>390</v>
      </c>
      <c r="C452" s="168"/>
      <c r="D452" s="169"/>
      <c r="E452" s="170"/>
      <c r="F452" s="171">
        <f>+F453</f>
        <v>8952410.7177182734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</row>
    <row r="453" spans="1:22" ht="25.5" x14ac:dyDescent="0.25">
      <c r="A453" s="59" t="s">
        <v>757</v>
      </c>
      <c r="B453" s="85" t="s">
        <v>149</v>
      </c>
      <c r="C453" s="61" t="s">
        <v>49</v>
      </c>
      <c r="D453" s="62">
        <v>86948.507499999992</v>
      </c>
      <c r="E453" s="63">
        <v>102.96221263738512</v>
      </c>
      <c r="F453" s="64">
        <f>+D453*E453</f>
        <v>8952410.7177182734</v>
      </c>
    </row>
    <row r="454" spans="1:22" s="193" customFormat="1" x14ac:dyDescent="0.25">
      <c r="A454" s="166" t="s">
        <v>758</v>
      </c>
      <c r="B454" s="167" t="s">
        <v>759</v>
      </c>
      <c r="C454" s="168"/>
      <c r="D454" s="169"/>
      <c r="E454" s="170"/>
      <c r="F454" s="171">
        <f>SUM(F455:F476)</f>
        <v>2137931549.5563998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</row>
    <row r="455" spans="1:22" ht="25.5" x14ac:dyDescent="0.25">
      <c r="A455" s="59" t="s">
        <v>760</v>
      </c>
      <c r="B455" s="85" t="s">
        <v>761</v>
      </c>
      <c r="C455" s="61" t="s">
        <v>63</v>
      </c>
      <c r="D455" s="62">
        <v>3556351.0960999997</v>
      </c>
      <c r="E455" s="63">
        <v>38</v>
      </c>
      <c r="F455" s="64">
        <f t="shared" ref="F455:F476" si="29">+D455*E455</f>
        <v>135141341.65179998</v>
      </c>
    </row>
    <row r="456" spans="1:22" ht="25.5" x14ac:dyDescent="0.25">
      <c r="A456" s="59" t="s">
        <v>762</v>
      </c>
      <c r="B456" s="85" t="s">
        <v>763</v>
      </c>
      <c r="C456" s="61" t="s">
        <v>63</v>
      </c>
      <c r="D456" s="62">
        <v>5814197.6991999997</v>
      </c>
      <c r="E456" s="63">
        <v>15</v>
      </c>
      <c r="F456" s="64">
        <f t="shared" si="29"/>
        <v>87212965.487999991</v>
      </c>
    </row>
    <row r="457" spans="1:22" ht="25.5" x14ac:dyDescent="0.25">
      <c r="A457" s="59" t="s">
        <v>764</v>
      </c>
      <c r="B457" s="85" t="s">
        <v>765</v>
      </c>
      <c r="C457" s="61" t="s">
        <v>63</v>
      </c>
      <c r="D457" s="62">
        <v>5814197.6991999997</v>
      </c>
      <c r="E457" s="63">
        <v>2</v>
      </c>
      <c r="F457" s="64">
        <f t="shared" si="29"/>
        <v>11628395.398399999</v>
      </c>
    </row>
    <row r="458" spans="1:22" ht="25.5" x14ac:dyDescent="0.25">
      <c r="A458" s="59" t="s">
        <v>766</v>
      </c>
      <c r="B458" s="85" t="s">
        <v>767</v>
      </c>
      <c r="C458" s="61" t="s">
        <v>63</v>
      </c>
      <c r="D458" s="62">
        <v>5814197.6991999997</v>
      </c>
      <c r="E458" s="63">
        <v>0</v>
      </c>
      <c r="F458" s="64">
        <f t="shared" si="29"/>
        <v>0</v>
      </c>
    </row>
    <row r="459" spans="1:22" ht="25.5" x14ac:dyDescent="0.25">
      <c r="A459" s="59" t="s">
        <v>768</v>
      </c>
      <c r="B459" s="85" t="s">
        <v>769</v>
      </c>
      <c r="C459" s="61" t="s">
        <v>63</v>
      </c>
      <c r="D459" s="62">
        <v>32981.868000000002</v>
      </c>
      <c r="E459" s="63">
        <v>28</v>
      </c>
      <c r="F459" s="64">
        <f t="shared" si="29"/>
        <v>923492.304</v>
      </c>
    </row>
    <row r="460" spans="1:22" ht="25.5" x14ac:dyDescent="0.25">
      <c r="A460" s="59" t="s">
        <v>770</v>
      </c>
      <c r="B460" s="85" t="s">
        <v>771</v>
      </c>
      <c r="C460" s="61" t="s">
        <v>68</v>
      </c>
      <c r="D460" s="62">
        <v>680203.47979999997</v>
      </c>
      <c r="E460" s="63">
        <v>0</v>
      </c>
      <c r="F460" s="64">
        <f t="shared" si="29"/>
        <v>0</v>
      </c>
    </row>
    <row r="461" spans="1:22" ht="25.5" x14ac:dyDescent="0.25">
      <c r="A461" s="59" t="s">
        <v>772</v>
      </c>
      <c r="B461" s="85" t="s">
        <v>773</v>
      </c>
      <c r="C461" s="61" t="s">
        <v>68</v>
      </c>
      <c r="D461" s="62">
        <v>476906.91009999998</v>
      </c>
      <c r="E461" s="63">
        <v>0</v>
      </c>
      <c r="F461" s="64">
        <f t="shared" si="29"/>
        <v>0</v>
      </c>
    </row>
    <row r="462" spans="1:22" ht="25.5" x14ac:dyDescent="0.25">
      <c r="A462" s="59" t="s">
        <v>774</v>
      </c>
      <c r="B462" s="85" t="s">
        <v>775</v>
      </c>
      <c r="C462" s="61" t="s">
        <v>68</v>
      </c>
      <c r="D462" s="62">
        <v>284092.86869999999</v>
      </c>
      <c r="E462" s="63">
        <v>0</v>
      </c>
      <c r="F462" s="64">
        <f t="shared" si="29"/>
        <v>0</v>
      </c>
    </row>
    <row r="463" spans="1:22" ht="25.5" x14ac:dyDescent="0.25">
      <c r="A463" s="59" t="s">
        <v>776</v>
      </c>
      <c r="B463" s="85" t="s">
        <v>777</v>
      </c>
      <c r="C463" s="61" t="s">
        <v>68</v>
      </c>
      <c r="D463" s="62">
        <v>680203.47979999997</v>
      </c>
      <c r="E463" s="63">
        <v>2450</v>
      </c>
      <c r="F463" s="64">
        <f t="shared" si="29"/>
        <v>1666498525.51</v>
      </c>
    </row>
    <row r="464" spans="1:22" ht="25.5" x14ac:dyDescent="0.25">
      <c r="A464" s="59" t="s">
        <v>778</v>
      </c>
      <c r="B464" s="85" t="s">
        <v>779</v>
      </c>
      <c r="C464" s="61" t="s">
        <v>68</v>
      </c>
      <c r="D464" s="62">
        <v>680203.47979999997</v>
      </c>
      <c r="E464" s="63">
        <v>5</v>
      </c>
      <c r="F464" s="64">
        <f t="shared" si="29"/>
        <v>3401017.3989999997</v>
      </c>
    </row>
    <row r="465" spans="1:22" ht="25.5" x14ac:dyDescent="0.25">
      <c r="A465" s="59" t="s">
        <v>780</v>
      </c>
      <c r="B465" s="85" t="s">
        <v>781</v>
      </c>
      <c r="C465" s="61" t="s">
        <v>68</v>
      </c>
      <c r="D465" s="62">
        <v>139734.5724</v>
      </c>
      <c r="E465" s="63">
        <v>10</v>
      </c>
      <c r="F465" s="64">
        <f t="shared" si="29"/>
        <v>1397345.7239999999</v>
      </c>
    </row>
    <row r="466" spans="1:22" x14ac:dyDescent="0.25">
      <c r="A466" s="59" t="s">
        <v>782</v>
      </c>
      <c r="B466" s="85" t="s">
        <v>783</v>
      </c>
      <c r="C466" s="61" t="s">
        <v>68</v>
      </c>
      <c r="D466" s="62">
        <v>846224.97210000001</v>
      </c>
      <c r="E466" s="63">
        <v>0</v>
      </c>
      <c r="F466" s="64">
        <f t="shared" si="29"/>
        <v>0</v>
      </c>
    </row>
    <row r="467" spans="1:22" x14ac:dyDescent="0.25">
      <c r="A467" s="59" t="s">
        <v>784</v>
      </c>
      <c r="B467" s="85" t="s">
        <v>785</v>
      </c>
      <c r="C467" s="61" t="s">
        <v>68</v>
      </c>
      <c r="D467" s="62">
        <v>754129.71600000001</v>
      </c>
      <c r="E467" s="63">
        <v>0</v>
      </c>
      <c r="F467" s="64">
        <f t="shared" si="29"/>
        <v>0</v>
      </c>
    </row>
    <row r="468" spans="1:22" x14ac:dyDescent="0.25">
      <c r="A468" s="59" t="s">
        <v>786</v>
      </c>
      <c r="B468" s="85" t="s">
        <v>787</v>
      </c>
      <c r="C468" s="61" t="s">
        <v>68</v>
      </c>
      <c r="D468" s="62">
        <v>719425.69349999994</v>
      </c>
      <c r="E468" s="63">
        <v>0</v>
      </c>
      <c r="F468" s="64">
        <f t="shared" si="29"/>
        <v>0</v>
      </c>
    </row>
    <row r="469" spans="1:22" x14ac:dyDescent="0.25">
      <c r="A469" s="59" t="s">
        <v>788</v>
      </c>
      <c r="B469" s="85" t="s">
        <v>789</v>
      </c>
      <c r="C469" s="61" t="s">
        <v>68</v>
      </c>
      <c r="D469" s="62">
        <v>612647.47569999995</v>
      </c>
      <c r="E469" s="63">
        <v>0</v>
      </c>
      <c r="F469" s="64">
        <f t="shared" si="29"/>
        <v>0</v>
      </c>
    </row>
    <row r="470" spans="1:22" x14ac:dyDescent="0.25">
      <c r="A470" s="59" t="s">
        <v>790</v>
      </c>
      <c r="B470" s="85" t="s">
        <v>791</v>
      </c>
      <c r="C470" s="61" t="s">
        <v>68</v>
      </c>
      <c r="D470" s="62">
        <v>559256.04739999992</v>
      </c>
      <c r="E470" s="63">
        <v>330</v>
      </c>
      <c r="F470" s="64">
        <f t="shared" si="29"/>
        <v>184554495.64199996</v>
      </c>
    </row>
    <row r="471" spans="1:22" x14ac:dyDescent="0.25">
      <c r="A471" s="59" t="s">
        <v>792</v>
      </c>
      <c r="B471" s="86" t="s">
        <v>793</v>
      </c>
      <c r="C471" s="87" t="s">
        <v>68</v>
      </c>
      <c r="D471" s="88">
        <v>114780.14779999999</v>
      </c>
      <c r="E471" s="63">
        <v>90</v>
      </c>
      <c r="F471" s="64">
        <f t="shared" si="29"/>
        <v>10330213.301999999</v>
      </c>
    </row>
    <row r="472" spans="1:22" x14ac:dyDescent="0.25">
      <c r="A472" s="59" t="s">
        <v>794</v>
      </c>
      <c r="B472" s="86" t="s">
        <v>795</v>
      </c>
      <c r="C472" s="87" t="s">
        <v>68</v>
      </c>
      <c r="D472" s="88">
        <v>114780.14779999999</v>
      </c>
      <c r="E472" s="63">
        <v>1</v>
      </c>
      <c r="F472" s="64">
        <f t="shared" si="29"/>
        <v>114780.14779999999</v>
      </c>
    </row>
    <row r="473" spans="1:22" x14ac:dyDescent="0.25">
      <c r="A473" s="59" t="s">
        <v>796</v>
      </c>
      <c r="B473" s="86" t="s">
        <v>797</v>
      </c>
      <c r="C473" s="87" t="s">
        <v>68</v>
      </c>
      <c r="D473" s="88">
        <v>114780.14779999999</v>
      </c>
      <c r="E473" s="63">
        <v>1</v>
      </c>
      <c r="F473" s="64">
        <f t="shared" si="29"/>
        <v>114780.14779999999</v>
      </c>
    </row>
    <row r="474" spans="1:22" ht="25.5" x14ac:dyDescent="0.25">
      <c r="A474" s="59" t="s">
        <v>798</v>
      </c>
      <c r="B474" s="86" t="s">
        <v>799</v>
      </c>
      <c r="C474" s="87" t="s">
        <v>68</v>
      </c>
      <c r="D474" s="88">
        <v>109335.3563</v>
      </c>
      <c r="E474" s="63">
        <v>2</v>
      </c>
      <c r="F474" s="64">
        <f t="shared" si="29"/>
        <v>218670.7126</v>
      </c>
    </row>
    <row r="475" spans="1:22" ht="25.5" x14ac:dyDescent="0.25">
      <c r="A475" s="59" t="s">
        <v>800</v>
      </c>
      <c r="B475" s="86" t="s">
        <v>801</v>
      </c>
      <c r="C475" s="87" t="s">
        <v>68</v>
      </c>
      <c r="D475" s="88">
        <v>27334.128999999997</v>
      </c>
      <c r="E475" s="63">
        <v>1</v>
      </c>
      <c r="F475" s="64">
        <f t="shared" si="29"/>
        <v>27334.128999999997</v>
      </c>
    </row>
    <row r="476" spans="1:22" x14ac:dyDescent="0.25">
      <c r="A476" s="59" t="s">
        <v>802</v>
      </c>
      <c r="B476" s="86" t="s">
        <v>803</v>
      </c>
      <c r="C476" s="87" t="s">
        <v>68</v>
      </c>
      <c r="D476" s="88">
        <v>32471.599999999999</v>
      </c>
      <c r="E476" s="63">
        <v>1120</v>
      </c>
      <c r="F476" s="64">
        <f t="shared" si="29"/>
        <v>36368192</v>
      </c>
    </row>
    <row r="477" spans="1:22" s="193" customFormat="1" x14ac:dyDescent="0.25">
      <c r="A477" s="166" t="s">
        <v>804</v>
      </c>
      <c r="B477" s="167" t="s">
        <v>805</v>
      </c>
      <c r="C477" s="168"/>
      <c r="D477" s="169"/>
      <c r="E477" s="170"/>
      <c r="F477" s="171">
        <f>SUM(F478:F487)</f>
        <v>64108607.282779999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</row>
    <row r="478" spans="1:22" ht="38.25" x14ac:dyDescent="0.25">
      <c r="A478" s="59" t="s">
        <v>806</v>
      </c>
      <c r="B478" s="85" t="s">
        <v>807</v>
      </c>
      <c r="C478" s="61" t="s">
        <v>63</v>
      </c>
      <c r="D478" s="62">
        <v>5422448.7198000001</v>
      </c>
      <c r="E478" s="63">
        <v>4</v>
      </c>
      <c r="F478" s="64">
        <f t="shared" ref="F478:F487" si="30">+D478*E478</f>
        <v>21689794.8792</v>
      </c>
    </row>
    <row r="479" spans="1:22" ht="25.5" x14ac:dyDescent="0.25">
      <c r="A479" s="59" t="s">
        <v>808</v>
      </c>
      <c r="B479" s="85" t="s">
        <v>809</v>
      </c>
      <c r="C479" s="61" t="s">
        <v>63</v>
      </c>
      <c r="D479" s="62">
        <v>199241.09879999998</v>
      </c>
      <c r="E479" s="63">
        <v>0</v>
      </c>
      <c r="F479" s="64">
        <f t="shared" si="30"/>
        <v>0</v>
      </c>
    </row>
    <row r="480" spans="1:22" ht="38.25" x14ac:dyDescent="0.25">
      <c r="A480" s="59" t="s">
        <v>810</v>
      </c>
      <c r="B480" s="85" t="s">
        <v>811</v>
      </c>
      <c r="C480" s="61" t="s">
        <v>68</v>
      </c>
      <c r="D480" s="62">
        <v>31917.2634</v>
      </c>
      <c r="E480" s="63">
        <v>0</v>
      </c>
      <c r="F480" s="64">
        <f t="shared" si="30"/>
        <v>0</v>
      </c>
    </row>
    <row r="481" spans="1:22" ht="25.5" x14ac:dyDescent="0.25">
      <c r="A481" s="59" t="s">
        <v>812</v>
      </c>
      <c r="B481" s="85" t="s">
        <v>779</v>
      </c>
      <c r="C481" s="61" t="s">
        <v>68</v>
      </c>
      <c r="D481" s="62">
        <v>680203.47979999997</v>
      </c>
      <c r="E481" s="63">
        <v>25</v>
      </c>
      <c r="F481" s="64">
        <f t="shared" si="30"/>
        <v>17005086.995000001</v>
      </c>
    </row>
    <row r="482" spans="1:22" ht="25.5" x14ac:dyDescent="0.25">
      <c r="A482" s="59" t="s">
        <v>813</v>
      </c>
      <c r="B482" s="85" t="s">
        <v>781</v>
      </c>
      <c r="C482" s="61" t="s">
        <v>68</v>
      </c>
      <c r="D482" s="62">
        <v>202745.71219999998</v>
      </c>
      <c r="E482" s="63">
        <v>60</v>
      </c>
      <c r="F482" s="64">
        <f t="shared" si="30"/>
        <v>12164742.731999999</v>
      </c>
    </row>
    <row r="483" spans="1:22" x14ac:dyDescent="0.25">
      <c r="A483" s="158" t="s">
        <v>814</v>
      </c>
      <c r="B483" s="86" t="s">
        <v>815</v>
      </c>
      <c r="C483" s="87" t="s">
        <v>68</v>
      </c>
      <c r="D483" s="88">
        <v>661433.73529999994</v>
      </c>
      <c r="E483" s="63">
        <v>0</v>
      </c>
      <c r="F483" s="64">
        <f t="shared" si="30"/>
        <v>0</v>
      </c>
    </row>
    <row r="484" spans="1:22" x14ac:dyDescent="0.25">
      <c r="A484" s="158" t="s">
        <v>816</v>
      </c>
      <c r="B484" s="86" t="s">
        <v>817</v>
      </c>
      <c r="C484" s="87" t="s">
        <v>68</v>
      </c>
      <c r="D484" s="88">
        <v>405266.44260000001</v>
      </c>
      <c r="E484" s="63">
        <v>2.2999999999999998</v>
      </c>
      <c r="F484" s="64">
        <f t="shared" si="30"/>
        <v>932112.81797999993</v>
      </c>
    </row>
    <row r="485" spans="1:22" x14ac:dyDescent="0.25">
      <c r="A485" s="158" t="s">
        <v>818</v>
      </c>
      <c r="B485" s="86" t="s">
        <v>819</v>
      </c>
      <c r="C485" s="87" t="s">
        <v>68</v>
      </c>
      <c r="D485" s="88">
        <v>2330997</v>
      </c>
      <c r="E485" s="63">
        <v>1</v>
      </c>
      <c r="F485" s="64">
        <f t="shared" si="30"/>
        <v>2330997</v>
      </c>
    </row>
    <row r="486" spans="1:22" x14ac:dyDescent="0.25">
      <c r="A486" s="158" t="s">
        <v>820</v>
      </c>
      <c r="B486" s="86" t="s">
        <v>821</v>
      </c>
      <c r="C486" s="87" t="s">
        <v>68</v>
      </c>
      <c r="D486" s="88">
        <v>114780.14779999999</v>
      </c>
      <c r="E486" s="63">
        <v>85</v>
      </c>
      <c r="F486" s="64">
        <f t="shared" si="30"/>
        <v>9756312.5629999992</v>
      </c>
    </row>
    <row r="487" spans="1:22" x14ac:dyDescent="0.25">
      <c r="A487" s="158" t="s">
        <v>822</v>
      </c>
      <c r="B487" s="86" t="s">
        <v>823</v>
      </c>
      <c r="C487" s="87" t="s">
        <v>68</v>
      </c>
      <c r="D487" s="88">
        <v>114780.14779999999</v>
      </c>
      <c r="E487" s="63">
        <v>2</v>
      </c>
      <c r="F487" s="64">
        <f t="shared" si="30"/>
        <v>229560.29559999998</v>
      </c>
    </row>
    <row r="488" spans="1:22" s="193" customFormat="1" x14ac:dyDescent="0.25">
      <c r="A488" s="166" t="s">
        <v>824</v>
      </c>
      <c r="B488" s="172" t="s">
        <v>825</v>
      </c>
      <c r="C488" s="168"/>
      <c r="D488" s="169"/>
      <c r="E488" s="170"/>
      <c r="F488" s="171">
        <f>SUM(F489:F494)</f>
        <v>1039258556.3069999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</row>
    <row r="489" spans="1:22" ht="38.25" x14ac:dyDescent="0.25">
      <c r="A489" s="158" t="s">
        <v>826</v>
      </c>
      <c r="B489" s="86" t="s">
        <v>827</v>
      </c>
      <c r="C489" s="61" t="s">
        <v>63</v>
      </c>
      <c r="D489" s="62">
        <v>568787.62170000002</v>
      </c>
      <c r="E489" s="63">
        <v>80</v>
      </c>
      <c r="F489" s="64">
        <f t="shared" ref="F489:F494" si="31">+D489*E489</f>
        <v>45503009.736000001</v>
      </c>
    </row>
    <row r="490" spans="1:22" ht="38.25" x14ac:dyDescent="0.25">
      <c r="A490" s="158" t="s">
        <v>828</v>
      </c>
      <c r="B490" s="86" t="s">
        <v>829</v>
      </c>
      <c r="C490" s="61" t="s">
        <v>63</v>
      </c>
      <c r="D490" s="62">
        <v>800006.28830000001</v>
      </c>
      <c r="E490" s="63">
        <v>40</v>
      </c>
      <c r="F490" s="64">
        <f t="shared" si="31"/>
        <v>32000251.532000002</v>
      </c>
    </row>
    <row r="491" spans="1:22" ht="25.5" x14ac:dyDescent="0.25">
      <c r="A491" s="158" t="s">
        <v>830</v>
      </c>
      <c r="B491" s="86" t="s">
        <v>831</v>
      </c>
      <c r="C491" s="61" t="s">
        <v>63</v>
      </c>
      <c r="D491" s="62">
        <v>117464.8533</v>
      </c>
      <c r="E491" s="63">
        <v>30</v>
      </c>
      <c r="F491" s="64">
        <f t="shared" si="31"/>
        <v>3523945.5989999999</v>
      </c>
    </row>
    <row r="492" spans="1:22" ht="25.5" x14ac:dyDescent="0.25">
      <c r="A492" s="158" t="s">
        <v>832</v>
      </c>
      <c r="B492" s="86" t="s">
        <v>833</v>
      </c>
      <c r="C492" s="61" t="s">
        <v>68</v>
      </c>
      <c r="D492" s="62">
        <v>187362.2917</v>
      </c>
      <c r="E492" s="63">
        <v>3700</v>
      </c>
      <c r="F492" s="64">
        <f t="shared" si="31"/>
        <v>693240479.28999996</v>
      </c>
    </row>
    <row r="493" spans="1:22" ht="25.5" x14ac:dyDescent="0.25">
      <c r="A493" s="158" t="s">
        <v>834</v>
      </c>
      <c r="B493" s="86" t="s">
        <v>835</v>
      </c>
      <c r="C493" s="61" t="s">
        <v>68</v>
      </c>
      <c r="D493" s="62">
        <v>31787.377</v>
      </c>
      <c r="E493" s="63">
        <v>920</v>
      </c>
      <c r="F493" s="64">
        <f t="shared" si="31"/>
        <v>29244386.84</v>
      </c>
    </row>
    <row r="494" spans="1:22" ht="15.75" thickBot="1" x14ac:dyDescent="0.3">
      <c r="A494" s="173" t="s">
        <v>836</v>
      </c>
      <c r="B494" s="159" t="s">
        <v>837</v>
      </c>
      <c r="C494" s="67" t="s">
        <v>68</v>
      </c>
      <c r="D494" s="68">
        <v>362686.89739999996</v>
      </c>
      <c r="E494" s="69">
        <v>650</v>
      </c>
      <c r="F494" s="70">
        <f t="shared" si="31"/>
        <v>235746483.30999997</v>
      </c>
    </row>
    <row r="495" spans="1:22" s="192" customFormat="1" ht="18.399999999999999" customHeight="1" thickTop="1" x14ac:dyDescent="0.25">
      <c r="A495" s="174" t="s">
        <v>878</v>
      </c>
      <c r="B495" s="175" t="s">
        <v>906</v>
      </c>
      <c r="C495" s="176"/>
      <c r="D495" s="177"/>
      <c r="E495" s="178"/>
      <c r="F495" s="179">
        <f>SUM(F496:F511)</f>
        <v>79876184.746380776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</row>
    <row r="496" spans="1:22" x14ac:dyDescent="0.25">
      <c r="A496" s="59">
        <v>13.01</v>
      </c>
      <c r="B496" s="85" t="s">
        <v>882</v>
      </c>
      <c r="C496" s="61" t="s">
        <v>49</v>
      </c>
      <c r="D496" s="62">
        <v>361786.97019999998</v>
      </c>
      <c r="E496" s="63">
        <v>70</v>
      </c>
      <c r="F496" s="64">
        <f t="shared" ref="F496:F511" si="32">+D496*E496</f>
        <v>25325087.913999997</v>
      </c>
    </row>
    <row r="497" spans="1:6" x14ac:dyDescent="0.25">
      <c r="A497" s="59">
        <v>13.02</v>
      </c>
      <c r="B497" s="85" t="s">
        <v>883</v>
      </c>
      <c r="C497" s="61" t="s">
        <v>884</v>
      </c>
      <c r="D497" s="62">
        <v>251709.40589999998</v>
      </c>
      <c r="E497" s="216">
        <v>216.72252030999999</v>
      </c>
      <c r="F497" s="64">
        <f t="shared" si="32"/>
        <v>54551096.832380779</v>
      </c>
    </row>
    <row r="498" spans="1:6" x14ac:dyDescent="0.25">
      <c r="A498" s="59">
        <v>13.03</v>
      </c>
      <c r="B498" s="85" t="s">
        <v>885</v>
      </c>
      <c r="C498" s="61" t="s">
        <v>886</v>
      </c>
      <c r="D498" s="62">
        <v>16451.504199999999</v>
      </c>
      <c r="E498" s="63">
        <v>0</v>
      </c>
      <c r="F498" s="64">
        <f t="shared" si="32"/>
        <v>0</v>
      </c>
    </row>
    <row r="499" spans="1:6" x14ac:dyDescent="0.25">
      <c r="A499" s="59">
        <v>13.04</v>
      </c>
      <c r="B499" s="85" t="s">
        <v>887</v>
      </c>
      <c r="C499" s="61" t="s">
        <v>886</v>
      </c>
      <c r="D499" s="62">
        <v>22473.826300000001</v>
      </c>
      <c r="E499" s="63">
        <v>0</v>
      </c>
      <c r="F499" s="64">
        <f t="shared" si="32"/>
        <v>0</v>
      </c>
    </row>
    <row r="500" spans="1:6" x14ac:dyDescent="0.25">
      <c r="A500" s="59">
        <v>13.05</v>
      </c>
      <c r="B500" s="85" t="s">
        <v>888</v>
      </c>
      <c r="C500" s="61" t="s">
        <v>886</v>
      </c>
      <c r="D500" s="62">
        <v>33432.991300000002</v>
      </c>
      <c r="E500" s="63">
        <v>0</v>
      </c>
      <c r="F500" s="64">
        <f t="shared" si="32"/>
        <v>0</v>
      </c>
    </row>
    <row r="501" spans="1:6" x14ac:dyDescent="0.25">
      <c r="A501" s="59">
        <v>13.06</v>
      </c>
      <c r="B501" s="85" t="s">
        <v>889</v>
      </c>
      <c r="C501" s="61" t="s">
        <v>886</v>
      </c>
      <c r="D501" s="62">
        <v>48645.935899999997</v>
      </c>
      <c r="E501" s="63">
        <v>0</v>
      </c>
      <c r="F501" s="64">
        <f t="shared" si="32"/>
        <v>0</v>
      </c>
    </row>
    <row r="502" spans="1:6" x14ac:dyDescent="0.25">
      <c r="A502" s="59">
        <v>13.07</v>
      </c>
      <c r="B502" s="85" t="s">
        <v>890</v>
      </c>
      <c r="C502" s="61" t="s">
        <v>886</v>
      </c>
      <c r="D502" s="62">
        <v>60206.985199999996</v>
      </c>
      <c r="E502" s="63">
        <v>0</v>
      </c>
      <c r="F502" s="64">
        <f t="shared" si="32"/>
        <v>0</v>
      </c>
    </row>
    <row r="503" spans="1:6" x14ac:dyDescent="0.25">
      <c r="A503" s="59">
        <v>13.08</v>
      </c>
      <c r="B503" s="85" t="s">
        <v>891</v>
      </c>
      <c r="C503" s="61" t="s">
        <v>886</v>
      </c>
      <c r="D503" s="62">
        <v>50021.340100000001</v>
      </c>
      <c r="E503" s="63">
        <v>0</v>
      </c>
      <c r="F503" s="64">
        <f t="shared" si="32"/>
        <v>0</v>
      </c>
    </row>
    <row r="504" spans="1:6" x14ac:dyDescent="0.25">
      <c r="A504" s="59">
        <v>13.09</v>
      </c>
      <c r="B504" s="85" t="s">
        <v>892</v>
      </c>
      <c r="C504" s="61" t="s">
        <v>886</v>
      </c>
      <c r="D504" s="62">
        <v>70261.584199999998</v>
      </c>
      <c r="E504" s="63">
        <v>0</v>
      </c>
      <c r="F504" s="64">
        <f t="shared" si="32"/>
        <v>0</v>
      </c>
    </row>
    <row r="505" spans="1:6" x14ac:dyDescent="0.25">
      <c r="A505" s="59">
        <v>13.1</v>
      </c>
      <c r="B505" s="85" t="s">
        <v>893</v>
      </c>
      <c r="C505" s="61" t="s">
        <v>886</v>
      </c>
      <c r="D505" s="62">
        <v>83193.3989</v>
      </c>
      <c r="E505" s="63">
        <v>0</v>
      </c>
      <c r="F505" s="64">
        <f t="shared" si="32"/>
        <v>0</v>
      </c>
    </row>
    <row r="506" spans="1:6" x14ac:dyDescent="0.25">
      <c r="A506" s="59">
        <v>13.11</v>
      </c>
      <c r="B506" s="85" t="s">
        <v>894</v>
      </c>
      <c r="C506" s="61" t="s">
        <v>886</v>
      </c>
      <c r="D506" s="62">
        <v>101966.6225</v>
      </c>
      <c r="E506" s="63">
        <v>0</v>
      </c>
      <c r="F506" s="64">
        <f t="shared" si="32"/>
        <v>0</v>
      </c>
    </row>
    <row r="507" spans="1:6" x14ac:dyDescent="0.25">
      <c r="A507" s="59">
        <v>13.12</v>
      </c>
      <c r="B507" s="85" t="s">
        <v>895</v>
      </c>
      <c r="C507" s="61" t="s">
        <v>886</v>
      </c>
      <c r="D507" s="62">
        <v>11140.0782</v>
      </c>
      <c r="E507" s="63">
        <v>0</v>
      </c>
      <c r="F507" s="64">
        <f t="shared" si="32"/>
        <v>0</v>
      </c>
    </row>
    <row r="508" spans="1:6" x14ac:dyDescent="0.25">
      <c r="A508" s="59">
        <v>13.13</v>
      </c>
      <c r="B508" s="85" t="s">
        <v>896</v>
      </c>
      <c r="C508" s="61" t="s">
        <v>886</v>
      </c>
      <c r="D508" s="62">
        <v>18014.7798</v>
      </c>
      <c r="E508" s="63">
        <v>0</v>
      </c>
      <c r="F508" s="64">
        <f t="shared" si="32"/>
        <v>0</v>
      </c>
    </row>
    <row r="509" spans="1:6" x14ac:dyDescent="0.25">
      <c r="A509" s="59">
        <v>13.14</v>
      </c>
      <c r="B509" s="85" t="s">
        <v>897</v>
      </c>
      <c r="C509" s="61" t="s">
        <v>886</v>
      </c>
      <c r="D509" s="62">
        <v>27422.266199999998</v>
      </c>
      <c r="E509" s="63">
        <v>0</v>
      </c>
      <c r="F509" s="64">
        <f t="shared" si="32"/>
        <v>0</v>
      </c>
    </row>
    <row r="510" spans="1:6" x14ac:dyDescent="0.25">
      <c r="A510" s="59">
        <v>13.15</v>
      </c>
      <c r="B510" s="85" t="s">
        <v>898</v>
      </c>
      <c r="C510" s="61" t="s">
        <v>886</v>
      </c>
      <c r="D510" s="62">
        <v>44972.006300000001</v>
      </c>
      <c r="E510" s="63">
        <v>0</v>
      </c>
      <c r="F510" s="64">
        <f t="shared" si="32"/>
        <v>0</v>
      </c>
    </row>
    <row r="511" spans="1:6" ht="15.75" thickBot="1" x14ac:dyDescent="0.3">
      <c r="A511" s="65">
        <v>13.16</v>
      </c>
      <c r="B511" s="101" t="s">
        <v>899</v>
      </c>
      <c r="C511" s="67" t="s">
        <v>884</v>
      </c>
      <c r="D511" s="68">
        <v>283553.60820000002</v>
      </c>
      <c r="E511" s="69">
        <v>0</v>
      </c>
      <c r="F511" s="70">
        <f t="shared" si="32"/>
        <v>0</v>
      </c>
    </row>
    <row r="512" spans="1:6" ht="15.75" thickTop="1" x14ac:dyDescent="0.25"/>
    <row r="513" spans="1:22" s="185" customFormat="1" ht="17.25" thickBot="1" x14ac:dyDescent="0.3">
      <c r="A513" s="316" t="s">
        <v>900</v>
      </c>
      <c r="B513" s="316"/>
      <c r="C513" s="186"/>
      <c r="E513" s="187"/>
      <c r="F513" s="188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</row>
    <row r="514" spans="1:22" s="201" customFormat="1" ht="16.5" thickTop="1" x14ac:dyDescent="0.25">
      <c r="A514" s="203" t="str">
        <f>+A4</f>
        <v>A</v>
      </c>
      <c r="B514" s="318" t="str">
        <f>+B4</f>
        <v>ADECUACIÓN DE DESVIOS</v>
      </c>
      <c r="C514" s="318"/>
      <c r="D514" s="318"/>
      <c r="E514" s="318"/>
      <c r="F514" s="207">
        <f>+F4</f>
        <v>547373305.25234795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</row>
    <row r="515" spans="1:22" s="199" customFormat="1" x14ac:dyDescent="0.25">
      <c r="A515" s="208" t="str">
        <f>+A12</f>
        <v>B</v>
      </c>
      <c r="B515" s="312" t="str">
        <f>+B12</f>
        <v>SECCIÓN 9: REDES DE ALCANTARILLADO (A cargo del proyecto)</v>
      </c>
      <c r="C515" s="312"/>
      <c r="D515" s="312"/>
      <c r="E515" s="312"/>
      <c r="F515" s="209">
        <f>+F12</f>
        <v>541517946.71441817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</row>
    <row r="516" spans="1:22" s="199" customFormat="1" x14ac:dyDescent="0.25">
      <c r="A516" s="208" t="str">
        <f>+A110</f>
        <v>C</v>
      </c>
      <c r="B516" s="312" t="str">
        <f>+B110</f>
        <v>SECCIÓN 10: REDES DE ACUEDUCTO (A cargo del proyecto)</v>
      </c>
      <c r="C516" s="312"/>
      <c r="D516" s="312"/>
      <c r="E516" s="312"/>
      <c r="F516" s="209">
        <f>+F110</f>
        <v>773597349.43633854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</row>
    <row r="517" spans="1:22" s="199" customFormat="1" x14ac:dyDescent="0.25">
      <c r="A517" s="208" t="str">
        <f>+A233</f>
        <v>D</v>
      </c>
      <c r="B517" s="312" t="str">
        <f>+B233</f>
        <v>REDES HIDROSANITARIAS A CARGO DE EAAB</v>
      </c>
      <c r="C517" s="312"/>
      <c r="D517" s="312"/>
      <c r="E517" s="312"/>
      <c r="F517" s="209">
        <f>+F233</f>
        <v>2835850933.816318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</row>
    <row r="518" spans="1:22" s="199" customFormat="1" x14ac:dyDescent="0.25">
      <c r="A518" s="208" t="str">
        <f>+A261</f>
        <v>D</v>
      </c>
      <c r="B518" s="312" t="str">
        <f>+B261</f>
        <v>SECCIÓN 11: REDES ELÉCTRICAS</v>
      </c>
      <c r="C518" s="312"/>
      <c r="D518" s="312"/>
      <c r="E518" s="312"/>
      <c r="F518" s="209">
        <f>+F261</f>
        <v>2553343728.9391298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</row>
    <row r="519" spans="1:22" s="199" customFormat="1" x14ac:dyDescent="0.25">
      <c r="A519" s="208" t="str">
        <f>+A451</f>
        <v>E</v>
      </c>
      <c r="B519" s="312" t="str">
        <f>+B451</f>
        <v>SECCIÓN 12: REDES DE  TELECOMUNICACIONES</v>
      </c>
      <c r="C519" s="312"/>
      <c r="D519" s="312"/>
      <c r="E519" s="312"/>
      <c r="F519" s="209">
        <f>+F451</f>
        <v>3250251123.8638983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</row>
    <row r="520" spans="1:22" s="202" customFormat="1" ht="15.75" x14ac:dyDescent="0.25">
      <c r="A520" s="314" t="s">
        <v>902</v>
      </c>
      <c r="B520" s="315"/>
      <c r="C520" s="315"/>
      <c r="D520" s="315"/>
      <c r="E520" s="315"/>
      <c r="F520" s="210">
        <f>SUM(F515:F519)</f>
        <v>9954561082.7701035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</row>
    <row r="521" spans="1:22" s="200" customFormat="1" ht="16.5" thickBot="1" x14ac:dyDescent="0.3">
      <c r="A521" s="211" t="str">
        <f>+A495</f>
        <v>F</v>
      </c>
      <c r="B521" s="313" t="str">
        <f>+B495</f>
        <v>SECCIÓN 13: DEMOLICIÓN DE CIMENTACIONES PREDIOS</v>
      </c>
      <c r="C521" s="313"/>
      <c r="D521" s="313"/>
      <c r="E521" s="313"/>
      <c r="F521" s="212">
        <f>+F495</f>
        <v>79876184.746380776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</row>
    <row r="522" spans="1:22" s="192" customFormat="1" ht="25.15" customHeight="1" thickTop="1" thickBot="1" x14ac:dyDescent="0.3">
      <c r="A522" s="307" t="s">
        <v>901</v>
      </c>
      <c r="B522" s="308"/>
      <c r="C522" s="308"/>
      <c r="D522" s="308"/>
      <c r="E522" s="309"/>
      <c r="F522" s="213">
        <f>+F514+F520+F521</f>
        <v>10581810572.768831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</row>
    <row r="523" spans="1:22" customFormat="1" ht="15.75" thickTop="1" x14ac:dyDescent="0.25"/>
    <row r="524" spans="1:22" customFormat="1" x14ac:dyDescent="0.25"/>
    <row r="525" spans="1:22" customFormat="1" x14ac:dyDescent="0.25"/>
    <row r="526" spans="1:22" customFormat="1" x14ac:dyDescent="0.25"/>
    <row r="527" spans="1:22" customFormat="1" x14ac:dyDescent="0.25"/>
    <row r="528" spans="1:22" customFormat="1" x14ac:dyDescent="0.25"/>
    <row r="529" customFormat="1" x14ac:dyDescent="0.25"/>
    <row r="530" customFormat="1" x14ac:dyDescent="0.25"/>
  </sheetData>
  <mergeCells count="14">
    <mergeCell ref="A2:A3"/>
    <mergeCell ref="B2:B3"/>
    <mergeCell ref="C2:C3"/>
    <mergeCell ref="D3:F3"/>
    <mergeCell ref="B519:E519"/>
    <mergeCell ref="A520:E520"/>
    <mergeCell ref="B521:E521"/>
    <mergeCell ref="A522:E522"/>
    <mergeCell ref="A513:B513"/>
    <mergeCell ref="B514:E514"/>
    <mergeCell ref="B515:E515"/>
    <mergeCell ref="B516:E516"/>
    <mergeCell ref="B517:E517"/>
    <mergeCell ref="B518:E5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POE</vt:lpstr>
      <vt:lpstr>Formulario Lote 1</vt:lpstr>
      <vt:lpstr>Obras a unitarios - Lote 1</vt:lpstr>
      <vt:lpstr>Formulario Lote 2</vt:lpstr>
      <vt:lpstr>Obras a unitarios -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Felix Gomez Pantoja</dc:creator>
  <cp:lastModifiedBy>Jose Felix Gomez Pantoja</cp:lastModifiedBy>
  <dcterms:created xsi:type="dcterms:W3CDTF">2019-07-17T21:03:41Z</dcterms:created>
  <dcterms:modified xsi:type="dcterms:W3CDTF">2019-10-30T20:47:46Z</dcterms:modified>
</cp:coreProperties>
</file>