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amon.bueno\Documents\COMPRAS 2023\VIGENCIAS FUTURAS 2023\LP-022-2023 INSUMOS QUIRURGICOS OFTALMOLOGIA 2023-2026\"/>
    </mc:Choice>
  </mc:AlternateContent>
  <bookViews>
    <workbookView xWindow="0" yWindow="0" windowWidth="28800" windowHeight="11715"/>
  </bookViews>
  <sheets>
    <sheet name="OFERTA ECONOMICA" sheetId="1" r:id="rId1"/>
  </sheets>
  <definedNames>
    <definedName name="_xlnm._FilterDatabase" localSheetId="0" hidden="1">'OFERTA ECONOMICA'!#REF!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29" i="1" l="1"/>
  <c r="I129" i="1"/>
  <c r="L125" i="1" l="1"/>
  <c r="L124" i="1"/>
  <c r="L120" i="1"/>
  <c r="L119" i="1"/>
  <c r="L118" i="1"/>
  <c r="L114" i="1"/>
  <c r="L113" i="1"/>
  <c r="L112" i="1"/>
  <c r="L111" i="1"/>
  <c r="L110" i="1"/>
  <c r="L109" i="1"/>
  <c r="L108" i="1"/>
  <c r="L107" i="1"/>
  <c r="K103" i="1"/>
  <c r="L103" i="1" s="1"/>
  <c r="L104" i="1" s="1"/>
  <c r="K99" i="1"/>
  <c r="L99" i="1" s="1"/>
  <c r="L100" i="1" s="1"/>
  <c r="K95" i="1"/>
  <c r="L95" i="1" s="1"/>
  <c r="L96" i="1" s="1"/>
  <c r="L91" i="1"/>
  <c r="L92" i="1" s="1"/>
  <c r="L87" i="1"/>
  <c r="L88" i="1" s="1"/>
  <c r="L83" i="1"/>
  <c r="L84" i="1" s="1"/>
  <c r="K79" i="1"/>
  <c r="L79" i="1" s="1"/>
  <c r="L78" i="1"/>
  <c r="K77" i="1"/>
  <c r="L77" i="1" s="1"/>
  <c r="L80" i="1" s="1"/>
  <c r="L73" i="1"/>
  <c r="L74" i="1" s="1"/>
  <c r="L69" i="1"/>
  <c r="L70" i="1" s="1"/>
  <c r="K65" i="1"/>
  <c r="L65" i="1" s="1"/>
  <c r="L64" i="1"/>
  <c r="K63" i="1"/>
  <c r="L63" i="1" s="1"/>
  <c r="K62" i="1"/>
  <c r="L62" i="1" s="1"/>
  <c r="K61" i="1"/>
  <c r="L61" i="1" s="1"/>
  <c r="L60" i="1"/>
  <c r="L59" i="1"/>
  <c r="K58" i="1"/>
  <c r="L58" i="1" s="1"/>
  <c r="K57" i="1"/>
  <c r="L57" i="1" s="1"/>
  <c r="K56" i="1"/>
  <c r="L56" i="1" s="1"/>
  <c r="K55" i="1"/>
  <c r="L55" i="1" s="1"/>
  <c r="K54" i="1"/>
  <c r="L54" i="1" s="1"/>
  <c r="L50" i="1"/>
  <c r="L51" i="1" s="1"/>
  <c r="K46" i="1"/>
  <c r="L46" i="1" s="1"/>
  <c r="L45" i="1"/>
  <c r="L44" i="1"/>
  <c r="L43" i="1"/>
  <c r="L42" i="1"/>
  <c r="L38" i="1"/>
  <c r="L39" i="1" s="1"/>
  <c r="K34" i="1"/>
  <c r="L34" i="1" s="1"/>
  <c r="K33" i="1"/>
  <c r="L33" i="1" s="1"/>
  <c r="K32" i="1"/>
  <c r="L32" i="1" s="1"/>
  <c r="K31" i="1"/>
  <c r="L31" i="1" s="1"/>
  <c r="K30" i="1"/>
  <c r="L30" i="1" s="1"/>
  <c r="K29" i="1"/>
  <c r="L29" i="1" s="1"/>
  <c r="K28" i="1"/>
  <c r="L28" i="1" s="1"/>
  <c r="K27" i="1"/>
  <c r="L27" i="1" s="1"/>
  <c r="K26" i="1"/>
  <c r="L26" i="1" s="1"/>
  <c r="K25" i="1"/>
  <c r="L25" i="1" s="1"/>
  <c r="K24" i="1"/>
  <c r="L24" i="1" s="1"/>
  <c r="L23" i="1"/>
  <c r="K22" i="1"/>
  <c r="L22" i="1" s="1"/>
  <c r="K21" i="1"/>
  <c r="L21" i="1" s="1"/>
  <c r="K20" i="1"/>
  <c r="L20" i="1" s="1"/>
  <c r="K19" i="1"/>
  <c r="L19" i="1" s="1"/>
  <c r="K18" i="1"/>
  <c r="L18" i="1" s="1"/>
  <c r="K17" i="1"/>
  <c r="L17" i="1" s="1"/>
  <c r="K16" i="1"/>
  <c r="L16" i="1" s="1"/>
  <c r="K15" i="1"/>
  <c r="L15" i="1" s="1"/>
  <c r="K14" i="1"/>
  <c r="L14" i="1" s="1"/>
  <c r="K13" i="1"/>
  <c r="L13" i="1" s="1"/>
  <c r="K12" i="1"/>
  <c r="L12" i="1" s="1"/>
  <c r="K11" i="1"/>
  <c r="L11" i="1" s="1"/>
  <c r="K10" i="1"/>
  <c r="L10" i="1" s="1"/>
  <c r="K9" i="1"/>
  <c r="L9" i="1" s="1"/>
  <c r="K8" i="1"/>
  <c r="L8" i="1" s="1"/>
  <c r="K7" i="1"/>
  <c r="L7" i="1" s="1"/>
  <c r="K6" i="1"/>
  <c r="L6" i="1" s="1"/>
  <c r="K5" i="1"/>
  <c r="L5" i="1" s="1"/>
  <c r="K4" i="1"/>
  <c r="L4" i="1" s="1"/>
  <c r="K3" i="1"/>
  <c r="L3" i="1" s="1"/>
  <c r="I125" i="1"/>
  <c r="I124" i="1"/>
  <c r="I126" i="1" s="1"/>
  <c r="I120" i="1"/>
  <c r="I119" i="1"/>
  <c r="I118" i="1"/>
  <c r="I114" i="1"/>
  <c r="I113" i="1"/>
  <c r="I112" i="1"/>
  <c r="I111" i="1"/>
  <c r="I110" i="1"/>
  <c r="I109" i="1"/>
  <c r="I108" i="1"/>
  <c r="I107" i="1"/>
  <c r="H103" i="1"/>
  <c r="I103" i="1" s="1"/>
  <c r="I104" i="1" s="1"/>
  <c r="H99" i="1"/>
  <c r="I99" i="1" s="1"/>
  <c r="I100" i="1" s="1"/>
  <c r="H95" i="1"/>
  <c r="I95" i="1" s="1"/>
  <c r="I96" i="1" s="1"/>
  <c r="I91" i="1"/>
  <c r="I92" i="1" s="1"/>
  <c r="I87" i="1"/>
  <c r="I88" i="1" s="1"/>
  <c r="I83" i="1"/>
  <c r="I84" i="1" s="1"/>
  <c r="H79" i="1"/>
  <c r="I79" i="1" s="1"/>
  <c r="I78" i="1"/>
  <c r="H77" i="1"/>
  <c r="I77" i="1" s="1"/>
  <c r="I73" i="1"/>
  <c r="I74" i="1" s="1"/>
  <c r="I69" i="1"/>
  <c r="I70" i="1" s="1"/>
  <c r="H65" i="1"/>
  <c r="I65" i="1" s="1"/>
  <c r="I64" i="1"/>
  <c r="H63" i="1"/>
  <c r="I63" i="1" s="1"/>
  <c r="H62" i="1"/>
  <c r="I62" i="1" s="1"/>
  <c r="H61" i="1"/>
  <c r="I61" i="1" s="1"/>
  <c r="I60" i="1"/>
  <c r="I59" i="1"/>
  <c r="H58" i="1"/>
  <c r="I58" i="1" s="1"/>
  <c r="H57" i="1"/>
  <c r="I57" i="1" s="1"/>
  <c r="H56" i="1"/>
  <c r="I56" i="1" s="1"/>
  <c r="H55" i="1"/>
  <c r="I55" i="1" s="1"/>
  <c r="H54" i="1"/>
  <c r="I54" i="1" s="1"/>
  <c r="I50" i="1"/>
  <c r="I51" i="1" s="1"/>
  <c r="H46" i="1"/>
  <c r="I46" i="1" s="1"/>
  <c r="I45" i="1"/>
  <c r="I44" i="1"/>
  <c r="I43" i="1"/>
  <c r="I42" i="1"/>
  <c r="I38" i="1"/>
  <c r="I39" i="1" s="1"/>
  <c r="H34" i="1"/>
  <c r="I34" i="1" s="1"/>
  <c r="H33" i="1"/>
  <c r="I33" i="1" s="1"/>
  <c r="H32" i="1"/>
  <c r="I32" i="1" s="1"/>
  <c r="H31" i="1"/>
  <c r="I31" i="1" s="1"/>
  <c r="H30" i="1"/>
  <c r="I30" i="1" s="1"/>
  <c r="H29" i="1"/>
  <c r="I29" i="1" s="1"/>
  <c r="H28" i="1"/>
  <c r="I28" i="1" s="1"/>
  <c r="H27" i="1"/>
  <c r="I27" i="1" s="1"/>
  <c r="H26" i="1"/>
  <c r="I26" i="1" s="1"/>
  <c r="H25" i="1"/>
  <c r="I25" i="1" s="1"/>
  <c r="H24" i="1"/>
  <c r="I24" i="1" s="1"/>
  <c r="I23" i="1"/>
  <c r="H22" i="1"/>
  <c r="I22" i="1" s="1"/>
  <c r="H21" i="1"/>
  <c r="I21" i="1" s="1"/>
  <c r="H20" i="1"/>
  <c r="I20" i="1" s="1"/>
  <c r="H19" i="1"/>
  <c r="I19" i="1" s="1"/>
  <c r="H18" i="1"/>
  <c r="I18" i="1" s="1"/>
  <c r="H17" i="1"/>
  <c r="I17" i="1" s="1"/>
  <c r="H16" i="1"/>
  <c r="I16" i="1" s="1"/>
  <c r="H15" i="1"/>
  <c r="I15" i="1" s="1"/>
  <c r="H14" i="1"/>
  <c r="I14" i="1" s="1"/>
  <c r="H13" i="1"/>
  <c r="I13" i="1" s="1"/>
  <c r="H12" i="1"/>
  <c r="I12" i="1" s="1"/>
  <c r="H11" i="1"/>
  <c r="I11" i="1" s="1"/>
  <c r="H10" i="1"/>
  <c r="I10" i="1" s="1"/>
  <c r="H9" i="1"/>
  <c r="I9" i="1" s="1"/>
  <c r="H8" i="1"/>
  <c r="I8" i="1" s="1"/>
  <c r="H7" i="1"/>
  <c r="I7" i="1" s="1"/>
  <c r="H6" i="1"/>
  <c r="I6" i="1" s="1"/>
  <c r="H5" i="1"/>
  <c r="I5" i="1" s="1"/>
  <c r="H4" i="1"/>
  <c r="I4" i="1" s="1"/>
  <c r="H3" i="1"/>
  <c r="I3" i="1" s="1"/>
  <c r="L126" i="1" l="1"/>
  <c r="L121" i="1"/>
  <c r="L115" i="1"/>
  <c r="L47" i="1"/>
  <c r="L66" i="1"/>
  <c r="L35" i="1"/>
  <c r="I115" i="1"/>
  <c r="I121" i="1"/>
  <c r="I47" i="1"/>
  <c r="I80" i="1"/>
  <c r="I66" i="1"/>
  <c r="I35" i="1"/>
</calcChain>
</file>

<file path=xl/sharedStrings.xml><?xml version="1.0" encoding="utf-8"?>
<sst xmlns="http://schemas.openxmlformats.org/spreadsheetml/2006/main" count="540" uniqueCount="156">
  <si>
    <t>LOTE No. 1</t>
  </si>
  <si>
    <t>INSUMOS Y DISPOSITIVOS MEDICOS COMPATIBLES CON  LOS EQUIPOS CONSTELLATION Y CENTURION</t>
  </si>
  <si>
    <t>PRECIO DE REFERENCIA</t>
  </si>
  <si>
    <t>ITEM</t>
  </si>
  <si>
    <t>CÓDIGO INTERNO</t>
  </si>
  <si>
    <t xml:space="preserve">CÓDIGO UNSPCS </t>
  </si>
  <si>
    <t>DESCRIPCION</t>
  </si>
  <si>
    <t xml:space="preserve">ESPECIFICACION TECNICA </t>
  </si>
  <si>
    <t>UNIDAD DE MEDIDA</t>
  </si>
  <si>
    <t>VALOR UNITARIO</t>
  </si>
  <si>
    <t>VALOR IVA</t>
  </si>
  <si>
    <t>VALOR UNITARIO INCLUIDO IVA</t>
  </si>
  <si>
    <t>PUNTAS KELMAN 0.9 mm, MICROTIP 30°  (CONSTELLATION)</t>
  </si>
  <si>
    <t>UNIDAD</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</si>
  <si>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</si>
  <si>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</si>
  <si>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</si>
  <si>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</si>
  <si>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</si>
  <si>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</si>
  <si>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</si>
  <si>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42294513
42294500</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</si>
  <si>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</si>
  <si>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</si>
  <si>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</si>
  <si>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</si>
  <si>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</si>
  <si>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</si>
  <si>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</si>
  <si>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</si>
  <si>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</si>
  <si>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</si>
  <si>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</si>
  <si>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</si>
  <si>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</si>
  <si>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</si>
  <si>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</si>
  <si>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</si>
  <si>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</si>
  <si>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</si>
  <si>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</si>
  <si>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UNIDAD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</si>
  <si>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</si>
  <si>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</si>
  <si>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</si>
  <si>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</si>
  <si>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</si>
  <si>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FIBRA ENDOLUZ DE 25G</t>
  </si>
  <si>
    <t>ENDOILUMINADOR  CHANDELIER  25 G</t>
  </si>
  <si>
    <t>TOTAL PRECIO LOTE No. 1</t>
  </si>
  <si>
    <t>LOTE No. 2</t>
  </si>
  <si>
    <t>FLUORESCEINA TIRILLAS SERVICIO DE OFTALMOLOGIA</t>
  </si>
  <si>
    <t>FLUORESCEINA TIRILLAS</t>
  </si>
  <si>
    <t xml:space="preserve">FLUORESCEINA TIRILLAS SERVICIO DE OFTALMOLOGIA </t>
  </si>
  <si>
    <t>TOTAL PRECIO LOTE No. 2</t>
  </si>
  <si>
    <t>LOTE No. 3</t>
  </si>
  <si>
    <t>LENTES I SERVICIO DE OFTALMOLOGIA</t>
  </si>
  <si>
    <t xml:space="preserve">ESPECIFICACIÓN TÉCNICA </t>
  </si>
  <si>
    <t>LENTES DE FIJACION ESCLERAL</t>
  </si>
  <si>
    <t>LENTE INTRAOCULAR PLEGABLE DE 3 PIEZAS PARA CIRUGIA DE FACOEMULSIFICACION DESDE +6 DIOPTRÍAS HASTA + 30.00 DIOPTRÍAS.</t>
  </si>
  <si>
    <t>LENTES INTRAOCULAR PLEGABLE DE +30 A +40 DIOPTRIAS</t>
  </si>
  <si>
    <t>LENTES INTRAOCULARES PLEGABLES</t>
  </si>
  <si>
    <t>LENTE DE UNA SOLA PIEZA  ACRÍLICO HIDROFOBICO.
CHROMOPHORO (FILTRO PARA LA LUZ AZUL). CON FILTRO U.V.
TIPO DE ÓPTICA. BICONVEXO
ZONA OPTICA. 5.5 MM. +/- 0.5 MM.
LONGITUD 13.0 MM +/- 0.5 MM.
SRK.  118 A 119
RANGO DIOPTRÍAS  +6.00 / +30.0
PROFUNDIDAD DE CÁMARA. 5.50 +/- 1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</si>
  <si>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</si>
  <si>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</si>
  <si>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CARTUCHO PARA LENTE INTRAOCULAR</t>
  </si>
  <si>
    <t>TOTAL PRECIO LOTE No. 3</t>
  </si>
  <si>
    <t>LOTE No .4</t>
  </si>
  <si>
    <t>DISPOSITIVOS MEDICOS VALVULAS DE AHMED PARA LOS PROCEDIMIENTOS  QUIRURQUICOS DE GLAUCOMA</t>
  </si>
  <si>
    <t>VALVULAS DE AHMED</t>
  </si>
  <si>
    <t>EL DISPOSITIVO AHMED® ESTÁ COMPUESTO POR UN MECANIS­MO VALVULAR Y UNA PLACA. EL MECANISMO VALVULAR ESTÁ FORMADO POR UN TUBO DE DRENAJE DE SILICONA Y UN CUER­PO DE SILICONA QUE ALOJA UNA MEMBRANA VALVULAR DE ELASTÓMERO DE SILICONA</t>
  </si>
  <si>
    <t>TOTAL PRECIO LOTE No. 4</t>
  </si>
  <si>
    <t>LOTE No. 5</t>
  </si>
  <si>
    <t xml:space="preserve">INSUMOS Y DISPOSITIVOS I MEDICOS PARA LOS PROCEDIMIENTOS QUIRURGICOS DEL SERVICIO DE OFTALMOLOGIA
</t>
  </si>
  <si>
    <t>TREPANOS DE BARRON DONANTE Y RECEPTOR  VARIOS DIAMETROS   DESDE  7,0  A 9,0 (50 DONANTES Y 50 RECEPTOR)</t>
  </si>
  <si>
    <t>42294511
42294500</t>
  </si>
  <si>
    <t>CUCHILLETES OFTALMICOS DE 15 GRADOS</t>
  </si>
  <si>
    <t>CUCHILLETES OFTALMICOS DE  1 mm</t>
  </si>
  <si>
    <t xml:space="preserve">CUCHILLETES OFTALMICOS DE 1 mm </t>
  </si>
  <si>
    <t>CUCHILLETES OFTALMICOS CRESCENT</t>
  </si>
  <si>
    <t>CUCHILLETES FACOEMULSIFICACION 2.2 MM.</t>
  </si>
  <si>
    <t>POLIPROPILENO 10-0</t>
  </si>
  <si>
    <t>POLIPROPILENO 10-0 C/A</t>
  </si>
  <si>
    <t>RETRACTOR DE IRIS REUSABLE</t>
  </si>
  <si>
    <t>SET DE CRAWFORD ADULTO</t>
  </si>
  <si>
    <t>SET DE CRAWFORD PEDIATRICO</t>
  </si>
  <si>
    <t xml:space="preserve">SUTURA SEDA NEGRATRENZADA CALIBRE 7/0 AGUJA REDONDA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</si>
  <si>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</si>
  <si>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</si>
  <si>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TOTAL PRECIO LOTE No. 5</t>
  </si>
  <si>
    <t>LOTE No. 6</t>
  </si>
  <si>
    <t>PROTESIS OCULARES</t>
  </si>
  <si>
    <t xml:space="preserve">SUMINISTRO Y ADAPTACION PROTESIS OCULARES/ EPITESIS </t>
  </si>
  <si>
    <t xml:space="preserve">FABRICADAS  EN FORMA INDIVIDUAL Y PERSONALIZADA   PARA CADA PACIENTE  A LA MEDIDA EN MATERIAL  POLIMETILMETACRILATO  TERMOACABADO </t>
  </si>
  <si>
    <t>TOTAL PRECIO LOTE No. 6</t>
  </si>
  <si>
    <t>LOTE No. 7</t>
  </si>
  <si>
    <t>BANDAS DE SILICON 240 SERVICIO DE OFTALMOLOGIA</t>
  </si>
  <si>
    <t>BANDAS DE SILICON 240</t>
  </si>
  <si>
    <t>TOTAL PRECIO LOTE No. 7</t>
  </si>
  <si>
    <t>LOTE No. 8</t>
  </si>
  <si>
    <t>INSUMOS Y DISPOSITIVOS III MEDICOS PARA LOS PROCEDIMIENTOS QUIRURGICOS DEL SERVICIO DE OFTALMOLOGIA</t>
  </si>
  <si>
    <t>ANILLOS PARA SIMBLEFARON</t>
  </si>
  <si>
    <t>CONFORMADORES CONJUNTIVALES ADULTO Y PEDIATRICO( 14,16,18,20 MM)</t>
  </si>
  <si>
    <t>IMPLANTES OCULARES DE METILMETACRILATO VARIOS  DIAMETROS (14,16,18,20 MM)</t>
  </si>
  <si>
    <t>TOTAL PRECIO LOTE No. 8</t>
  </si>
  <si>
    <t>LOTE No. 9</t>
  </si>
  <si>
    <t>BANDA DE SILICON No. 41 SERVICIO DE OFTALMOLOGIA</t>
  </si>
  <si>
    <t xml:space="preserve">BANDA DE SILICON No. 41  </t>
  </si>
  <si>
    <t>TOTAL PRECIO LOTE No. 9</t>
  </si>
  <si>
    <t>LOTE No. 10</t>
  </si>
  <si>
    <t>ANILLOS DE TENSIÓN CAPSULAR SERVICIO DE OFTALMOLOGIA</t>
  </si>
  <si>
    <t>ANILLOS DE TENSIÓN CAPSULAR DIÁMETROS 11, 12 Y 13 MM</t>
  </si>
  <si>
    <t>TOTAL PRECIO LOTE No. 10</t>
  </si>
  <si>
    <t>LOTE No. 11</t>
  </si>
  <si>
    <t>TAPONES LAGRIMALES DE SILICONA SERVICIO DE OFTALMOLOGIA</t>
  </si>
  <si>
    <t>TAPONES LAGRIMALES DE SILICONA VARIOS CALIBRES  0,3 A  1,0</t>
  </si>
  <si>
    <t>TOTAL PRECIO LOTE No. 11</t>
  </si>
  <si>
    <t>LOTE No. 12</t>
  </si>
  <si>
    <t>PROTECTOR DE SONDA PARA ECOGRAFIA UBM SERVICIO DE OFTALMOLOGIA</t>
  </si>
  <si>
    <t>PROTECTOR DE SONDA PARA ECOGRAFIA UBM</t>
  </si>
  <si>
    <t>TOTAL PRECIO LOTE No. 12</t>
  </si>
  <si>
    <t>LOTE No. 13</t>
  </si>
  <si>
    <t>PROTECTORES PLASTICOS OCULARES SERVICIO DE OFTALMOLOGIA</t>
  </si>
  <si>
    <t>PROTECTORES PLASTICOS OCULARES</t>
  </si>
  <si>
    <t>TOTAL PRECIO LOTE No. 13</t>
  </si>
  <si>
    <t>LOTE No. 14</t>
  </si>
  <si>
    <t>SONDAS DESECHABLES PARA ICARE SERVICIO DE OFTALMOLOGIA</t>
  </si>
  <si>
    <t>SONDAS  DESECHABLES PARA ICARE</t>
  </si>
  <si>
    <t>TOTAL PRECIO LOTE No. 14</t>
  </si>
  <si>
    <t>LOTE No. 15</t>
  </si>
  <si>
    <t>ANILLOS SERVICIO DE OFTALMOLOGIA</t>
  </si>
  <si>
    <t>ANILLOS INTRAESTROMALES DIAMETRO 90-120-150-160- ZONA OPTICA 5.0 MM.</t>
  </si>
  <si>
    <t>ANILLOS INTRAESTROMALES DIAMETRO 210 ó 220  ZONA OPTICA 5.0 MM.</t>
  </si>
  <si>
    <t>ANILLOS INTRAESTROMALES DIAMETRO 90-120-160- ZONA OPTICA 6.0 MM.</t>
  </si>
  <si>
    <t>ANILOS INTRAESTROMALES SINUSOIDAL ASD 320°. DIAMETRO 5.7</t>
  </si>
  <si>
    <t>ANILLOS INTRAESTROMALES DIAMETRO 160/200-300 C Y 160/200-300W. SONA OPTICA  6 MM.</t>
  </si>
  <si>
    <t>ANILLOS INTRAESTROMALES DIAMETRO 160/150-250C Y 160/150-250W. ZONA OPTICA 6.0 MM.</t>
  </si>
  <si>
    <t>ANILLOS INTRAESTROMALES DIAMETRO 210 -  ZONA OPTICA 6.0 MM.</t>
  </si>
  <si>
    <t>ANILLOS INTRAESTROMALES DIAMETRO 325°, ZONA ÓPTICA 5 MM CON TRIANGULO ESCALENO - GROSOR 200-300</t>
  </si>
  <si>
    <t>TOTAL PRECIO LOTE No. 15</t>
  </si>
  <si>
    <t>LOTE No. 16</t>
  </si>
  <si>
    <t>LENTES INTRAOCULARES SERVICIO DE OFTALMOLOGIA</t>
  </si>
  <si>
    <t>LENTE INTRAOCULAR DE AFAQUIA DE FIJACION/ENCLAVAMIENTO IRIDIANO</t>
  </si>
  <si>
    <t>LENTES INTRAOCULARES RIGIDOS</t>
  </si>
  <si>
    <t>LENTES INTRAOCULAR FAQUICO DE CAMARA ANTERIOR</t>
  </si>
  <si>
    <t>TOTAL PRECIO LOTE No. 16</t>
  </si>
  <si>
    <t>LOTE No. 17</t>
  </si>
  <si>
    <t>LENTES INTRAOCULARES FAQUICOS</t>
  </si>
  <si>
    <t xml:space="preserve">LENTE INTRAOCULAR  FAQUICO DE IMPLANTE  RETRO-IRIDIANO  PRELENTICULAR TORICO </t>
  </si>
  <si>
    <t>FABRICADO EN  COLÁMERO UN TIPO DE  COLÁGENO DERIVADO DEL  PORCINO E  HIDROXIETILMETACRILATO  UN MATERIAL HIDRÓFILO,  FLEXIBLE Y  BIOCOMPATIBLE  ASOCIADO A UN CROMÓFORO QUE  ABSORBE LA LUZ UV, ESTÁ  DISEÑADO COMO UN  LENTE FÁQUICO  REFRACTIVO CON UNA  ZONA ÓPTICA CÓNCAVA CONVEXA CON  DISPOSICIÓN EN DOMO EN  SU CARA ANTERIOR PARA  MINIMIZAR EL CONTACTO  CON EL CRISTALINO,  CUENTA CON HÁPTICAS DE  FORMA RECTANGULAR EN  FORMA DE PLATO MONO PIEZA, DISEÑADO PARA  IMPLANTARSE EN LA  CÁMARA POSTERIOR  APOYANDO SUS HÁPTICAS  SOBRE EL SULCUS CILIAR</t>
  </si>
  <si>
    <t>LENTE INTRAOCULAR  FAQUICO DE IMPLANTE  RETRO-IRIDIANO  PRELENTICULAR  ESFERICO</t>
  </si>
  <si>
    <t>FABRICADO EN  COLÁMERO UN TIPO DE  COLÁGENO DERIVADO DEL  PORCINO E  HIDROXIETILMETACRILATO  UN MATERIAL HIDRÓFILO,  FLEXIBLE Y  BIOCOMPATIBLE  ASOCIADO A UN  CROMÓFORO QUE  ABSORBE LA LUZ UV, ESTÁ  DISEÑADO COMO UN  LENTE FÁQUICO  REFRACTIVO CON UNA  ZONA ÓPTICA CÓNCAVA CONVEXA CON  DISPOSICIÓN EN DOMO EN  SU CARA ANTERIOR PARA  MINIMIZAR EL CONTACTO  CON EL CRISTALINO,  CUENTA CON HÁPTICAS DE  FORMA RECTANGULAR EN  FORMA DE PLATO MONO PIEZA, DISEÑADO PARA I MPLANTARSE EN LA CÁMARA POSTERIOR APOYANDO SUS HÁPTICAS  SOBRE EL SULCUS CILIAR</t>
  </si>
  <si>
    <t>TOTAL PRECIO LOTE No. 17</t>
  </si>
  <si>
    <t>VALOR OFERTADO</t>
  </si>
  <si>
    <t>LOTE No. 18</t>
  </si>
  <si>
    <t>LENTE INTRAOCULAR PLEGABLE DE 3 PIEZAS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</si>
</sst>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5" formatCode="&quot;$&quot;\ #,##0;\-&quot;$&quot;\ #,##0"/>
    <numFmt numFmtId="44" formatCode="_-&quot;$&quot;\ * #,##0.00_-;\-&quot;$&quot;\ * #,##0.00_-;_-&quot;$&quot;\ * &quot;-&quot;??_-;_-@_-"/>
    <numFmt numFmtId="164" formatCode="&quot;$&quot;\ #,##0"/>
  </numFmts>
  <fonts count="7" x14ac:knownFonts="1">
    <font>
      <sz val="11"/>
      <color theme="1"/>
      <name val="Calibri"/>
      <family val="2"/>
      <scheme val="minor"/>
    </font>
    <font>
      <sz val="11"/>
      <color theme="1"/>
      <name val="Calibri"/>
      <family val="2"/>
      <scheme val="minor"/>
    </font>
    <font>
      <b/>
      <sz val="8"/>
      <color theme="1"/>
      <name val="Arial Narrow"/>
      <family val="2"/>
    </font>
    <font>
      <b/>
      <sz val="8"/>
      <name val="Arial Narrow"/>
      <family val="2"/>
    </font>
    <font>
      <sz val="8"/>
      <color theme="1"/>
      <name val="Arial Narrow"/>
      <family val="2"/>
    </font>
    <font>
      <sz val="8"/>
      <color rgb="FF000000"/>
      <name val="Arial Narrow"/>
      <family val="2"/>
    </font>
    <font>
      <sz val="8"/>
      <name val="Arial Narrow"/>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7">
    <xf numFmtId="0" fontId="0" fillId="0" borderId="0" xfId="0"/>
    <xf numFmtId="0" fontId="2" fillId="2" borderId="1" xfId="0" applyFont="1" applyFill="1" applyBorder="1" applyAlignment="1">
      <alignment vertical="center" wrapText="1"/>
    </xf>
    <xf numFmtId="0" fontId="2" fillId="3" borderId="1" xfId="0" applyFont="1" applyFill="1" applyBorder="1" applyAlignment="1">
      <alignment horizontal="center" vertical="center" wrapText="1"/>
    </xf>
    <xf numFmtId="0" fontId="4" fillId="0" borderId="0" xfId="0" applyFont="1"/>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1" xfId="0" applyFont="1" applyBorder="1" applyAlignment="1">
      <alignment horizontal="center" vertical="center"/>
    </xf>
    <xf numFmtId="0" fontId="5" fillId="5"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5" fontId="4" fillId="0" borderId="4" xfId="1" applyNumberFormat="1" applyFont="1" applyBorder="1" applyAlignment="1">
      <alignment horizontal="right" vertical="center"/>
    </xf>
    <xf numFmtId="5" fontId="4" fillId="0" borderId="1" xfId="1" applyNumberFormat="1" applyFont="1" applyBorder="1" applyAlignment="1">
      <alignment horizontal="right" vertical="center"/>
    </xf>
    <xf numFmtId="164" fontId="6" fillId="0" borderId="1" xfId="0" applyNumberFormat="1" applyFont="1" applyBorder="1" applyAlignment="1">
      <alignment horizontal="right" vertical="center"/>
    </xf>
    <xf numFmtId="164" fontId="4" fillId="0" borderId="1" xfId="0" applyNumberFormat="1" applyFont="1" applyBorder="1" applyAlignment="1">
      <alignment horizontal="right" vertical="center"/>
    </xf>
    <xf numFmtId="0" fontId="2" fillId="0" borderId="5" xfId="0" applyFont="1" applyBorder="1" applyAlignment="1">
      <alignment horizontal="center" vertical="center" wrapText="1"/>
    </xf>
    <xf numFmtId="0" fontId="3" fillId="3" borderId="5" xfId="0" applyFont="1" applyFill="1" applyBorder="1" applyAlignment="1">
      <alignment horizontal="center" vertical="center" wrapText="1"/>
    </xf>
    <xf numFmtId="0" fontId="2" fillId="0" borderId="1" xfId="0" applyFont="1" applyBorder="1" applyAlignment="1">
      <alignment horizontal="right" vertical="center"/>
    </xf>
    <xf numFmtId="164" fontId="2" fillId="0" borderId="1" xfId="0" applyNumberFormat="1" applyFont="1" applyBorder="1" applyAlignment="1">
      <alignment horizontal="right" vertical="center"/>
    </xf>
    <xf numFmtId="0" fontId="2" fillId="0" borderId="0" xfId="0" applyFont="1"/>
    <xf numFmtId="0" fontId="3" fillId="3" borderId="1" xfId="0" applyFont="1" applyFill="1" applyBorder="1" applyAlignment="1">
      <alignment horizontal="center" vertical="center" wrapText="1"/>
    </xf>
    <xf numFmtId="0" fontId="4" fillId="0" borderId="0" xfId="0" applyFont="1" applyAlignment="1">
      <alignment horizontal="center"/>
    </xf>
    <xf numFmtId="0" fontId="3" fillId="2" borderId="1" xfId="0" applyFont="1" applyFill="1" applyBorder="1" applyAlignment="1">
      <alignment vertical="center" wrapText="1"/>
    </xf>
    <xf numFmtId="0" fontId="3" fillId="4"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4" fillId="0" borderId="0" xfId="0" applyFont="1" applyAlignment="1">
      <alignment horizontal="left"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7"/>
  <sheetViews>
    <sheetView tabSelected="1" zoomScale="106" zoomScaleNormal="106" workbookViewId="0">
      <pane ySplit="1" topLeftCell="A2" activePane="bottomLeft" state="frozen"/>
      <selection pane="bottomLeft" activeCell="F6" sqref="F6"/>
    </sheetView>
  </sheetViews>
  <sheetFormatPr baseColWidth="10" defaultColWidth="11.42578125" defaultRowHeight="12.75" x14ac:dyDescent="0.25"/>
  <cols>
    <col min="1" max="1" width="9" style="3" bestFit="1" customWidth="1"/>
    <col min="2" max="2" width="14" style="3" bestFit="1" customWidth="1"/>
    <col min="3" max="3" width="12.85546875" style="3" hidden="1" customWidth="1"/>
    <col min="4" max="4" width="30" style="26" customWidth="1"/>
    <col min="5" max="5" width="42.85546875" style="26" hidden="1" customWidth="1"/>
    <col min="6" max="6" width="8.7109375" style="3" bestFit="1" customWidth="1"/>
    <col min="7" max="16384" width="11.42578125" style="3"/>
  </cols>
  <sheetData>
    <row r="1" spans="1:12" ht="38.25" customHeight="1" x14ac:dyDescent="0.25">
      <c r="A1" s="1" t="s">
        <v>0</v>
      </c>
      <c r="B1" s="34" t="s">
        <v>1</v>
      </c>
      <c r="C1" s="35"/>
      <c r="D1" s="35"/>
      <c r="E1" s="36"/>
      <c r="F1" s="2"/>
      <c r="G1" s="27" t="s">
        <v>2</v>
      </c>
      <c r="H1" s="28"/>
      <c r="I1" s="29"/>
      <c r="J1" s="27" t="s">
        <v>153</v>
      </c>
      <c r="K1" s="28"/>
      <c r="L1" s="29"/>
    </row>
    <row r="2" spans="1:12" ht="38.25" x14ac:dyDescent="0.25">
      <c r="A2" s="4" t="s">
        <v>3</v>
      </c>
      <c r="B2" s="4" t="s">
        <v>4</v>
      </c>
      <c r="C2" s="5" t="s">
        <v>5</v>
      </c>
      <c r="D2" s="5" t="s">
        <v>6</v>
      </c>
      <c r="E2" s="5" t="s">
        <v>7</v>
      </c>
      <c r="F2" s="5" t="s">
        <v>8</v>
      </c>
      <c r="G2" s="6" t="s">
        <v>9</v>
      </c>
      <c r="H2" s="5" t="s">
        <v>10</v>
      </c>
      <c r="I2" s="5" t="s">
        <v>11</v>
      </c>
      <c r="J2" s="6" t="s">
        <v>9</v>
      </c>
      <c r="K2" s="5" t="s">
        <v>10</v>
      </c>
      <c r="L2" s="5" t="s">
        <v>11</v>
      </c>
    </row>
    <row r="3" spans="1:12" ht="25.5" x14ac:dyDescent="0.25">
      <c r="A3" s="7">
        <v>1</v>
      </c>
      <c r="B3" s="8">
        <v>1196490080</v>
      </c>
      <c r="C3" s="9">
        <v>42295114</v>
      </c>
      <c r="D3" s="10" t="s">
        <v>12</v>
      </c>
      <c r="E3" s="10" t="s">
        <v>12</v>
      </c>
      <c r="F3" s="11" t="s">
        <v>13</v>
      </c>
      <c r="G3" s="14">
        <v>114016</v>
      </c>
      <c r="H3" s="14">
        <f>ROUND(G3*0.19,0)</f>
        <v>21663</v>
      </c>
      <c r="I3" s="15">
        <f>+G3+H3</f>
        <v>135679</v>
      </c>
      <c r="J3" s="14"/>
      <c r="K3" s="14">
        <f>ROUND(J3*0.19,0)</f>
        <v>0</v>
      </c>
      <c r="L3" s="15">
        <f>+J3+K3</f>
        <v>0</v>
      </c>
    </row>
    <row r="4" spans="1:12" ht="25.5" x14ac:dyDescent="0.25">
      <c r="A4" s="7">
        <v>2</v>
      </c>
      <c r="B4" s="8">
        <v>1196490081</v>
      </c>
      <c r="C4" s="9">
        <v>42295114</v>
      </c>
      <c r="D4" s="10" t="s">
        <v>14</v>
      </c>
      <c r="E4" s="10" t="s">
        <v>14</v>
      </c>
      <c r="F4" s="11" t="s">
        <v>13</v>
      </c>
      <c r="G4" s="14">
        <v>74892</v>
      </c>
      <c r="H4" s="14">
        <f t="shared" ref="H4:H22" si="0">ROUND(G4*0.19,0)</f>
        <v>14229</v>
      </c>
      <c r="I4" s="15">
        <f t="shared" ref="I4:I34" si="1">+G4+H4</f>
        <v>89121</v>
      </c>
      <c r="J4" s="14"/>
      <c r="K4" s="14">
        <f t="shared" ref="K4:K22" si="2">ROUND(J4*0.19,0)</f>
        <v>0</v>
      </c>
      <c r="L4" s="15">
        <f t="shared" ref="L4:L34" si="3">+J4+K4</f>
        <v>0</v>
      </c>
    </row>
    <row r="5" spans="1:12" x14ac:dyDescent="0.25">
      <c r="A5" s="7">
        <v>3</v>
      </c>
      <c r="B5" s="8">
        <v>1196490083</v>
      </c>
      <c r="C5" s="9">
        <v>42294513</v>
      </c>
      <c r="D5" s="10" t="s">
        <v>15</v>
      </c>
      <c r="E5" s="10" t="s">
        <v>15</v>
      </c>
      <c r="F5" s="11" t="s">
        <v>13</v>
      </c>
      <c r="G5" s="14">
        <v>373000</v>
      </c>
      <c r="H5" s="14">
        <f t="shared" si="0"/>
        <v>70870</v>
      </c>
      <c r="I5" s="15">
        <f t="shared" si="1"/>
        <v>443870</v>
      </c>
      <c r="J5" s="14"/>
      <c r="K5" s="14">
        <f t="shared" si="2"/>
        <v>0</v>
      </c>
      <c r="L5" s="15">
        <f t="shared" si="3"/>
        <v>0</v>
      </c>
    </row>
    <row r="6" spans="1:12" x14ac:dyDescent="0.25">
      <c r="A6" s="7">
        <v>4</v>
      </c>
      <c r="B6" s="8">
        <v>1196491038</v>
      </c>
      <c r="C6" s="9">
        <v>42294523</v>
      </c>
      <c r="D6" s="10" t="s">
        <v>16</v>
      </c>
      <c r="E6" s="10" t="s">
        <v>16</v>
      </c>
      <c r="F6" s="11" t="s">
        <v>13</v>
      </c>
      <c r="G6" s="14">
        <v>235855</v>
      </c>
      <c r="H6" s="14">
        <f t="shared" si="0"/>
        <v>44812</v>
      </c>
      <c r="I6" s="15">
        <f t="shared" si="1"/>
        <v>280667</v>
      </c>
      <c r="J6" s="14"/>
      <c r="K6" s="14">
        <f t="shared" si="2"/>
        <v>0</v>
      </c>
      <c r="L6" s="15">
        <f t="shared" si="3"/>
        <v>0</v>
      </c>
    </row>
    <row r="7" spans="1:12" ht="25.5" x14ac:dyDescent="0.25">
      <c r="A7" s="7">
        <v>5</v>
      </c>
      <c r="B7" s="8">
        <v>1128599473</v>
      </c>
      <c r="C7" s="9">
        <v>42294513</v>
      </c>
      <c r="D7" s="10" t="s">
        <v>17</v>
      </c>
      <c r="E7" s="10" t="s">
        <v>17</v>
      </c>
      <c r="F7" s="11" t="s">
        <v>13</v>
      </c>
      <c r="G7" s="14">
        <v>145314</v>
      </c>
      <c r="H7" s="14">
        <f t="shared" si="0"/>
        <v>27610</v>
      </c>
      <c r="I7" s="15">
        <f t="shared" si="1"/>
        <v>172924</v>
      </c>
      <c r="J7" s="14"/>
      <c r="K7" s="14">
        <f t="shared" si="2"/>
        <v>0</v>
      </c>
      <c r="L7" s="15">
        <f t="shared" si="3"/>
        <v>0</v>
      </c>
    </row>
    <row r="8" spans="1:12" ht="25.5" x14ac:dyDescent="0.25">
      <c r="A8" s="7">
        <v>6</v>
      </c>
      <c r="B8" s="8">
        <v>1196491045</v>
      </c>
      <c r="C8" s="9">
        <v>42294513</v>
      </c>
      <c r="D8" s="10" t="s">
        <v>18</v>
      </c>
      <c r="E8" s="10" t="s">
        <v>18</v>
      </c>
      <c r="F8" s="11" t="s">
        <v>13</v>
      </c>
      <c r="G8" s="14">
        <v>266036</v>
      </c>
      <c r="H8" s="14">
        <f t="shared" si="0"/>
        <v>50547</v>
      </c>
      <c r="I8" s="15">
        <f t="shared" si="1"/>
        <v>316583</v>
      </c>
      <c r="J8" s="14"/>
      <c r="K8" s="14">
        <f t="shared" si="2"/>
        <v>0</v>
      </c>
      <c r="L8" s="15">
        <f t="shared" si="3"/>
        <v>0</v>
      </c>
    </row>
    <row r="9" spans="1:12" ht="25.5" x14ac:dyDescent="0.25">
      <c r="A9" s="7">
        <v>7</v>
      </c>
      <c r="B9" s="8">
        <v>1196491040</v>
      </c>
      <c r="C9" s="9">
        <v>42294513</v>
      </c>
      <c r="D9" s="10" t="s">
        <v>19</v>
      </c>
      <c r="E9" s="10" t="s">
        <v>19</v>
      </c>
      <c r="F9" s="11" t="s">
        <v>13</v>
      </c>
      <c r="G9" s="14">
        <v>145314</v>
      </c>
      <c r="H9" s="14">
        <f t="shared" si="0"/>
        <v>27610</v>
      </c>
      <c r="I9" s="15">
        <f t="shared" si="1"/>
        <v>172924</v>
      </c>
      <c r="J9" s="14"/>
      <c r="K9" s="14">
        <f t="shared" si="2"/>
        <v>0</v>
      </c>
      <c r="L9" s="15">
        <f t="shared" si="3"/>
        <v>0</v>
      </c>
    </row>
    <row r="10" spans="1:12" ht="25.5" x14ac:dyDescent="0.25">
      <c r="A10" s="7">
        <v>8</v>
      </c>
      <c r="B10" s="8">
        <v>1196491042</v>
      </c>
      <c r="C10" s="9">
        <v>42294513</v>
      </c>
      <c r="D10" s="10" t="s">
        <v>20</v>
      </c>
      <c r="E10" s="10" t="s">
        <v>20</v>
      </c>
      <c r="F10" s="11" t="s">
        <v>13</v>
      </c>
      <c r="G10" s="14">
        <v>373000</v>
      </c>
      <c r="H10" s="14">
        <f t="shared" si="0"/>
        <v>70870</v>
      </c>
      <c r="I10" s="15">
        <f t="shared" si="1"/>
        <v>443870</v>
      </c>
      <c r="J10" s="14"/>
      <c r="K10" s="14">
        <f t="shared" si="2"/>
        <v>0</v>
      </c>
      <c r="L10" s="15">
        <f t="shared" si="3"/>
        <v>0</v>
      </c>
    </row>
    <row r="11" spans="1:12" ht="25.5" x14ac:dyDescent="0.25">
      <c r="A11" s="7">
        <v>9</v>
      </c>
      <c r="B11" s="8">
        <v>1196491043</v>
      </c>
      <c r="C11" s="11" t="s">
        <v>21</v>
      </c>
      <c r="D11" s="10" t="s">
        <v>22</v>
      </c>
      <c r="E11" s="10" t="s">
        <v>22</v>
      </c>
      <c r="F11" s="11" t="s">
        <v>13</v>
      </c>
      <c r="G11" s="14">
        <v>177730</v>
      </c>
      <c r="H11" s="14">
        <f t="shared" si="0"/>
        <v>33769</v>
      </c>
      <c r="I11" s="15">
        <f t="shared" si="1"/>
        <v>211499</v>
      </c>
      <c r="J11" s="14"/>
      <c r="K11" s="14">
        <f t="shared" si="2"/>
        <v>0</v>
      </c>
      <c r="L11" s="15">
        <f t="shared" si="3"/>
        <v>0</v>
      </c>
    </row>
    <row r="12" spans="1:12" ht="25.5" x14ac:dyDescent="0.25">
      <c r="A12" s="7">
        <v>10</v>
      </c>
      <c r="B12" s="8">
        <v>1196491044</v>
      </c>
      <c r="C12" s="11" t="s">
        <v>21</v>
      </c>
      <c r="D12" s="10" t="s">
        <v>23</v>
      </c>
      <c r="E12" s="10" t="s">
        <v>23</v>
      </c>
      <c r="F12" s="11" t="s">
        <v>13</v>
      </c>
      <c r="G12" s="14">
        <v>61479</v>
      </c>
      <c r="H12" s="14">
        <f t="shared" si="0"/>
        <v>11681</v>
      </c>
      <c r="I12" s="15">
        <f t="shared" si="1"/>
        <v>73160</v>
      </c>
      <c r="J12" s="14"/>
      <c r="K12" s="14">
        <f t="shared" si="2"/>
        <v>0</v>
      </c>
      <c r="L12" s="15">
        <f t="shared" si="3"/>
        <v>0</v>
      </c>
    </row>
    <row r="13" spans="1:12" ht="25.5" x14ac:dyDescent="0.25">
      <c r="A13" s="7">
        <v>11</v>
      </c>
      <c r="B13" s="8">
        <v>1196491047</v>
      </c>
      <c r="C13" s="9">
        <v>42294513</v>
      </c>
      <c r="D13" s="10" t="s">
        <v>24</v>
      </c>
      <c r="E13" s="10" t="s">
        <v>24</v>
      </c>
      <c r="F13" s="11" t="s">
        <v>13</v>
      </c>
      <c r="G13" s="14">
        <v>618144</v>
      </c>
      <c r="H13" s="14">
        <f t="shared" si="0"/>
        <v>117447</v>
      </c>
      <c r="I13" s="15">
        <f t="shared" si="1"/>
        <v>735591</v>
      </c>
      <c r="J13" s="14"/>
      <c r="K13" s="14">
        <f t="shared" si="2"/>
        <v>0</v>
      </c>
      <c r="L13" s="15">
        <f t="shared" si="3"/>
        <v>0</v>
      </c>
    </row>
    <row r="14" spans="1:12" x14ac:dyDescent="0.25">
      <c r="A14" s="7">
        <v>12</v>
      </c>
      <c r="B14" s="8">
        <v>1196491048</v>
      </c>
      <c r="C14" s="9">
        <v>42294513</v>
      </c>
      <c r="D14" s="10" t="s">
        <v>25</v>
      </c>
      <c r="E14" s="10" t="s">
        <v>25</v>
      </c>
      <c r="F14" s="11" t="s">
        <v>13</v>
      </c>
      <c r="G14" s="14">
        <v>619261</v>
      </c>
      <c r="H14" s="14">
        <f t="shared" si="0"/>
        <v>117660</v>
      </c>
      <c r="I14" s="15">
        <f t="shared" si="1"/>
        <v>736921</v>
      </c>
      <c r="J14" s="14"/>
      <c r="K14" s="14">
        <f t="shared" si="2"/>
        <v>0</v>
      </c>
      <c r="L14" s="15">
        <f t="shared" si="3"/>
        <v>0</v>
      </c>
    </row>
    <row r="15" spans="1:12" x14ac:dyDescent="0.25">
      <c r="A15" s="7">
        <v>13</v>
      </c>
      <c r="B15" s="8">
        <v>1196491050</v>
      </c>
      <c r="C15" s="9">
        <v>42294513</v>
      </c>
      <c r="D15" s="10" t="s">
        <v>26</v>
      </c>
      <c r="E15" s="10" t="s">
        <v>26</v>
      </c>
      <c r="F15" s="11" t="s">
        <v>13</v>
      </c>
      <c r="G15" s="14">
        <v>769046</v>
      </c>
      <c r="H15" s="14">
        <f t="shared" si="0"/>
        <v>146119</v>
      </c>
      <c r="I15" s="15">
        <f t="shared" si="1"/>
        <v>915165</v>
      </c>
      <c r="J15" s="14"/>
      <c r="K15" s="14">
        <f t="shared" si="2"/>
        <v>0</v>
      </c>
      <c r="L15" s="15">
        <f t="shared" si="3"/>
        <v>0</v>
      </c>
    </row>
    <row r="16" spans="1:12" x14ac:dyDescent="0.25">
      <c r="A16" s="7">
        <v>14</v>
      </c>
      <c r="B16" s="8">
        <v>1196491049</v>
      </c>
      <c r="C16" s="9">
        <v>42294513</v>
      </c>
      <c r="D16" s="10" t="s">
        <v>27</v>
      </c>
      <c r="E16" s="10" t="s">
        <v>27</v>
      </c>
      <c r="F16" s="11" t="s">
        <v>13</v>
      </c>
      <c r="G16" s="14">
        <v>769046</v>
      </c>
      <c r="H16" s="14">
        <f t="shared" si="0"/>
        <v>146119</v>
      </c>
      <c r="I16" s="15">
        <f t="shared" si="1"/>
        <v>915165</v>
      </c>
      <c r="J16" s="14"/>
      <c r="K16" s="14">
        <f t="shared" si="2"/>
        <v>0</v>
      </c>
      <c r="L16" s="15">
        <f t="shared" si="3"/>
        <v>0</v>
      </c>
    </row>
    <row r="17" spans="1:12" x14ac:dyDescent="0.25">
      <c r="A17" s="7">
        <v>15</v>
      </c>
      <c r="B17" s="8">
        <v>1196491051</v>
      </c>
      <c r="C17" s="9">
        <v>42294513</v>
      </c>
      <c r="D17" s="10" t="s">
        <v>28</v>
      </c>
      <c r="E17" s="10" t="s">
        <v>28</v>
      </c>
      <c r="F17" s="11" t="s">
        <v>13</v>
      </c>
      <c r="G17" s="14">
        <v>824936</v>
      </c>
      <c r="H17" s="14">
        <f t="shared" si="0"/>
        <v>156738</v>
      </c>
      <c r="I17" s="15">
        <f t="shared" si="1"/>
        <v>981674</v>
      </c>
      <c r="J17" s="14"/>
      <c r="K17" s="14">
        <f t="shared" si="2"/>
        <v>0</v>
      </c>
      <c r="L17" s="15">
        <f t="shared" si="3"/>
        <v>0</v>
      </c>
    </row>
    <row r="18" spans="1:12" ht="38.25" x14ac:dyDescent="0.25">
      <c r="A18" s="7">
        <v>16</v>
      </c>
      <c r="B18" s="8">
        <v>1196491052</v>
      </c>
      <c r="C18" s="9">
        <v>42294513</v>
      </c>
      <c r="D18" s="10" t="s">
        <v>29</v>
      </c>
      <c r="E18" s="10" t="s">
        <v>29</v>
      </c>
      <c r="F18" s="11" t="s">
        <v>13</v>
      </c>
      <c r="G18" s="14">
        <v>931128</v>
      </c>
      <c r="H18" s="14">
        <f t="shared" si="0"/>
        <v>176914</v>
      </c>
      <c r="I18" s="15">
        <f t="shared" si="1"/>
        <v>1108042</v>
      </c>
      <c r="J18" s="14"/>
      <c r="K18" s="14">
        <f t="shared" si="2"/>
        <v>0</v>
      </c>
      <c r="L18" s="15">
        <f t="shared" si="3"/>
        <v>0</v>
      </c>
    </row>
    <row r="19" spans="1:12" ht="25.5" x14ac:dyDescent="0.25">
      <c r="A19" s="7">
        <v>17</v>
      </c>
      <c r="B19" s="8">
        <v>1196490521</v>
      </c>
      <c r="C19" s="9">
        <v>42295114</v>
      </c>
      <c r="D19" s="10" t="s">
        <v>30</v>
      </c>
      <c r="E19" s="10" t="s">
        <v>30</v>
      </c>
      <c r="F19" s="11" t="s">
        <v>13</v>
      </c>
      <c r="G19" s="14">
        <v>394583</v>
      </c>
      <c r="H19" s="14">
        <f t="shared" si="0"/>
        <v>74971</v>
      </c>
      <c r="I19" s="15">
        <f t="shared" si="1"/>
        <v>469554</v>
      </c>
      <c r="J19" s="14"/>
      <c r="K19" s="14">
        <f t="shared" si="2"/>
        <v>0</v>
      </c>
      <c r="L19" s="15">
        <f t="shared" si="3"/>
        <v>0</v>
      </c>
    </row>
    <row r="20" spans="1:12" ht="25.5" x14ac:dyDescent="0.25">
      <c r="A20" s="7">
        <v>18</v>
      </c>
      <c r="B20" s="8">
        <v>1196490929</v>
      </c>
      <c r="C20" s="9">
        <v>42294513</v>
      </c>
      <c r="D20" s="10" t="s">
        <v>31</v>
      </c>
      <c r="E20" s="10" t="s">
        <v>31</v>
      </c>
      <c r="F20" s="11" t="s">
        <v>13</v>
      </c>
      <c r="G20" s="14">
        <v>177730</v>
      </c>
      <c r="H20" s="14">
        <f t="shared" si="0"/>
        <v>33769</v>
      </c>
      <c r="I20" s="15">
        <f t="shared" si="1"/>
        <v>211499</v>
      </c>
      <c r="J20" s="14"/>
      <c r="K20" s="14">
        <f t="shared" si="2"/>
        <v>0</v>
      </c>
      <c r="L20" s="15">
        <f t="shared" si="3"/>
        <v>0</v>
      </c>
    </row>
    <row r="21" spans="1:12" ht="25.5" x14ac:dyDescent="0.25">
      <c r="A21" s="7">
        <v>19</v>
      </c>
      <c r="B21" s="8">
        <v>1196490039</v>
      </c>
      <c r="C21" s="9">
        <v>42294513</v>
      </c>
      <c r="D21" s="10" t="s">
        <v>32</v>
      </c>
      <c r="E21" s="10" t="s">
        <v>32</v>
      </c>
      <c r="F21" s="11" t="s">
        <v>13</v>
      </c>
      <c r="G21" s="14">
        <v>1244112</v>
      </c>
      <c r="H21" s="14">
        <f t="shared" si="0"/>
        <v>236381</v>
      </c>
      <c r="I21" s="15">
        <f t="shared" si="1"/>
        <v>1480493</v>
      </c>
      <c r="J21" s="14"/>
      <c r="K21" s="14">
        <f t="shared" si="2"/>
        <v>0</v>
      </c>
      <c r="L21" s="15">
        <f t="shared" si="3"/>
        <v>0</v>
      </c>
    </row>
    <row r="22" spans="1:12" ht="25.5" x14ac:dyDescent="0.25">
      <c r="A22" s="7">
        <v>20</v>
      </c>
      <c r="B22" s="8">
        <v>1196491651</v>
      </c>
      <c r="C22" s="9">
        <v>42294513</v>
      </c>
      <c r="D22" s="10" t="s">
        <v>33</v>
      </c>
      <c r="E22" s="10" t="s">
        <v>33</v>
      </c>
      <c r="F22" s="11" t="s">
        <v>13</v>
      </c>
      <c r="G22" s="14">
        <v>385641</v>
      </c>
      <c r="H22" s="14">
        <f t="shared" si="0"/>
        <v>73272</v>
      </c>
      <c r="I22" s="15">
        <f t="shared" si="1"/>
        <v>458913</v>
      </c>
      <c r="J22" s="14"/>
      <c r="K22" s="14">
        <f t="shared" si="2"/>
        <v>0</v>
      </c>
      <c r="L22" s="15">
        <f t="shared" si="3"/>
        <v>0</v>
      </c>
    </row>
    <row r="23" spans="1:12" ht="25.5" x14ac:dyDescent="0.25">
      <c r="A23" s="7">
        <v>21</v>
      </c>
      <c r="B23" s="8">
        <v>1196491653</v>
      </c>
      <c r="C23" s="9">
        <v>42294513</v>
      </c>
      <c r="D23" s="10" t="s">
        <v>34</v>
      </c>
      <c r="E23" s="10" t="s">
        <v>34</v>
      </c>
      <c r="F23" s="11" t="s">
        <v>13</v>
      </c>
      <c r="G23" s="14">
        <v>34000</v>
      </c>
      <c r="H23" s="14">
        <v>0</v>
      </c>
      <c r="I23" s="15">
        <f t="shared" si="1"/>
        <v>34000</v>
      </c>
      <c r="J23" s="14"/>
      <c r="K23" s="14">
        <v>0</v>
      </c>
      <c r="L23" s="15">
        <f t="shared" si="3"/>
        <v>0</v>
      </c>
    </row>
    <row r="24" spans="1:12" ht="25.5" x14ac:dyDescent="0.25">
      <c r="A24" s="7">
        <v>22</v>
      </c>
      <c r="B24" s="8">
        <v>1196491654</v>
      </c>
      <c r="C24" s="9">
        <v>42294513</v>
      </c>
      <c r="D24" s="10" t="s">
        <v>35</v>
      </c>
      <c r="E24" s="10" t="s">
        <v>35</v>
      </c>
      <c r="F24" s="11" t="s">
        <v>13</v>
      </c>
      <c r="G24" s="14">
        <v>439000</v>
      </c>
      <c r="H24" s="14">
        <f t="shared" ref="H24:H34" si="4">ROUND(G24*0.19,0)</f>
        <v>83410</v>
      </c>
      <c r="I24" s="15">
        <f t="shared" si="1"/>
        <v>522410</v>
      </c>
      <c r="J24" s="14"/>
      <c r="K24" s="14">
        <f t="shared" ref="K24:K34" si="5">ROUND(J24*0.19,0)</f>
        <v>0</v>
      </c>
      <c r="L24" s="15">
        <f t="shared" si="3"/>
        <v>0</v>
      </c>
    </row>
    <row r="25" spans="1:12" x14ac:dyDescent="0.25">
      <c r="A25" s="7">
        <v>23</v>
      </c>
      <c r="B25" s="8">
        <v>1196490108</v>
      </c>
      <c r="C25" s="9">
        <v>42294513</v>
      </c>
      <c r="D25" s="10" t="s">
        <v>36</v>
      </c>
      <c r="E25" s="10" t="s">
        <v>36</v>
      </c>
      <c r="F25" s="11" t="s">
        <v>13</v>
      </c>
      <c r="G25" s="14">
        <v>807000</v>
      </c>
      <c r="H25" s="14">
        <f t="shared" si="4"/>
        <v>153330</v>
      </c>
      <c r="I25" s="15">
        <f t="shared" si="1"/>
        <v>960330</v>
      </c>
      <c r="J25" s="14"/>
      <c r="K25" s="14">
        <f t="shared" si="5"/>
        <v>0</v>
      </c>
      <c r="L25" s="15">
        <f t="shared" si="3"/>
        <v>0</v>
      </c>
    </row>
    <row r="26" spans="1:12" ht="25.5" x14ac:dyDescent="0.25">
      <c r="A26" s="7">
        <v>24</v>
      </c>
      <c r="B26" s="8">
        <v>1196491655</v>
      </c>
      <c r="C26" s="9">
        <v>42294513</v>
      </c>
      <c r="D26" s="10" t="s">
        <v>37</v>
      </c>
      <c r="E26" s="10" t="s">
        <v>37</v>
      </c>
      <c r="F26" s="11" t="s">
        <v>13</v>
      </c>
      <c r="G26" s="14">
        <v>754515</v>
      </c>
      <c r="H26" s="14">
        <f t="shared" si="4"/>
        <v>143358</v>
      </c>
      <c r="I26" s="15">
        <f t="shared" si="1"/>
        <v>897873</v>
      </c>
      <c r="J26" s="14"/>
      <c r="K26" s="14">
        <f t="shared" si="5"/>
        <v>0</v>
      </c>
      <c r="L26" s="15">
        <f t="shared" si="3"/>
        <v>0</v>
      </c>
    </row>
    <row r="27" spans="1:12" x14ac:dyDescent="0.25">
      <c r="A27" s="7">
        <v>25</v>
      </c>
      <c r="B27" s="8">
        <v>1196491656</v>
      </c>
      <c r="C27" s="9">
        <v>42294513</v>
      </c>
      <c r="D27" s="10" t="s">
        <v>38</v>
      </c>
      <c r="E27" s="10" t="s">
        <v>38</v>
      </c>
      <c r="F27" s="11" t="s">
        <v>13</v>
      </c>
      <c r="G27" s="14">
        <v>106191</v>
      </c>
      <c r="H27" s="14">
        <f t="shared" si="4"/>
        <v>20176</v>
      </c>
      <c r="I27" s="15">
        <f t="shared" si="1"/>
        <v>126367</v>
      </c>
      <c r="J27" s="14"/>
      <c r="K27" s="14">
        <f t="shared" si="5"/>
        <v>0</v>
      </c>
      <c r="L27" s="15">
        <f t="shared" si="3"/>
        <v>0</v>
      </c>
    </row>
    <row r="28" spans="1:12" ht="38.25" x14ac:dyDescent="0.25">
      <c r="A28" s="7">
        <v>26</v>
      </c>
      <c r="B28" s="8">
        <v>1196490522</v>
      </c>
      <c r="C28" s="9">
        <v>42294513</v>
      </c>
      <c r="D28" s="10" t="s">
        <v>39</v>
      </c>
      <c r="E28" s="10" t="s">
        <v>39</v>
      </c>
      <c r="F28" s="11" t="s">
        <v>13</v>
      </c>
      <c r="G28" s="14">
        <v>363285</v>
      </c>
      <c r="H28" s="14">
        <f t="shared" si="4"/>
        <v>69024</v>
      </c>
      <c r="I28" s="15">
        <f t="shared" si="1"/>
        <v>432309</v>
      </c>
      <c r="J28" s="14"/>
      <c r="K28" s="14">
        <f t="shared" si="5"/>
        <v>0</v>
      </c>
      <c r="L28" s="15">
        <f t="shared" si="3"/>
        <v>0</v>
      </c>
    </row>
    <row r="29" spans="1:12" x14ac:dyDescent="0.25">
      <c r="A29" s="7">
        <v>27</v>
      </c>
      <c r="B29" s="8">
        <v>1196491270</v>
      </c>
      <c r="C29" s="9">
        <v>42294513</v>
      </c>
      <c r="D29" s="10" t="s">
        <v>40</v>
      </c>
      <c r="E29" s="10" t="s">
        <v>40</v>
      </c>
      <c r="F29" s="11" t="s">
        <v>41</v>
      </c>
      <c r="G29" s="14">
        <v>81599</v>
      </c>
      <c r="H29" s="14">
        <f t="shared" si="4"/>
        <v>15504</v>
      </c>
      <c r="I29" s="15">
        <f t="shared" si="1"/>
        <v>97103</v>
      </c>
      <c r="J29" s="14"/>
      <c r="K29" s="14">
        <f t="shared" si="5"/>
        <v>0</v>
      </c>
      <c r="L29" s="15">
        <f t="shared" si="3"/>
        <v>0</v>
      </c>
    </row>
    <row r="30" spans="1:12" ht="15" customHeight="1" x14ac:dyDescent="0.25">
      <c r="A30" s="7">
        <v>28</v>
      </c>
      <c r="B30" s="8">
        <v>1196490082</v>
      </c>
      <c r="C30" s="9">
        <v>42294513</v>
      </c>
      <c r="D30" s="10" t="s">
        <v>42</v>
      </c>
      <c r="E30" s="10" t="s">
        <v>43</v>
      </c>
      <c r="F30" s="11" t="s">
        <v>41</v>
      </c>
      <c r="G30" s="14">
        <v>562254</v>
      </c>
      <c r="H30" s="14">
        <f t="shared" si="4"/>
        <v>106828</v>
      </c>
      <c r="I30" s="15">
        <f t="shared" si="1"/>
        <v>669082</v>
      </c>
      <c r="J30" s="14"/>
      <c r="K30" s="14">
        <f t="shared" si="5"/>
        <v>0</v>
      </c>
      <c r="L30" s="15">
        <f t="shared" si="3"/>
        <v>0</v>
      </c>
    </row>
    <row r="31" spans="1:12" ht="25.5" x14ac:dyDescent="0.25">
      <c r="A31" s="7">
        <v>29</v>
      </c>
      <c r="B31" s="8">
        <v>1196490016</v>
      </c>
      <c r="C31" s="9">
        <v>42294513</v>
      </c>
      <c r="D31" s="10" t="s">
        <v>44</v>
      </c>
      <c r="E31" s="10" t="s">
        <v>45</v>
      </c>
      <c r="F31" s="11" t="s">
        <v>41</v>
      </c>
      <c r="G31" s="14">
        <v>570078</v>
      </c>
      <c r="H31" s="14">
        <f t="shared" si="4"/>
        <v>108315</v>
      </c>
      <c r="I31" s="15">
        <f t="shared" si="1"/>
        <v>678393</v>
      </c>
      <c r="J31" s="14"/>
      <c r="K31" s="14">
        <f t="shared" si="5"/>
        <v>0</v>
      </c>
      <c r="L31" s="15">
        <f t="shared" si="3"/>
        <v>0</v>
      </c>
    </row>
    <row r="32" spans="1:12" x14ac:dyDescent="0.25">
      <c r="A32" s="7">
        <v>30</v>
      </c>
      <c r="B32" s="8">
        <v>1196490777</v>
      </c>
      <c r="C32" s="9">
        <v>42294513</v>
      </c>
      <c r="D32" s="10" t="s">
        <v>46</v>
      </c>
      <c r="E32" s="10" t="s">
        <v>46</v>
      </c>
      <c r="F32" s="11" t="s">
        <v>41</v>
      </c>
      <c r="G32" s="14">
        <v>177730</v>
      </c>
      <c r="H32" s="14">
        <f t="shared" si="4"/>
        <v>33769</v>
      </c>
      <c r="I32" s="15">
        <f t="shared" si="1"/>
        <v>211499</v>
      </c>
      <c r="J32" s="14"/>
      <c r="K32" s="14">
        <f t="shared" si="5"/>
        <v>0</v>
      </c>
      <c r="L32" s="15">
        <f t="shared" si="3"/>
        <v>0</v>
      </c>
    </row>
    <row r="33" spans="1:12" x14ac:dyDescent="0.25">
      <c r="A33" s="7">
        <v>31</v>
      </c>
      <c r="B33" s="8">
        <v>1196490819</v>
      </c>
      <c r="C33" s="9">
        <v>42294513</v>
      </c>
      <c r="D33" s="10" t="s">
        <v>47</v>
      </c>
      <c r="E33" s="10" t="s">
        <v>47</v>
      </c>
      <c r="F33" s="11" t="s">
        <v>41</v>
      </c>
      <c r="G33" s="14">
        <v>381000</v>
      </c>
      <c r="H33" s="14">
        <f t="shared" si="4"/>
        <v>72390</v>
      </c>
      <c r="I33" s="15">
        <f t="shared" si="1"/>
        <v>453390</v>
      </c>
      <c r="J33" s="14"/>
      <c r="K33" s="14">
        <f t="shared" si="5"/>
        <v>0</v>
      </c>
      <c r="L33" s="15">
        <f t="shared" si="3"/>
        <v>0</v>
      </c>
    </row>
    <row r="34" spans="1:12" x14ac:dyDescent="0.25">
      <c r="A34" s="7">
        <v>32</v>
      </c>
      <c r="B34" s="8">
        <v>1196490486</v>
      </c>
      <c r="C34" s="9">
        <v>42294513</v>
      </c>
      <c r="D34" s="10" t="s">
        <v>48</v>
      </c>
      <c r="E34" s="10" t="s">
        <v>48</v>
      </c>
      <c r="F34" s="11" t="s">
        <v>41</v>
      </c>
      <c r="G34" s="14">
        <v>406000</v>
      </c>
      <c r="H34" s="14">
        <f t="shared" si="4"/>
        <v>77140</v>
      </c>
      <c r="I34" s="15">
        <f t="shared" si="1"/>
        <v>483140</v>
      </c>
      <c r="J34" s="14"/>
      <c r="K34" s="14">
        <f t="shared" si="5"/>
        <v>0</v>
      </c>
      <c r="L34" s="15">
        <f t="shared" si="3"/>
        <v>0</v>
      </c>
    </row>
    <row r="35" spans="1:12" s="20" customFormat="1" x14ac:dyDescent="0.25">
      <c r="A35" s="16"/>
      <c r="B35" s="30" t="s">
        <v>49</v>
      </c>
      <c r="C35" s="31"/>
      <c r="D35" s="31"/>
      <c r="E35" s="32"/>
      <c r="F35" s="17"/>
      <c r="G35" s="18"/>
      <c r="H35" s="18"/>
      <c r="I35" s="19">
        <f>SUM(I3:I34)</f>
        <v>15919210</v>
      </c>
      <c r="J35" s="18"/>
      <c r="K35" s="18"/>
      <c r="L35" s="19">
        <f>SUM(L3:L34)</f>
        <v>0</v>
      </c>
    </row>
    <row r="36" spans="1:12" ht="12.75" customHeight="1" x14ac:dyDescent="0.25">
      <c r="A36" s="1" t="s">
        <v>50</v>
      </c>
      <c r="B36" s="34" t="s">
        <v>51</v>
      </c>
      <c r="C36" s="35"/>
      <c r="D36" s="35"/>
      <c r="E36" s="36"/>
      <c r="F36" s="21"/>
      <c r="G36" s="27" t="s">
        <v>2</v>
      </c>
      <c r="H36" s="28"/>
      <c r="I36" s="29"/>
      <c r="J36" s="27" t="s">
        <v>153</v>
      </c>
      <c r="K36" s="28"/>
      <c r="L36" s="29"/>
    </row>
    <row r="37" spans="1:12" s="22" customFormat="1" ht="38.25" x14ac:dyDescent="0.25">
      <c r="A37" s="4" t="s">
        <v>3</v>
      </c>
      <c r="B37" s="4" t="s">
        <v>4</v>
      </c>
      <c r="C37" s="5" t="s">
        <v>5</v>
      </c>
      <c r="D37" s="5" t="s">
        <v>6</v>
      </c>
      <c r="E37" s="5" t="s">
        <v>7</v>
      </c>
      <c r="F37" s="5" t="s">
        <v>8</v>
      </c>
      <c r="G37" s="6" t="s">
        <v>9</v>
      </c>
      <c r="H37" s="5" t="s">
        <v>10</v>
      </c>
      <c r="I37" s="5" t="s">
        <v>11</v>
      </c>
      <c r="J37" s="6" t="s">
        <v>9</v>
      </c>
      <c r="K37" s="5" t="s">
        <v>10</v>
      </c>
      <c r="L37" s="5" t="s">
        <v>11</v>
      </c>
    </row>
    <row r="38" spans="1:12" x14ac:dyDescent="0.25">
      <c r="A38" s="7">
        <v>1</v>
      </c>
      <c r="B38" s="8">
        <v>1196490190</v>
      </c>
      <c r="C38" s="9">
        <v>42183060</v>
      </c>
      <c r="D38" s="10" t="s">
        <v>52</v>
      </c>
      <c r="E38" s="10" t="s">
        <v>53</v>
      </c>
      <c r="F38" s="11" t="s">
        <v>13</v>
      </c>
      <c r="G38" s="14">
        <v>1006</v>
      </c>
      <c r="H38" s="14">
        <v>0</v>
      </c>
      <c r="I38" s="14">
        <f t="shared" ref="I38" si="6">+G38+H38</f>
        <v>1006</v>
      </c>
      <c r="J38" s="14"/>
      <c r="K38" s="14">
        <v>0</v>
      </c>
      <c r="L38" s="14">
        <f t="shared" ref="L38" si="7">+J38+K38</f>
        <v>0</v>
      </c>
    </row>
    <row r="39" spans="1:12" s="20" customFormat="1" x14ac:dyDescent="0.25">
      <c r="A39" s="16"/>
      <c r="B39" s="30" t="s">
        <v>54</v>
      </c>
      <c r="C39" s="31"/>
      <c r="D39" s="31"/>
      <c r="E39" s="32"/>
      <c r="F39" s="17"/>
      <c r="G39" s="18"/>
      <c r="H39" s="18"/>
      <c r="I39" s="19">
        <f>SUM(I38)</f>
        <v>1006</v>
      </c>
      <c r="J39" s="18"/>
      <c r="K39" s="18"/>
      <c r="L39" s="19">
        <f>SUM(L38)</f>
        <v>0</v>
      </c>
    </row>
    <row r="40" spans="1:12" ht="12.75" customHeight="1" x14ac:dyDescent="0.25">
      <c r="A40" s="23" t="s">
        <v>55</v>
      </c>
      <c r="B40" s="34" t="s">
        <v>56</v>
      </c>
      <c r="C40" s="35"/>
      <c r="D40" s="35"/>
      <c r="E40" s="36"/>
      <c r="F40" s="21"/>
      <c r="G40" s="27" t="s">
        <v>2</v>
      </c>
      <c r="H40" s="28"/>
      <c r="I40" s="29"/>
      <c r="J40" s="27" t="s">
        <v>153</v>
      </c>
      <c r="K40" s="28"/>
      <c r="L40" s="29"/>
    </row>
    <row r="41" spans="1:12" ht="38.25" x14ac:dyDescent="0.25">
      <c r="A41" s="4" t="s">
        <v>3</v>
      </c>
      <c r="B41" s="4" t="s">
        <v>4</v>
      </c>
      <c r="C41" s="5" t="s">
        <v>5</v>
      </c>
      <c r="D41" s="24" t="s">
        <v>6</v>
      </c>
      <c r="E41" s="24" t="s">
        <v>57</v>
      </c>
      <c r="F41" s="5" t="s">
        <v>8</v>
      </c>
      <c r="G41" s="6" t="s">
        <v>9</v>
      </c>
      <c r="H41" s="5" t="s">
        <v>10</v>
      </c>
      <c r="I41" s="5" t="s">
        <v>11</v>
      </c>
      <c r="J41" s="6" t="s">
        <v>9</v>
      </c>
      <c r="K41" s="5" t="s">
        <v>10</v>
      </c>
      <c r="L41" s="5" t="s">
        <v>11</v>
      </c>
    </row>
    <row r="42" spans="1:12" x14ac:dyDescent="0.25">
      <c r="A42" s="7">
        <v>1</v>
      </c>
      <c r="B42" s="8">
        <v>1196490202</v>
      </c>
      <c r="C42" s="9">
        <v>42294217</v>
      </c>
      <c r="D42" s="10" t="s">
        <v>58</v>
      </c>
      <c r="E42" s="10" t="s">
        <v>58</v>
      </c>
      <c r="F42" s="11" t="s">
        <v>13</v>
      </c>
      <c r="G42" s="12">
        <v>401000</v>
      </c>
      <c r="H42" s="13">
        <v>0</v>
      </c>
      <c r="I42" s="13">
        <f>+G42+H42</f>
        <v>401000</v>
      </c>
      <c r="J42" s="12"/>
      <c r="K42" s="13">
        <v>0</v>
      </c>
      <c r="L42" s="13">
        <f>+J42+K42</f>
        <v>0</v>
      </c>
    </row>
    <row r="43" spans="1:12" ht="25.5" x14ac:dyDescent="0.25">
      <c r="A43" s="7">
        <v>2</v>
      </c>
      <c r="B43" s="8">
        <v>1196491438</v>
      </c>
      <c r="C43" s="9">
        <v>42294517</v>
      </c>
      <c r="D43" s="10" t="s">
        <v>60</v>
      </c>
      <c r="E43" s="10" t="s">
        <v>60</v>
      </c>
      <c r="F43" s="11" t="s">
        <v>13</v>
      </c>
      <c r="G43" s="12">
        <v>252000</v>
      </c>
      <c r="H43" s="13">
        <v>0</v>
      </c>
      <c r="I43" s="13">
        <f t="shared" ref="I43:I46" si="8">+G43+H43</f>
        <v>252000</v>
      </c>
      <c r="J43" s="12"/>
      <c r="K43" s="13">
        <v>0</v>
      </c>
      <c r="L43" s="13">
        <f t="shared" ref="L43:L46" si="9">+J43+K43</f>
        <v>0</v>
      </c>
    </row>
    <row r="44" spans="1:12" ht="204" x14ac:dyDescent="0.25">
      <c r="A44" s="7">
        <v>3</v>
      </c>
      <c r="B44" s="8">
        <v>1196490193</v>
      </c>
      <c r="C44" s="9">
        <v>42294517</v>
      </c>
      <c r="D44" s="10" t="s">
        <v>61</v>
      </c>
      <c r="E44" s="10" t="s">
        <v>62</v>
      </c>
      <c r="F44" s="11" t="s">
        <v>41</v>
      </c>
      <c r="G44" s="12">
        <v>622000</v>
      </c>
      <c r="H44" s="13">
        <v>0</v>
      </c>
      <c r="I44" s="13">
        <f t="shared" si="8"/>
        <v>622000</v>
      </c>
      <c r="J44" s="12"/>
      <c r="K44" s="13">
        <v>0</v>
      </c>
      <c r="L44" s="13">
        <f t="shared" si="9"/>
        <v>0</v>
      </c>
    </row>
    <row r="45" spans="1:12" ht="89.25" x14ac:dyDescent="0.25">
      <c r="A45" s="7">
        <v>4</v>
      </c>
      <c r="B45" s="8">
        <v>1196490872</v>
      </c>
      <c r="C45" s="9">
        <v>42294517</v>
      </c>
      <c r="D45" s="10" t="s">
        <v>63</v>
      </c>
      <c r="E45" s="10" t="s">
        <v>64</v>
      </c>
      <c r="F45" s="11" t="s">
        <v>41</v>
      </c>
      <c r="G45" s="12">
        <v>1551000</v>
      </c>
      <c r="H45" s="13">
        <v>0</v>
      </c>
      <c r="I45" s="13">
        <f t="shared" si="8"/>
        <v>1551000</v>
      </c>
      <c r="J45" s="12"/>
      <c r="K45" s="13">
        <v>0</v>
      </c>
      <c r="L45" s="13">
        <f t="shared" si="9"/>
        <v>0</v>
      </c>
    </row>
    <row r="46" spans="1:12" x14ac:dyDescent="0.25">
      <c r="A46" s="7">
        <v>5</v>
      </c>
      <c r="B46" s="8"/>
      <c r="C46" s="9">
        <v>42294517</v>
      </c>
      <c r="D46" s="10" t="s">
        <v>65</v>
      </c>
      <c r="E46" s="10" t="s">
        <v>65</v>
      </c>
      <c r="F46" s="11" t="s">
        <v>41</v>
      </c>
      <c r="G46" s="12">
        <v>18000</v>
      </c>
      <c r="H46" s="13">
        <f t="shared" ref="H46" si="10">ROUND(G46*0.19,0)</f>
        <v>3420</v>
      </c>
      <c r="I46" s="13">
        <f t="shared" si="8"/>
        <v>21420</v>
      </c>
      <c r="J46" s="12"/>
      <c r="K46" s="13">
        <f t="shared" ref="K46" si="11">ROUND(J46*0.19,0)</f>
        <v>0</v>
      </c>
      <c r="L46" s="13">
        <f t="shared" si="9"/>
        <v>0</v>
      </c>
    </row>
    <row r="47" spans="1:12" s="20" customFormat="1" x14ac:dyDescent="0.25">
      <c r="A47" s="16"/>
      <c r="B47" s="30" t="s">
        <v>66</v>
      </c>
      <c r="C47" s="31"/>
      <c r="D47" s="31"/>
      <c r="E47" s="32"/>
      <c r="F47" s="17"/>
      <c r="G47" s="18"/>
      <c r="H47" s="18"/>
      <c r="I47" s="19">
        <f>SUM(I42:I46)</f>
        <v>2847420</v>
      </c>
      <c r="J47" s="18"/>
      <c r="K47" s="18"/>
      <c r="L47" s="19">
        <f>SUM(L42:L46)</f>
        <v>0</v>
      </c>
    </row>
    <row r="48" spans="1:12" ht="23.25" customHeight="1" x14ac:dyDescent="0.25">
      <c r="A48" s="23" t="s">
        <v>67</v>
      </c>
      <c r="B48" s="34" t="s">
        <v>68</v>
      </c>
      <c r="C48" s="35"/>
      <c r="D48" s="35"/>
      <c r="E48" s="36"/>
      <c r="F48" s="21"/>
      <c r="G48" s="27" t="s">
        <v>2</v>
      </c>
      <c r="H48" s="28"/>
      <c r="I48" s="29"/>
      <c r="J48" s="27" t="s">
        <v>153</v>
      </c>
      <c r="K48" s="28"/>
      <c r="L48" s="29"/>
    </row>
    <row r="49" spans="1:12" ht="38.25" x14ac:dyDescent="0.25">
      <c r="A49" s="4" t="s">
        <v>3</v>
      </c>
      <c r="B49" s="4" t="s">
        <v>4</v>
      </c>
      <c r="C49" s="5" t="s">
        <v>5</v>
      </c>
      <c r="D49" s="24" t="s">
        <v>6</v>
      </c>
      <c r="E49" s="24" t="s">
        <v>57</v>
      </c>
      <c r="F49" s="5" t="s">
        <v>8</v>
      </c>
      <c r="G49" s="6" t="s">
        <v>9</v>
      </c>
      <c r="H49" s="5" t="s">
        <v>10</v>
      </c>
      <c r="I49" s="5" t="s">
        <v>11</v>
      </c>
      <c r="J49" s="6" t="s">
        <v>9</v>
      </c>
      <c r="K49" s="5" t="s">
        <v>10</v>
      </c>
      <c r="L49" s="5" t="s">
        <v>11</v>
      </c>
    </row>
    <row r="50" spans="1:12" ht="63.75" x14ac:dyDescent="0.25">
      <c r="A50" s="7">
        <v>1</v>
      </c>
      <c r="B50" s="8">
        <v>1196420034</v>
      </c>
      <c r="C50" s="9">
        <v>42295505</v>
      </c>
      <c r="D50" s="10" t="s">
        <v>69</v>
      </c>
      <c r="E50" s="10" t="s">
        <v>70</v>
      </c>
      <c r="F50" s="11" t="s">
        <v>13</v>
      </c>
      <c r="G50" s="14">
        <v>2347380</v>
      </c>
      <c r="H50" s="14">
        <v>0</v>
      </c>
      <c r="I50" s="14">
        <f>+G50+H50</f>
        <v>2347380</v>
      </c>
      <c r="J50" s="14">
        <v>2347380</v>
      </c>
      <c r="K50" s="14">
        <v>0</v>
      </c>
      <c r="L50" s="14">
        <f>+J50+K50</f>
        <v>2347380</v>
      </c>
    </row>
    <row r="51" spans="1:12" s="20" customFormat="1" x14ac:dyDescent="0.25">
      <c r="A51" s="16"/>
      <c r="B51" s="30" t="s">
        <v>71</v>
      </c>
      <c r="C51" s="31"/>
      <c r="D51" s="31"/>
      <c r="E51" s="32"/>
      <c r="F51" s="17"/>
      <c r="G51" s="18"/>
      <c r="H51" s="18"/>
      <c r="I51" s="19">
        <f>SUM(I50)</f>
        <v>2347380</v>
      </c>
      <c r="J51" s="18"/>
      <c r="K51" s="18"/>
      <c r="L51" s="19">
        <f>SUM(L50)</f>
        <v>2347380</v>
      </c>
    </row>
    <row r="52" spans="1:12" ht="30" customHeight="1" x14ac:dyDescent="0.25">
      <c r="A52" s="23" t="s">
        <v>72</v>
      </c>
      <c r="B52" s="34" t="s">
        <v>73</v>
      </c>
      <c r="C52" s="35"/>
      <c r="D52" s="35"/>
      <c r="E52" s="36"/>
      <c r="F52" s="21"/>
      <c r="G52" s="27" t="s">
        <v>2</v>
      </c>
      <c r="H52" s="28"/>
      <c r="I52" s="29"/>
      <c r="J52" s="27" t="s">
        <v>153</v>
      </c>
      <c r="K52" s="28"/>
      <c r="L52" s="29"/>
    </row>
    <row r="53" spans="1:12" ht="38.25" x14ac:dyDescent="0.25">
      <c r="A53" s="4" t="s">
        <v>3</v>
      </c>
      <c r="B53" s="4" t="s">
        <v>4</v>
      </c>
      <c r="C53" s="5" t="s">
        <v>5</v>
      </c>
      <c r="D53" s="24" t="s">
        <v>6</v>
      </c>
      <c r="E53" s="24" t="s">
        <v>57</v>
      </c>
      <c r="F53" s="5" t="s">
        <v>8</v>
      </c>
      <c r="G53" s="6" t="s">
        <v>9</v>
      </c>
      <c r="H53" s="5" t="s">
        <v>10</v>
      </c>
      <c r="I53" s="5" t="s">
        <v>11</v>
      </c>
      <c r="J53" s="6" t="s">
        <v>9</v>
      </c>
      <c r="K53" s="5" t="s">
        <v>10</v>
      </c>
      <c r="L53" s="5" t="s">
        <v>11</v>
      </c>
    </row>
    <row r="54" spans="1:12" ht="38.25" x14ac:dyDescent="0.25">
      <c r="A54" s="7">
        <v>1</v>
      </c>
      <c r="B54" s="8">
        <v>1196490542</v>
      </c>
      <c r="C54" s="9">
        <v>42294511</v>
      </c>
      <c r="D54" s="10" t="s">
        <v>74</v>
      </c>
      <c r="E54" s="10" t="s">
        <v>74</v>
      </c>
      <c r="F54" s="11" t="s">
        <v>13</v>
      </c>
      <c r="G54" s="12">
        <v>536197</v>
      </c>
      <c r="H54" s="13">
        <f>ROUND(G54*0.19,0)</f>
        <v>101877</v>
      </c>
      <c r="I54" s="13">
        <f>+G54+H54</f>
        <v>638074</v>
      </c>
      <c r="J54" s="12"/>
      <c r="K54" s="13">
        <f>ROUND(J54*0.19,0)</f>
        <v>0</v>
      </c>
      <c r="L54" s="13">
        <f>+J54+K54</f>
        <v>0</v>
      </c>
    </row>
    <row r="55" spans="1:12" x14ac:dyDescent="0.25">
      <c r="A55" s="7">
        <v>2</v>
      </c>
      <c r="B55" s="8">
        <v>1196490688</v>
      </c>
      <c r="C55" s="9" t="s">
        <v>75</v>
      </c>
      <c r="D55" s="10" t="s">
        <v>76</v>
      </c>
      <c r="E55" s="10" t="s">
        <v>76</v>
      </c>
      <c r="F55" s="11" t="s">
        <v>13</v>
      </c>
      <c r="G55" s="12">
        <v>27208</v>
      </c>
      <c r="H55" s="13">
        <f t="shared" ref="H55:H58" si="12">ROUND(G55*0.19,0)</f>
        <v>5170</v>
      </c>
      <c r="I55" s="13">
        <f t="shared" ref="I55:I65" si="13">+G55+H55</f>
        <v>32378</v>
      </c>
      <c r="J55" s="12"/>
      <c r="K55" s="13">
        <f t="shared" ref="K55:K58" si="14">ROUND(J55*0.19,0)</f>
        <v>0</v>
      </c>
      <c r="L55" s="13">
        <f t="shared" ref="L55:L65" si="15">+J55+K55</f>
        <v>0</v>
      </c>
    </row>
    <row r="56" spans="1:12" x14ac:dyDescent="0.25">
      <c r="A56" s="7">
        <v>3</v>
      </c>
      <c r="B56" s="8">
        <v>1196490688</v>
      </c>
      <c r="C56" s="9" t="s">
        <v>75</v>
      </c>
      <c r="D56" s="10" t="s">
        <v>77</v>
      </c>
      <c r="E56" s="10" t="s">
        <v>78</v>
      </c>
      <c r="F56" s="11" t="s">
        <v>13</v>
      </c>
      <c r="G56" s="12">
        <v>47901</v>
      </c>
      <c r="H56" s="13">
        <f t="shared" si="12"/>
        <v>9101</v>
      </c>
      <c r="I56" s="13">
        <f t="shared" si="13"/>
        <v>57002</v>
      </c>
      <c r="J56" s="12"/>
      <c r="K56" s="13">
        <f t="shared" si="14"/>
        <v>0</v>
      </c>
      <c r="L56" s="13">
        <f t="shared" si="15"/>
        <v>0</v>
      </c>
    </row>
    <row r="57" spans="1:12" x14ac:dyDescent="0.25">
      <c r="A57" s="7">
        <v>4</v>
      </c>
      <c r="B57" s="8">
        <v>1196490682</v>
      </c>
      <c r="C57" s="9" t="s">
        <v>75</v>
      </c>
      <c r="D57" s="10" t="s">
        <v>79</v>
      </c>
      <c r="E57" s="10" t="s">
        <v>79</v>
      </c>
      <c r="F57" s="11" t="s">
        <v>13</v>
      </c>
      <c r="G57" s="12">
        <v>47829</v>
      </c>
      <c r="H57" s="13">
        <f t="shared" si="12"/>
        <v>9088</v>
      </c>
      <c r="I57" s="13">
        <f t="shared" si="13"/>
        <v>56917</v>
      </c>
      <c r="J57" s="12"/>
      <c r="K57" s="13">
        <f t="shared" si="14"/>
        <v>0</v>
      </c>
      <c r="L57" s="13">
        <f t="shared" si="15"/>
        <v>0</v>
      </c>
    </row>
    <row r="58" spans="1:12" ht="25.5" x14ac:dyDescent="0.25">
      <c r="A58" s="7">
        <v>5</v>
      </c>
      <c r="B58" s="8">
        <v>1196491059</v>
      </c>
      <c r="C58" s="9" t="s">
        <v>75</v>
      </c>
      <c r="D58" s="10" t="s">
        <v>80</v>
      </c>
      <c r="E58" s="10" t="s">
        <v>80</v>
      </c>
      <c r="F58" s="11" t="s">
        <v>13</v>
      </c>
      <c r="G58" s="12">
        <v>47079</v>
      </c>
      <c r="H58" s="13">
        <f t="shared" si="12"/>
        <v>8945</v>
      </c>
      <c r="I58" s="13">
        <f t="shared" si="13"/>
        <v>56024</v>
      </c>
      <c r="J58" s="12"/>
      <c r="K58" s="13">
        <f t="shared" si="14"/>
        <v>0</v>
      </c>
      <c r="L58" s="13">
        <f t="shared" si="15"/>
        <v>0</v>
      </c>
    </row>
    <row r="59" spans="1:12" x14ac:dyDescent="0.25">
      <c r="A59" s="7">
        <v>6</v>
      </c>
      <c r="B59" s="8">
        <v>1196460071</v>
      </c>
      <c r="C59" s="9">
        <v>42294500</v>
      </c>
      <c r="D59" s="10" t="s">
        <v>81</v>
      </c>
      <c r="E59" s="10" t="s">
        <v>81</v>
      </c>
      <c r="F59" s="11" t="s">
        <v>13</v>
      </c>
      <c r="G59" s="12">
        <v>53494</v>
      </c>
      <c r="H59" s="13">
        <v>0</v>
      </c>
      <c r="I59" s="13">
        <f t="shared" si="13"/>
        <v>53494</v>
      </c>
      <c r="J59" s="12"/>
      <c r="K59" s="13">
        <v>0</v>
      </c>
      <c r="L59" s="13">
        <f t="shared" si="15"/>
        <v>0</v>
      </c>
    </row>
    <row r="60" spans="1:12" x14ac:dyDescent="0.25">
      <c r="A60" s="7">
        <v>7</v>
      </c>
      <c r="B60" s="8">
        <v>1196460361</v>
      </c>
      <c r="C60" s="9">
        <v>42294500</v>
      </c>
      <c r="D60" s="10" t="s">
        <v>82</v>
      </c>
      <c r="E60" s="10" t="s">
        <v>82</v>
      </c>
      <c r="F60" s="11" t="s">
        <v>13</v>
      </c>
      <c r="G60" s="12">
        <v>53494</v>
      </c>
      <c r="H60" s="13">
        <v>0</v>
      </c>
      <c r="I60" s="13">
        <f t="shared" si="13"/>
        <v>53494</v>
      </c>
      <c r="J60" s="12"/>
      <c r="K60" s="13">
        <v>0</v>
      </c>
      <c r="L60" s="13">
        <f t="shared" si="15"/>
        <v>0</v>
      </c>
    </row>
    <row r="61" spans="1:12" x14ac:dyDescent="0.25">
      <c r="A61" s="7">
        <v>8</v>
      </c>
      <c r="B61" s="8">
        <v>1196490488</v>
      </c>
      <c r="C61" s="9">
        <v>42294500</v>
      </c>
      <c r="D61" s="10" t="s">
        <v>83</v>
      </c>
      <c r="E61" s="10" t="s">
        <v>83</v>
      </c>
      <c r="F61" s="11" t="s">
        <v>13</v>
      </c>
      <c r="G61" s="12">
        <v>153052</v>
      </c>
      <c r="H61" s="13">
        <f t="shared" ref="H61:H65" si="16">ROUND(G61*0.19,0)</f>
        <v>29080</v>
      </c>
      <c r="I61" s="13">
        <f t="shared" si="13"/>
        <v>182132</v>
      </c>
      <c r="J61" s="12"/>
      <c r="K61" s="13">
        <f t="shared" ref="K61:K63" si="17">ROUND(J61*0.19,0)</f>
        <v>0</v>
      </c>
      <c r="L61" s="13">
        <f t="shared" si="15"/>
        <v>0</v>
      </c>
    </row>
    <row r="62" spans="1:12" x14ac:dyDescent="0.25">
      <c r="A62" s="7">
        <v>9</v>
      </c>
      <c r="B62" s="8">
        <v>1216890326</v>
      </c>
      <c r="C62" s="9">
        <v>42294500</v>
      </c>
      <c r="D62" s="10" t="s">
        <v>84</v>
      </c>
      <c r="E62" s="10" t="s">
        <v>84</v>
      </c>
      <c r="F62" s="11" t="s">
        <v>13</v>
      </c>
      <c r="G62" s="12">
        <v>210979</v>
      </c>
      <c r="H62" s="13">
        <f t="shared" si="16"/>
        <v>40086</v>
      </c>
      <c r="I62" s="13">
        <f t="shared" si="13"/>
        <v>251065</v>
      </c>
      <c r="J62" s="12"/>
      <c r="K62" s="13">
        <f t="shared" si="17"/>
        <v>0</v>
      </c>
      <c r="L62" s="13">
        <f t="shared" si="15"/>
        <v>0</v>
      </c>
    </row>
    <row r="63" spans="1:12" x14ac:dyDescent="0.25">
      <c r="A63" s="7">
        <v>10</v>
      </c>
      <c r="B63" s="8">
        <v>1216890327</v>
      </c>
      <c r="C63" s="9">
        <v>42294500</v>
      </c>
      <c r="D63" s="10" t="s">
        <v>85</v>
      </c>
      <c r="E63" s="10" t="s">
        <v>85</v>
      </c>
      <c r="F63" s="11" t="s">
        <v>13</v>
      </c>
      <c r="G63" s="12">
        <v>210979</v>
      </c>
      <c r="H63" s="13">
        <f t="shared" si="16"/>
        <v>40086</v>
      </c>
      <c r="I63" s="13">
        <f t="shared" si="13"/>
        <v>251065</v>
      </c>
      <c r="J63" s="12"/>
      <c r="K63" s="13">
        <f t="shared" si="17"/>
        <v>0</v>
      </c>
      <c r="L63" s="13">
        <f t="shared" si="15"/>
        <v>0</v>
      </c>
    </row>
    <row r="64" spans="1:12" ht="63.75" x14ac:dyDescent="0.25">
      <c r="A64" s="7">
        <v>11</v>
      </c>
      <c r="B64" s="8">
        <v>1196460761</v>
      </c>
      <c r="C64" s="9">
        <v>42292900</v>
      </c>
      <c r="D64" s="10" t="s">
        <v>86</v>
      </c>
      <c r="E64" s="10" t="s">
        <v>87</v>
      </c>
      <c r="F64" s="11" t="s">
        <v>13</v>
      </c>
      <c r="G64" s="12">
        <v>38833</v>
      </c>
      <c r="H64" s="13">
        <v>0</v>
      </c>
      <c r="I64" s="13">
        <f t="shared" si="13"/>
        <v>38833</v>
      </c>
      <c r="J64" s="12"/>
      <c r="K64" s="13">
        <v>0</v>
      </c>
      <c r="L64" s="13">
        <f t="shared" si="15"/>
        <v>0</v>
      </c>
    </row>
    <row r="65" spans="1:12" ht="25.5" x14ac:dyDescent="0.25">
      <c r="A65" s="7">
        <v>12</v>
      </c>
      <c r="B65" s="8">
        <v>1196490263</v>
      </c>
      <c r="C65" s="9">
        <v>42294526</v>
      </c>
      <c r="D65" s="10" t="s">
        <v>88</v>
      </c>
      <c r="E65" s="10" t="s">
        <v>88</v>
      </c>
      <c r="F65" s="11" t="s">
        <v>13</v>
      </c>
      <c r="G65" s="12">
        <v>216353</v>
      </c>
      <c r="H65" s="13">
        <f t="shared" si="16"/>
        <v>41107</v>
      </c>
      <c r="I65" s="13">
        <f t="shared" si="13"/>
        <v>257460</v>
      </c>
      <c r="J65" s="12"/>
      <c r="K65" s="13">
        <f t="shared" ref="K65" si="18">ROUND(J65*0.19,0)</f>
        <v>0</v>
      </c>
      <c r="L65" s="13">
        <f t="shared" si="15"/>
        <v>0</v>
      </c>
    </row>
    <row r="66" spans="1:12" s="20" customFormat="1" x14ac:dyDescent="0.25">
      <c r="A66" s="16"/>
      <c r="B66" s="30" t="s">
        <v>89</v>
      </c>
      <c r="C66" s="31"/>
      <c r="D66" s="31"/>
      <c r="E66" s="32"/>
      <c r="F66" s="17"/>
      <c r="G66" s="18"/>
      <c r="H66" s="18"/>
      <c r="I66" s="19">
        <f>SUM(I54:I65)</f>
        <v>1927938</v>
      </c>
      <c r="J66" s="18"/>
      <c r="K66" s="18"/>
      <c r="L66" s="19">
        <f>SUM(L54:L65)</f>
        <v>0</v>
      </c>
    </row>
    <row r="67" spans="1:12" ht="31.5" customHeight="1" x14ac:dyDescent="0.25">
      <c r="A67" s="23" t="s">
        <v>90</v>
      </c>
      <c r="B67" s="34" t="s">
        <v>91</v>
      </c>
      <c r="C67" s="35"/>
      <c r="D67" s="35"/>
      <c r="E67" s="36"/>
      <c r="F67" s="21"/>
      <c r="G67" s="27" t="s">
        <v>2</v>
      </c>
      <c r="H67" s="28"/>
      <c r="I67" s="29"/>
      <c r="J67" s="27" t="s">
        <v>153</v>
      </c>
      <c r="K67" s="28"/>
      <c r="L67" s="29"/>
    </row>
    <row r="68" spans="1:12" ht="38.25" x14ac:dyDescent="0.25">
      <c r="A68" s="4" t="s">
        <v>3</v>
      </c>
      <c r="B68" s="4" t="s">
        <v>4</v>
      </c>
      <c r="C68" s="5" t="s">
        <v>5</v>
      </c>
      <c r="D68" s="24" t="s">
        <v>6</v>
      </c>
      <c r="E68" s="24" t="s">
        <v>57</v>
      </c>
      <c r="F68" s="5" t="s">
        <v>8</v>
      </c>
      <c r="G68" s="6" t="s">
        <v>9</v>
      </c>
      <c r="H68" s="5" t="s">
        <v>10</v>
      </c>
      <c r="I68" s="5" t="s">
        <v>11</v>
      </c>
      <c r="J68" s="6" t="s">
        <v>9</v>
      </c>
      <c r="K68" s="5" t="s">
        <v>10</v>
      </c>
      <c r="L68" s="5" t="s">
        <v>11</v>
      </c>
    </row>
    <row r="69" spans="1:12" ht="38.25" x14ac:dyDescent="0.25">
      <c r="A69" s="7">
        <v>1</v>
      </c>
      <c r="B69" s="8">
        <v>1270020003</v>
      </c>
      <c r="C69" s="9">
        <v>42295505</v>
      </c>
      <c r="D69" s="10" t="s">
        <v>92</v>
      </c>
      <c r="E69" s="10" t="s">
        <v>93</v>
      </c>
      <c r="F69" s="11" t="s">
        <v>13</v>
      </c>
      <c r="G69" s="14">
        <v>1020104</v>
      </c>
      <c r="H69" s="14">
        <v>0</v>
      </c>
      <c r="I69" s="14">
        <f>+G69+H69</f>
        <v>1020104</v>
      </c>
      <c r="J69" s="14"/>
      <c r="K69" s="14">
        <v>0</v>
      </c>
      <c r="L69" s="14">
        <f>+J69+K69</f>
        <v>0</v>
      </c>
    </row>
    <row r="70" spans="1:12" s="20" customFormat="1" x14ac:dyDescent="0.25">
      <c r="A70" s="16"/>
      <c r="B70" s="30" t="s">
        <v>94</v>
      </c>
      <c r="C70" s="31"/>
      <c r="D70" s="31"/>
      <c r="E70" s="32"/>
      <c r="F70" s="17"/>
      <c r="G70" s="18"/>
      <c r="H70" s="18"/>
      <c r="I70" s="19">
        <f>SUM(I69)</f>
        <v>1020104</v>
      </c>
      <c r="J70" s="18"/>
      <c r="K70" s="18"/>
      <c r="L70" s="19">
        <f>SUM(L69)</f>
        <v>0</v>
      </c>
    </row>
    <row r="71" spans="1:12" ht="12.75" customHeight="1" x14ac:dyDescent="0.25">
      <c r="A71" s="23" t="s">
        <v>95</v>
      </c>
      <c r="B71" s="34" t="s">
        <v>96</v>
      </c>
      <c r="C71" s="35"/>
      <c r="D71" s="35"/>
      <c r="E71" s="36"/>
      <c r="F71" s="21"/>
      <c r="G71" s="27" t="s">
        <v>2</v>
      </c>
      <c r="H71" s="28"/>
      <c r="I71" s="29"/>
      <c r="J71" s="27" t="s">
        <v>153</v>
      </c>
      <c r="K71" s="28"/>
      <c r="L71" s="29"/>
    </row>
    <row r="72" spans="1:12" ht="38.25" x14ac:dyDescent="0.25">
      <c r="A72" s="4" t="s">
        <v>3</v>
      </c>
      <c r="B72" s="4" t="s">
        <v>4</v>
      </c>
      <c r="C72" s="5" t="s">
        <v>5</v>
      </c>
      <c r="D72" s="24" t="s">
        <v>6</v>
      </c>
      <c r="E72" s="24" t="s">
        <v>57</v>
      </c>
      <c r="F72" s="5" t="s">
        <v>8</v>
      </c>
      <c r="G72" s="6" t="s">
        <v>9</v>
      </c>
      <c r="H72" s="5" t="s">
        <v>10</v>
      </c>
      <c r="I72" s="5" t="s">
        <v>11</v>
      </c>
      <c r="J72" s="6" t="s">
        <v>9</v>
      </c>
      <c r="K72" s="5" t="s">
        <v>10</v>
      </c>
      <c r="L72" s="5" t="s">
        <v>11</v>
      </c>
    </row>
    <row r="73" spans="1:12" x14ac:dyDescent="0.25">
      <c r="A73" s="7">
        <v>1</v>
      </c>
      <c r="B73" s="8">
        <v>1196490540</v>
      </c>
      <c r="C73" s="9">
        <v>42294500</v>
      </c>
      <c r="D73" s="10" t="s">
        <v>97</v>
      </c>
      <c r="E73" s="10" t="s">
        <v>97</v>
      </c>
      <c r="F73" s="11" t="s">
        <v>13</v>
      </c>
      <c r="G73" s="14">
        <v>72657</v>
      </c>
      <c r="H73" s="14">
        <v>0</v>
      </c>
      <c r="I73" s="14">
        <f>+G73+H73</f>
        <v>72657</v>
      </c>
      <c r="J73" s="14"/>
      <c r="K73" s="14">
        <v>0</v>
      </c>
      <c r="L73" s="14">
        <f>+J73+K73</f>
        <v>0</v>
      </c>
    </row>
    <row r="74" spans="1:12" s="20" customFormat="1" x14ac:dyDescent="0.25">
      <c r="A74" s="16"/>
      <c r="B74" s="30" t="s">
        <v>98</v>
      </c>
      <c r="C74" s="31"/>
      <c r="D74" s="31"/>
      <c r="E74" s="32"/>
      <c r="F74" s="17"/>
      <c r="G74" s="18"/>
      <c r="H74" s="18"/>
      <c r="I74" s="19">
        <f>SUM(I73)</f>
        <v>72657</v>
      </c>
      <c r="J74" s="18"/>
      <c r="K74" s="18"/>
      <c r="L74" s="19">
        <f>SUM(L73)</f>
        <v>0</v>
      </c>
    </row>
    <row r="75" spans="1:12" ht="21.75" customHeight="1" x14ac:dyDescent="0.25">
      <c r="A75" s="23" t="s">
        <v>99</v>
      </c>
      <c r="B75" s="34" t="s">
        <v>100</v>
      </c>
      <c r="C75" s="35"/>
      <c r="D75" s="35"/>
      <c r="E75" s="36"/>
      <c r="F75" s="21"/>
      <c r="G75" s="27" t="s">
        <v>2</v>
      </c>
      <c r="H75" s="28"/>
      <c r="I75" s="29"/>
      <c r="J75" s="27" t="s">
        <v>153</v>
      </c>
      <c r="K75" s="28"/>
      <c r="L75" s="29"/>
    </row>
    <row r="76" spans="1:12" ht="38.25" x14ac:dyDescent="0.25">
      <c r="A76" s="4" t="s">
        <v>3</v>
      </c>
      <c r="B76" s="4" t="s">
        <v>4</v>
      </c>
      <c r="C76" s="5" t="s">
        <v>5</v>
      </c>
      <c r="D76" s="24" t="s">
        <v>6</v>
      </c>
      <c r="E76" s="24" t="s">
        <v>57</v>
      </c>
      <c r="F76" s="5" t="s">
        <v>8</v>
      </c>
      <c r="G76" s="6" t="s">
        <v>9</v>
      </c>
      <c r="H76" s="5" t="s">
        <v>10</v>
      </c>
      <c r="I76" s="5" t="s">
        <v>11</v>
      </c>
      <c r="J76" s="6" t="s">
        <v>9</v>
      </c>
      <c r="K76" s="5" t="s">
        <v>10</v>
      </c>
      <c r="L76" s="5" t="s">
        <v>11</v>
      </c>
    </row>
    <row r="77" spans="1:12" x14ac:dyDescent="0.25">
      <c r="A77" s="7">
        <v>1</v>
      </c>
      <c r="B77" s="8">
        <v>1196490524</v>
      </c>
      <c r="C77" s="9">
        <v>42294501</v>
      </c>
      <c r="D77" s="10" t="s">
        <v>101</v>
      </c>
      <c r="E77" s="10" t="s">
        <v>101</v>
      </c>
      <c r="F77" s="11" t="s">
        <v>13</v>
      </c>
      <c r="G77" s="14">
        <v>48524</v>
      </c>
      <c r="H77" s="14">
        <f t="shared" ref="H77:H79" si="19">ROUND(G77*0.19,0)</f>
        <v>9220</v>
      </c>
      <c r="I77" s="14">
        <f>+G77+H77</f>
        <v>57744</v>
      </c>
      <c r="J77" s="14"/>
      <c r="K77" s="14">
        <f t="shared" ref="K77" si="20">ROUND(J77*0.19,0)</f>
        <v>0</v>
      </c>
      <c r="L77" s="14">
        <f>+J77+K77</f>
        <v>0</v>
      </c>
    </row>
    <row r="78" spans="1:12" ht="25.5" x14ac:dyDescent="0.25">
      <c r="A78" s="7">
        <v>2</v>
      </c>
      <c r="B78" s="8">
        <v>1198010069</v>
      </c>
      <c r="C78" s="9">
        <v>42294501</v>
      </c>
      <c r="D78" s="10" t="s">
        <v>102</v>
      </c>
      <c r="E78" s="10" t="s">
        <v>102</v>
      </c>
      <c r="F78" s="11" t="s">
        <v>13</v>
      </c>
      <c r="G78" s="14">
        <v>185000</v>
      </c>
      <c r="H78" s="14">
        <v>0</v>
      </c>
      <c r="I78" s="14">
        <f t="shared" ref="I78:I79" si="21">+G78+H78</f>
        <v>185000</v>
      </c>
      <c r="J78" s="14"/>
      <c r="K78" s="14">
        <v>0</v>
      </c>
      <c r="L78" s="14">
        <f t="shared" ref="L78:L79" si="22">+J78+K78</f>
        <v>0</v>
      </c>
    </row>
    <row r="79" spans="1:12" ht="38.25" x14ac:dyDescent="0.25">
      <c r="A79" s="7">
        <v>3</v>
      </c>
      <c r="B79" s="8">
        <v>1196490239</v>
      </c>
      <c r="C79" s="9">
        <v>42295505</v>
      </c>
      <c r="D79" s="10" t="s">
        <v>103</v>
      </c>
      <c r="E79" s="10" t="s">
        <v>103</v>
      </c>
      <c r="F79" s="11" t="s">
        <v>13</v>
      </c>
      <c r="G79" s="14">
        <v>254256</v>
      </c>
      <c r="H79" s="14">
        <f t="shared" si="19"/>
        <v>48309</v>
      </c>
      <c r="I79" s="14">
        <f t="shared" si="21"/>
        <v>302565</v>
      </c>
      <c r="J79" s="14"/>
      <c r="K79" s="14">
        <f t="shared" ref="K79" si="23">ROUND(J79*0.19,0)</f>
        <v>0</v>
      </c>
      <c r="L79" s="14">
        <f t="shared" si="22"/>
        <v>0</v>
      </c>
    </row>
    <row r="80" spans="1:12" s="20" customFormat="1" x14ac:dyDescent="0.25">
      <c r="A80" s="16"/>
      <c r="B80" s="30" t="s">
        <v>104</v>
      </c>
      <c r="C80" s="31"/>
      <c r="D80" s="31"/>
      <c r="E80" s="32"/>
      <c r="F80" s="17"/>
      <c r="G80" s="18"/>
      <c r="H80" s="18"/>
      <c r="I80" s="19">
        <f>SUM(I77:I79)</f>
        <v>545309</v>
      </c>
      <c r="J80" s="18"/>
      <c r="K80" s="18"/>
      <c r="L80" s="19">
        <f>SUM(L77:L79)</f>
        <v>0</v>
      </c>
    </row>
    <row r="81" spans="1:12" x14ac:dyDescent="0.25">
      <c r="A81" s="23" t="s">
        <v>105</v>
      </c>
      <c r="B81" s="34" t="s">
        <v>106</v>
      </c>
      <c r="C81" s="35"/>
      <c r="D81" s="35"/>
      <c r="E81" s="36"/>
      <c r="F81" s="21"/>
      <c r="G81" s="27" t="s">
        <v>2</v>
      </c>
      <c r="H81" s="28"/>
      <c r="I81" s="29"/>
      <c r="J81" s="27" t="s">
        <v>153</v>
      </c>
      <c r="K81" s="28"/>
      <c r="L81" s="29"/>
    </row>
    <row r="82" spans="1:12" ht="38.25" x14ac:dyDescent="0.25">
      <c r="A82" s="4" t="s">
        <v>3</v>
      </c>
      <c r="B82" s="4" t="s">
        <v>4</v>
      </c>
      <c r="C82" s="5" t="s">
        <v>5</v>
      </c>
      <c r="D82" s="24" t="s">
        <v>6</v>
      </c>
      <c r="E82" s="24" t="s">
        <v>57</v>
      </c>
      <c r="F82" s="5" t="s">
        <v>8</v>
      </c>
      <c r="G82" s="6" t="s">
        <v>9</v>
      </c>
      <c r="H82" s="5" t="s">
        <v>10</v>
      </c>
      <c r="I82" s="5" t="s">
        <v>11</v>
      </c>
      <c r="J82" s="6" t="s">
        <v>9</v>
      </c>
      <c r="K82" s="5" t="s">
        <v>10</v>
      </c>
      <c r="L82" s="5" t="s">
        <v>11</v>
      </c>
    </row>
    <row r="83" spans="1:12" x14ac:dyDescent="0.25">
      <c r="A83" s="7">
        <v>1</v>
      </c>
      <c r="B83" s="8">
        <v>1196491671</v>
      </c>
      <c r="C83" s="9">
        <v>4229450</v>
      </c>
      <c r="D83" s="10" t="s">
        <v>107</v>
      </c>
      <c r="E83" s="10" t="s">
        <v>107</v>
      </c>
      <c r="F83" s="11" t="s">
        <v>13</v>
      </c>
      <c r="G83" s="14">
        <v>105000</v>
      </c>
      <c r="H83" s="14">
        <v>0</v>
      </c>
      <c r="I83" s="14">
        <f>+G83+H83</f>
        <v>105000</v>
      </c>
      <c r="J83" s="14"/>
      <c r="K83" s="14">
        <v>0</v>
      </c>
      <c r="L83" s="14">
        <f>+J83+K83</f>
        <v>0</v>
      </c>
    </row>
    <row r="84" spans="1:12" s="20" customFormat="1" x14ac:dyDescent="0.25">
      <c r="A84" s="16"/>
      <c r="B84" s="30" t="s">
        <v>108</v>
      </c>
      <c r="C84" s="31"/>
      <c r="D84" s="31"/>
      <c r="E84" s="32"/>
      <c r="F84" s="17"/>
      <c r="G84" s="18"/>
      <c r="H84" s="18"/>
      <c r="I84" s="19">
        <f>SUM(I83)</f>
        <v>105000</v>
      </c>
      <c r="J84" s="18"/>
      <c r="K84" s="18"/>
      <c r="L84" s="19">
        <f>SUM(L83)</f>
        <v>0</v>
      </c>
    </row>
    <row r="85" spans="1:12" ht="12.75" customHeight="1" x14ac:dyDescent="0.25">
      <c r="A85" s="23" t="s">
        <v>109</v>
      </c>
      <c r="B85" s="34" t="s">
        <v>110</v>
      </c>
      <c r="C85" s="35"/>
      <c r="D85" s="35"/>
      <c r="E85" s="36"/>
      <c r="F85" s="21"/>
      <c r="G85" s="27" t="s">
        <v>2</v>
      </c>
      <c r="H85" s="28"/>
      <c r="I85" s="29"/>
      <c r="J85" s="27" t="s">
        <v>153</v>
      </c>
      <c r="K85" s="28"/>
      <c r="L85" s="29"/>
    </row>
    <row r="86" spans="1:12" ht="38.25" x14ac:dyDescent="0.25">
      <c r="A86" s="4" t="s">
        <v>3</v>
      </c>
      <c r="B86" s="4" t="s">
        <v>4</v>
      </c>
      <c r="C86" s="5" t="s">
        <v>5</v>
      </c>
      <c r="D86" s="24" t="s">
        <v>6</v>
      </c>
      <c r="E86" s="24" t="s">
        <v>57</v>
      </c>
      <c r="F86" s="5" t="s">
        <v>8</v>
      </c>
      <c r="G86" s="6" t="s">
        <v>9</v>
      </c>
      <c r="H86" s="5" t="s">
        <v>10</v>
      </c>
      <c r="I86" s="5" t="s">
        <v>11</v>
      </c>
      <c r="J86" s="6" t="s">
        <v>9</v>
      </c>
      <c r="K86" s="5" t="s">
        <v>10</v>
      </c>
      <c r="L86" s="5" t="s">
        <v>11</v>
      </c>
    </row>
    <row r="87" spans="1:12" ht="25.5" x14ac:dyDescent="0.25">
      <c r="A87" s="7">
        <v>1</v>
      </c>
      <c r="B87" s="8">
        <v>1196420018</v>
      </c>
      <c r="C87" s="9">
        <v>42294500</v>
      </c>
      <c r="D87" s="10" t="s">
        <v>111</v>
      </c>
      <c r="E87" s="10" t="s">
        <v>111</v>
      </c>
      <c r="F87" s="11" t="s">
        <v>13</v>
      </c>
      <c r="G87" s="14">
        <v>296217</v>
      </c>
      <c r="H87" s="14">
        <v>0</v>
      </c>
      <c r="I87" s="14">
        <f>+G87+H87</f>
        <v>296217</v>
      </c>
      <c r="J87" s="14"/>
      <c r="K87" s="14">
        <v>0</v>
      </c>
      <c r="L87" s="14">
        <f>+J87+K87</f>
        <v>0</v>
      </c>
    </row>
    <row r="88" spans="1:12" s="20" customFormat="1" x14ac:dyDescent="0.25">
      <c r="A88" s="16"/>
      <c r="B88" s="30" t="s">
        <v>112</v>
      </c>
      <c r="C88" s="31"/>
      <c r="D88" s="31"/>
      <c r="E88" s="32"/>
      <c r="F88" s="17"/>
      <c r="G88" s="18"/>
      <c r="H88" s="18"/>
      <c r="I88" s="19">
        <f>SUM(I87)</f>
        <v>296217</v>
      </c>
      <c r="J88" s="18"/>
      <c r="K88" s="18"/>
      <c r="L88" s="19">
        <f>SUM(L87)</f>
        <v>0</v>
      </c>
    </row>
    <row r="89" spans="1:12" ht="12.75" customHeight="1" x14ac:dyDescent="0.25">
      <c r="A89" s="23" t="s">
        <v>113</v>
      </c>
      <c r="B89" s="34" t="s">
        <v>114</v>
      </c>
      <c r="C89" s="35"/>
      <c r="D89" s="35"/>
      <c r="E89" s="36"/>
      <c r="F89" s="21"/>
      <c r="G89" s="27" t="s">
        <v>2</v>
      </c>
      <c r="H89" s="28"/>
      <c r="I89" s="29"/>
      <c r="J89" s="27" t="s">
        <v>153</v>
      </c>
      <c r="K89" s="28"/>
      <c r="L89" s="29"/>
    </row>
    <row r="90" spans="1:12" ht="38.25" x14ac:dyDescent="0.25">
      <c r="A90" s="4" t="s">
        <v>3</v>
      </c>
      <c r="B90" s="4" t="s">
        <v>4</v>
      </c>
      <c r="C90" s="5" t="s">
        <v>5</v>
      </c>
      <c r="D90" s="24" t="s">
        <v>6</v>
      </c>
      <c r="E90" s="24" t="s">
        <v>57</v>
      </c>
      <c r="F90" s="5" t="s">
        <v>8</v>
      </c>
      <c r="G90" s="6" t="s">
        <v>9</v>
      </c>
      <c r="H90" s="5" t="s">
        <v>10</v>
      </c>
      <c r="I90" s="5" t="s">
        <v>11</v>
      </c>
      <c r="J90" s="6" t="s">
        <v>9</v>
      </c>
      <c r="K90" s="5" t="s">
        <v>10</v>
      </c>
      <c r="L90" s="5" t="s">
        <v>11</v>
      </c>
    </row>
    <row r="91" spans="1:12" ht="25.5" x14ac:dyDescent="0.25">
      <c r="A91" s="7">
        <v>1</v>
      </c>
      <c r="B91" s="8">
        <v>1196490320</v>
      </c>
      <c r="C91" s="9">
        <v>42294522</v>
      </c>
      <c r="D91" s="10" t="s">
        <v>115</v>
      </c>
      <c r="E91" s="10" t="s">
        <v>115</v>
      </c>
      <c r="F91" s="11" t="s">
        <v>13</v>
      </c>
      <c r="G91" s="14">
        <v>115000</v>
      </c>
      <c r="H91" s="14">
        <v>0</v>
      </c>
      <c r="I91" s="14">
        <f>+G91+H91</f>
        <v>115000</v>
      </c>
      <c r="J91" s="14"/>
      <c r="K91" s="14">
        <v>0</v>
      </c>
      <c r="L91" s="14">
        <f>+J91+K91</f>
        <v>0</v>
      </c>
    </row>
    <row r="92" spans="1:12" s="20" customFormat="1" x14ac:dyDescent="0.25">
      <c r="A92" s="16"/>
      <c r="B92" s="30" t="s">
        <v>116</v>
      </c>
      <c r="C92" s="31"/>
      <c r="D92" s="31"/>
      <c r="E92" s="32"/>
      <c r="F92" s="17"/>
      <c r="G92" s="18"/>
      <c r="H92" s="18"/>
      <c r="I92" s="19">
        <f>SUM(I91)</f>
        <v>115000</v>
      </c>
      <c r="J92" s="18"/>
      <c r="K92" s="18"/>
      <c r="L92" s="19">
        <f>SUM(L91)</f>
        <v>0</v>
      </c>
    </row>
    <row r="93" spans="1:12" ht="12.75" customHeight="1" x14ac:dyDescent="0.25">
      <c r="A93" s="23" t="s">
        <v>117</v>
      </c>
      <c r="B93" s="34" t="s">
        <v>118</v>
      </c>
      <c r="C93" s="35"/>
      <c r="D93" s="35"/>
      <c r="E93" s="36" t="s">
        <v>118</v>
      </c>
      <c r="F93" s="21"/>
      <c r="G93" s="27" t="s">
        <v>2</v>
      </c>
      <c r="H93" s="28"/>
      <c r="I93" s="29"/>
      <c r="J93" s="27" t="s">
        <v>153</v>
      </c>
      <c r="K93" s="28"/>
      <c r="L93" s="29"/>
    </row>
    <row r="94" spans="1:12" ht="38.25" x14ac:dyDescent="0.25">
      <c r="A94" s="5" t="s">
        <v>3</v>
      </c>
      <c r="B94" s="5" t="s">
        <v>4</v>
      </c>
      <c r="C94" s="5" t="s">
        <v>5</v>
      </c>
      <c r="D94" s="24" t="s">
        <v>6</v>
      </c>
      <c r="E94" s="24" t="s">
        <v>57</v>
      </c>
      <c r="F94" s="5" t="s">
        <v>8</v>
      </c>
      <c r="G94" s="6" t="s">
        <v>9</v>
      </c>
      <c r="H94" s="5" t="s">
        <v>10</v>
      </c>
      <c r="I94" s="5" t="s">
        <v>11</v>
      </c>
      <c r="J94" s="6" t="s">
        <v>9</v>
      </c>
      <c r="K94" s="5" t="s">
        <v>10</v>
      </c>
      <c r="L94" s="5" t="s">
        <v>11</v>
      </c>
    </row>
    <row r="95" spans="1:12" ht="25.5" x14ac:dyDescent="0.25">
      <c r="A95" s="7">
        <v>1</v>
      </c>
      <c r="B95" s="8">
        <v>1196490870</v>
      </c>
      <c r="C95" s="9">
        <v>42294512</v>
      </c>
      <c r="D95" s="10" t="s">
        <v>119</v>
      </c>
      <c r="E95" s="10" t="s">
        <v>119</v>
      </c>
      <c r="F95" s="11" t="s">
        <v>13</v>
      </c>
      <c r="G95" s="14">
        <v>104836</v>
      </c>
      <c r="H95" s="14">
        <f t="shared" ref="H95" si="24">ROUND(G95*0.19,0)</f>
        <v>19919</v>
      </c>
      <c r="I95" s="15">
        <f t="shared" ref="I95" si="25">+G95+H95</f>
        <v>124755</v>
      </c>
      <c r="J95" s="14"/>
      <c r="K95" s="14">
        <f t="shared" ref="K95" si="26">ROUND(J95*0.19,0)</f>
        <v>0</v>
      </c>
      <c r="L95" s="15">
        <f t="shared" ref="L95" si="27">+J95+K95</f>
        <v>0</v>
      </c>
    </row>
    <row r="96" spans="1:12" s="20" customFormat="1" x14ac:dyDescent="0.25">
      <c r="A96" s="16"/>
      <c r="B96" s="30" t="s">
        <v>120</v>
      </c>
      <c r="C96" s="31"/>
      <c r="D96" s="31"/>
      <c r="E96" s="32"/>
      <c r="F96" s="17"/>
      <c r="G96" s="18"/>
      <c r="H96" s="18"/>
      <c r="I96" s="19">
        <f>SUM(I95)</f>
        <v>124755</v>
      </c>
      <c r="J96" s="18"/>
      <c r="K96" s="18"/>
      <c r="L96" s="19">
        <f>SUM(L95)</f>
        <v>0</v>
      </c>
    </row>
    <row r="97" spans="1:12" ht="12.75" customHeight="1" x14ac:dyDescent="0.25">
      <c r="A97" s="23" t="s">
        <v>121</v>
      </c>
      <c r="B97" s="34" t="s">
        <v>122</v>
      </c>
      <c r="C97" s="35"/>
      <c r="D97" s="35"/>
      <c r="E97" s="36"/>
      <c r="F97" s="21"/>
      <c r="G97" s="27" t="s">
        <v>2</v>
      </c>
      <c r="H97" s="28"/>
      <c r="I97" s="29"/>
      <c r="J97" s="27" t="s">
        <v>153</v>
      </c>
      <c r="K97" s="28"/>
      <c r="L97" s="29"/>
    </row>
    <row r="98" spans="1:12" ht="38.25" x14ac:dyDescent="0.25">
      <c r="A98" s="5" t="s">
        <v>3</v>
      </c>
      <c r="B98" s="5" t="s">
        <v>4</v>
      </c>
      <c r="C98" s="5" t="s">
        <v>5</v>
      </c>
      <c r="D98" s="24" t="s">
        <v>6</v>
      </c>
      <c r="E98" s="24" t="s">
        <v>57</v>
      </c>
      <c r="F98" s="5" t="s">
        <v>8</v>
      </c>
      <c r="G98" s="6" t="s">
        <v>9</v>
      </c>
      <c r="H98" s="5" t="s">
        <v>10</v>
      </c>
      <c r="I98" s="5" t="s">
        <v>11</v>
      </c>
      <c r="J98" s="6" t="s">
        <v>9</v>
      </c>
      <c r="K98" s="5" t="s">
        <v>10</v>
      </c>
      <c r="L98" s="5" t="s">
        <v>11</v>
      </c>
    </row>
    <row r="99" spans="1:12" x14ac:dyDescent="0.25">
      <c r="A99" s="7">
        <v>1</v>
      </c>
      <c r="B99" s="8">
        <v>1176010096</v>
      </c>
      <c r="C99" s="9">
        <v>42262008</v>
      </c>
      <c r="D99" s="10" t="s">
        <v>123</v>
      </c>
      <c r="E99" s="10" t="s">
        <v>123</v>
      </c>
      <c r="F99" s="11" t="s">
        <v>13</v>
      </c>
      <c r="G99" s="14">
        <v>1200</v>
      </c>
      <c r="H99" s="14">
        <f t="shared" ref="H99" si="28">ROUND(G99*0.19,0)</f>
        <v>228</v>
      </c>
      <c r="I99" s="14">
        <f t="shared" ref="I99" si="29">+G99+H99</f>
        <v>1428</v>
      </c>
      <c r="J99" s="14"/>
      <c r="K99" s="14">
        <f t="shared" ref="K99" si="30">ROUND(J99*0.19,0)</f>
        <v>0</v>
      </c>
      <c r="L99" s="14">
        <f t="shared" ref="L99" si="31">+J99+K99</f>
        <v>0</v>
      </c>
    </row>
    <row r="100" spans="1:12" s="20" customFormat="1" x14ac:dyDescent="0.25">
      <c r="A100" s="16"/>
      <c r="B100" s="30" t="s">
        <v>124</v>
      </c>
      <c r="C100" s="31"/>
      <c r="D100" s="31"/>
      <c r="E100" s="32"/>
      <c r="F100" s="17"/>
      <c r="G100" s="18"/>
      <c r="H100" s="18"/>
      <c r="I100" s="19">
        <f>SUM(I99)</f>
        <v>1428</v>
      </c>
      <c r="J100" s="18"/>
      <c r="K100" s="18"/>
      <c r="L100" s="19">
        <f>SUM(L99)</f>
        <v>0</v>
      </c>
    </row>
    <row r="101" spans="1:12" ht="20.25" customHeight="1" x14ac:dyDescent="0.25">
      <c r="A101" s="23" t="s">
        <v>125</v>
      </c>
      <c r="B101" s="33" t="s">
        <v>126</v>
      </c>
      <c r="C101" s="33"/>
      <c r="D101" s="33"/>
      <c r="E101" s="33"/>
      <c r="F101" s="21"/>
      <c r="G101" s="27" t="s">
        <v>2</v>
      </c>
      <c r="H101" s="28"/>
      <c r="I101" s="29"/>
      <c r="J101" s="27" t="s">
        <v>153</v>
      </c>
      <c r="K101" s="28"/>
      <c r="L101" s="29"/>
    </row>
    <row r="102" spans="1:12" ht="38.25" x14ac:dyDescent="0.25">
      <c r="A102" s="4" t="s">
        <v>3</v>
      </c>
      <c r="B102" s="4" t="s">
        <v>4</v>
      </c>
      <c r="C102" s="5" t="s">
        <v>5</v>
      </c>
      <c r="D102" s="24" t="s">
        <v>6</v>
      </c>
      <c r="E102" s="24" t="s">
        <v>7</v>
      </c>
      <c r="F102" s="5" t="s">
        <v>8</v>
      </c>
      <c r="G102" s="6" t="s">
        <v>9</v>
      </c>
      <c r="H102" s="5" t="s">
        <v>10</v>
      </c>
      <c r="I102" s="5" t="s">
        <v>11</v>
      </c>
      <c r="J102" s="6" t="s">
        <v>9</v>
      </c>
      <c r="K102" s="5" t="s">
        <v>10</v>
      </c>
      <c r="L102" s="5" t="s">
        <v>11</v>
      </c>
    </row>
    <row r="103" spans="1:12" x14ac:dyDescent="0.25">
      <c r="A103" s="7">
        <v>1</v>
      </c>
      <c r="B103" s="8">
        <v>1128599550</v>
      </c>
      <c r="C103" s="9">
        <v>42183018</v>
      </c>
      <c r="D103" s="10" t="s">
        <v>127</v>
      </c>
      <c r="E103" s="10" t="s">
        <v>127</v>
      </c>
      <c r="F103" s="11" t="s">
        <v>13</v>
      </c>
      <c r="G103" s="14">
        <v>632228</v>
      </c>
      <c r="H103" s="14">
        <f t="shared" ref="H103" si="32">ROUND(G103*0.19,0)</f>
        <v>120123</v>
      </c>
      <c r="I103" s="15">
        <f t="shared" ref="I103" si="33">+G103+H103</f>
        <v>752351</v>
      </c>
      <c r="J103" s="14"/>
      <c r="K103" s="14">
        <f t="shared" ref="K103" si="34">ROUND(J103*0.19,0)</f>
        <v>0</v>
      </c>
      <c r="L103" s="15">
        <f t="shared" ref="L103" si="35">+J103+K103</f>
        <v>0</v>
      </c>
    </row>
    <row r="104" spans="1:12" s="20" customFormat="1" x14ac:dyDescent="0.25">
      <c r="A104" s="16"/>
      <c r="B104" s="30" t="s">
        <v>128</v>
      </c>
      <c r="C104" s="31"/>
      <c r="D104" s="31"/>
      <c r="E104" s="32"/>
      <c r="F104" s="17"/>
      <c r="G104" s="18"/>
      <c r="H104" s="18"/>
      <c r="I104" s="19">
        <f>SUM(I103)</f>
        <v>752351</v>
      </c>
      <c r="J104" s="18"/>
      <c r="K104" s="18"/>
      <c r="L104" s="19">
        <f>SUM(L103)</f>
        <v>0</v>
      </c>
    </row>
    <row r="105" spans="1:12" ht="12.75" customHeight="1" x14ac:dyDescent="0.25">
      <c r="A105" s="23" t="s">
        <v>129</v>
      </c>
      <c r="B105" s="34" t="s">
        <v>130</v>
      </c>
      <c r="C105" s="35"/>
      <c r="D105" s="35"/>
      <c r="E105" s="36"/>
      <c r="F105" s="21"/>
      <c r="G105" s="27" t="s">
        <v>2</v>
      </c>
      <c r="H105" s="28"/>
      <c r="I105" s="29"/>
      <c r="J105" s="27" t="s">
        <v>153</v>
      </c>
      <c r="K105" s="28"/>
      <c r="L105" s="29"/>
    </row>
    <row r="106" spans="1:12" ht="38.25" x14ac:dyDescent="0.25">
      <c r="A106" s="4" t="s">
        <v>3</v>
      </c>
      <c r="B106" s="4" t="s">
        <v>4</v>
      </c>
      <c r="C106" s="5" t="s">
        <v>5</v>
      </c>
      <c r="D106" s="24" t="s">
        <v>6</v>
      </c>
      <c r="E106" s="24" t="s">
        <v>7</v>
      </c>
      <c r="F106" s="5" t="s">
        <v>8</v>
      </c>
      <c r="G106" s="6" t="s">
        <v>9</v>
      </c>
      <c r="H106" s="5" t="s">
        <v>10</v>
      </c>
      <c r="I106" s="5" t="s">
        <v>11</v>
      </c>
      <c r="J106" s="6" t="s">
        <v>9</v>
      </c>
      <c r="K106" s="5" t="s">
        <v>10</v>
      </c>
      <c r="L106" s="5" t="s">
        <v>11</v>
      </c>
    </row>
    <row r="107" spans="1:12" ht="25.5" x14ac:dyDescent="0.25">
      <c r="A107" s="7">
        <v>1</v>
      </c>
      <c r="B107" s="8">
        <v>1196490184</v>
      </c>
      <c r="C107" s="9">
        <v>42294517</v>
      </c>
      <c r="D107" s="10" t="s">
        <v>131</v>
      </c>
      <c r="E107" s="10" t="s">
        <v>131</v>
      </c>
      <c r="F107" s="11" t="s">
        <v>13</v>
      </c>
      <c r="G107" s="14">
        <v>648166</v>
      </c>
      <c r="H107" s="14">
        <v>0</v>
      </c>
      <c r="I107" s="15">
        <f t="shared" ref="I107:I114" si="36">+G107+H107</f>
        <v>648166</v>
      </c>
      <c r="J107" s="14"/>
      <c r="K107" s="14">
        <v>0</v>
      </c>
      <c r="L107" s="15">
        <f t="shared" ref="L107:L114" si="37">+J107+K107</f>
        <v>0</v>
      </c>
    </row>
    <row r="108" spans="1:12" ht="25.5" x14ac:dyDescent="0.25">
      <c r="A108" s="7">
        <v>2</v>
      </c>
      <c r="B108" s="8">
        <v>1196490355</v>
      </c>
      <c r="C108" s="9">
        <v>42294517</v>
      </c>
      <c r="D108" s="10" t="s">
        <v>132</v>
      </c>
      <c r="E108" s="10" t="s">
        <v>132</v>
      </c>
      <c r="F108" s="11" t="s">
        <v>13</v>
      </c>
      <c r="G108" s="14">
        <v>818177</v>
      </c>
      <c r="H108" s="14">
        <v>0</v>
      </c>
      <c r="I108" s="15">
        <f t="shared" si="36"/>
        <v>818177</v>
      </c>
      <c r="J108" s="14"/>
      <c r="K108" s="14">
        <v>0</v>
      </c>
      <c r="L108" s="15">
        <f t="shared" si="37"/>
        <v>0</v>
      </c>
    </row>
    <row r="109" spans="1:12" ht="25.5" x14ac:dyDescent="0.25">
      <c r="A109" s="7">
        <v>3</v>
      </c>
      <c r="B109" s="8">
        <v>1196490354</v>
      </c>
      <c r="C109" s="9">
        <v>42294517</v>
      </c>
      <c r="D109" s="10" t="s">
        <v>133</v>
      </c>
      <c r="E109" s="10" t="s">
        <v>133</v>
      </c>
      <c r="F109" s="11" t="s">
        <v>13</v>
      </c>
      <c r="G109" s="14">
        <v>626915</v>
      </c>
      <c r="H109" s="14">
        <v>0</v>
      </c>
      <c r="I109" s="15">
        <f t="shared" si="36"/>
        <v>626915</v>
      </c>
      <c r="J109" s="14"/>
      <c r="K109" s="14">
        <v>0</v>
      </c>
      <c r="L109" s="15">
        <f t="shared" si="37"/>
        <v>0</v>
      </c>
    </row>
    <row r="110" spans="1:12" ht="25.5" x14ac:dyDescent="0.25">
      <c r="A110" s="7">
        <v>4</v>
      </c>
      <c r="B110" s="8">
        <v>1196491666</v>
      </c>
      <c r="C110" s="9">
        <v>42294517</v>
      </c>
      <c r="D110" s="10" t="s">
        <v>134</v>
      </c>
      <c r="E110" s="10" t="s">
        <v>134</v>
      </c>
      <c r="F110" s="11" t="s">
        <v>13</v>
      </c>
      <c r="G110" s="14">
        <v>1508846</v>
      </c>
      <c r="H110" s="14">
        <v>0</v>
      </c>
      <c r="I110" s="15">
        <f t="shared" si="36"/>
        <v>1508846</v>
      </c>
      <c r="J110" s="14"/>
      <c r="K110" s="14">
        <v>0</v>
      </c>
      <c r="L110" s="15">
        <f t="shared" si="37"/>
        <v>0</v>
      </c>
    </row>
    <row r="111" spans="1:12" ht="38.25" x14ac:dyDescent="0.25">
      <c r="A111" s="7">
        <v>5</v>
      </c>
      <c r="B111" s="8">
        <v>1196491667</v>
      </c>
      <c r="C111" s="9">
        <v>42294517</v>
      </c>
      <c r="D111" s="10" t="s">
        <v>135</v>
      </c>
      <c r="E111" s="10" t="s">
        <v>135</v>
      </c>
      <c r="F111" s="11" t="s">
        <v>13</v>
      </c>
      <c r="G111" s="14">
        <v>881931</v>
      </c>
      <c r="H111" s="14">
        <v>0</v>
      </c>
      <c r="I111" s="15">
        <f t="shared" si="36"/>
        <v>881931</v>
      </c>
      <c r="J111" s="14"/>
      <c r="K111" s="14">
        <v>0</v>
      </c>
      <c r="L111" s="15">
        <f t="shared" si="37"/>
        <v>0</v>
      </c>
    </row>
    <row r="112" spans="1:12" ht="38.25" x14ac:dyDescent="0.25">
      <c r="A112" s="7">
        <v>6</v>
      </c>
      <c r="B112" s="8">
        <v>1196491668</v>
      </c>
      <c r="C112" s="9">
        <v>42294517</v>
      </c>
      <c r="D112" s="10" t="s">
        <v>136</v>
      </c>
      <c r="E112" s="10" t="s">
        <v>136</v>
      </c>
      <c r="F112" s="11" t="s">
        <v>13</v>
      </c>
      <c r="G112" s="14">
        <v>881931</v>
      </c>
      <c r="H112" s="14">
        <v>0</v>
      </c>
      <c r="I112" s="15">
        <f t="shared" si="36"/>
        <v>881931</v>
      </c>
      <c r="J112" s="14"/>
      <c r="K112" s="14">
        <v>0</v>
      </c>
      <c r="L112" s="15">
        <f t="shared" si="37"/>
        <v>0</v>
      </c>
    </row>
    <row r="113" spans="1:12" ht="25.5" x14ac:dyDescent="0.25">
      <c r="A113" s="7">
        <v>7</v>
      </c>
      <c r="B113" s="8">
        <v>1196490353</v>
      </c>
      <c r="C113" s="9">
        <v>42294517</v>
      </c>
      <c r="D113" s="10" t="s">
        <v>137</v>
      </c>
      <c r="E113" s="10" t="s">
        <v>137</v>
      </c>
      <c r="F113" s="11" t="s">
        <v>13</v>
      </c>
      <c r="G113" s="14">
        <v>764252</v>
      </c>
      <c r="H113" s="14">
        <v>0</v>
      </c>
      <c r="I113" s="15">
        <f t="shared" si="36"/>
        <v>764252</v>
      </c>
      <c r="J113" s="14"/>
      <c r="K113" s="14">
        <v>0</v>
      </c>
      <c r="L113" s="15">
        <f t="shared" si="37"/>
        <v>0</v>
      </c>
    </row>
    <row r="114" spans="1:12" ht="38.25" x14ac:dyDescent="0.25">
      <c r="A114" s="7">
        <v>8</v>
      </c>
      <c r="B114" s="8">
        <v>1196491224</v>
      </c>
      <c r="C114" s="9">
        <v>42295505</v>
      </c>
      <c r="D114" s="10" t="s">
        <v>138</v>
      </c>
      <c r="E114" s="10" t="s">
        <v>138</v>
      </c>
      <c r="F114" s="11" t="s">
        <v>13</v>
      </c>
      <c r="G114" s="14">
        <v>1434466</v>
      </c>
      <c r="H114" s="14">
        <v>0</v>
      </c>
      <c r="I114" s="15">
        <f t="shared" si="36"/>
        <v>1434466</v>
      </c>
      <c r="J114" s="14"/>
      <c r="K114" s="14">
        <v>0</v>
      </c>
      <c r="L114" s="15">
        <f t="shared" si="37"/>
        <v>0</v>
      </c>
    </row>
    <row r="115" spans="1:12" s="20" customFormat="1" x14ac:dyDescent="0.25">
      <c r="A115" s="16"/>
      <c r="B115" s="30" t="s">
        <v>139</v>
      </c>
      <c r="C115" s="31"/>
      <c r="D115" s="31"/>
      <c r="E115" s="32"/>
      <c r="F115" s="17"/>
      <c r="G115" s="18"/>
      <c r="H115" s="18"/>
      <c r="I115" s="19">
        <f>SUM(I107:I114)</f>
        <v>7564684</v>
      </c>
      <c r="J115" s="18"/>
      <c r="K115" s="18"/>
      <c r="L115" s="19">
        <f>SUM(L107:L114)</f>
        <v>0</v>
      </c>
    </row>
    <row r="116" spans="1:12" ht="12.75" customHeight="1" x14ac:dyDescent="0.25">
      <c r="A116" s="23" t="s">
        <v>140</v>
      </c>
      <c r="B116" s="33" t="s">
        <v>141</v>
      </c>
      <c r="C116" s="33"/>
      <c r="D116" s="33"/>
      <c r="E116" s="33"/>
      <c r="F116" s="21"/>
      <c r="G116" s="27" t="s">
        <v>2</v>
      </c>
      <c r="H116" s="28"/>
      <c r="I116" s="29"/>
      <c r="J116" s="27" t="s">
        <v>153</v>
      </c>
      <c r="K116" s="28"/>
      <c r="L116" s="29"/>
    </row>
    <row r="117" spans="1:12" ht="38.25" x14ac:dyDescent="0.25">
      <c r="A117" s="4" t="s">
        <v>3</v>
      </c>
      <c r="B117" s="4" t="s">
        <v>4</v>
      </c>
      <c r="C117" s="5" t="s">
        <v>5</v>
      </c>
      <c r="D117" s="24" t="s">
        <v>6</v>
      </c>
      <c r="E117" s="24" t="s">
        <v>57</v>
      </c>
      <c r="F117" s="5" t="s">
        <v>8</v>
      </c>
      <c r="G117" s="6" t="s">
        <v>9</v>
      </c>
      <c r="H117" s="5" t="s">
        <v>10</v>
      </c>
      <c r="I117" s="5" t="s">
        <v>11</v>
      </c>
      <c r="J117" s="6" t="s">
        <v>9</v>
      </c>
      <c r="K117" s="5" t="s">
        <v>10</v>
      </c>
      <c r="L117" s="5" t="s">
        <v>11</v>
      </c>
    </row>
    <row r="118" spans="1:12" ht="25.5" x14ac:dyDescent="0.25">
      <c r="A118" s="7">
        <v>1</v>
      </c>
      <c r="B118" s="8">
        <v>1196490546</v>
      </c>
      <c r="C118" s="9">
        <v>42294517</v>
      </c>
      <c r="D118" s="10" t="s">
        <v>142</v>
      </c>
      <c r="E118" s="10" t="s">
        <v>142</v>
      </c>
      <c r="F118" s="11" t="s">
        <v>13</v>
      </c>
      <c r="G118" s="14">
        <v>704217</v>
      </c>
      <c r="H118" s="14">
        <v>0</v>
      </c>
      <c r="I118" s="14">
        <f t="shared" ref="I118:I120" si="38">+G118+H118</f>
        <v>704217</v>
      </c>
      <c r="J118" s="14"/>
      <c r="K118" s="14">
        <v>0</v>
      </c>
      <c r="L118" s="14">
        <f t="shared" ref="L118:L120" si="39">+J118+K118</f>
        <v>0</v>
      </c>
    </row>
    <row r="119" spans="1:12" x14ac:dyDescent="0.25">
      <c r="A119" s="7">
        <v>2</v>
      </c>
      <c r="B119" s="8">
        <v>1196490198</v>
      </c>
      <c r="C119" s="9">
        <v>4229451</v>
      </c>
      <c r="D119" s="10" t="s">
        <v>143</v>
      </c>
      <c r="E119" s="10" t="s">
        <v>143</v>
      </c>
      <c r="F119" s="11" t="s">
        <v>13</v>
      </c>
      <c r="G119" s="14">
        <v>44712</v>
      </c>
      <c r="H119" s="14">
        <v>0</v>
      </c>
      <c r="I119" s="14">
        <f t="shared" si="38"/>
        <v>44712</v>
      </c>
      <c r="J119" s="14"/>
      <c r="K119" s="14">
        <v>0</v>
      </c>
      <c r="L119" s="14">
        <f t="shared" si="39"/>
        <v>0</v>
      </c>
    </row>
    <row r="120" spans="1:12" ht="25.5" x14ac:dyDescent="0.25">
      <c r="A120" s="7">
        <v>3</v>
      </c>
      <c r="B120" s="8">
        <v>1196490800</v>
      </c>
      <c r="C120" s="9">
        <v>42295505</v>
      </c>
      <c r="D120" s="10" t="s">
        <v>144</v>
      </c>
      <c r="E120" s="10" t="s">
        <v>144</v>
      </c>
      <c r="F120" s="11" t="s">
        <v>41</v>
      </c>
      <c r="G120" s="14">
        <v>514000</v>
      </c>
      <c r="H120" s="14">
        <v>0</v>
      </c>
      <c r="I120" s="14">
        <f t="shared" si="38"/>
        <v>514000</v>
      </c>
      <c r="J120" s="14"/>
      <c r="K120" s="14">
        <v>0</v>
      </c>
      <c r="L120" s="14">
        <f t="shared" si="39"/>
        <v>0</v>
      </c>
    </row>
    <row r="121" spans="1:12" s="20" customFormat="1" x14ac:dyDescent="0.25">
      <c r="A121" s="16"/>
      <c r="B121" s="30" t="s">
        <v>145</v>
      </c>
      <c r="C121" s="31"/>
      <c r="D121" s="31"/>
      <c r="E121" s="32"/>
      <c r="F121" s="17"/>
      <c r="G121" s="18"/>
      <c r="H121" s="18"/>
      <c r="I121" s="19">
        <f>SUM(I118:I120)</f>
        <v>1262929</v>
      </c>
      <c r="J121" s="18"/>
      <c r="K121" s="18"/>
      <c r="L121" s="19">
        <f>SUM(L118:L120)</f>
        <v>0</v>
      </c>
    </row>
    <row r="122" spans="1:12" ht="12.75" customHeight="1" x14ac:dyDescent="0.25">
      <c r="A122" s="23" t="s">
        <v>146</v>
      </c>
      <c r="B122" s="33" t="s">
        <v>147</v>
      </c>
      <c r="C122" s="33"/>
      <c r="D122" s="33"/>
      <c r="E122" s="33"/>
      <c r="F122" s="21"/>
      <c r="G122" s="27" t="s">
        <v>2</v>
      </c>
      <c r="H122" s="28"/>
      <c r="I122" s="29"/>
      <c r="J122" s="27" t="s">
        <v>153</v>
      </c>
      <c r="K122" s="28"/>
      <c r="L122" s="29"/>
    </row>
    <row r="123" spans="1:12" ht="38.25" x14ac:dyDescent="0.25">
      <c r="A123" s="4" t="s">
        <v>3</v>
      </c>
      <c r="B123" s="4" t="s">
        <v>4</v>
      </c>
      <c r="C123" s="5" t="s">
        <v>5</v>
      </c>
      <c r="D123" s="24" t="s">
        <v>6</v>
      </c>
      <c r="E123" s="24" t="s">
        <v>57</v>
      </c>
      <c r="F123" s="5" t="s">
        <v>8</v>
      </c>
      <c r="G123" s="6" t="s">
        <v>9</v>
      </c>
      <c r="H123" s="5" t="s">
        <v>10</v>
      </c>
      <c r="I123" s="5" t="s">
        <v>11</v>
      </c>
      <c r="J123" s="6" t="s">
        <v>9</v>
      </c>
      <c r="K123" s="5" t="s">
        <v>10</v>
      </c>
      <c r="L123" s="5" t="s">
        <v>11</v>
      </c>
    </row>
    <row r="124" spans="1:12" ht="153" x14ac:dyDescent="0.25">
      <c r="A124" s="7">
        <v>1</v>
      </c>
      <c r="B124" s="8">
        <v>1196490465</v>
      </c>
      <c r="C124" s="9">
        <v>42294217</v>
      </c>
      <c r="D124" s="10" t="s">
        <v>148</v>
      </c>
      <c r="E124" s="10" t="s">
        <v>149</v>
      </c>
      <c r="F124" s="11" t="s">
        <v>41</v>
      </c>
      <c r="G124" s="14">
        <v>5831719</v>
      </c>
      <c r="H124" s="14">
        <v>0</v>
      </c>
      <c r="I124" s="14">
        <f t="shared" ref="I124:I125" si="40">+G124+H124</f>
        <v>5831719</v>
      </c>
      <c r="J124" s="14"/>
      <c r="K124" s="14">
        <v>0</v>
      </c>
      <c r="L124" s="14">
        <f t="shared" ref="L124:L125" si="41">+J124+K124</f>
        <v>0</v>
      </c>
    </row>
    <row r="125" spans="1:12" ht="153" x14ac:dyDescent="0.25">
      <c r="A125" s="7">
        <v>2</v>
      </c>
      <c r="B125" s="8">
        <v>1196491427</v>
      </c>
      <c r="C125" s="9">
        <v>42294217</v>
      </c>
      <c r="D125" s="10" t="s">
        <v>150</v>
      </c>
      <c r="E125" s="10" t="s">
        <v>151</v>
      </c>
      <c r="F125" s="11" t="s">
        <v>41</v>
      </c>
      <c r="G125" s="14">
        <v>4282987</v>
      </c>
      <c r="H125" s="14">
        <v>0</v>
      </c>
      <c r="I125" s="14">
        <f t="shared" si="40"/>
        <v>4282987</v>
      </c>
      <c r="J125" s="14"/>
      <c r="K125" s="14">
        <v>0</v>
      </c>
      <c r="L125" s="14">
        <f t="shared" si="41"/>
        <v>0</v>
      </c>
    </row>
    <row r="126" spans="1:12" s="20" customFormat="1" x14ac:dyDescent="0.25">
      <c r="A126" s="16"/>
      <c r="B126" s="30" t="s">
        <v>152</v>
      </c>
      <c r="C126" s="31"/>
      <c r="D126" s="31"/>
      <c r="E126" s="32"/>
      <c r="F126" s="17"/>
      <c r="G126" s="18"/>
      <c r="H126" s="18"/>
      <c r="I126" s="19">
        <f>SUM(I124:I125)</f>
        <v>10114706</v>
      </c>
      <c r="J126" s="18"/>
      <c r="K126" s="18"/>
      <c r="L126" s="19">
        <f>SUM(L124:L125)</f>
        <v>0</v>
      </c>
    </row>
    <row r="127" spans="1:12" ht="12.75" customHeight="1" x14ac:dyDescent="0.25">
      <c r="A127" s="23" t="s">
        <v>154</v>
      </c>
      <c r="B127" s="34" t="s">
        <v>155</v>
      </c>
      <c r="C127" s="35"/>
      <c r="D127" s="35"/>
      <c r="E127" s="36"/>
      <c r="F127" s="25"/>
      <c r="G127" s="27" t="s">
        <v>2</v>
      </c>
      <c r="H127" s="28"/>
      <c r="I127" s="29"/>
      <c r="J127" s="27" t="s">
        <v>153</v>
      </c>
      <c r="K127" s="28"/>
      <c r="L127" s="29"/>
    </row>
    <row r="128" spans="1:12" ht="38.25" x14ac:dyDescent="0.25">
      <c r="A128" s="4" t="s">
        <v>3</v>
      </c>
      <c r="B128" s="4" t="s">
        <v>4</v>
      </c>
      <c r="C128" s="5" t="s">
        <v>5</v>
      </c>
      <c r="D128" s="24" t="s">
        <v>6</v>
      </c>
      <c r="E128" s="24" t="s">
        <v>57</v>
      </c>
      <c r="F128" s="5" t="s">
        <v>8</v>
      </c>
      <c r="G128" s="6" t="s">
        <v>9</v>
      </c>
      <c r="H128" s="5" t="s">
        <v>10</v>
      </c>
      <c r="I128" s="5" t="s">
        <v>11</v>
      </c>
      <c r="J128" s="6" t="s">
        <v>9</v>
      </c>
      <c r="K128" s="5" t="s">
        <v>10</v>
      </c>
      <c r="L128" s="5" t="s">
        <v>11</v>
      </c>
    </row>
    <row r="129" spans="1:12" ht="51" x14ac:dyDescent="0.25">
      <c r="A129" s="7">
        <v>1</v>
      </c>
      <c r="B129" s="8">
        <v>1196490984</v>
      </c>
      <c r="C129" s="9">
        <v>42294517</v>
      </c>
      <c r="D129" s="10" t="s">
        <v>59</v>
      </c>
      <c r="E129" s="10" t="s">
        <v>59</v>
      </c>
      <c r="F129" s="11" t="s">
        <v>13</v>
      </c>
      <c r="G129" s="12">
        <v>497000</v>
      </c>
      <c r="H129" s="13">
        <v>0</v>
      </c>
      <c r="I129" s="13">
        <f t="shared" ref="I129" si="42">+G129+H129</f>
        <v>497000</v>
      </c>
      <c r="J129" s="12"/>
      <c r="K129" s="13">
        <v>0</v>
      </c>
      <c r="L129" s="13">
        <f t="shared" ref="L129" si="43">+J129+K129</f>
        <v>0</v>
      </c>
    </row>
    <row r="163" ht="74.25" customHeight="1" x14ac:dyDescent="0.25"/>
    <row r="164" ht="79.5" customHeight="1" x14ac:dyDescent="0.25"/>
    <row r="166" ht="60.75" customHeight="1" x14ac:dyDescent="0.25"/>
    <row r="167" ht="68.25" customHeight="1" x14ac:dyDescent="0.25"/>
  </sheetData>
  <mergeCells count="71">
    <mergeCell ref="B127:E127"/>
    <mergeCell ref="G127:I127"/>
    <mergeCell ref="J127:L127"/>
    <mergeCell ref="B1:E1"/>
    <mergeCell ref="G1:I1"/>
    <mergeCell ref="B35:E35"/>
    <mergeCell ref="B36:E36"/>
    <mergeCell ref="G36:I36"/>
    <mergeCell ref="B48:E48"/>
    <mergeCell ref="G48:I48"/>
    <mergeCell ref="B51:E51"/>
    <mergeCell ref="B39:E39"/>
    <mergeCell ref="B40:E40"/>
    <mergeCell ref="G40:I40"/>
    <mergeCell ref="B47:E47"/>
    <mergeCell ref="B67:E67"/>
    <mergeCell ref="G67:I67"/>
    <mergeCell ref="B70:E70"/>
    <mergeCell ref="B71:E71"/>
    <mergeCell ref="B52:E52"/>
    <mergeCell ref="G52:I52"/>
    <mergeCell ref="B66:E66"/>
    <mergeCell ref="B80:E80"/>
    <mergeCell ref="B81:E81"/>
    <mergeCell ref="G81:I81"/>
    <mergeCell ref="G71:I71"/>
    <mergeCell ref="B74:E74"/>
    <mergeCell ref="B75:E75"/>
    <mergeCell ref="G75:I75"/>
    <mergeCell ref="B88:E88"/>
    <mergeCell ref="B89:E89"/>
    <mergeCell ref="G89:I89"/>
    <mergeCell ref="B84:E84"/>
    <mergeCell ref="B85:E85"/>
    <mergeCell ref="G85:I85"/>
    <mergeCell ref="B96:E96"/>
    <mergeCell ref="B97:E97"/>
    <mergeCell ref="G97:I97"/>
    <mergeCell ref="J97:L97"/>
    <mergeCell ref="B92:E92"/>
    <mergeCell ref="B93:E93"/>
    <mergeCell ref="G93:I93"/>
    <mergeCell ref="J67:L67"/>
    <mergeCell ref="B121:E121"/>
    <mergeCell ref="B122:E122"/>
    <mergeCell ref="G122:I122"/>
    <mergeCell ref="B126:E126"/>
    <mergeCell ref="B115:E115"/>
    <mergeCell ref="B116:E116"/>
    <mergeCell ref="G116:I116"/>
    <mergeCell ref="J116:L116"/>
    <mergeCell ref="B104:E104"/>
    <mergeCell ref="B105:E105"/>
    <mergeCell ref="G105:I105"/>
    <mergeCell ref="J105:L105"/>
    <mergeCell ref="B100:E100"/>
    <mergeCell ref="B101:E101"/>
    <mergeCell ref="G101:I101"/>
    <mergeCell ref="J1:L1"/>
    <mergeCell ref="J36:L36"/>
    <mergeCell ref="J40:L40"/>
    <mergeCell ref="J48:L48"/>
    <mergeCell ref="J52:L52"/>
    <mergeCell ref="J122:L122"/>
    <mergeCell ref="J71:L71"/>
    <mergeCell ref="J75:L75"/>
    <mergeCell ref="J81:L81"/>
    <mergeCell ref="J85:L85"/>
    <mergeCell ref="J89:L89"/>
    <mergeCell ref="J93:L93"/>
    <mergeCell ref="J101:L101"/>
  </mergeCells>
  <pageMargins left="0.7" right="0.7" top="0.75" bottom="0.75" header="0.3" footer="0.3"/>
  <pageSetup paperSize="1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dcterms:created xsi:type="dcterms:W3CDTF">2023-09-14T16:13:01Z</dcterms:created>
  <dcterms:modified xsi:type="dcterms:W3CDTF">2023-09-14T19:15:11Z</dcterms:modified>
</cp:coreProperties>
</file>