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8800" windowHeight="12435"/>
  </bookViews>
  <sheets>
    <sheet name="FORMATO 11" sheetId="1" r:id="rId1"/>
    <sheet name="Discriminacion y o calculo AU" sheetId="2" r:id="rId2"/>
  </sheets>
  <externalReferences>
    <externalReference r:id="rId3"/>
    <externalReference r:id="rId4"/>
    <externalReference r:id="rId5"/>
  </externalReferences>
  <definedNames>
    <definedName name="_Toc491738463" localSheetId="1">'Discriminacion y o calculo AU'!$B$2</definedName>
    <definedName name="CENTROGESTOR" localSheetId="1">#REF!</definedName>
    <definedName name="CENTROGESTOR" localSheetId="0">#REF!</definedName>
    <definedName name="CENTROGESTOR">#REF!</definedName>
    <definedName name="CENTROGESTORDEPENDENCIA" localSheetId="1">#REF!</definedName>
    <definedName name="CENTROGESTORDEPENDENCIA" localSheetId="0">#REF!</definedName>
    <definedName name="CENTROGESTORDEPENDENCIA">#REF!</definedName>
    <definedName name="DEPENDENCIA" localSheetId="1">#REF!</definedName>
    <definedName name="DEPENDENCIA" localSheetId="0">#REF!</definedName>
    <definedName name="DEPENDENCIA">#REF!</definedName>
    <definedName name="FASEDEOBRABAJOAGUACATAL" localSheetId="0">'FORMATO 11'!#REF!</definedName>
    <definedName name="FASEDEOBRABAJOAGUACATAL">'[1]PPTO SABANA'!#REF!</definedName>
    <definedName name="FASEDEOBRAMALVINAS" localSheetId="0">'FORMATO 11'!#REF!</definedName>
    <definedName name="FASEDEOBRAMALVINAS">'[1]PPTO SABANA'!#REF!</definedName>
    <definedName name="FASEDEOBRAURBAGUACATAL" localSheetId="0">'FORMATO 11'!#REF!</definedName>
    <definedName name="FASEDEOBRAURBAGUACATAL">'[1]PPTO SABANA'!#REF!</definedName>
    <definedName name="FASEDEOBRAVILLADELMAR" localSheetId="0">'FORMATO 11'!#REF!</definedName>
    <definedName name="FASEDEOBRAVILLADELMAR">'[1]PPTO SABANA'!#REF!</definedName>
    <definedName name="FONDO" localSheetId="1">#REF!</definedName>
    <definedName name="FONDO" localSheetId="0">#REF!</definedName>
    <definedName name="FONDO">#REF!</definedName>
    <definedName name="FONDOS">[2]MYLIST!$C$2:$C$126</definedName>
    <definedName name="FUT" localSheetId="1">#REF!</definedName>
    <definedName name="FUT" localSheetId="0">#REF!</definedName>
    <definedName name="FUT">#REF!</definedName>
    <definedName name="INTERFASEDEOBRA" localSheetId="0">'FORMATO 11'!#REF!</definedName>
    <definedName name="INTERFASEDEOBRA">'[1]PPTO SABANA'!#REF!</definedName>
    <definedName name="INTERTRABAJO" localSheetId="0">#REF!</definedName>
    <definedName name="INTERTRABAJO">#REF!</definedName>
    <definedName name="METAAFPDCC" localSheetId="1">#REF!</definedName>
    <definedName name="METAAFPDCC" localSheetId="0">#REF!</definedName>
    <definedName name="METAAFPDCC">#REF!</definedName>
    <definedName name="METAPDCC" localSheetId="1">#REF!</definedName>
    <definedName name="METAPDCC" localSheetId="0">#REF!</definedName>
    <definedName name="METAPDCC">#REF!</definedName>
    <definedName name="METASAFPDCC" localSheetId="1">#REF!</definedName>
    <definedName name="METASAFPDCC" localSheetId="0">#REF!</definedName>
    <definedName name="METASAFPDCC">#REF!</definedName>
    <definedName name="METASAFPDM" localSheetId="1">#REF!</definedName>
    <definedName name="METASAFPDM" localSheetId="0">#REF!</definedName>
    <definedName name="METASAFPDM">#REF!</definedName>
    <definedName name="METASPDCC" localSheetId="1">#REF!</definedName>
    <definedName name="METASPDCC" localSheetId="0">#REF!</definedName>
    <definedName name="METASPDCC">#REF!</definedName>
    <definedName name="METASPDM">'[3]LISTA MPD'!$A$2:$A$616</definedName>
    <definedName name="POSPRE" localSheetId="1">#REF!</definedName>
    <definedName name="POSPRE" localSheetId="0">#REF!</definedName>
    <definedName name="POSPRE">#REF!</definedName>
    <definedName name="TRABAJOBAJOAGUACATAL" localSheetId="0">#REF!</definedName>
    <definedName name="TRABAJOBAJOAGUACATAL">#REF!</definedName>
    <definedName name="TRABAJOMALVINAS" localSheetId="0">#REF!</definedName>
    <definedName name="TRABAJOMALVINAS">#REF!</definedName>
    <definedName name="TRABAJOURBAGUACATAL" localSheetId="0">#REF!</definedName>
    <definedName name="TRABAJOURBAGUACATAL">#REF!</definedName>
    <definedName name="TRABAJOVILLADELMAR" localSheetId="0">#REF!</definedName>
    <definedName name="TRABAJOVILLADELMAR">#REF!</definedName>
  </definedNames>
  <calcPr calcId="162913"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04" i="1" l="1"/>
  <c r="G103" i="1"/>
  <c r="G101" i="1"/>
  <c r="G100" i="1"/>
  <c r="G99" i="1"/>
  <c r="G98" i="1"/>
  <c r="G97" i="1"/>
  <c r="G96" i="1"/>
  <c r="G94" i="1"/>
  <c r="G93" i="1"/>
  <c r="G92" i="1"/>
  <c r="G91" i="1"/>
  <c r="G90" i="1"/>
  <c r="G89" i="1"/>
  <c r="G88" i="1"/>
  <c r="G87" i="1"/>
  <c r="G85" i="1"/>
  <c r="G83" i="1"/>
  <c r="G82" i="1"/>
  <c r="G81" i="1"/>
  <c r="G80" i="1"/>
  <c r="G79" i="1"/>
  <c r="G78" i="1"/>
  <c r="G77" i="1"/>
  <c r="G76" i="1"/>
  <c r="G74" i="1"/>
  <c r="G73" i="1"/>
  <c r="G72" i="1"/>
  <c r="G71" i="1"/>
  <c r="G70" i="1"/>
  <c r="G69" i="1"/>
  <c r="G68" i="1"/>
  <c r="G105" i="1" s="1"/>
  <c r="G67" i="1"/>
  <c r="G65" i="1"/>
  <c r="G64" i="1"/>
  <c r="G63" i="1"/>
  <c r="G61" i="1"/>
  <c r="G51" i="1"/>
  <c r="G50" i="1"/>
  <c r="G48" i="1"/>
  <c r="G47" i="1"/>
  <c r="G46" i="1"/>
  <c r="G45" i="1"/>
  <c r="G44" i="1"/>
  <c r="E44" i="1"/>
  <c r="G43" i="1"/>
  <c r="E43" i="1"/>
  <c r="G41" i="1"/>
  <c r="G40" i="1"/>
  <c r="G39" i="1"/>
  <c r="G38" i="1"/>
  <c r="G37" i="1"/>
  <c r="G36" i="1"/>
  <c r="G35" i="1"/>
  <c r="E34" i="1"/>
  <c r="G34" i="1" s="1"/>
  <c r="G32" i="1"/>
  <c r="E30" i="1"/>
  <c r="G30" i="1" s="1"/>
  <c r="G29" i="1"/>
  <c r="G28" i="1"/>
  <c r="E28" i="1"/>
  <c r="E26" i="1"/>
  <c r="G26" i="1" s="1"/>
  <c r="E25" i="1"/>
  <c r="G25" i="1" s="1"/>
  <c r="G24" i="1"/>
  <c r="E24" i="1"/>
  <c r="E27" i="1" s="1"/>
  <c r="G27" i="1" s="1"/>
  <c r="G23" i="1"/>
  <c r="G21" i="1"/>
  <c r="E19" i="1"/>
  <c r="G19" i="1" s="1"/>
  <c r="E17" i="1"/>
  <c r="G17" i="1" s="1"/>
  <c r="E16" i="1"/>
  <c r="G16" i="1" s="1"/>
  <c r="E15" i="1"/>
  <c r="G15" i="1" s="1"/>
  <c r="G14" i="1"/>
  <c r="E14" i="1"/>
  <c r="E18" i="1" s="1"/>
  <c r="E11" i="1"/>
  <c r="G11" i="1" s="1"/>
  <c r="E10" i="1"/>
  <c r="E12" i="1" s="1"/>
  <c r="G12" i="1" s="1"/>
  <c r="G8" i="1"/>
  <c r="G18" i="1" l="1"/>
  <c r="E20" i="1"/>
  <c r="G20" i="1" s="1"/>
  <c r="G108" i="1"/>
  <c r="G109" i="1" s="1"/>
  <c r="G107" i="1"/>
  <c r="G106" i="1"/>
  <c r="G10" i="1"/>
  <c r="G52" i="1" s="1"/>
  <c r="G53" i="1" l="1"/>
  <c r="G111" i="1"/>
  <c r="G54" i="1"/>
  <c r="G55" i="1"/>
  <c r="G56" i="1" s="1"/>
  <c r="G113" i="1" l="1"/>
  <c r="G112" i="1"/>
  <c r="G114" i="1"/>
  <c r="G115" i="1"/>
</calcChain>
</file>

<file path=xl/sharedStrings.xml><?xml version="1.0" encoding="utf-8"?>
<sst xmlns="http://schemas.openxmlformats.org/spreadsheetml/2006/main" count="323" uniqueCount="151">
  <si>
    <t xml:space="preserve">MUNICIPIO SANTIAGO DE CALI </t>
  </si>
  <si>
    <t>SECRETARIA DEL DEPORTE Y RECREACION</t>
  </si>
  <si>
    <t>A</t>
  </si>
  <si>
    <t>ACONDICIONAR MODULO DE CUBIERTA Y GRADERÍA METÁLICA, CANCHA URBANIZACIÓN AGUACATAL Av 12 Oeste entre Rio Aguacatal y Cll 15 Oeste, comuna 1</t>
  </si>
  <si>
    <t>CAP</t>
  </si>
  <si>
    <t>DESCRIPCION</t>
  </si>
  <si>
    <t>UN</t>
  </si>
  <si>
    <t>CANT.</t>
  </si>
  <si>
    <t>VALOR UNIT</t>
  </si>
  <si>
    <t>VALOR TOTAL</t>
  </si>
  <si>
    <t>PRELIMINARES</t>
  </si>
  <si>
    <t>1.1</t>
  </si>
  <si>
    <t>LOCALIZACION-REPLANTEO OBRA ARQUITECTON.</t>
  </si>
  <si>
    <t>M2</t>
  </si>
  <si>
    <t>MOVIMIENTOS DE TIERRA</t>
  </si>
  <si>
    <t>2.1</t>
  </si>
  <si>
    <t>EXCAVACION A MAQUINA SIN RETIRO</t>
  </si>
  <si>
    <t>M3</t>
  </si>
  <si>
    <t>2.3</t>
  </si>
  <si>
    <t>CONFORM.COMPACT.SUBRASANTE CBR=95</t>
  </si>
  <si>
    <t>2.4</t>
  </si>
  <si>
    <t>RELLENO ROCA MUERTA COMPACTADO-SALTARIN</t>
  </si>
  <si>
    <t>CIMENTACIÓN</t>
  </si>
  <si>
    <t>3.1</t>
  </si>
  <si>
    <t>LOSA MACIZA CIMIENTO H=10 CM</t>
  </si>
  <si>
    <t>3.2</t>
  </si>
  <si>
    <t xml:space="preserve">MALLA ELECTROSOLDADA 5 MM DE 15 * 15 </t>
  </si>
  <si>
    <t>KLS</t>
  </si>
  <si>
    <t>3.3</t>
  </si>
  <si>
    <t>SOLADO ESPESOR E=0.05M 3000 PSI 210 MPA</t>
  </si>
  <si>
    <t>3.4</t>
  </si>
  <si>
    <t>PILOTE CONCRETO REFORZADO</t>
  </si>
  <si>
    <t>3.5</t>
  </si>
  <si>
    <t>VIGA CIMIENTO ENLACE H=20-40 CMS3000 PSI</t>
  </si>
  <si>
    <t>3.6</t>
  </si>
  <si>
    <t>PEDESTAL CONCRETO 3000 PSI</t>
  </si>
  <si>
    <t>3.7</t>
  </si>
  <si>
    <t>ACERO REFUERZO FLEJADO 60000 PSI 420MPA</t>
  </si>
  <si>
    <t>3.8</t>
  </si>
  <si>
    <t>RETIRO ESCOMBROS MANUAL-VOLQUETA &gt;=10KM.</t>
  </si>
  <si>
    <t>ZONA DE ACCESO</t>
  </si>
  <si>
    <t>4.1</t>
  </si>
  <si>
    <t>LOCALIZACION-REPLANTEO PARQUES-Z.VERDES</t>
  </si>
  <si>
    <t>4.2</t>
  </si>
  <si>
    <t>EXCAVACION TIERRA A MANO</t>
  </si>
  <si>
    <t>4.3</t>
  </si>
  <si>
    <t>4.4</t>
  </si>
  <si>
    <t>4.5</t>
  </si>
  <si>
    <t>RELLENO COMP.MAT.SELECC.10KM (ROCAMUERTA)</t>
  </si>
  <si>
    <t>4.6</t>
  </si>
  <si>
    <t xml:space="preserve">ANDEN EN CONCRETO 3000 PSI 10 CMS </t>
  </si>
  <si>
    <t>4.7</t>
  </si>
  <si>
    <t>4.8</t>
  </si>
  <si>
    <t>ESTRUCTURA</t>
  </si>
  <si>
    <t>5.1</t>
  </si>
  <si>
    <t>ESTRUCTURA METALICA</t>
  </si>
  <si>
    <t>CUBIERTA</t>
  </si>
  <si>
    <t>6.1</t>
  </si>
  <si>
    <t>TEJA AJOVER TRAPEZOIDAL 35 MM</t>
  </si>
  <si>
    <t>6.2</t>
  </si>
  <si>
    <t>CABALLETE AJOVER</t>
  </si>
  <si>
    <t>ML</t>
  </si>
  <si>
    <t>6.3</t>
  </si>
  <si>
    <t>CANAL LAMINA ALUMINIO</t>
  </si>
  <si>
    <t>6.4</t>
  </si>
  <si>
    <t>SOPORTE CANAL AMAZONAS PVC</t>
  </si>
  <si>
    <t>UND</t>
  </si>
  <si>
    <t>6.5</t>
  </si>
  <si>
    <t>BAJANTE AGUAS LLUVIAS PVC 4"</t>
  </si>
  <si>
    <t>6.6</t>
  </si>
  <si>
    <t>CODO SANITARIO PVC 45 CC-4"</t>
  </si>
  <si>
    <t>6.7</t>
  </si>
  <si>
    <t>CODO SANITARIO PVC 90 CC-4"</t>
  </si>
  <si>
    <t>6.8</t>
  </si>
  <si>
    <t>ABRAZADERA SANITARIA 4"</t>
  </si>
  <si>
    <t>GRADERÍAS METÁLICAS</t>
  </si>
  <si>
    <t>7.1</t>
  </si>
  <si>
    <t>PERFORACION ,5/8" 16-20CM"</t>
  </si>
  <si>
    <t>7.2</t>
  </si>
  <si>
    <t>ANCLAJE HIERRO ,3/8"-PERF. ,1/2" 10-15C</t>
  </si>
  <si>
    <t>PTO</t>
  </si>
  <si>
    <t>7.3</t>
  </si>
  <si>
    <t>PLATINA LAM HR 0.11-0.15X0.11-0.15 X 1/8</t>
  </si>
  <si>
    <t>7.4</t>
  </si>
  <si>
    <t>SUMINISTRO E INSTALACION MÓDULO DE GRADERÍAS 100% EN ALUMINIO DE 3 FILAS POR 5,80MTS X 1,60MTS, NO ELEVADA, CAPACIDAD NETA 40 PAX. (CAPACIDAD TOTAL: 40 PERSONAS)</t>
  </si>
  <si>
    <t>7.5</t>
  </si>
  <si>
    <t>ACARREO MATERIALES CAMPERO-CAMIONETA</t>
  </si>
  <si>
    <t>7.6</t>
  </si>
  <si>
    <t>LIMPIEZA GENERAL</t>
  </si>
  <si>
    <t>ESTUDIOS Y DISEÑOS</t>
  </si>
  <si>
    <t>8.1</t>
  </si>
  <si>
    <t>ESTUDIOS DE SUELOS</t>
  </si>
  <si>
    <t>8.2</t>
  </si>
  <si>
    <t>DISEÑOS ESTRUCTURALES</t>
  </si>
  <si>
    <t>COSTOS DIRECTOS A</t>
  </si>
  <si>
    <t>ADMINISTRACION</t>
  </si>
  <si>
    <t>UTILIDAD</t>
  </si>
  <si>
    <t>TOTAL AU</t>
  </si>
  <si>
    <t>SUBTOTAL PRESUPUESTO A</t>
  </si>
  <si>
    <t xml:space="preserve">B  </t>
  </si>
  <si>
    <t xml:space="preserve"> ACONDICIONAR EL MODULO DE LA CUBIERTA Y GRADERIA METALICA CORREGIMIENTO SALADITO</t>
  </si>
  <si>
    <t>2.2</t>
  </si>
  <si>
    <t>COSTOS DIRECTOS B</t>
  </si>
  <si>
    <t>SUBTOTAL PRESUPUESTO B</t>
  </si>
  <si>
    <t>TOTAL COSTOS DIRECTOS (A+B)</t>
  </si>
  <si>
    <t>VALOR TOTAL PRESUPUESTO (A+B)</t>
  </si>
  <si>
    <t>PROCESO No. 4162.010.32.1.0XX de 2019</t>
  </si>
  <si>
    <t>Secretaría del Deporte y la Recreación</t>
  </si>
  <si>
    <t>OBRA:</t>
  </si>
  <si>
    <t>PROPONENTE:</t>
  </si>
  <si>
    <t>VALOR COSTO DIRECTO</t>
  </si>
  <si>
    <t>  </t>
  </si>
  <si>
    <r>
      <t> </t>
    </r>
    <r>
      <rPr>
        <sz val="9"/>
        <color rgb="FF000000"/>
        <rFont val="Arial Narrow"/>
        <family val="2"/>
      </rPr>
      <t>%. ADMON PRESUPUESTO:</t>
    </r>
  </si>
  <si>
    <t>VALOR COSTO TOTAL</t>
  </si>
  <si>
    <r>
      <t> </t>
    </r>
    <r>
      <rPr>
        <sz val="9"/>
        <color rgb="FF000000"/>
        <rFont val="Arial Narrow"/>
        <family val="2"/>
      </rPr>
      <t>%. ADMON CALCULADO:</t>
    </r>
  </si>
  <si>
    <t>DURACION OBRA EN MESES</t>
  </si>
  <si>
    <t>Costos administrativos</t>
  </si>
  <si>
    <t>Valor mensual</t>
  </si>
  <si>
    <t>%</t>
  </si>
  <si>
    <t>Meses dedic.</t>
  </si>
  <si>
    <t>Valor parcial</t>
  </si>
  <si>
    <t>% s/costos directos</t>
  </si>
  <si>
    <t>Valor en pesos</t>
  </si>
  <si>
    <t>Ocup.</t>
  </si>
  <si>
    <t>Personal técnico y administrativo (incluye prestaciones sociales) </t>
  </si>
  <si>
    <t>Oficina, papelería y otros:</t>
  </si>
  <si>
    <t>% Utiliz.</t>
  </si>
  <si>
    <t>Meses</t>
  </si>
  <si>
    <t>Legalización del contrato (pólizas):</t>
  </si>
  <si>
    <t>% requerido</t>
  </si>
  <si>
    <t>Durac (meses)</t>
  </si>
  <si>
    <t>% prima</t>
  </si>
  <si>
    <t>POLIZA DE CUMPLIMIENTO</t>
  </si>
  <si>
    <t>POLIZA DE MANEJO DE ANTICIPO</t>
  </si>
  <si>
    <t>POLIZA DE R. CIVIL EXTRACONTRACTUAL</t>
  </si>
  <si>
    <t>POLIZA DE ESTABILIDAD (Duración en Años)</t>
  </si>
  <si>
    <t xml:space="preserve">POLIZA DE SALARIOS Y PREST. SOCIALES </t>
  </si>
  <si>
    <t>Deducciones sobre el valor del contrato:</t>
  </si>
  <si>
    <t>Vr. total contrato</t>
  </si>
  <si>
    <t>ADMINISTRACION:</t>
  </si>
  <si>
    <t>TOTAL COSTOS ADMINISTRATIVOS</t>
  </si>
  <si>
    <t xml:space="preserve"> $ </t>
  </si>
  <si>
    <t>UTILIDAD:</t>
  </si>
  <si>
    <t>UTILIDAD ESTIMADA POR EL PROPONENTE </t>
  </si>
  <si>
    <t>COSTO TOTAL DEL AU</t>
  </si>
  <si>
    <t xml:space="preserve">NOTA: El oferente deberá incluir todos los costos requeridos en el pliego que soportan el A.U. El presente anexo es de referencia. </t>
  </si>
  <si>
    <r>
      <rPr>
        <b/>
        <sz val="8"/>
        <color theme="1"/>
        <rFont val="Arial"/>
        <family val="2"/>
      </rPr>
      <t xml:space="preserve">Discriminación y/o cálculo del A.U. </t>
    </r>
    <r>
      <rPr>
        <sz val="8"/>
        <color theme="1"/>
        <rFont val="Arial"/>
        <family val="2"/>
      </rPr>
      <t xml:space="preserve">
'Los proponentes deberán presentar con su oferta, los análisis del cálculo del A.U., de todos los costos indirectos relacionados con la propuesta económica, los cuales deben cubrir absolutamente todos los costos de personal, materiales, mano de obra en trabajo diurno, nocturno y días feriados, según el caso, herramientas, maquinarias, equipos, combustibles, motoristas, transportes y todos los demás gastos inherentes al cumplimiento satisfactorio de las especificaciones técnicas y de los diseños.
De igual forma, en dichos precios y presupuesto el proponente deberá incluir todos los costos que le generen la compra, embarque, fletes, transportes, aranceles, bodegajes, impuestos, etc, nacionales y extranjeros de materiales, insumos, equipos, herramientas, etc., que se requieran para la ejecución del contrato, el Municipio no reconocerá suma alguna por la inobservancia de la presente condición.
Cualquier actividad preliminar que se requiera para el cumplimento de la obra y no se contemple dentro de los ítems del anexo 5, correrá por cuenta del proponente sin generar sobrecostos adicionales a futuro para la entidad, (ej.: campamento, baños provisionales, aseo, bodegas, almacén, accesos provisionales, etc.). El contratista podrá recibir desde los escenarios deportivos los siguientes servicios y con estas condiciones:
• Consumos de agua y energía eléctrica requeridos para ejecutar la obra. El contratista deberá correr con los costos de conexiones y puesta en punto cero de cada área a trabajar.
• Estos servicios serán por cuenta de la Secretaría del Deporte y la Recreación Municipal siempre cuando el suministro sea desde las instalaciones de agua (potable, directamente de la red municipal o de los tanques de almacenamiento; o de pozo profundo según se determine con el Supervisor del contrato); y de energía eléctrica del escenario deportivo en obra. La Secretaría del Deporte y la Recreación Municipal no reconocerá ningún valor a favor del contratista por consumo de agua o de energía eléctrica tomada por fuera de las instalaciones de cada  uno de los escenarios deportivos.  Por tal razón, al  momento de preparar la propuesta, los oferentes deberán reconocer los escenarios y estudiar las alternativas de suministro y presión, para estimar correctamente sus costos.
• Espacios para bodega de materiales y equipos. El contratista deberá correr con los costos de control, conservación, protección, vigilancia y seguridad de los espacios destinados a bodegas.
• El contratista deberá colocar a su costo una valla informativa en cada escenario deportivo. La valla se deberá hacer según modelo que debe entregar el Supervisor del contrato, el cual versará sobre el contrato en ejecución con mención de la Secretaría de Deporte y Recreación Municipal.
</t>
    </r>
  </si>
  <si>
    <t>FIRMA DEL REPRESENTANTE LEGAL O CONVENCIONAL O PROPONENTE</t>
  </si>
  <si>
    <t xml:space="preserve">Santiago de Cali, __ </t>
  </si>
  <si>
    <t>NOTA: Señor proveedor debe de diligenciar la hoja Discriminación y/o cálculo del A.U., ubicada en la hoja de calculo con el mismo nombre.</t>
  </si>
  <si>
    <t>FORMATO 12: DESCRIPCIÓN DEL A.U.</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</si>
</sst>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_ * #,##0_ ;_ * \-#,##0_ ;_ * &quot;-&quot;??_ ;_ @_ "/>
    <numFmt numFmtId="165" formatCode="_-&quot;$&quot;* #,##0_-;\-&quot;$&quot;* #,##0_-;_-&quot;$&quot;* &quot;-&quot;_-;_-@_-"/>
    <numFmt numFmtId="166" formatCode="_-* #,##0_-;\-* #,##0_-;_-* &quot;-&quot;??_-;_-@_-"/>
    <numFmt numFmtId="167" formatCode="_(* #,##0_);_(* \(#,##0\);_(* &quot;-&quot;??_);_(@_)"/>
  </numFmts>
  <fonts count="25" x14ac:knownFonts="1">
    <font>
      <sz val="11"/>
      <color theme="1"/>
      <name val="Calibri"/>
      <family val="2"/>
      <scheme val="minor"/>
    </font>
    <font>
      <sz val="11"/>
      <color theme="1"/>
      <name val="Calibri"/>
      <family val="2"/>
      <scheme val="minor"/>
    </font>
    <font>
      <sz val="10"/>
      <name val="Arial"/>
      <family val="2"/>
    </font>
    <font>
      <b/>
      <sz val="10"/>
      <color theme="1"/>
      <name val="Calibri"/>
      <family val="2"/>
      <scheme val="minor"/>
    </font>
    <font>
      <b/>
      <sz val="10"/>
      <color indexed="8"/>
      <name val="Calibri"/>
      <family val="2"/>
    </font>
    <font>
      <b/>
      <sz val="10"/>
      <color rgb="FF000000"/>
      <name val="Calibri"/>
      <family val="2"/>
      <scheme val="minor"/>
    </font>
    <font>
      <sz val="10"/>
      <name val="Calibri"/>
      <family val="2"/>
      <scheme val="minor"/>
    </font>
    <font>
      <sz val="10"/>
      <name val="Calibri"/>
      <family val="2"/>
    </font>
    <font>
      <sz val="10"/>
      <color theme="1"/>
      <name val="Calibri"/>
      <family val="2"/>
      <scheme val="minor"/>
    </font>
    <font>
      <sz val="10"/>
      <color theme="1"/>
      <name val="Calibri"/>
      <family val="2"/>
    </font>
    <font>
      <b/>
      <sz val="10"/>
      <name val="Calibri"/>
      <family val="2"/>
      <scheme val="minor"/>
    </font>
    <font>
      <b/>
      <sz val="12"/>
      <color theme="1"/>
      <name val="Arial"/>
      <family val="2"/>
    </font>
    <font>
      <b/>
      <sz val="10"/>
      <color theme="1"/>
      <name val="Arial"/>
      <family val="2"/>
    </font>
    <font>
      <sz val="5"/>
      <color theme="1"/>
      <name val="Arial"/>
      <family val="2"/>
    </font>
    <font>
      <b/>
      <sz val="9"/>
      <color theme="1"/>
      <name val="Arial Narrow"/>
      <family val="2"/>
    </font>
    <font>
      <sz val="9"/>
      <color theme="1"/>
      <name val="Arial Narrow"/>
      <family val="2"/>
    </font>
    <font>
      <sz val="9"/>
      <color rgb="FF000000"/>
      <name val="Arial Narrow"/>
      <family val="2"/>
    </font>
    <font>
      <sz val="10"/>
      <color theme="1"/>
      <name val="Times New Roman"/>
      <family val="1"/>
    </font>
    <font>
      <b/>
      <sz val="8"/>
      <color theme="1"/>
      <name val="Arial Narrow"/>
      <family val="2"/>
    </font>
    <font>
      <sz val="8"/>
      <color theme="1"/>
      <name val="Arial Narrow"/>
      <family val="2"/>
    </font>
    <font>
      <sz val="8"/>
      <color theme="1"/>
      <name val="Arial"/>
      <family val="2"/>
    </font>
    <font>
      <b/>
      <sz val="8"/>
      <color theme="1"/>
      <name val="Arial"/>
      <family val="2"/>
    </font>
    <font>
      <sz val="11"/>
      <color theme="1"/>
      <name val="Arial"/>
      <family val="2"/>
    </font>
    <font>
      <b/>
      <sz val="11"/>
      <color theme="1"/>
      <name val="Arial"/>
      <family val="2"/>
    </font>
    <font>
      <sz val="10"/>
      <color theme="1"/>
      <name val="Arial"/>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9D9D9"/>
        <bgColor indexed="64"/>
      </patternFill>
    </fill>
    <fill>
      <patternFill patternType="solid">
        <fgColor rgb="FFFFFFFF"/>
        <bgColor indexed="64"/>
      </patternFill>
    </fill>
  </fills>
  <borders count="6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style="hair">
        <color auto="1"/>
      </left>
      <right style="hair">
        <color auto="1"/>
      </right>
      <top style="hair">
        <color auto="1"/>
      </top>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hair">
        <color auto="1"/>
      </right>
      <top/>
      <bottom style="hair">
        <color auto="1"/>
      </bottom>
      <diagonal/>
    </border>
    <border>
      <left style="hair">
        <color auto="1"/>
      </left>
      <right style="hair">
        <color auto="1"/>
      </right>
      <top/>
      <bottom style="hair">
        <color auto="1"/>
      </bottom>
      <diagonal/>
    </border>
    <border>
      <left style="medium">
        <color indexed="64"/>
      </left>
      <right style="hair">
        <color indexed="64"/>
      </right>
      <top/>
      <bottom/>
      <diagonal/>
    </border>
    <border>
      <left style="hair">
        <color indexed="64"/>
      </left>
      <right style="hair">
        <color indexed="64"/>
      </right>
      <top/>
      <bottom/>
      <diagonal/>
    </border>
    <border>
      <left/>
      <right style="medium">
        <color indexed="64"/>
      </right>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diagonal/>
    </border>
    <border>
      <left style="double">
        <color indexed="64"/>
      </left>
      <right/>
      <top style="double">
        <color indexed="64"/>
      </top>
      <bottom/>
      <diagonal/>
    </border>
    <border>
      <left/>
      <right/>
      <top style="double">
        <color indexed="64"/>
      </top>
      <bottom/>
      <diagonal/>
    </border>
    <border>
      <left/>
      <right style="double">
        <color rgb="FF000000"/>
      </right>
      <top style="double">
        <color indexed="64"/>
      </top>
      <bottom/>
      <diagonal/>
    </border>
    <border>
      <left style="double">
        <color indexed="64"/>
      </left>
      <right/>
      <top/>
      <bottom style="medium">
        <color indexed="64"/>
      </bottom>
      <diagonal/>
    </border>
    <border>
      <left/>
      <right style="double">
        <color rgb="FF000000"/>
      </right>
      <top/>
      <bottom style="medium">
        <color indexed="64"/>
      </bottom>
      <diagonal/>
    </border>
    <border>
      <left style="double">
        <color indexed="64"/>
      </left>
      <right/>
      <top style="medium">
        <color indexed="64"/>
      </top>
      <bottom style="medium">
        <color indexed="64"/>
      </bottom>
      <diagonal/>
    </border>
    <border>
      <left/>
      <right style="double">
        <color rgb="FF000000"/>
      </right>
      <top style="medium">
        <color indexed="64"/>
      </top>
      <bottom style="medium">
        <color indexed="64"/>
      </bottom>
      <diagonal/>
    </border>
    <border>
      <left style="double">
        <color indexed="64"/>
      </left>
      <right/>
      <top style="medium">
        <color indexed="64"/>
      </top>
      <bottom style="double">
        <color rgb="FF000000"/>
      </bottom>
      <diagonal/>
    </border>
    <border>
      <left/>
      <right/>
      <top style="medium">
        <color indexed="64"/>
      </top>
      <bottom style="double">
        <color rgb="FF000000"/>
      </bottom>
      <diagonal/>
    </border>
    <border>
      <left/>
      <right style="double">
        <color rgb="FF000000"/>
      </right>
      <top style="medium">
        <color indexed="64"/>
      </top>
      <bottom style="double">
        <color rgb="FF000000"/>
      </bottom>
      <diagonal/>
    </border>
    <border>
      <left/>
      <right/>
      <top style="double">
        <color rgb="FF000000"/>
      </top>
      <bottom style="medium">
        <color indexed="64"/>
      </bottom>
      <diagonal/>
    </border>
    <border>
      <left/>
      <right style="medium">
        <color indexed="64"/>
      </right>
      <top style="double">
        <color rgb="FF000000"/>
      </top>
      <bottom style="medium">
        <color indexed="64"/>
      </bottom>
      <diagonal/>
    </border>
    <border>
      <left style="medium">
        <color indexed="64"/>
      </left>
      <right/>
      <top style="double">
        <color rgb="FF000000"/>
      </top>
      <bottom style="medium">
        <color indexed="64"/>
      </bottom>
      <diagonal/>
    </border>
    <border>
      <left style="medium">
        <color indexed="64"/>
      </left>
      <right/>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style="medium">
        <color indexed="64"/>
      </right>
      <top style="double">
        <color indexed="64"/>
      </top>
      <bottom/>
      <diagonal/>
    </border>
    <border>
      <left style="medium">
        <color indexed="64"/>
      </left>
      <right style="medium">
        <color indexed="64"/>
      </right>
      <top/>
      <bottom style="medium">
        <color indexed="64"/>
      </bottom>
      <diagonal/>
    </border>
    <border>
      <left/>
      <right style="medium">
        <color rgb="FF000000"/>
      </right>
      <top style="medium">
        <color indexed="64"/>
      </top>
      <bottom style="medium">
        <color indexed="64"/>
      </bottom>
      <diagonal/>
    </border>
    <border>
      <left style="medium">
        <color rgb="FF000000"/>
      </left>
      <right/>
      <top style="medium">
        <color indexed="64"/>
      </top>
      <bottom style="medium">
        <color indexed="64"/>
      </bottom>
      <diagonal/>
    </border>
  </borders>
  <cellStyleXfs count="8">
    <xf numFmtId="0" fontId="0" fillId="0" borderId="0"/>
    <xf numFmtId="43" fontId="1" fillId="0" borderId="0" applyFont="0" applyFill="0" applyBorder="0" applyAlignment="0" applyProtection="0"/>
    <xf numFmtId="0" fontId="2" fillId="0" borderId="0"/>
    <xf numFmtId="165" fontId="1" fillId="0" borderId="0" applyFont="0" applyFill="0" applyBorder="0" applyAlignment="0" applyProtection="0"/>
    <xf numFmtId="0" fontId="2" fillId="0" borderId="0"/>
    <xf numFmtId="167" fontId="2" fillId="0" borderId="0" applyFont="0" applyFill="0" applyBorder="0" applyAlignment="0" applyProtection="0"/>
    <xf numFmtId="0" fontId="2" fillId="0" borderId="0"/>
    <xf numFmtId="0" fontId="2" fillId="0" borderId="0"/>
  </cellStyleXfs>
  <cellXfs count="214">
    <xf numFmtId="0" fontId="0" fillId="0" borderId="0" xfId="0"/>
    <xf numFmtId="164" fontId="0" fillId="0" borderId="0" xfId="0" applyNumberFormat="1" applyFont="1"/>
    <xf numFmtId="0" fontId="3" fillId="2" borderId="6" xfId="2" applyFont="1" applyFill="1" applyBorder="1" applyAlignment="1">
      <alignment vertical="center" wrapText="1"/>
    </xf>
    <xf numFmtId="0" fontId="3" fillId="2" borderId="7" xfId="2" applyFont="1" applyFill="1" applyBorder="1" applyAlignment="1">
      <alignment vertical="center" wrapText="1"/>
    </xf>
    <xf numFmtId="0" fontId="3" fillId="2" borderId="7" xfId="3" applyNumberFormat="1" applyFont="1" applyFill="1" applyBorder="1" applyAlignment="1">
      <alignment vertical="center" wrapText="1"/>
    </xf>
    <xf numFmtId="0" fontId="3" fillId="2" borderId="8" xfId="3" applyNumberFormat="1" applyFont="1" applyFill="1" applyBorder="1" applyAlignment="1">
      <alignment vertical="center" wrapText="1"/>
    </xf>
    <xf numFmtId="0" fontId="3" fillId="0" borderId="9" xfId="2" quotePrefix="1" applyFont="1" applyFill="1" applyBorder="1" applyAlignment="1">
      <alignment horizontal="center" vertical="center" wrapText="1"/>
    </xf>
    <xf numFmtId="0" fontId="5" fillId="3" borderId="12" xfId="2" applyFont="1" applyFill="1" applyBorder="1" applyAlignment="1">
      <alignment horizontal="center" vertical="center" wrapText="1"/>
    </xf>
    <xf numFmtId="0" fontId="5" fillId="3" borderId="13" xfId="2" applyFont="1" applyFill="1" applyBorder="1" applyAlignment="1">
      <alignment horizontal="center" wrapText="1"/>
    </xf>
    <xf numFmtId="0" fontId="5" fillId="3" borderId="13" xfId="2" applyFont="1" applyFill="1" applyBorder="1" applyAlignment="1">
      <alignment horizontal="center" vertical="center" wrapText="1"/>
    </xf>
    <xf numFmtId="0" fontId="5" fillId="3" borderId="13" xfId="3" applyNumberFormat="1" applyFont="1" applyFill="1" applyBorder="1" applyAlignment="1">
      <alignment horizontal="center" vertical="center" wrapText="1"/>
    </xf>
    <xf numFmtId="0" fontId="5" fillId="3" borderId="14" xfId="3" applyNumberFormat="1" applyFont="1" applyFill="1" applyBorder="1" applyAlignment="1">
      <alignment horizontal="center" vertical="center" wrapText="1"/>
    </xf>
    <xf numFmtId="0" fontId="6" fillId="4" borderId="15" xfId="4" applyFont="1" applyFill="1" applyBorder="1" applyAlignment="1" applyProtection="1">
      <alignment horizontal="center" vertical="top" wrapText="1"/>
      <protection hidden="1"/>
    </xf>
    <xf numFmtId="0" fontId="7" fillId="4" borderId="16" xfId="4" applyFont="1" applyFill="1" applyBorder="1" applyAlignment="1" applyProtection="1">
      <alignment vertical="center" wrapText="1"/>
      <protection hidden="1"/>
    </xf>
    <xf numFmtId="0" fontId="8" fillId="4" borderId="17" xfId="4" applyFont="1" applyFill="1" applyBorder="1" applyAlignment="1" applyProtection="1">
      <alignment horizontal="center" vertical="top" wrapText="1"/>
      <protection hidden="1"/>
    </xf>
    <xf numFmtId="4" fontId="8" fillId="4" borderId="18" xfId="4" applyNumberFormat="1" applyFont="1" applyFill="1" applyBorder="1" applyAlignment="1">
      <alignment horizontal="right" vertical="center" wrapText="1"/>
    </xf>
    <xf numFmtId="166" fontId="8" fillId="4" borderId="18" xfId="2" applyNumberFormat="1" applyFont="1" applyFill="1" applyBorder="1" applyAlignment="1">
      <alignment vertical="center" wrapText="1"/>
    </xf>
    <xf numFmtId="166" fontId="8" fillId="4" borderId="19" xfId="2" applyNumberFormat="1" applyFont="1" applyFill="1" applyBorder="1" applyAlignment="1">
      <alignment vertical="center" wrapText="1"/>
    </xf>
    <xf numFmtId="0" fontId="6" fillId="0" borderId="20" xfId="2" applyFont="1" applyFill="1" applyBorder="1" applyAlignment="1" applyProtection="1">
      <alignment horizontal="center" vertical="center" wrapText="1"/>
      <protection locked="0" hidden="1"/>
    </xf>
    <xf numFmtId="0" fontId="6" fillId="0" borderId="16" xfId="2" applyFont="1" applyFill="1" applyBorder="1" applyAlignment="1" applyProtection="1">
      <alignment vertical="top" wrapText="1"/>
      <protection hidden="1"/>
    </xf>
    <xf numFmtId="0" fontId="8" fillId="0" borderId="16" xfId="2" applyFont="1" applyFill="1" applyBorder="1" applyAlignment="1" applyProtection="1">
      <alignment horizontal="center" vertical="center" wrapText="1"/>
      <protection hidden="1"/>
    </xf>
    <xf numFmtId="4" fontId="9" fillId="0" borderId="16" xfId="5" applyNumberFormat="1" applyFont="1" applyFill="1" applyBorder="1" applyAlignment="1" applyProtection="1">
      <alignment horizontal="right" vertical="center" wrapText="1"/>
      <protection hidden="1"/>
    </xf>
    <xf numFmtId="166" fontId="8" fillId="0" borderId="16" xfId="2" applyNumberFormat="1" applyFont="1" applyFill="1" applyBorder="1" applyAlignment="1">
      <alignment vertical="center" wrapText="1"/>
    </xf>
    <xf numFmtId="166" fontId="8" fillId="0" borderId="19" xfId="2" applyNumberFormat="1" applyFont="1" applyFill="1" applyBorder="1" applyAlignment="1">
      <alignment vertical="center" wrapText="1"/>
    </xf>
    <xf numFmtId="0" fontId="6" fillId="4" borderId="20" xfId="2" applyFont="1" applyFill="1" applyBorder="1" applyAlignment="1" applyProtection="1">
      <alignment horizontal="center" vertical="center" wrapText="1"/>
      <protection locked="0" hidden="1"/>
    </xf>
    <xf numFmtId="0" fontId="7" fillId="4" borderId="16" xfId="4" quotePrefix="1" applyFont="1" applyFill="1" applyBorder="1" applyAlignment="1" applyProtection="1">
      <alignment horizontal="left" vertical="center" wrapText="1"/>
      <protection hidden="1"/>
    </xf>
    <xf numFmtId="0" fontId="9" fillId="4" borderId="16" xfId="4" applyFont="1" applyFill="1" applyBorder="1" applyAlignment="1" applyProtection="1">
      <alignment horizontal="center" vertical="center" wrapText="1"/>
      <protection hidden="1"/>
    </xf>
    <xf numFmtId="4" fontId="9" fillId="4" borderId="16" xfId="5" applyNumberFormat="1" applyFont="1" applyFill="1" applyBorder="1" applyAlignment="1" applyProtection="1">
      <alignment horizontal="right" vertical="center" wrapText="1"/>
      <protection hidden="1"/>
    </xf>
    <xf numFmtId="166" fontId="6" fillId="4" borderId="16" xfId="2" applyNumberFormat="1" applyFont="1" applyFill="1" applyBorder="1" applyAlignment="1">
      <alignment vertical="center" wrapText="1"/>
    </xf>
    <xf numFmtId="0" fontId="0" fillId="0" borderId="12" xfId="0" applyFont="1" applyBorder="1"/>
    <xf numFmtId="0" fontId="10" fillId="0" borderId="10" xfId="0" applyFont="1" applyBorder="1" applyAlignment="1" applyProtection="1">
      <alignment horizontal="left"/>
      <protection hidden="1"/>
    </xf>
    <xf numFmtId="0" fontId="8" fillId="0" borderId="10" xfId="0" applyFont="1" applyBorder="1" applyProtection="1">
      <protection hidden="1"/>
    </xf>
    <xf numFmtId="0" fontId="10" fillId="0" borderId="21" xfId="0" applyFont="1" applyBorder="1" applyAlignment="1" applyProtection="1">
      <alignment horizontal="right"/>
      <protection hidden="1"/>
    </xf>
    <xf numFmtId="164" fontId="10" fillId="0" borderId="14" xfId="1" applyNumberFormat="1" applyFont="1" applyBorder="1" applyAlignment="1" applyProtection="1">
      <alignment vertical="top"/>
      <protection hidden="1"/>
    </xf>
    <xf numFmtId="0" fontId="0" fillId="0" borderId="22" xfId="0" applyFont="1" applyBorder="1" applyAlignment="1">
      <alignment vertical="center"/>
    </xf>
    <xf numFmtId="0" fontId="8" fillId="0" borderId="23" xfId="0" applyFont="1" applyBorder="1" applyAlignment="1" applyProtection="1">
      <alignment horizontal="left"/>
      <protection hidden="1"/>
    </xf>
    <xf numFmtId="0" fontId="8" fillId="0" borderId="23" xfId="0" applyFont="1" applyBorder="1" applyProtection="1">
      <protection hidden="1"/>
    </xf>
    <xf numFmtId="0" fontId="8" fillId="0" borderId="24" xfId="0" applyFont="1" applyBorder="1" applyAlignment="1" applyProtection="1">
      <alignment horizontal="right"/>
      <protection hidden="1"/>
    </xf>
    <xf numFmtId="10" fontId="8" fillId="0" borderId="24" xfId="0" applyNumberFormat="1" applyFont="1" applyBorder="1" applyAlignment="1" applyProtection="1">
      <alignment horizontal="center"/>
      <protection hidden="1"/>
    </xf>
    <xf numFmtId="164" fontId="8" fillId="0" borderId="25" xfId="1" applyNumberFormat="1" applyFont="1" applyBorder="1" applyProtection="1">
      <protection hidden="1"/>
    </xf>
    <xf numFmtId="0" fontId="0" fillId="0" borderId="26" xfId="0" applyFont="1" applyBorder="1" applyAlignment="1">
      <alignment vertical="center"/>
    </xf>
    <xf numFmtId="0" fontId="8" fillId="0" borderId="27" xfId="0" applyFont="1" applyBorder="1" applyAlignment="1" applyProtection="1">
      <alignment horizontal="left"/>
      <protection hidden="1"/>
    </xf>
    <xf numFmtId="0" fontId="8" fillId="0" borderId="27" xfId="0" applyFont="1" applyBorder="1" applyProtection="1">
      <protection hidden="1"/>
    </xf>
    <xf numFmtId="0" fontId="8" fillId="0" borderId="28" xfId="0" applyFont="1" applyBorder="1" applyAlignment="1" applyProtection="1">
      <alignment horizontal="right"/>
      <protection hidden="1"/>
    </xf>
    <xf numFmtId="10" fontId="8" fillId="0" borderId="28" xfId="0" applyNumberFormat="1" applyFont="1" applyBorder="1" applyAlignment="1" applyProtection="1">
      <alignment horizontal="center"/>
      <protection hidden="1"/>
    </xf>
    <xf numFmtId="164" fontId="8" fillId="0" borderId="29" xfId="1" applyNumberFormat="1" applyFont="1" applyBorder="1" applyProtection="1">
      <protection hidden="1"/>
    </xf>
    <xf numFmtId="0" fontId="0" fillId="0" borderId="30" xfId="0" applyFont="1" applyBorder="1" applyAlignment="1">
      <alignment vertical="center"/>
    </xf>
    <xf numFmtId="0" fontId="10" fillId="0" borderId="31" xfId="0" applyFont="1" applyBorder="1" applyAlignment="1" applyProtection="1">
      <alignment horizontal="left"/>
      <protection hidden="1"/>
    </xf>
    <xf numFmtId="0" fontId="8" fillId="0" borderId="31" xfId="0" applyFont="1" applyBorder="1" applyProtection="1">
      <protection hidden="1"/>
    </xf>
    <xf numFmtId="0" fontId="10" fillId="0" borderId="32" xfId="0" applyFont="1" applyBorder="1" applyAlignment="1" applyProtection="1">
      <alignment horizontal="right"/>
      <protection hidden="1"/>
    </xf>
    <xf numFmtId="10" fontId="10" fillId="0" borderId="32" xfId="0" applyNumberFormat="1" applyFont="1" applyBorder="1" applyAlignment="1" applyProtection="1">
      <alignment horizontal="center"/>
      <protection hidden="1"/>
    </xf>
    <xf numFmtId="164" fontId="10" fillId="0" borderId="33" xfId="1" applyNumberFormat="1" applyFont="1" applyBorder="1" applyProtection="1">
      <protection hidden="1"/>
    </xf>
    <xf numFmtId="0" fontId="0" fillId="4" borderId="12" xfId="0" applyFont="1" applyFill="1" applyBorder="1" applyAlignment="1">
      <alignment vertical="center"/>
    </xf>
    <xf numFmtId="0" fontId="10" fillId="4" borderId="10" xfId="0" applyFont="1" applyFill="1" applyBorder="1" applyAlignment="1" applyProtection="1">
      <alignment horizontal="left"/>
      <protection hidden="1"/>
    </xf>
    <xf numFmtId="0" fontId="8" fillId="4" borderId="10" xfId="0" applyFont="1" applyFill="1" applyBorder="1" applyProtection="1">
      <protection hidden="1"/>
    </xf>
    <xf numFmtId="0" fontId="10" fillId="4" borderId="21" xfId="0" applyFont="1" applyFill="1" applyBorder="1" applyAlignment="1" applyProtection="1">
      <alignment horizontal="right"/>
      <protection hidden="1"/>
    </xf>
    <xf numFmtId="164" fontId="10" fillId="4" borderId="14" xfId="0" applyNumberFormat="1" applyFont="1" applyFill="1" applyBorder="1" applyAlignment="1" applyProtection="1">
      <alignment horizontal="right"/>
      <protection hidden="1"/>
    </xf>
    <xf numFmtId="0" fontId="0" fillId="0" borderId="9" xfId="0" applyFont="1" applyFill="1" applyBorder="1" applyAlignment="1">
      <alignment vertical="center"/>
    </xf>
    <xf numFmtId="0" fontId="10" fillId="0" borderId="10" xfId="0" applyFont="1" applyFill="1" applyBorder="1" applyAlignment="1" applyProtection="1">
      <alignment horizontal="left"/>
      <protection hidden="1"/>
    </xf>
    <xf numFmtId="0" fontId="8" fillId="0" borderId="10" xfId="0" applyFont="1" applyFill="1" applyBorder="1" applyProtection="1">
      <protection hidden="1"/>
    </xf>
    <xf numFmtId="0" fontId="10" fillId="0" borderId="10" xfId="0" applyFont="1" applyFill="1" applyBorder="1" applyAlignment="1" applyProtection="1">
      <alignment horizontal="right"/>
      <protection hidden="1"/>
    </xf>
    <xf numFmtId="164" fontId="10" fillId="0" borderId="11" xfId="0" applyNumberFormat="1" applyFont="1" applyFill="1" applyBorder="1" applyAlignment="1" applyProtection="1">
      <alignment horizontal="right"/>
      <protection hidden="1"/>
    </xf>
    <xf numFmtId="0" fontId="6" fillId="4" borderId="34" xfId="2" applyFont="1" applyFill="1" applyBorder="1" applyAlignment="1" applyProtection="1">
      <alignment horizontal="center" vertical="center" wrapText="1"/>
      <protection locked="0" hidden="1"/>
    </xf>
    <xf numFmtId="0" fontId="6" fillId="4" borderId="35" xfId="2" applyFont="1" applyFill="1" applyBorder="1" applyAlignment="1" applyProtection="1">
      <alignment vertical="top" wrapText="1"/>
      <protection hidden="1"/>
    </xf>
    <xf numFmtId="0" fontId="8" fillId="4" borderId="35" xfId="2" applyFont="1" applyFill="1" applyBorder="1" applyAlignment="1" applyProtection="1">
      <alignment horizontal="center" vertical="center" wrapText="1"/>
      <protection hidden="1"/>
    </xf>
    <xf numFmtId="4" fontId="8" fillId="4" borderId="35" xfId="2" applyNumberFormat="1" applyFont="1" applyFill="1" applyBorder="1" applyAlignment="1">
      <alignment horizontal="right" vertical="center" wrapText="1"/>
    </xf>
    <xf numFmtId="0" fontId="8" fillId="4" borderId="35" xfId="3" applyNumberFormat="1" applyFont="1" applyFill="1" applyBorder="1" applyAlignment="1" applyProtection="1">
      <alignment horizontal="right" vertical="center" wrapText="1"/>
      <protection hidden="1"/>
    </xf>
    <xf numFmtId="0" fontId="8" fillId="4" borderId="36" xfId="3" applyNumberFormat="1" applyFont="1" applyFill="1" applyBorder="1" applyAlignment="1">
      <alignment vertical="center" wrapText="1"/>
    </xf>
    <xf numFmtId="0" fontId="7" fillId="4" borderId="16" xfId="4" quotePrefix="1" applyFont="1" applyFill="1" applyBorder="1" applyAlignment="1" applyProtection="1">
      <alignment vertical="center" wrapText="1"/>
      <protection hidden="1"/>
    </xf>
    <xf numFmtId="0" fontId="8" fillId="4" borderId="16" xfId="2" applyFont="1" applyFill="1" applyBorder="1" applyAlignment="1" applyProtection="1">
      <alignment horizontal="center" vertical="top" wrapText="1"/>
      <protection hidden="1"/>
    </xf>
    <xf numFmtId="4" fontId="6" fillId="4" borderId="16" xfId="6" applyNumberFormat="1" applyFont="1" applyFill="1" applyBorder="1" applyAlignment="1" applyProtection="1">
      <alignment horizontal="right" vertical="center" wrapText="1"/>
      <protection hidden="1"/>
    </xf>
    <xf numFmtId="166" fontId="8" fillId="4" borderId="16" xfId="2" applyNumberFormat="1" applyFont="1" applyFill="1" applyBorder="1" applyAlignment="1">
      <alignment vertical="center" wrapText="1"/>
    </xf>
    <xf numFmtId="0" fontId="6" fillId="0" borderId="20" xfId="4" applyFont="1" applyBorder="1" applyAlignment="1" applyProtection="1">
      <alignment horizontal="center" vertical="top" wrapText="1"/>
      <protection hidden="1"/>
    </xf>
    <xf numFmtId="0" fontId="6" fillId="0" borderId="16" xfId="4" applyFont="1" applyBorder="1" applyAlignment="1" applyProtection="1">
      <alignment vertical="top" wrapText="1"/>
      <protection hidden="1"/>
    </xf>
    <xf numFmtId="0" fontId="8" fillId="0" borderId="16" xfId="4" applyFont="1" applyBorder="1" applyAlignment="1" applyProtection="1">
      <alignment horizontal="center" vertical="top" wrapText="1"/>
      <protection hidden="1"/>
    </xf>
    <xf numFmtId="4" fontId="6" fillId="0" borderId="16" xfId="6" applyNumberFormat="1" applyFont="1" applyFill="1" applyBorder="1" applyAlignment="1" applyProtection="1">
      <alignment horizontal="right" vertical="center" wrapText="1"/>
      <protection hidden="1"/>
    </xf>
    <xf numFmtId="0" fontId="6" fillId="0" borderId="16" xfId="7" applyFont="1" applyFill="1" applyBorder="1" applyAlignment="1" applyProtection="1">
      <alignment horizontal="left" vertical="center" wrapText="1"/>
      <protection hidden="1"/>
    </xf>
    <xf numFmtId="0" fontId="8" fillId="0" borderId="16" xfId="4" applyFont="1" applyBorder="1" applyAlignment="1">
      <alignment horizontal="center" vertical="center" wrapText="1"/>
    </xf>
    <xf numFmtId="0" fontId="7" fillId="0" borderId="16" xfId="4" applyFont="1" applyBorder="1" applyAlignment="1" applyProtection="1">
      <alignment vertical="center" wrapText="1"/>
      <protection hidden="1"/>
    </xf>
    <xf numFmtId="0" fontId="9" fillId="0" borderId="16" xfId="4" applyFont="1" applyBorder="1" applyAlignment="1" applyProtection="1">
      <alignment horizontal="center" vertical="center" wrapText="1"/>
      <protection hidden="1"/>
    </xf>
    <xf numFmtId="0" fontId="6" fillId="0" borderId="16" xfId="4" applyFont="1" applyBorder="1" applyAlignment="1" applyProtection="1">
      <alignment vertical="center" wrapText="1"/>
      <protection hidden="1"/>
    </xf>
    <xf numFmtId="0" fontId="8" fillId="0" borderId="16" xfId="4" applyFont="1" applyBorder="1" applyAlignment="1" applyProtection="1">
      <alignment horizontal="center" vertical="center" wrapText="1"/>
      <protection hidden="1"/>
    </xf>
    <xf numFmtId="0" fontId="7" fillId="0" borderId="16" xfId="4" applyFont="1" applyBorder="1" applyAlignment="1" applyProtection="1">
      <alignment vertical="top" wrapText="1"/>
      <protection hidden="1"/>
    </xf>
    <xf numFmtId="0" fontId="6" fillId="4" borderId="37" xfId="4" applyFont="1" applyFill="1" applyBorder="1" applyAlignment="1" applyProtection="1">
      <alignment horizontal="center" vertical="top" wrapText="1"/>
      <protection hidden="1"/>
    </xf>
    <xf numFmtId="0" fontId="6" fillId="4" borderId="38" xfId="4" quotePrefix="1" applyFont="1" applyFill="1" applyBorder="1" applyAlignment="1" applyProtection="1">
      <alignment horizontal="left" vertical="top" wrapText="1"/>
      <protection hidden="1"/>
    </xf>
    <xf numFmtId="0" fontId="8" fillId="4" borderId="38" xfId="4" applyFont="1" applyFill="1" applyBorder="1" applyAlignment="1" applyProtection="1">
      <alignment horizontal="center" vertical="top" wrapText="1"/>
      <protection hidden="1"/>
    </xf>
    <xf numFmtId="4" fontId="8" fillId="4" borderId="38" xfId="4" applyNumberFormat="1" applyFont="1" applyFill="1" applyBorder="1" applyAlignment="1">
      <alignment horizontal="right" vertical="center" wrapText="1"/>
    </xf>
    <xf numFmtId="166" fontId="8" fillId="4" borderId="38" xfId="2" applyNumberFormat="1" applyFont="1" applyFill="1" applyBorder="1" applyAlignment="1">
      <alignment vertical="center" wrapText="1"/>
    </xf>
    <xf numFmtId="4" fontId="8" fillId="0" borderId="16" xfId="4" applyNumberFormat="1" applyFont="1" applyFill="1" applyBorder="1" applyAlignment="1">
      <alignment horizontal="right" vertical="center" wrapText="1"/>
    </xf>
    <xf numFmtId="0" fontId="8" fillId="0" borderId="16" xfId="4" quotePrefix="1" applyFont="1" applyFill="1" applyBorder="1" applyAlignment="1">
      <alignment horizontal="left" vertical="top" wrapText="1"/>
    </xf>
    <xf numFmtId="0" fontId="8" fillId="0" borderId="16" xfId="4" applyFont="1" applyFill="1" applyBorder="1" applyAlignment="1" applyProtection="1">
      <alignment horizontal="center" vertical="center" wrapText="1"/>
      <protection hidden="1"/>
    </xf>
    <xf numFmtId="166" fontId="8" fillId="0" borderId="19" xfId="3" applyNumberFormat="1" applyFont="1" applyFill="1" applyBorder="1" applyAlignment="1">
      <alignment vertical="center" wrapText="1"/>
    </xf>
    <xf numFmtId="0" fontId="7" fillId="4" borderId="16" xfId="4" applyFont="1" applyFill="1" applyBorder="1" applyAlignment="1" applyProtection="1">
      <alignment vertical="top" wrapText="1"/>
      <protection hidden="1"/>
    </xf>
    <xf numFmtId="0" fontId="8" fillId="4" borderId="16" xfId="2" applyFont="1" applyFill="1" applyBorder="1" applyAlignment="1" applyProtection="1">
      <alignment horizontal="center" vertical="center" wrapText="1"/>
      <protection hidden="1"/>
    </xf>
    <xf numFmtId="164" fontId="8" fillId="4" borderId="16" xfId="3" applyNumberFormat="1" applyFont="1" applyFill="1" applyBorder="1" applyAlignment="1" applyProtection="1">
      <alignment horizontal="right" vertical="center" wrapText="1"/>
      <protection hidden="1"/>
    </xf>
    <xf numFmtId="43" fontId="8" fillId="4" borderId="19" xfId="3" applyNumberFormat="1" applyFont="1" applyFill="1" applyBorder="1" applyAlignment="1">
      <alignment vertical="center" wrapText="1"/>
    </xf>
    <xf numFmtId="0" fontId="7" fillId="0" borderId="16" xfId="4" applyFont="1" applyFill="1" applyBorder="1" applyAlignment="1" applyProtection="1">
      <alignment vertical="center" wrapText="1"/>
      <protection hidden="1"/>
    </xf>
    <xf numFmtId="0" fontId="6" fillId="4" borderId="39" xfId="2" applyFont="1" applyFill="1" applyBorder="1" applyAlignment="1" applyProtection="1">
      <alignment horizontal="center" vertical="center" wrapText="1"/>
      <protection locked="0" hidden="1"/>
    </xf>
    <xf numFmtId="0" fontId="7" fillId="4" borderId="40" xfId="4" quotePrefix="1" applyFont="1" applyFill="1" applyBorder="1" applyAlignment="1" applyProtection="1">
      <alignment vertical="center" wrapText="1"/>
      <protection hidden="1"/>
    </xf>
    <xf numFmtId="0" fontId="6" fillId="4" borderId="40" xfId="2" applyFont="1" applyFill="1" applyBorder="1" applyAlignment="1" applyProtection="1">
      <alignment horizontal="center" vertical="center" wrapText="1"/>
      <protection hidden="1"/>
    </xf>
    <xf numFmtId="4" fontId="6" fillId="4" borderId="40" xfId="2" applyNumberFormat="1" applyFont="1" applyFill="1" applyBorder="1" applyAlignment="1">
      <alignment horizontal="right" vertical="center" wrapText="1"/>
    </xf>
    <xf numFmtId="166" fontId="6" fillId="4" borderId="38" xfId="2" applyNumberFormat="1" applyFont="1" applyFill="1" applyBorder="1" applyAlignment="1">
      <alignment vertical="center" wrapText="1"/>
    </xf>
    <xf numFmtId="166" fontId="8" fillId="4" borderId="41" xfId="2" applyNumberFormat="1" applyFont="1" applyFill="1" applyBorder="1" applyAlignment="1">
      <alignment vertical="center" wrapText="1"/>
    </xf>
    <xf numFmtId="0" fontId="6" fillId="0" borderId="20" xfId="2" applyFont="1" applyBorder="1" applyAlignment="1" applyProtection="1">
      <alignment horizontal="center" vertical="center" wrapText="1"/>
      <protection locked="0" hidden="1"/>
    </xf>
    <xf numFmtId="4" fontId="9" fillId="0" borderId="16" xfId="5" applyNumberFormat="1" applyFont="1" applyBorder="1" applyAlignment="1" applyProtection="1">
      <alignment horizontal="right" vertical="center"/>
      <protection hidden="1"/>
    </xf>
    <xf numFmtId="0" fontId="7" fillId="0" borderId="16" xfId="4" quotePrefix="1" applyFont="1" applyBorder="1" applyAlignment="1" applyProtection="1">
      <alignment vertical="center" wrapText="1"/>
      <protection hidden="1"/>
    </xf>
    <xf numFmtId="0" fontId="6" fillId="0" borderId="16" xfId="2" applyFont="1" applyBorder="1" applyAlignment="1" applyProtection="1">
      <alignment vertical="top" wrapText="1"/>
      <protection hidden="1"/>
    </xf>
    <xf numFmtId="0" fontId="8" fillId="0" borderId="16" xfId="2" applyFont="1" applyBorder="1" applyAlignment="1" applyProtection="1">
      <alignment horizontal="center" vertical="center" wrapText="1"/>
      <protection hidden="1"/>
    </xf>
    <xf numFmtId="4" fontId="8" fillId="0" borderId="16" xfId="2" applyNumberFormat="1" applyFont="1" applyFill="1" applyBorder="1" applyAlignment="1">
      <alignment horizontal="right" vertical="center" wrapText="1"/>
    </xf>
    <xf numFmtId="0" fontId="7" fillId="0" borderId="16" xfId="4" quotePrefix="1" applyFont="1" applyFill="1" applyBorder="1" applyAlignment="1" applyProtection="1">
      <alignment horizontal="left" vertical="center" wrapText="1"/>
      <protection hidden="1"/>
    </xf>
    <xf numFmtId="0" fontId="9" fillId="0" borderId="16" xfId="4" applyFont="1" applyFill="1" applyBorder="1" applyAlignment="1" applyProtection="1">
      <alignment horizontal="center" vertical="center" wrapText="1"/>
      <protection hidden="1"/>
    </xf>
    <xf numFmtId="0" fontId="6" fillId="0" borderId="42" xfId="2" applyFont="1" applyFill="1" applyBorder="1" applyAlignment="1" applyProtection="1">
      <alignment horizontal="center" vertical="center" wrapText="1"/>
      <protection locked="0" hidden="1"/>
    </xf>
    <xf numFmtId="0" fontId="7" fillId="0" borderId="18" xfId="4" quotePrefix="1" applyFont="1" applyFill="1" applyBorder="1" applyAlignment="1" applyProtection="1">
      <alignment horizontal="left" vertical="center" wrapText="1"/>
      <protection hidden="1"/>
    </xf>
    <xf numFmtId="0" fontId="9" fillId="0" borderId="18" xfId="4" applyFont="1" applyFill="1" applyBorder="1" applyAlignment="1" applyProtection="1">
      <alignment horizontal="center" vertical="center" wrapText="1"/>
      <protection hidden="1"/>
    </xf>
    <xf numFmtId="4" fontId="9" fillId="0" borderId="18" xfId="5" applyNumberFormat="1" applyFont="1" applyFill="1" applyBorder="1" applyAlignment="1" applyProtection="1">
      <alignment horizontal="right" vertical="center" wrapText="1"/>
      <protection hidden="1"/>
    </xf>
    <xf numFmtId="166" fontId="8" fillId="0" borderId="43" xfId="2" applyNumberFormat="1" applyFont="1" applyFill="1" applyBorder="1" applyAlignment="1">
      <alignment vertical="center" wrapText="1"/>
    </xf>
    <xf numFmtId="0" fontId="0" fillId="0" borderId="6" xfId="0" applyFont="1" applyFill="1" applyBorder="1" applyAlignment="1">
      <alignment vertical="center"/>
    </xf>
    <xf numFmtId="0" fontId="0" fillId="0" borderId="0" xfId="0" applyFont="1" applyAlignment="1">
      <alignment vertical="center"/>
    </xf>
    <xf numFmtId="0" fontId="0" fillId="0" borderId="0" xfId="0" applyFont="1"/>
    <xf numFmtId="0" fontId="13" fillId="0" borderId="0" xfId="0" applyFont="1" applyAlignment="1">
      <alignment horizontal="justify" vertical="center"/>
    </xf>
    <xf numFmtId="0" fontId="14" fillId="0" borderId="6" xfId="0" applyFont="1" applyBorder="1" applyAlignment="1">
      <alignment horizontal="justify" vertical="center"/>
    </xf>
    <xf numFmtId="0" fontId="14" fillId="0" borderId="0" xfId="0" applyFont="1" applyAlignment="1">
      <alignment horizontal="center" vertical="center" wrapText="1"/>
    </xf>
    <xf numFmtId="0" fontId="16" fillId="0" borderId="8" xfId="0" applyFont="1" applyBorder="1" applyAlignment="1">
      <alignment horizontal="right" vertical="center" wrapText="1"/>
    </xf>
    <xf numFmtId="0" fontId="17" fillId="0" borderId="0" xfId="0" applyFont="1" applyAlignment="1">
      <alignment vertical="top" wrapText="1"/>
    </xf>
    <xf numFmtId="0" fontId="14" fillId="0" borderId="57" xfId="0" applyFont="1" applyBorder="1" applyAlignment="1">
      <alignment horizontal="justify" vertical="center"/>
    </xf>
    <xf numFmtId="0" fontId="17" fillId="0" borderId="60" xfId="0" applyFont="1" applyBorder="1" applyAlignment="1">
      <alignment vertical="top" wrapText="1"/>
    </xf>
    <xf numFmtId="0" fontId="14" fillId="0" borderId="57" xfId="0" applyFont="1" applyBorder="1" applyAlignment="1">
      <alignment horizontal="center" vertical="center" wrapText="1"/>
    </xf>
    <xf numFmtId="0" fontId="16" fillId="0" borderId="58" xfId="0" applyFont="1" applyBorder="1" applyAlignment="1">
      <alignment horizontal="right" vertical="center"/>
    </xf>
    <xf numFmtId="0" fontId="16" fillId="0" borderId="61" xfId="0" applyFont="1" applyBorder="1" applyAlignment="1">
      <alignment horizontal="right" vertical="center" wrapText="1"/>
    </xf>
    <xf numFmtId="0" fontId="18" fillId="5" borderId="5" xfId="0" applyFont="1" applyFill="1" applyBorder="1" applyAlignment="1">
      <alignment horizontal="center" vertical="center" wrapText="1"/>
    </xf>
    <xf numFmtId="0" fontId="18" fillId="5" borderId="8" xfId="0" applyFont="1" applyFill="1" applyBorder="1" applyAlignment="1">
      <alignment horizontal="center" vertical="center" wrapText="1"/>
    </xf>
    <xf numFmtId="0" fontId="19" fillId="0" borderId="63" xfId="0" applyFont="1" applyBorder="1" applyAlignment="1">
      <alignment horizontal="justify" vertical="center"/>
    </xf>
    <xf numFmtId="0" fontId="15" fillId="0" borderId="8" xfId="0" applyFont="1" applyBorder="1" applyAlignment="1">
      <alignment horizontal="justify" vertical="center"/>
    </xf>
    <xf numFmtId="0" fontId="15" fillId="0" borderId="8" xfId="0" applyFont="1" applyBorder="1" applyAlignment="1">
      <alignment horizontal="center" vertical="center"/>
    </xf>
    <xf numFmtId="0" fontId="14" fillId="5" borderId="63" xfId="0" applyFont="1" applyFill="1" applyBorder="1" applyAlignment="1">
      <alignment horizontal="justify" vertical="center"/>
    </xf>
    <xf numFmtId="0" fontId="17" fillId="5" borderId="8" xfId="0" applyFont="1" applyFill="1" applyBorder="1" applyAlignment="1">
      <alignment vertical="center"/>
    </xf>
    <xf numFmtId="0" fontId="14" fillId="5" borderId="8" xfId="0" applyFont="1" applyFill="1" applyBorder="1" applyAlignment="1">
      <alignment horizontal="center" vertical="center"/>
    </xf>
    <xf numFmtId="0" fontId="14" fillId="5" borderId="7" xfId="0" applyFont="1" applyFill="1" applyBorder="1" applyAlignment="1">
      <alignment horizontal="justify" vertical="center"/>
    </xf>
    <xf numFmtId="0" fontId="14" fillId="5" borderId="7" xfId="0" applyFont="1" applyFill="1" applyBorder="1" applyAlignment="1">
      <alignment horizontal="center" vertical="center"/>
    </xf>
    <xf numFmtId="0" fontId="14" fillId="5" borderId="8" xfId="0" applyFont="1" applyFill="1" applyBorder="1" applyAlignment="1">
      <alignment horizontal="justify" vertical="center"/>
    </xf>
    <xf numFmtId="0" fontId="14" fillId="5" borderId="6" xfId="0" applyFont="1" applyFill="1" applyBorder="1" applyAlignment="1">
      <alignment horizontal="justify" vertical="center"/>
    </xf>
    <xf numFmtId="0" fontId="14" fillId="5" borderId="63" xfId="0" applyFont="1" applyFill="1" applyBorder="1" applyAlignment="1">
      <alignment horizontal="center" vertical="center" wrapText="1"/>
    </xf>
    <xf numFmtId="0" fontId="14" fillId="5" borderId="8" xfId="0" applyFont="1" applyFill="1" applyBorder="1" applyAlignment="1">
      <alignment horizontal="center" vertical="center" wrapText="1"/>
    </xf>
    <xf numFmtId="0" fontId="15" fillId="0" borderId="8" xfId="0" applyFont="1" applyBorder="1" applyAlignment="1">
      <alignment horizontal="right" vertical="center"/>
    </xf>
    <xf numFmtId="0" fontId="15" fillId="0" borderId="7" xfId="0" applyFont="1" applyBorder="1" applyAlignment="1">
      <alignment horizontal="justify" vertical="center"/>
    </xf>
    <xf numFmtId="0" fontId="15" fillId="0" borderId="63" xfId="0" applyFont="1" applyBorder="1" applyAlignment="1">
      <alignment horizontal="center" vertical="center"/>
    </xf>
    <xf numFmtId="0" fontId="14" fillId="5" borderId="63" xfId="0" applyFont="1" applyFill="1" applyBorder="1" applyAlignment="1">
      <alignment horizontal="center" vertical="center"/>
    </xf>
    <xf numFmtId="0" fontId="19" fillId="6" borderId="63" xfId="0" applyFont="1" applyFill="1" applyBorder="1" applyAlignment="1">
      <alignment horizontal="left" vertical="center" wrapText="1"/>
    </xf>
    <xf numFmtId="0" fontId="19" fillId="0" borderId="63" xfId="0" applyFont="1" applyBorder="1" applyAlignment="1">
      <alignment horizontal="left" vertical="center" wrapText="1"/>
    </xf>
    <xf numFmtId="0" fontId="19" fillId="0" borderId="63" xfId="0" applyFont="1" applyBorder="1" applyAlignment="1">
      <alignment horizontal="left" vertical="center"/>
    </xf>
    <xf numFmtId="0" fontId="14" fillId="6" borderId="8" xfId="0" applyFont="1" applyFill="1" applyBorder="1" applyAlignment="1">
      <alignment horizontal="justify" vertical="center"/>
    </xf>
    <xf numFmtId="0" fontId="20" fillId="0" borderId="0" xfId="0" applyFont="1" applyAlignment="1">
      <alignment horizontal="justify" vertical="center"/>
    </xf>
    <xf numFmtId="0" fontId="22" fillId="0" borderId="0" xfId="0" applyFont="1" applyAlignment="1">
      <alignment horizontal="justify" vertical="center"/>
    </xf>
    <xf numFmtId="0" fontId="23" fillId="0" borderId="0" xfId="0" applyFont="1" applyAlignment="1">
      <alignment horizontal="justify" vertical="center"/>
    </xf>
    <xf numFmtId="0" fontId="24" fillId="2" borderId="0" xfId="0" applyFont="1" applyFill="1"/>
    <xf numFmtId="0" fontId="3" fillId="2" borderId="1" xfId="2" applyFont="1" applyFill="1" applyBorder="1" applyAlignment="1">
      <alignment horizontal="center" vertical="center" wrapText="1"/>
    </xf>
    <xf numFmtId="0" fontId="3" fillId="2" borderId="2" xfId="2" applyFont="1" applyFill="1" applyBorder="1" applyAlignment="1">
      <alignment horizontal="center" vertical="center" wrapText="1"/>
    </xf>
    <xf numFmtId="0" fontId="3" fillId="2" borderId="3" xfId="2" applyFont="1" applyFill="1" applyBorder="1" applyAlignment="1">
      <alignment horizontal="center" vertical="center" wrapText="1"/>
    </xf>
    <xf numFmtId="0" fontId="3" fillId="2" borderId="4" xfId="2" applyFont="1" applyFill="1" applyBorder="1" applyAlignment="1">
      <alignment horizontal="center" vertical="center" wrapText="1"/>
    </xf>
    <xf numFmtId="0" fontId="3" fillId="2" borderId="0" xfId="2" applyFont="1" applyFill="1" applyBorder="1" applyAlignment="1">
      <alignment horizontal="center" vertical="center" wrapText="1"/>
    </xf>
    <xf numFmtId="0" fontId="3" fillId="2" borderId="5" xfId="2" applyFont="1" applyFill="1" applyBorder="1" applyAlignment="1">
      <alignment horizontal="center" vertical="center" wrapText="1"/>
    </xf>
    <xf numFmtId="0" fontId="4" fillId="0" borderId="9" xfId="2" quotePrefix="1" applyFont="1" applyFill="1" applyBorder="1" applyAlignment="1">
      <alignment horizontal="left" vertical="center" wrapText="1"/>
    </xf>
    <xf numFmtId="0" fontId="3" fillId="0" borderId="10" xfId="2" quotePrefix="1" applyFont="1" applyFill="1" applyBorder="1" applyAlignment="1">
      <alignment horizontal="left" vertical="center" wrapText="1"/>
    </xf>
    <xf numFmtId="0" fontId="3" fillId="0" borderId="11" xfId="2" quotePrefix="1" applyFont="1" applyFill="1" applyBorder="1" applyAlignment="1">
      <alignment horizontal="left" vertical="center" wrapText="1"/>
    </xf>
    <xf numFmtId="0" fontId="14" fillId="0" borderId="51" xfId="0" applyFont="1" applyBorder="1" applyAlignment="1">
      <alignment horizontal="justify" vertical="center" wrapText="1"/>
    </xf>
    <xf numFmtId="0" fontId="14" fillId="0" borderId="52" xfId="0" applyFont="1" applyBorder="1" applyAlignment="1">
      <alignment horizontal="justify" vertical="center" wrapText="1"/>
    </xf>
    <xf numFmtId="0" fontId="14" fillId="0" borderId="53" xfId="0" applyFont="1" applyBorder="1" applyAlignment="1">
      <alignment horizontal="justify" vertical="center" wrapText="1"/>
    </xf>
    <xf numFmtId="0" fontId="11" fillId="0" borderId="0" xfId="0" applyFont="1" applyAlignment="1">
      <alignment horizontal="center" vertical="center"/>
    </xf>
    <xf numFmtId="0" fontId="12" fillId="0" borderId="0" xfId="0" applyFont="1" applyAlignment="1">
      <alignment horizontal="center" vertical="center"/>
    </xf>
    <xf numFmtId="0" fontId="14" fillId="0" borderId="44" xfId="0" applyFont="1" applyBorder="1" applyAlignment="1">
      <alignment horizontal="center" vertical="center" wrapText="1"/>
    </xf>
    <xf numFmtId="0" fontId="14" fillId="0" borderId="45" xfId="0" applyFont="1" applyBorder="1" applyAlignment="1">
      <alignment horizontal="center" vertical="center" wrapText="1"/>
    </xf>
    <xf numFmtId="0" fontId="14" fillId="0" borderId="46" xfId="0" applyFont="1" applyBorder="1" applyAlignment="1">
      <alignment horizontal="center" vertical="center" wrapText="1"/>
    </xf>
    <xf numFmtId="0" fontId="14" fillId="0" borderId="47"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48" xfId="0" applyFont="1" applyBorder="1" applyAlignment="1">
      <alignment horizontal="center" vertical="center" wrapText="1"/>
    </xf>
    <xf numFmtId="0" fontId="14" fillId="0" borderId="49" xfId="0" applyFont="1" applyBorder="1" applyAlignment="1">
      <alignment horizontal="justify" vertical="center" wrapText="1"/>
    </xf>
    <xf numFmtId="0" fontId="14" fillId="0" borderId="10" xfId="0" applyFont="1" applyBorder="1" applyAlignment="1">
      <alignment horizontal="justify" vertical="center" wrapText="1"/>
    </xf>
    <xf numFmtId="0" fontId="14" fillId="0" borderId="50" xfId="0" applyFont="1" applyBorder="1" applyAlignment="1">
      <alignment horizontal="justify" vertical="center" wrapText="1"/>
    </xf>
    <xf numFmtId="0" fontId="15" fillId="0" borderId="9" xfId="0" applyFont="1" applyBorder="1" applyAlignment="1">
      <alignment horizontal="center" vertical="center"/>
    </xf>
    <xf numFmtId="0" fontId="15" fillId="0" borderId="64" xfId="0" applyFont="1" applyBorder="1" applyAlignment="1">
      <alignment horizontal="center" vertical="center"/>
    </xf>
    <xf numFmtId="0" fontId="14" fillId="0" borderId="9" xfId="0" applyFont="1" applyBorder="1" applyAlignment="1">
      <alignment horizontal="justify" vertical="center"/>
    </xf>
    <xf numFmtId="0" fontId="14" fillId="0" borderId="10" xfId="0" applyFont="1" applyBorder="1" applyAlignment="1">
      <alignment horizontal="justify" vertical="center"/>
    </xf>
    <xf numFmtId="0" fontId="14" fillId="0" borderId="64" xfId="0" applyFont="1" applyBorder="1" applyAlignment="1">
      <alignment horizontal="justify" vertical="center"/>
    </xf>
    <xf numFmtId="0" fontId="15" fillId="5" borderId="9" xfId="0" applyFont="1" applyFill="1" applyBorder="1" applyAlignment="1">
      <alignment horizontal="justify" vertical="center"/>
    </xf>
    <xf numFmtId="0" fontId="15" fillId="5" borderId="64" xfId="0" applyFont="1" applyFill="1" applyBorder="1" applyAlignment="1">
      <alignment horizontal="justify" vertical="center"/>
    </xf>
    <xf numFmtId="0" fontId="14" fillId="0" borderId="54" xfId="0" applyFont="1" applyBorder="1" applyAlignment="1">
      <alignment horizontal="right" vertical="center" wrapText="1"/>
    </xf>
    <xf numFmtId="0" fontId="14" fillId="0" borderId="55" xfId="0" applyFont="1" applyBorder="1" applyAlignment="1">
      <alignment horizontal="right" vertical="center" wrapText="1"/>
    </xf>
    <xf numFmtId="0" fontId="15" fillId="0" borderId="56" xfId="0" applyFont="1" applyBorder="1" applyAlignment="1">
      <alignment horizontal="right" vertical="center"/>
    </xf>
    <xf numFmtId="0" fontId="15" fillId="0" borderId="54" xfId="0" applyFont="1" applyBorder="1" applyAlignment="1">
      <alignment horizontal="right" vertical="center"/>
    </xf>
    <xf numFmtId="0" fontId="14" fillId="0" borderId="10" xfId="0" applyFont="1" applyBorder="1" applyAlignment="1">
      <alignment horizontal="right" vertical="center" wrapText="1"/>
    </xf>
    <xf numFmtId="0" fontId="14" fillId="0" borderId="11" xfId="0" applyFont="1" applyBorder="1" applyAlignment="1">
      <alignment horizontal="right" vertical="center" wrapText="1"/>
    </xf>
    <xf numFmtId="0" fontId="14" fillId="0" borderId="9" xfId="0" applyFont="1" applyBorder="1" applyAlignment="1">
      <alignment horizontal="right" vertical="center" wrapText="1"/>
    </xf>
    <xf numFmtId="0" fontId="14" fillId="0" borderId="58" xfId="0" applyFont="1" applyBorder="1" applyAlignment="1">
      <alignment horizontal="right" vertical="center" wrapText="1"/>
    </xf>
    <xf numFmtId="0" fontId="14" fillId="0" borderId="59" xfId="0" applyFont="1" applyBorder="1" applyAlignment="1">
      <alignment horizontal="right" vertical="center" wrapText="1"/>
    </xf>
    <xf numFmtId="0" fontId="18" fillId="5" borderId="62" xfId="0" applyFont="1" applyFill="1" applyBorder="1" applyAlignment="1">
      <alignment horizontal="center" vertical="center"/>
    </xf>
    <xf numFmtId="0" fontId="18" fillId="5" borderId="63" xfId="0" applyFont="1" applyFill="1" applyBorder="1" applyAlignment="1">
      <alignment horizontal="center" vertical="center"/>
    </xf>
    <xf numFmtId="0" fontId="18" fillId="5" borderId="62" xfId="0" applyFont="1" applyFill="1" applyBorder="1" applyAlignment="1">
      <alignment horizontal="center" vertical="center" wrapText="1"/>
    </xf>
    <xf numFmtId="0" fontId="18" fillId="5" borderId="63" xfId="0" applyFont="1" applyFill="1" applyBorder="1" applyAlignment="1">
      <alignment horizontal="center" vertical="center" wrapText="1"/>
    </xf>
    <xf numFmtId="0" fontId="14" fillId="5" borderId="9" xfId="0" applyFont="1" applyFill="1" applyBorder="1" applyAlignment="1">
      <alignment horizontal="justify" vertical="center"/>
    </xf>
    <xf numFmtId="0" fontId="14" fillId="5" borderId="10" xfId="0" applyFont="1" applyFill="1" applyBorder="1" applyAlignment="1">
      <alignment horizontal="justify" vertical="center"/>
    </xf>
    <xf numFmtId="0" fontId="14" fillId="5" borderId="11" xfId="0" applyFont="1" applyFill="1" applyBorder="1" applyAlignment="1">
      <alignment horizontal="justify" vertical="center"/>
    </xf>
    <xf numFmtId="0" fontId="14" fillId="5" borderId="9" xfId="0" applyFont="1" applyFill="1" applyBorder="1" applyAlignment="1">
      <alignment horizontal="center" vertical="center"/>
    </xf>
    <xf numFmtId="0" fontId="14" fillId="5" borderId="11" xfId="0" applyFont="1" applyFill="1" applyBorder="1" applyAlignment="1">
      <alignment horizontal="center" vertical="center"/>
    </xf>
    <xf numFmtId="0" fontId="20" fillId="0" borderId="0" xfId="0" quotePrefix="1" applyFont="1" applyAlignment="1">
      <alignment horizontal="left" vertical="center" wrapText="1"/>
    </xf>
    <xf numFmtId="0" fontId="20" fillId="0" borderId="0" xfId="0" applyFont="1" applyAlignment="1">
      <alignment horizontal="left" vertical="center"/>
    </xf>
    <xf numFmtId="0" fontId="14" fillId="5" borderId="65" xfId="0" applyFont="1" applyFill="1" applyBorder="1" applyAlignment="1">
      <alignment horizontal="right" vertical="center"/>
    </xf>
    <xf numFmtId="0" fontId="14" fillId="5" borderId="10" xfId="0" applyFont="1" applyFill="1" applyBorder="1" applyAlignment="1">
      <alignment horizontal="right" vertical="center"/>
    </xf>
    <xf numFmtId="0" fontId="14" fillId="5" borderId="11" xfId="0" applyFont="1" applyFill="1" applyBorder="1" applyAlignment="1">
      <alignment horizontal="right" vertical="center"/>
    </xf>
    <xf numFmtId="0" fontId="15" fillId="6" borderId="9" xfId="0" applyFont="1" applyFill="1" applyBorder="1" applyAlignment="1">
      <alignment horizontal="justify" vertical="center"/>
    </xf>
    <xf numFmtId="0" fontId="15" fillId="6" borderId="11" xfId="0" applyFont="1" applyFill="1" applyBorder="1" applyAlignment="1">
      <alignment horizontal="justify" vertical="center"/>
    </xf>
    <xf numFmtId="0" fontId="14" fillId="6" borderId="9" xfId="0" applyFont="1" applyFill="1" applyBorder="1" applyAlignment="1">
      <alignment horizontal="right" vertical="center"/>
    </xf>
    <xf numFmtId="0" fontId="14" fillId="6" borderId="10" xfId="0" applyFont="1" applyFill="1" applyBorder="1" applyAlignment="1">
      <alignment horizontal="right" vertical="center"/>
    </xf>
    <xf numFmtId="0" fontId="14" fillId="6" borderId="11" xfId="0" applyFont="1" applyFill="1" applyBorder="1" applyAlignment="1">
      <alignment horizontal="right" vertical="center"/>
    </xf>
    <xf numFmtId="0" fontId="14" fillId="5" borderId="64" xfId="0" applyFont="1" applyFill="1" applyBorder="1" applyAlignment="1">
      <alignment horizontal="justify" vertical="center"/>
    </xf>
  </cellXfs>
  <cellStyles count="8">
    <cellStyle name="Currency [0] 2" xfId="3"/>
    <cellStyle name="Millares" xfId="1" builtinId="3"/>
    <cellStyle name="Millares 4" xfId="5"/>
    <cellStyle name="Normal" xfId="0" builtinId="0"/>
    <cellStyle name="Normal 2" xfId="2"/>
    <cellStyle name="Normal 2 2 2" xfId="6"/>
    <cellStyle name="Normal 3" xfId="7"/>
    <cellStyle name="Normal 5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52915</xdr:colOff>
      <xdr:row>1</xdr:row>
      <xdr:rowOff>76200</xdr:rowOff>
    </xdr:from>
    <xdr:to>
      <xdr:col>2</xdr:col>
      <xdr:colOff>323563</xdr:colOff>
      <xdr:row>3</xdr:row>
      <xdr:rowOff>152400</xdr:rowOff>
    </xdr:to>
    <xdr:pic>
      <xdr:nvPicPr>
        <xdr:cNvPr id="2" name="Imagen 1" descr="Logo solo SDR">
          <a:extLst>
            <a:ext uri="{FF2B5EF4-FFF2-40B4-BE49-F238E27FC236}">
              <a16:creationId xmlns=""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4915" y="276225"/>
          <a:ext cx="651648"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TODO%20JENNYFFER\SDR\2019\01.%20SITUADO%20FISCAL%202019\GRUPO%203-S.F.2019\01.%20PROYECTOS%20GRUPO%203_PPTO-BP\SABANA%20GRUPO%203-SF_PPTO%20B.P.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Mariela/AppData/Local/Temp/Users/Ana%20Maria/Desktop/ANEXOS%20POAI%202010%20-%20PROPUESTA%20INICIAL%20AJUSTADA/Documents%20and%20Settings/Wvillota.EDUCACION/Mis%20documentos/COPIA%20ENTREGA%20PLANEACION%20PAOI%202010%20AGOST%2025-09/DATA%202010%20EDUCACION/DATA%202010%20"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PATRIC~1/AppData/Local/Temp/4.%20PLANTILLA%20EJEMPLO%20ANEXO%20PPTO%20POAI%202015%20AJUST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ABANA"/>
      <sheetName val="ANEXO 5"/>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IR_OBJETO_FUENTE"/>
      <sheetName val="INTRODUCIR_CCPD"/>
      <sheetName val="MYLIST"/>
      <sheetName val="INTRODUCIR_OBJETO"/>
      <sheetName val="Hoja2"/>
      <sheetName val="Listados"/>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117"/>
  <sheetViews>
    <sheetView showGridLines="0" tabSelected="1" workbookViewId="0">
      <selection activeCell="J8" sqref="J8"/>
    </sheetView>
  </sheetViews>
  <sheetFormatPr baseColWidth="10" defaultRowHeight="15" x14ac:dyDescent="0.25"/>
  <cols>
    <col min="2" max="2" width="5.7109375" style="117" customWidth="1"/>
    <col min="3" max="3" width="46.7109375" style="118" bestFit="1" customWidth="1"/>
    <col min="4" max="4" width="8.140625" style="118" customWidth="1"/>
    <col min="5" max="5" width="9.85546875" style="118" customWidth="1"/>
    <col min="6" max="6" width="12.7109375" style="118" bestFit="1" customWidth="1"/>
    <col min="7" max="7" width="12.140625" style="118" customWidth="1"/>
  </cols>
  <sheetData>
    <row r="1" spans="2:7" ht="15.75" thickBot="1" x14ac:dyDescent="0.3">
      <c r="B1" s="1"/>
      <c r="C1" s="1"/>
      <c r="D1" s="1"/>
      <c r="E1" s="1"/>
      <c r="F1" s="1"/>
      <c r="G1" s="1"/>
    </row>
    <row r="2" spans="2:7" ht="14.45" customHeight="1" x14ac:dyDescent="0.25">
      <c r="B2" s="155" t="s">
        <v>0</v>
      </c>
      <c r="C2" s="156"/>
      <c r="D2" s="156"/>
      <c r="E2" s="156"/>
      <c r="F2" s="156"/>
      <c r="G2" s="157"/>
    </row>
    <row r="3" spans="2:7" ht="14.45" customHeight="1" x14ac:dyDescent="0.25">
      <c r="B3" s="158" t="s">
        <v>1</v>
      </c>
      <c r="C3" s="159"/>
      <c r="D3" s="159"/>
      <c r="E3" s="159"/>
      <c r="F3" s="159"/>
      <c r="G3" s="160"/>
    </row>
    <row r="4" spans="2:7" ht="15.75" thickBot="1" x14ac:dyDescent="0.3">
      <c r="B4" s="2"/>
      <c r="C4" s="3"/>
      <c r="D4" s="3"/>
      <c r="E4" s="3"/>
      <c r="F4" s="4"/>
      <c r="G4" s="5"/>
    </row>
    <row r="5" spans="2:7" ht="25.5" customHeight="1" thickBot="1" x14ac:dyDescent="0.3">
      <c r="B5" s="6" t="s">
        <v>2</v>
      </c>
      <c r="C5" s="161" t="s">
        <v>3</v>
      </c>
      <c r="D5" s="162"/>
      <c r="E5" s="162"/>
      <c r="F5" s="162"/>
      <c r="G5" s="163"/>
    </row>
    <row r="6" spans="2:7" ht="15.75" thickBot="1" x14ac:dyDescent="0.3">
      <c r="B6" s="7" t="s">
        <v>4</v>
      </c>
      <c r="C6" s="8" t="s">
        <v>5</v>
      </c>
      <c r="D6" s="9" t="s">
        <v>6</v>
      </c>
      <c r="E6" s="9" t="s">
        <v>7</v>
      </c>
      <c r="F6" s="10" t="s">
        <v>8</v>
      </c>
      <c r="G6" s="11" t="s">
        <v>9</v>
      </c>
    </row>
    <row r="7" spans="2:7" x14ac:dyDescent="0.25">
      <c r="B7" s="12">
        <v>1</v>
      </c>
      <c r="C7" s="13" t="s">
        <v>10</v>
      </c>
      <c r="D7" s="14"/>
      <c r="E7" s="15"/>
      <c r="F7" s="16"/>
      <c r="G7" s="17"/>
    </row>
    <row r="8" spans="2:7" x14ac:dyDescent="0.25">
      <c r="B8" s="18" t="s">
        <v>11</v>
      </c>
      <c r="C8" s="19" t="s">
        <v>12</v>
      </c>
      <c r="D8" s="20" t="s">
        <v>13</v>
      </c>
      <c r="E8" s="21">
        <v>10</v>
      </c>
      <c r="F8" s="22"/>
      <c r="G8" s="23">
        <f>ROUND(F8*E8,0)</f>
        <v>0</v>
      </c>
    </row>
    <row r="9" spans="2:7" x14ac:dyDescent="0.25">
      <c r="B9" s="24">
        <v>2</v>
      </c>
      <c r="C9" s="25" t="s">
        <v>14</v>
      </c>
      <c r="D9" s="26"/>
      <c r="E9" s="27"/>
      <c r="F9" s="28"/>
      <c r="G9" s="17"/>
    </row>
    <row r="10" spans="2:7" x14ac:dyDescent="0.25">
      <c r="B10" s="18" t="s">
        <v>15</v>
      </c>
      <c r="C10" s="19" t="s">
        <v>16</v>
      </c>
      <c r="D10" s="20" t="s">
        <v>17</v>
      </c>
      <c r="E10" s="21">
        <f>E8*0.4</f>
        <v>4</v>
      </c>
      <c r="F10" s="22"/>
      <c r="G10" s="23">
        <f t="shared" ref="G10:G30" si="0">ROUND(F10*E10,0)</f>
        <v>0</v>
      </c>
    </row>
    <row r="11" spans="2:7" x14ac:dyDescent="0.25">
      <c r="B11" s="18" t="s">
        <v>18</v>
      </c>
      <c r="C11" s="19" t="s">
        <v>19</v>
      </c>
      <c r="D11" s="20" t="s">
        <v>13</v>
      </c>
      <c r="E11" s="21">
        <f>E8</f>
        <v>10</v>
      </c>
      <c r="F11" s="22"/>
      <c r="G11" s="23">
        <f t="shared" si="0"/>
        <v>0</v>
      </c>
    </row>
    <row r="12" spans="2:7" x14ac:dyDescent="0.25">
      <c r="B12" s="18" t="s">
        <v>20</v>
      </c>
      <c r="C12" s="19" t="s">
        <v>21</v>
      </c>
      <c r="D12" s="20" t="s">
        <v>17</v>
      </c>
      <c r="E12" s="21">
        <f>+E10</f>
        <v>4</v>
      </c>
      <c r="F12" s="22"/>
      <c r="G12" s="23">
        <f t="shared" si="0"/>
        <v>0</v>
      </c>
    </row>
    <row r="13" spans="2:7" x14ac:dyDescent="0.25">
      <c r="B13" s="24">
        <v>3</v>
      </c>
      <c r="C13" s="25" t="s">
        <v>22</v>
      </c>
      <c r="D13" s="26"/>
      <c r="E13" s="27"/>
      <c r="F13" s="28"/>
      <c r="G13" s="17"/>
    </row>
    <row r="14" spans="2:7" x14ac:dyDescent="0.25">
      <c r="B14" s="18" t="s">
        <v>23</v>
      </c>
      <c r="C14" s="19" t="s">
        <v>24</v>
      </c>
      <c r="D14" s="20" t="s">
        <v>13</v>
      </c>
      <c r="E14" s="21">
        <f>E8</f>
        <v>10</v>
      </c>
      <c r="F14" s="22"/>
      <c r="G14" s="23">
        <f t="shared" si="0"/>
        <v>0</v>
      </c>
    </row>
    <row r="15" spans="2:7" x14ac:dyDescent="0.25">
      <c r="B15" s="18" t="s">
        <v>25</v>
      </c>
      <c r="C15" s="19" t="s">
        <v>26</v>
      </c>
      <c r="D15" s="20" t="s">
        <v>27</v>
      </c>
      <c r="E15" s="21">
        <f>E14*3</f>
        <v>30</v>
      </c>
      <c r="F15" s="22"/>
      <c r="G15" s="23">
        <f t="shared" si="0"/>
        <v>0</v>
      </c>
    </row>
    <row r="16" spans="2:7" x14ac:dyDescent="0.25">
      <c r="B16" s="18" t="s">
        <v>28</v>
      </c>
      <c r="C16" s="19" t="s">
        <v>29</v>
      </c>
      <c r="D16" s="20" t="s">
        <v>13</v>
      </c>
      <c r="E16" s="21">
        <f>E8*0.05</f>
        <v>0.5</v>
      </c>
      <c r="F16" s="22"/>
      <c r="G16" s="23">
        <f t="shared" si="0"/>
        <v>0</v>
      </c>
    </row>
    <row r="17" spans="2:7" x14ac:dyDescent="0.25">
      <c r="B17" s="18" t="s">
        <v>30</v>
      </c>
      <c r="C17" s="19" t="s">
        <v>31</v>
      </c>
      <c r="D17" s="20" t="s">
        <v>17</v>
      </c>
      <c r="E17" s="21">
        <f>(0.6*0.6*1.5)*4</f>
        <v>2.16</v>
      </c>
      <c r="F17" s="22"/>
      <c r="G17" s="23">
        <f t="shared" si="0"/>
        <v>0</v>
      </c>
    </row>
    <row r="18" spans="2:7" x14ac:dyDescent="0.25">
      <c r="B18" s="18" t="s">
        <v>32</v>
      </c>
      <c r="C18" s="19" t="s">
        <v>33</v>
      </c>
      <c r="D18" s="20" t="s">
        <v>17</v>
      </c>
      <c r="E18" s="21">
        <f>(0.3*0.4)*E14</f>
        <v>1.2</v>
      </c>
      <c r="F18" s="22"/>
      <c r="G18" s="23">
        <f t="shared" si="0"/>
        <v>0</v>
      </c>
    </row>
    <row r="19" spans="2:7" x14ac:dyDescent="0.25">
      <c r="B19" s="18" t="s">
        <v>34</v>
      </c>
      <c r="C19" s="19" t="s">
        <v>35</v>
      </c>
      <c r="D19" s="20" t="s">
        <v>17</v>
      </c>
      <c r="E19" s="21">
        <f>(0.6*0.6*1)*4</f>
        <v>1.44</v>
      </c>
      <c r="F19" s="22"/>
      <c r="G19" s="23">
        <f t="shared" si="0"/>
        <v>0</v>
      </c>
    </row>
    <row r="20" spans="2:7" x14ac:dyDescent="0.25">
      <c r="B20" s="18" t="s">
        <v>36</v>
      </c>
      <c r="C20" s="19" t="s">
        <v>37</v>
      </c>
      <c r="D20" s="20" t="s">
        <v>27</v>
      </c>
      <c r="E20" s="21">
        <f>(E17+E18+E19)*150</f>
        <v>720.00000000000011</v>
      </c>
      <c r="F20" s="22"/>
      <c r="G20" s="23">
        <f t="shared" si="0"/>
        <v>0</v>
      </c>
    </row>
    <row r="21" spans="2:7" x14ac:dyDescent="0.25">
      <c r="B21" s="18" t="s">
        <v>38</v>
      </c>
      <c r="C21" s="19" t="s">
        <v>39</v>
      </c>
      <c r="D21" s="20" t="s">
        <v>17</v>
      </c>
      <c r="E21" s="21">
        <v>341.92649128932328</v>
      </c>
      <c r="F21" s="22"/>
      <c r="G21" s="23">
        <f t="shared" si="0"/>
        <v>0</v>
      </c>
    </row>
    <row r="22" spans="2:7" x14ac:dyDescent="0.25">
      <c r="B22" s="24">
        <v>4</v>
      </c>
      <c r="C22" s="25" t="s">
        <v>40</v>
      </c>
      <c r="D22" s="26"/>
      <c r="E22" s="27"/>
      <c r="F22" s="28"/>
      <c r="G22" s="17"/>
    </row>
    <row r="23" spans="2:7" x14ac:dyDescent="0.25">
      <c r="B23" s="18" t="s">
        <v>41</v>
      </c>
      <c r="C23" s="19" t="s">
        <v>42</v>
      </c>
      <c r="D23" s="20" t="s">
        <v>13</v>
      </c>
      <c r="E23" s="21">
        <v>140</v>
      </c>
      <c r="F23" s="22"/>
      <c r="G23" s="23">
        <f t="shared" si="0"/>
        <v>0</v>
      </c>
    </row>
    <row r="24" spans="2:7" x14ac:dyDescent="0.25">
      <c r="B24" s="18" t="s">
        <v>43</v>
      </c>
      <c r="C24" s="19" t="s">
        <v>44</v>
      </c>
      <c r="D24" s="20" t="s">
        <v>17</v>
      </c>
      <c r="E24" s="21">
        <f>E23*0.3</f>
        <v>42</v>
      </c>
      <c r="F24" s="22"/>
      <c r="G24" s="23">
        <f t="shared" si="0"/>
        <v>0</v>
      </c>
    </row>
    <row r="25" spans="2:7" x14ac:dyDescent="0.25">
      <c r="B25" s="18" t="s">
        <v>45</v>
      </c>
      <c r="C25" s="19" t="s">
        <v>39</v>
      </c>
      <c r="D25" s="20" t="s">
        <v>17</v>
      </c>
      <c r="E25" s="21">
        <f>E24</f>
        <v>42</v>
      </c>
      <c r="F25" s="22"/>
      <c r="G25" s="23">
        <f t="shared" si="0"/>
        <v>0</v>
      </c>
    </row>
    <row r="26" spans="2:7" x14ac:dyDescent="0.25">
      <c r="B26" s="18" t="s">
        <v>46</v>
      </c>
      <c r="C26" s="19" t="s">
        <v>19</v>
      </c>
      <c r="D26" s="20" t="s">
        <v>13</v>
      </c>
      <c r="E26" s="21">
        <f>E23</f>
        <v>140</v>
      </c>
      <c r="F26" s="22"/>
      <c r="G26" s="23">
        <f t="shared" si="0"/>
        <v>0</v>
      </c>
    </row>
    <row r="27" spans="2:7" x14ac:dyDescent="0.25">
      <c r="B27" s="18" t="s">
        <v>47</v>
      </c>
      <c r="C27" s="19" t="s">
        <v>48</v>
      </c>
      <c r="D27" s="20" t="s">
        <v>17</v>
      </c>
      <c r="E27" s="21">
        <f>E24</f>
        <v>42</v>
      </c>
      <c r="F27" s="22"/>
      <c r="G27" s="23">
        <f t="shared" si="0"/>
        <v>0</v>
      </c>
    </row>
    <row r="28" spans="2:7" x14ac:dyDescent="0.25">
      <c r="B28" s="18" t="s">
        <v>49</v>
      </c>
      <c r="C28" s="19" t="s">
        <v>50</v>
      </c>
      <c r="D28" s="20" t="s">
        <v>13</v>
      </c>
      <c r="E28" s="21">
        <f>E23</f>
        <v>140</v>
      </c>
      <c r="F28" s="22"/>
      <c r="G28" s="23">
        <f t="shared" si="0"/>
        <v>0</v>
      </c>
    </row>
    <row r="29" spans="2:7" x14ac:dyDescent="0.25">
      <c r="B29" s="18" t="s">
        <v>51</v>
      </c>
      <c r="C29" s="19" t="s">
        <v>37</v>
      </c>
      <c r="D29" s="20" t="s">
        <v>27</v>
      </c>
      <c r="E29" s="21">
        <v>214.10720175920719</v>
      </c>
      <c r="F29" s="22"/>
      <c r="G29" s="23">
        <f t="shared" si="0"/>
        <v>0</v>
      </c>
    </row>
    <row r="30" spans="2:7" x14ac:dyDescent="0.25">
      <c r="B30" s="18" t="s">
        <v>52</v>
      </c>
      <c r="C30" s="19" t="s">
        <v>26</v>
      </c>
      <c r="D30" s="20" t="s">
        <v>27</v>
      </c>
      <c r="E30" s="21">
        <f>E28*3</f>
        <v>420</v>
      </c>
      <c r="F30" s="22"/>
      <c r="G30" s="23">
        <f t="shared" si="0"/>
        <v>0</v>
      </c>
    </row>
    <row r="31" spans="2:7" x14ac:dyDescent="0.25">
      <c r="B31" s="24">
        <v>5</v>
      </c>
      <c r="C31" s="25" t="s">
        <v>53</v>
      </c>
      <c r="D31" s="26"/>
      <c r="E31" s="27"/>
      <c r="F31" s="28"/>
      <c r="G31" s="17"/>
    </row>
    <row r="32" spans="2:7" x14ac:dyDescent="0.25">
      <c r="B32" s="18" t="s">
        <v>54</v>
      </c>
      <c r="C32" s="19" t="s">
        <v>55</v>
      </c>
      <c r="D32" s="20" t="s">
        <v>27</v>
      </c>
      <c r="E32" s="21">
        <v>504</v>
      </c>
      <c r="F32" s="22"/>
      <c r="G32" s="23">
        <f>E32*F32</f>
        <v>0</v>
      </c>
    </row>
    <row r="33" spans="2:7" x14ac:dyDescent="0.25">
      <c r="B33" s="24">
        <v>6</v>
      </c>
      <c r="C33" s="25" t="s">
        <v>56</v>
      </c>
      <c r="D33" s="26"/>
      <c r="E33" s="27"/>
      <c r="F33" s="28"/>
      <c r="G33" s="17"/>
    </row>
    <row r="34" spans="2:7" x14ac:dyDescent="0.25">
      <c r="B34" s="18" t="s">
        <v>57</v>
      </c>
      <c r="C34" s="19" t="s">
        <v>58</v>
      </c>
      <c r="D34" s="20" t="s">
        <v>13</v>
      </c>
      <c r="E34" s="21">
        <f>10*4</f>
        <v>40</v>
      </c>
      <c r="F34" s="22"/>
      <c r="G34" s="23">
        <f t="shared" ref="G34:G41" si="1">E34*F34</f>
        <v>0</v>
      </c>
    </row>
    <row r="35" spans="2:7" x14ac:dyDescent="0.25">
      <c r="B35" s="18" t="s">
        <v>59</v>
      </c>
      <c r="C35" s="19" t="s">
        <v>60</v>
      </c>
      <c r="D35" s="20" t="s">
        <v>61</v>
      </c>
      <c r="E35" s="21">
        <v>10</v>
      </c>
      <c r="F35" s="22"/>
      <c r="G35" s="23">
        <f t="shared" si="1"/>
        <v>0</v>
      </c>
    </row>
    <row r="36" spans="2:7" x14ac:dyDescent="0.25">
      <c r="B36" s="18" t="s">
        <v>62</v>
      </c>
      <c r="C36" s="19" t="s">
        <v>63</v>
      </c>
      <c r="D36" s="20" t="s">
        <v>61</v>
      </c>
      <c r="E36" s="21">
        <v>20</v>
      </c>
      <c r="F36" s="22"/>
      <c r="G36" s="23">
        <f t="shared" si="1"/>
        <v>0</v>
      </c>
    </row>
    <row r="37" spans="2:7" x14ac:dyDescent="0.25">
      <c r="B37" s="18" t="s">
        <v>64</v>
      </c>
      <c r="C37" s="19" t="s">
        <v>65</v>
      </c>
      <c r="D37" s="20" t="s">
        <v>66</v>
      </c>
      <c r="E37" s="21">
        <v>5</v>
      </c>
      <c r="F37" s="22"/>
      <c r="G37" s="23">
        <f t="shared" si="1"/>
        <v>0</v>
      </c>
    </row>
    <row r="38" spans="2:7" x14ac:dyDescent="0.25">
      <c r="B38" s="18" t="s">
        <v>67</v>
      </c>
      <c r="C38" s="19" t="s">
        <v>68</v>
      </c>
      <c r="D38" s="20" t="s">
        <v>61</v>
      </c>
      <c r="E38" s="21">
        <v>24</v>
      </c>
      <c r="F38" s="22"/>
      <c r="G38" s="23">
        <f t="shared" si="1"/>
        <v>0</v>
      </c>
    </row>
    <row r="39" spans="2:7" x14ac:dyDescent="0.25">
      <c r="B39" s="18" t="s">
        <v>69</v>
      </c>
      <c r="C39" s="19" t="s">
        <v>70</v>
      </c>
      <c r="D39" s="20" t="s">
        <v>66</v>
      </c>
      <c r="E39" s="21">
        <v>5</v>
      </c>
      <c r="F39" s="22"/>
      <c r="G39" s="23">
        <f t="shared" si="1"/>
        <v>0</v>
      </c>
    </row>
    <row r="40" spans="2:7" x14ac:dyDescent="0.25">
      <c r="B40" s="18" t="s">
        <v>71</v>
      </c>
      <c r="C40" s="19" t="s">
        <v>72</v>
      </c>
      <c r="D40" s="20" t="s">
        <v>66</v>
      </c>
      <c r="E40" s="21">
        <v>5</v>
      </c>
      <c r="F40" s="22"/>
      <c r="G40" s="23">
        <f t="shared" si="1"/>
        <v>0</v>
      </c>
    </row>
    <row r="41" spans="2:7" x14ac:dyDescent="0.25">
      <c r="B41" s="18" t="s">
        <v>73</v>
      </c>
      <c r="C41" s="19" t="s">
        <v>74</v>
      </c>
      <c r="D41" s="20" t="s">
        <v>66</v>
      </c>
      <c r="E41" s="21">
        <v>12</v>
      </c>
      <c r="F41" s="22"/>
      <c r="G41" s="23">
        <f t="shared" si="1"/>
        <v>0</v>
      </c>
    </row>
    <row r="42" spans="2:7" x14ac:dyDescent="0.25">
      <c r="B42" s="24">
        <v>7</v>
      </c>
      <c r="C42" s="25" t="s">
        <v>75</v>
      </c>
      <c r="D42" s="26"/>
      <c r="E42" s="27"/>
      <c r="F42" s="28"/>
      <c r="G42" s="17"/>
    </row>
    <row r="43" spans="2:7" x14ac:dyDescent="0.25">
      <c r="B43" s="18" t="s">
        <v>76</v>
      </c>
      <c r="C43" s="19" t="s">
        <v>77</v>
      </c>
      <c r="D43" s="20" t="s">
        <v>66</v>
      </c>
      <c r="E43" s="21">
        <f>6*4*2</f>
        <v>48</v>
      </c>
      <c r="F43" s="22"/>
      <c r="G43" s="23">
        <f t="shared" ref="G43:G51" si="2">ROUND(F43*E43,0)</f>
        <v>0</v>
      </c>
    </row>
    <row r="44" spans="2:7" x14ac:dyDescent="0.25">
      <c r="B44" s="18" t="s">
        <v>78</v>
      </c>
      <c r="C44" s="19" t="s">
        <v>79</v>
      </c>
      <c r="D44" s="20" t="s">
        <v>80</v>
      </c>
      <c r="E44" s="21">
        <f>6*4*2</f>
        <v>48</v>
      </c>
      <c r="F44" s="22"/>
      <c r="G44" s="23">
        <f t="shared" si="2"/>
        <v>0</v>
      </c>
    </row>
    <row r="45" spans="2:7" x14ac:dyDescent="0.25">
      <c r="B45" s="18" t="s">
        <v>81</v>
      </c>
      <c r="C45" s="19" t="s">
        <v>82</v>
      </c>
      <c r="D45" s="20" t="s">
        <v>66</v>
      </c>
      <c r="E45" s="21">
        <v>8</v>
      </c>
      <c r="F45" s="22"/>
      <c r="G45" s="23">
        <f t="shared" si="2"/>
        <v>0</v>
      </c>
    </row>
    <row r="46" spans="2:7" ht="51" x14ac:dyDescent="0.25">
      <c r="B46" s="18" t="s">
        <v>83</v>
      </c>
      <c r="C46" s="19" t="s">
        <v>84</v>
      </c>
      <c r="D46" s="20" t="s">
        <v>66</v>
      </c>
      <c r="E46" s="21">
        <v>1</v>
      </c>
      <c r="F46" s="22"/>
      <c r="G46" s="23">
        <f t="shared" si="2"/>
        <v>0</v>
      </c>
    </row>
    <row r="47" spans="2:7" x14ac:dyDescent="0.25">
      <c r="B47" s="18" t="s">
        <v>85</v>
      </c>
      <c r="C47" s="19" t="s">
        <v>86</v>
      </c>
      <c r="D47" s="20" t="s">
        <v>17</v>
      </c>
      <c r="E47" s="21">
        <v>658.75688503627532</v>
      </c>
      <c r="F47" s="22"/>
      <c r="G47" s="23">
        <f t="shared" si="2"/>
        <v>0</v>
      </c>
    </row>
    <row r="48" spans="2:7" x14ac:dyDescent="0.25">
      <c r="B48" s="18" t="s">
        <v>87</v>
      </c>
      <c r="C48" s="19" t="s">
        <v>88</v>
      </c>
      <c r="D48" s="20" t="s">
        <v>13</v>
      </c>
      <c r="E48" s="21">
        <v>10</v>
      </c>
      <c r="F48" s="22"/>
      <c r="G48" s="23">
        <f t="shared" si="2"/>
        <v>0</v>
      </c>
    </row>
    <row r="49" spans="2:7" x14ac:dyDescent="0.25">
      <c r="B49" s="24">
        <v>8</v>
      </c>
      <c r="C49" s="25" t="s">
        <v>89</v>
      </c>
      <c r="D49" s="26"/>
      <c r="E49" s="27"/>
      <c r="F49" s="28"/>
      <c r="G49" s="17"/>
    </row>
    <row r="50" spans="2:7" x14ac:dyDescent="0.25">
      <c r="B50" s="18" t="s">
        <v>90</v>
      </c>
      <c r="C50" s="19" t="s">
        <v>91</v>
      </c>
      <c r="D50" s="20" t="s">
        <v>66</v>
      </c>
      <c r="E50" s="21">
        <v>1</v>
      </c>
      <c r="F50" s="22"/>
      <c r="G50" s="23">
        <f t="shared" si="2"/>
        <v>0</v>
      </c>
    </row>
    <row r="51" spans="2:7" ht="15.75" thickBot="1" x14ac:dyDescent="0.3">
      <c r="B51" s="18" t="s">
        <v>92</v>
      </c>
      <c r="C51" s="19" t="s">
        <v>93</v>
      </c>
      <c r="D51" s="20" t="s">
        <v>66</v>
      </c>
      <c r="E51" s="21">
        <v>1</v>
      </c>
      <c r="F51" s="22"/>
      <c r="G51" s="23">
        <f t="shared" si="2"/>
        <v>0</v>
      </c>
    </row>
    <row r="52" spans="2:7" ht="15.75" thickBot="1" x14ac:dyDescent="0.3">
      <c r="B52" s="29"/>
      <c r="C52" s="30" t="s">
        <v>94</v>
      </c>
      <c r="D52" s="31"/>
      <c r="E52" s="31"/>
      <c r="F52" s="32"/>
      <c r="G52" s="33">
        <f>SUM(G8:G51)</f>
        <v>0</v>
      </c>
    </row>
    <row r="53" spans="2:7" x14ac:dyDescent="0.25">
      <c r="B53" s="34"/>
      <c r="C53" s="35" t="s">
        <v>95</v>
      </c>
      <c r="D53" s="36"/>
      <c r="E53" s="37"/>
      <c r="F53" s="38">
        <v>0.23499999999999999</v>
      </c>
      <c r="G53" s="39">
        <f>G52*F53</f>
        <v>0</v>
      </c>
    </row>
    <row r="54" spans="2:7" x14ac:dyDescent="0.25">
      <c r="B54" s="40"/>
      <c r="C54" s="41" t="s">
        <v>96</v>
      </c>
      <c r="D54" s="42"/>
      <c r="E54" s="43"/>
      <c r="F54" s="44">
        <v>0.08</v>
      </c>
      <c r="G54" s="45">
        <f>G52*F54</f>
        <v>0</v>
      </c>
    </row>
    <row r="55" spans="2:7" ht="15.75" thickBot="1" x14ac:dyDescent="0.3">
      <c r="B55" s="46"/>
      <c r="C55" s="47" t="s">
        <v>97</v>
      </c>
      <c r="D55" s="48"/>
      <c r="E55" s="49"/>
      <c r="F55" s="50">
        <v>0.315</v>
      </c>
      <c r="G55" s="51">
        <f>G52*F55</f>
        <v>0</v>
      </c>
    </row>
    <row r="56" spans="2:7" ht="15.75" thickBot="1" x14ac:dyDescent="0.3">
      <c r="B56" s="52"/>
      <c r="C56" s="53" t="s">
        <v>98</v>
      </c>
      <c r="D56" s="54"/>
      <c r="E56" s="54"/>
      <c r="F56" s="55"/>
      <c r="G56" s="56">
        <f>G52+G55</f>
        <v>0</v>
      </c>
    </row>
    <row r="57" spans="2:7" ht="15.75" thickBot="1" x14ac:dyDescent="0.3">
      <c r="B57" s="57"/>
      <c r="C57" s="58"/>
      <c r="D57" s="59"/>
      <c r="E57" s="59"/>
      <c r="F57" s="60"/>
      <c r="G57" s="61"/>
    </row>
    <row r="58" spans="2:7" ht="15.75" customHeight="1" thickBot="1" x14ac:dyDescent="0.3">
      <c r="B58" s="6" t="s">
        <v>99</v>
      </c>
      <c r="C58" s="161" t="s">
        <v>100</v>
      </c>
      <c r="D58" s="162"/>
      <c r="E58" s="162"/>
      <c r="F58" s="162"/>
      <c r="G58" s="163"/>
    </row>
    <row r="59" spans="2:7" ht="15.75" thickBot="1" x14ac:dyDescent="0.3">
      <c r="B59" s="7" t="s">
        <v>4</v>
      </c>
      <c r="C59" s="8" t="s">
        <v>5</v>
      </c>
      <c r="D59" s="9" t="s">
        <v>6</v>
      </c>
      <c r="E59" s="9" t="s">
        <v>7</v>
      </c>
      <c r="F59" s="10" t="s">
        <v>8</v>
      </c>
      <c r="G59" s="11" t="s">
        <v>9</v>
      </c>
    </row>
    <row r="60" spans="2:7" x14ac:dyDescent="0.25">
      <c r="B60" s="62">
        <v>1</v>
      </c>
      <c r="C60" s="63" t="s">
        <v>10</v>
      </c>
      <c r="D60" s="64"/>
      <c r="E60" s="65"/>
      <c r="F60" s="66"/>
      <c r="G60" s="67"/>
    </row>
    <row r="61" spans="2:7" x14ac:dyDescent="0.25">
      <c r="B61" s="18" t="s">
        <v>11</v>
      </c>
      <c r="C61" s="19" t="s">
        <v>12</v>
      </c>
      <c r="D61" s="20" t="s">
        <v>13</v>
      </c>
      <c r="E61" s="21">
        <v>28</v>
      </c>
      <c r="F61" s="22"/>
      <c r="G61" s="23">
        <f t="shared" ref="G61:G74" si="3">ROUND(F61*E61,0)</f>
        <v>0</v>
      </c>
    </row>
    <row r="62" spans="2:7" x14ac:dyDescent="0.25">
      <c r="B62" s="24">
        <v>2</v>
      </c>
      <c r="C62" s="68" t="s">
        <v>14</v>
      </c>
      <c r="D62" s="69"/>
      <c r="E62" s="70"/>
      <c r="F62" s="71"/>
      <c r="G62" s="17"/>
    </row>
    <row r="63" spans="2:7" x14ac:dyDescent="0.25">
      <c r="B63" s="72" t="s">
        <v>15</v>
      </c>
      <c r="C63" s="73" t="s">
        <v>16</v>
      </c>
      <c r="D63" s="74" t="s">
        <v>17</v>
      </c>
      <c r="E63" s="75">
        <v>14</v>
      </c>
      <c r="F63" s="22"/>
      <c r="G63" s="23">
        <f t="shared" si="3"/>
        <v>0</v>
      </c>
    </row>
    <row r="64" spans="2:7" x14ac:dyDescent="0.25">
      <c r="B64" s="72" t="s">
        <v>101</v>
      </c>
      <c r="C64" s="76" t="s">
        <v>19</v>
      </c>
      <c r="D64" s="77" t="s">
        <v>13</v>
      </c>
      <c r="E64" s="75">
        <v>28</v>
      </c>
      <c r="F64" s="22"/>
      <c r="G64" s="23">
        <f t="shared" si="3"/>
        <v>0</v>
      </c>
    </row>
    <row r="65" spans="2:7" x14ac:dyDescent="0.25">
      <c r="B65" s="72" t="s">
        <v>18</v>
      </c>
      <c r="C65" s="76" t="s">
        <v>21</v>
      </c>
      <c r="D65" s="77" t="s">
        <v>17</v>
      </c>
      <c r="E65" s="75">
        <v>11.200000000000001</v>
      </c>
      <c r="F65" s="22"/>
      <c r="G65" s="23">
        <f t="shared" si="3"/>
        <v>0</v>
      </c>
    </row>
    <row r="66" spans="2:7" x14ac:dyDescent="0.25">
      <c r="B66" s="12">
        <v>3</v>
      </c>
      <c r="C66" s="13" t="s">
        <v>22</v>
      </c>
      <c r="D66" s="14"/>
      <c r="E66" s="15"/>
      <c r="F66" s="16"/>
      <c r="G66" s="17"/>
    </row>
    <row r="67" spans="2:7" x14ac:dyDescent="0.25">
      <c r="B67" s="72" t="s">
        <v>23</v>
      </c>
      <c r="C67" s="73" t="s">
        <v>24</v>
      </c>
      <c r="D67" s="74" t="s">
        <v>13</v>
      </c>
      <c r="E67" s="75">
        <v>28</v>
      </c>
      <c r="F67" s="22"/>
      <c r="G67" s="23">
        <f t="shared" si="3"/>
        <v>0</v>
      </c>
    </row>
    <row r="68" spans="2:7" x14ac:dyDescent="0.25">
      <c r="B68" s="72" t="s">
        <v>25</v>
      </c>
      <c r="C68" s="73" t="s">
        <v>26</v>
      </c>
      <c r="D68" s="74" t="s">
        <v>27</v>
      </c>
      <c r="E68" s="75">
        <v>140</v>
      </c>
      <c r="F68" s="22"/>
      <c r="G68" s="23">
        <f t="shared" si="3"/>
        <v>0</v>
      </c>
    </row>
    <row r="69" spans="2:7" x14ac:dyDescent="0.25">
      <c r="B69" s="72" t="s">
        <v>28</v>
      </c>
      <c r="C69" s="78" t="s">
        <v>29</v>
      </c>
      <c r="D69" s="79" t="s">
        <v>13</v>
      </c>
      <c r="E69" s="75">
        <v>1.4000000000000001</v>
      </c>
      <c r="F69" s="22"/>
      <c r="G69" s="23">
        <f t="shared" si="3"/>
        <v>0</v>
      </c>
    </row>
    <row r="70" spans="2:7" x14ac:dyDescent="0.25">
      <c r="B70" s="72" t="s">
        <v>30</v>
      </c>
      <c r="C70" s="78" t="s">
        <v>31</v>
      </c>
      <c r="D70" s="79" t="s">
        <v>17</v>
      </c>
      <c r="E70" s="75">
        <v>2.16</v>
      </c>
      <c r="F70" s="22"/>
      <c r="G70" s="23">
        <f t="shared" si="3"/>
        <v>0</v>
      </c>
    </row>
    <row r="71" spans="2:7" x14ac:dyDescent="0.25">
      <c r="B71" s="72" t="s">
        <v>32</v>
      </c>
      <c r="C71" s="78" t="s">
        <v>33</v>
      </c>
      <c r="D71" s="79" t="s">
        <v>17</v>
      </c>
      <c r="E71" s="75">
        <v>4.160000000000001</v>
      </c>
      <c r="F71" s="22"/>
      <c r="G71" s="23">
        <f t="shared" si="3"/>
        <v>0</v>
      </c>
    </row>
    <row r="72" spans="2:7" x14ac:dyDescent="0.25">
      <c r="B72" s="72" t="s">
        <v>34</v>
      </c>
      <c r="C72" s="80" t="s">
        <v>35</v>
      </c>
      <c r="D72" s="81" t="s">
        <v>17</v>
      </c>
      <c r="E72" s="75">
        <v>1.44</v>
      </c>
      <c r="F72" s="22"/>
      <c r="G72" s="23">
        <f t="shared" si="3"/>
        <v>0</v>
      </c>
    </row>
    <row r="73" spans="2:7" x14ac:dyDescent="0.25">
      <c r="B73" s="72" t="s">
        <v>36</v>
      </c>
      <c r="C73" s="78" t="s">
        <v>37</v>
      </c>
      <c r="D73" s="79" t="s">
        <v>27</v>
      </c>
      <c r="E73" s="75">
        <v>1164.0000000000002</v>
      </c>
      <c r="F73" s="22"/>
      <c r="G73" s="23">
        <f t="shared" si="3"/>
        <v>0</v>
      </c>
    </row>
    <row r="74" spans="2:7" x14ac:dyDescent="0.25">
      <c r="B74" s="72" t="s">
        <v>38</v>
      </c>
      <c r="C74" s="82" t="s">
        <v>39</v>
      </c>
      <c r="D74" s="79" t="s">
        <v>17</v>
      </c>
      <c r="E74" s="75">
        <v>105</v>
      </c>
      <c r="F74" s="22"/>
      <c r="G74" s="23">
        <f t="shared" si="3"/>
        <v>0</v>
      </c>
    </row>
    <row r="75" spans="2:7" x14ac:dyDescent="0.25">
      <c r="B75" s="83">
        <v>4</v>
      </c>
      <c r="C75" s="84" t="s">
        <v>40</v>
      </c>
      <c r="D75" s="85"/>
      <c r="E75" s="86"/>
      <c r="F75" s="87"/>
      <c r="G75" s="17"/>
    </row>
    <row r="76" spans="2:7" x14ac:dyDescent="0.25">
      <c r="B76" s="72" t="s">
        <v>41</v>
      </c>
      <c r="C76" s="73" t="s">
        <v>42</v>
      </c>
      <c r="D76" s="74" t="s">
        <v>13</v>
      </c>
      <c r="E76" s="88">
        <v>60</v>
      </c>
      <c r="F76" s="22"/>
      <c r="G76" s="23">
        <f>E76*F76</f>
        <v>0</v>
      </c>
    </row>
    <row r="77" spans="2:7" x14ac:dyDescent="0.25">
      <c r="B77" s="72" t="s">
        <v>43</v>
      </c>
      <c r="C77" s="73" t="s">
        <v>44</v>
      </c>
      <c r="D77" s="74" t="s">
        <v>17</v>
      </c>
      <c r="E77" s="75">
        <v>24</v>
      </c>
      <c r="F77" s="22"/>
      <c r="G77" s="23">
        <f t="shared" ref="G77:G83" si="4">E77*F77</f>
        <v>0</v>
      </c>
    </row>
    <row r="78" spans="2:7" x14ac:dyDescent="0.25">
      <c r="B78" s="72" t="s">
        <v>45</v>
      </c>
      <c r="C78" s="73" t="s">
        <v>39</v>
      </c>
      <c r="D78" s="74" t="s">
        <v>17</v>
      </c>
      <c r="E78" s="75">
        <v>24</v>
      </c>
      <c r="F78" s="22"/>
      <c r="G78" s="23">
        <f t="shared" si="4"/>
        <v>0</v>
      </c>
    </row>
    <row r="79" spans="2:7" x14ac:dyDescent="0.25">
      <c r="B79" s="72" t="s">
        <v>46</v>
      </c>
      <c r="C79" s="73" t="s">
        <v>19</v>
      </c>
      <c r="D79" s="74" t="s">
        <v>13</v>
      </c>
      <c r="E79" s="88">
        <v>60</v>
      </c>
      <c r="F79" s="22"/>
      <c r="G79" s="23">
        <f t="shared" si="4"/>
        <v>0</v>
      </c>
    </row>
    <row r="80" spans="2:7" x14ac:dyDescent="0.25">
      <c r="B80" s="72" t="s">
        <v>47</v>
      </c>
      <c r="C80" s="73" t="s">
        <v>48</v>
      </c>
      <c r="D80" s="74" t="s">
        <v>17</v>
      </c>
      <c r="E80" s="88">
        <v>24</v>
      </c>
      <c r="F80" s="22"/>
      <c r="G80" s="23">
        <f t="shared" si="4"/>
        <v>0</v>
      </c>
    </row>
    <row r="81" spans="2:7" x14ac:dyDescent="0.25">
      <c r="B81" s="72" t="s">
        <v>49</v>
      </c>
      <c r="C81" s="73" t="s">
        <v>50</v>
      </c>
      <c r="D81" s="74" t="s">
        <v>13</v>
      </c>
      <c r="E81" s="75">
        <v>60</v>
      </c>
      <c r="F81" s="22"/>
      <c r="G81" s="23">
        <f t="shared" si="4"/>
        <v>0</v>
      </c>
    </row>
    <row r="82" spans="2:7" x14ac:dyDescent="0.25">
      <c r="B82" s="72" t="s">
        <v>51</v>
      </c>
      <c r="C82" s="89" t="s">
        <v>37</v>
      </c>
      <c r="D82" s="90" t="s">
        <v>27</v>
      </c>
      <c r="E82" s="75">
        <v>1500</v>
      </c>
      <c r="F82" s="22"/>
      <c r="G82" s="23">
        <f t="shared" si="4"/>
        <v>0</v>
      </c>
    </row>
    <row r="83" spans="2:7" x14ac:dyDescent="0.25">
      <c r="B83" s="72" t="s">
        <v>52</v>
      </c>
      <c r="C83" s="73" t="s">
        <v>26</v>
      </c>
      <c r="D83" s="74" t="s">
        <v>27</v>
      </c>
      <c r="E83" s="75">
        <v>300</v>
      </c>
      <c r="F83" s="22"/>
      <c r="G83" s="23">
        <f t="shared" si="4"/>
        <v>0</v>
      </c>
    </row>
    <row r="84" spans="2:7" x14ac:dyDescent="0.25">
      <c r="B84" s="83">
        <v>5</v>
      </c>
      <c r="C84" s="84" t="s">
        <v>53</v>
      </c>
      <c r="D84" s="85"/>
      <c r="E84" s="86"/>
      <c r="F84" s="87"/>
      <c r="G84" s="17"/>
    </row>
    <row r="85" spans="2:7" x14ac:dyDescent="0.25">
      <c r="B85" s="18" t="s">
        <v>54</v>
      </c>
      <c r="C85" s="82" t="s">
        <v>55</v>
      </c>
      <c r="D85" s="79" t="s">
        <v>27</v>
      </c>
      <c r="E85" s="75">
        <v>1176</v>
      </c>
      <c r="F85" s="22"/>
      <c r="G85" s="91">
        <f>E85*F85</f>
        <v>0</v>
      </c>
    </row>
    <row r="86" spans="2:7" x14ac:dyDescent="0.25">
      <c r="B86" s="24">
        <v>6</v>
      </c>
      <c r="C86" s="92" t="s">
        <v>56</v>
      </c>
      <c r="D86" s="93"/>
      <c r="E86" s="70"/>
      <c r="F86" s="94"/>
      <c r="G86" s="95"/>
    </row>
    <row r="87" spans="2:7" x14ac:dyDescent="0.25">
      <c r="B87" s="18" t="s">
        <v>57</v>
      </c>
      <c r="C87" s="73" t="s">
        <v>58</v>
      </c>
      <c r="D87" s="81" t="s">
        <v>13</v>
      </c>
      <c r="E87" s="75">
        <v>40</v>
      </c>
      <c r="F87" s="22"/>
      <c r="G87" s="23">
        <f t="shared" ref="G87:G94" si="5">E87*F87</f>
        <v>0</v>
      </c>
    </row>
    <row r="88" spans="2:7" x14ac:dyDescent="0.25">
      <c r="B88" s="18" t="s">
        <v>59</v>
      </c>
      <c r="C88" s="73" t="s">
        <v>60</v>
      </c>
      <c r="D88" s="81" t="s">
        <v>61</v>
      </c>
      <c r="E88" s="75">
        <v>10</v>
      </c>
      <c r="F88" s="22"/>
      <c r="G88" s="23">
        <f t="shared" si="5"/>
        <v>0</v>
      </c>
    </row>
    <row r="89" spans="2:7" x14ac:dyDescent="0.25">
      <c r="B89" s="18" t="s">
        <v>62</v>
      </c>
      <c r="C89" s="96" t="s">
        <v>63</v>
      </c>
      <c r="D89" s="79" t="s">
        <v>61</v>
      </c>
      <c r="E89" s="75">
        <v>20</v>
      </c>
      <c r="F89" s="22"/>
      <c r="G89" s="23">
        <f t="shared" si="5"/>
        <v>0</v>
      </c>
    </row>
    <row r="90" spans="2:7" x14ac:dyDescent="0.25">
      <c r="B90" s="18" t="s">
        <v>64</v>
      </c>
      <c r="C90" s="73" t="s">
        <v>65</v>
      </c>
      <c r="D90" s="79" t="s">
        <v>66</v>
      </c>
      <c r="E90" s="75">
        <v>5</v>
      </c>
      <c r="F90" s="22"/>
      <c r="G90" s="23">
        <f t="shared" si="5"/>
        <v>0</v>
      </c>
    </row>
    <row r="91" spans="2:7" x14ac:dyDescent="0.25">
      <c r="B91" s="18" t="s">
        <v>67</v>
      </c>
      <c r="C91" s="96" t="s">
        <v>68</v>
      </c>
      <c r="D91" s="79" t="s">
        <v>61</v>
      </c>
      <c r="E91" s="75">
        <v>24</v>
      </c>
      <c r="F91" s="22"/>
      <c r="G91" s="23">
        <f t="shared" si="5"/>
        <v>0</v>
      </c>
    </row>
    <row r="92" spans="2:7" x14ac:dyDescent="0.25">
      <c r="B92" s="18" t="s">
        <v>69</v>
      </c>
      <c r="C92" s="96" t="s">
        <v>70</v>
      </c>
      <c r="D92" s="79" t="s">
        <v>66</v>
      </c>
      <c r="E92" s="75">
        <v>5</v>
      </c>
      <c r="F92" s="22"/>
      <c r="G92" s="23">
        <f t="shared" si="5"/>
        <v>0</v>
      </c>
    </row>
    <row r="93" spans="2:7" x14ac:dyDescent="0.25">
      <c r="B93" s="18" t="s">
        <v>71</v>
      </c>
      <c r="C93" s="96" t="s">
        <v>72</v>
      </c>
      <c r="D93" s="79" t="s">
        <v>66</v>
      </c>
      <c r="E93" s="75">
        <v>5</v>
      </c>
      <c r="F93" s="22"/>
      <c r="G93" s="23">
        <f t="shared" si="5"/>
        <v>0</v>
      </c>
    </row>
    <row r="94" spans="2:7" x14ac:dyDescent="0.25">
      <c r="B94" s="18" t="s">
        <v>73</v>
      </c>
      <c r="C94" s="96" t="s">
        <v>74</v>
      </c>
      <c r="D94" s="79" t="s">
        <v>66</v>
      </c>
      <c r="E94" s="75">
        <v>12</v>
      </c>
      <c r="F94" s="22"/>
      <c r="G94" s="23">
        <f t="shared" si="5"/>
        <v>0</v>
      </c>
    </row>
    <row r="95" spans="2:7" x14ac:dyDescent="0.25">
      <c r="B95" s="97">
        <v>7</v>
      </c>
      <c r="C95" s="98" t="s">
        <v>75</v>
      </c>
      <c r="D95" s="99"/>
      <c r="E95" s="100"/>
      <c r="F95" s="101"/>
      <c r="G95" s="102"/>
    </row>
    <row r="96" spans="2:7" x14ac:dyDescent="0.25">
      <c r="B96" s="103" t="s">
        <v>76</v>
      </c>
      <c r="C96" s="73" t="s">
        <v>77</v>
      </c>
      <c r="D96" s="74" t="s">
        <v>66</v>
      </c>
      <c r="E96" s="104">
        <v>48</v>
      </c>
      <c r="F96" s="22"/>
      <c r="G96" s="23">
        <f t="shared" ref="G96:G104" si="6">ROUND(F96*E96,0)</f>
        <v>0</v>
      </c>
    </row>
    <row r="97" spans="2:7" x14ac:dyDescent="0.25">
      <c r="B97" s="103" t="s">
        <v>78</v>
      </c>
      <c r="C97" s="73" t="s">
        <v>79</v>
      </c>
      <c r="D97" s="74" t="s">
        <v>80</v>
      </c>
      <c r="E97" s="104">
        <v>48</v>
      </c>
      <c r="F97" s="22"/>
      <c r="G97" s="23">
        <f t="shared" si="6"/>
        <v>0</v>
      </c>
    </row>
    <row r="98" spans="2:7" x14ac:dyDescent="0.25">
      <c r="B98" s="103" t="s">
        <v>81</v>
      </c>
      <c r="C98" s="73" t="s">
        <v>82</v>
      </c>
      <c r="D98" s="74" t="s">
        <v>66</v>
      </c>
      <c r="E98" s="104">
        <v>10</v>
      </c>
      <c r="F98" s="22"/>
      <c r="G98" s="23">
        <f t="shared" si="6"/>
        <v>0</v>
      </c>
    </row>
    <row r="99" spans="2:7" ht="51" x14ac:dyDescent="0.25">
      <c r="B99" s="103" t="s">
        <v>83</v>
      </c>
      <c r="C99" s="105" t="s">
        <v>84</v>
      </c>
      <c r="D99" s="79" t="s">
        <v>66</v>
      </c>
      <c r="E99" s="21">
        <v>1</v>
      </c>
      <c r="F99" s="22"/>
      <c r="G99" s="23">
        <f t="shared" si="6"/>
        <v>0</v>
      </c>
    </row>
    <row r="100" spans="2:7" x14ac:dyDescent="0.25">
      <c r="B100" s="103" t="s">
        <v>85</v>
      </c>
      <c r="C100" s="105" t="s">
        <v>86</v>
      </c>
      <c r="D100" s="79" t="s">
        <v>17</v>
      </c>
      <c r="E100" s="21">
        <v>173.3194</v>
      </c>
      <c r="F100" s="22"/>
      <c r="G100" s="23">
        <f t="shared" si="6"/>
        <v>0</v>
      </c>
    </row>
    <row r="101" spans="2:7" x14ac:dyDescent="0.25">
      <c r="B101" s="103" t="s">
        <v>87</v>
      </c>
      <c r="C101" s="106" t="s">
        <v>88</v>
      </c>
      <c r="D101" s="107" t="s">
        <v>13</v>
      </c>
      <c r="E101" s="108">
        <v>176</v>
      </c>
      <c r="F101" s="22"/>
      <c r="G101" s="23">
        <f t="shared" si="6"/>
        <v>0</v>
      </c>
    </row>
    <row r="102" spans="2:7" x14ac:dyDescent="0.25">
      <c r="B102" s="24">
        <v>8</v>
      </c>
      <c r="C102" s="25" t="s">
        <v>89</v>
      </c>
      <c r="D102" s="26"/>
      <c r="E102" s="27"/>
      <c r="F102" s="28"/>
      <c r="G102" s="17"/>
    </row>
    <row r="103" spans="2:7" x14ac:dyDescent="0.25">
      <c r="B103" s="18" t="s">
        <v>90</v>
      </c>
      <c r="C103" s="109" t="s">
        <v>91</v>
      </c>
      <c r="D103" s="110" t="s">
        <v>66</v>
      </c>
      <c r="E103" s="21">
        <v>1</v>
      </c>
      <c r="F103" s="22"/>
      <c r="G103" s="23">
        <f t="shared" si="6"/>
        <v>0</v>
      </c>
    </row>
    <row r="104" spans="2:7" ht="15.75" thickBot="1" x14ac:dyDescent="0.3">
      <c r="B104" s="111" t="s">
        <v>92</v>
      </c>
      <c r="C104" s="112" t="s">
        <v>93</v>
      </c>
      <c r="D104" s="113" t="s">
        <v>66</v>
      </c>
      <c r="E104" s="114">
        <v>1</v>
      </c>
      <c r="F104" s="22"/>
      <c r="G104" s="115">
        <f t="shared" si="6"/>
        <v>0</v>
      </c>
    </row>
    <row r="105" spans="2:7" ht="15.75" thickBot="1" x14ac:dyDescent="0.3">
      <c r="B105" s="29"/>
      <c r="C105" s="30" t="s">
        <v>102</v>
      </c>
      <c r="D105" s="31"/>
      <c r="E105" s="31"/>
      <c r="F105" s="32"/>
      <c r="G105" s="33">
        <f>SUM(G60:G104)</f>
        <v>0</v>
      </c>
    </row>
    <row r="106" spans="2:7" x14ac:dyDescent="0.25">
      <c r="B106" s="34"/>
      <c r="C106" s="35" t="s">
        <v>95</v>
      </c>
      <c r="D106" s="36"/>
      <c r="E106" s="37"/>
      <c r="F106" s="38">
        <v>0.23499999999999999</v>
      </c>
      <c r="G106" s="39">
        <f>G105*F106</f>
        <v>0</v>
      </c>
    </row>
    <row r="107" spans="2:7" x14ac:dyDescent="0.25">
      <c r="B107" s="40"/>
      <c r="C107" s="41" t="s">
        <v>96</v>
      </c>
      <c r="D107" s="42"/>
      <c r="E107" s="43"/>
      <c r="F107" s="44">
        <v>0.08</v>
      </c>
      <c r="G107" s="45">
        <f>G105*F107</f>
        <v>0</v>
      </c>
    </row>
    <row r="108" spans="2:7" ht="15.75" thickBot="1" x14ac:dyDescent="0.3">
      <c r="B108" s="46"/>
      <c r="C108" s="47" t="s">
        <v>97</v>
      </c>
      <c r="D108" s="48"/>
      <c r="E108" s="49"/>
      <c r="F108" s="50">
        <v>0.315</v>
      </c>
      <c r="G108" s="51">
        <f>G105*F108</f>
        <v>0</v>
      </c>
    </row>
    <row r="109" spans="2:7" ht="15.75" thickBot="1" x14ac:dyDescent="0.3">
      <c r="B109" s="52"/>
      <c r="C109" s="53" t="s">
        <v>103</v>
      </c>
      <c r="D109" s="54"/>
      <c r="E109" s="54"/>
      <c r="F109" s="55"/>
      <c r="G109" s="56">
        <f>G105+G108</f>
        <v>0</v>
      </c>
    </row>
    <row r="110" spans="2:7" ht="15.75" thickBot="1" x14ac:dyDescent="0.3">
      <c r="B110" s="116"/>
      <c r="C110" s="58"/>
      <c r="D110" s="59"/>
      <c r="E110" s="59"/>
      <c r="F110" s="60"/>
      <c r="G110" s="61"/>
    </row>
    <row r="111" spans="2:7" ht="15.75" thickBot="1" x14ac:dyDescent="0.3">
      <c r="B111" s="29"/>
      <c r="C111" s="30" t="s">
        <v>104</v>
      </c>
      <c r="D111" s="31"/>
      <c r="E111" s="31"/>
      <c r="F111" s="32"/>
      <c r="G111" s="33">
        <f>G52+G105</f>
        <v>0</v>
      </c>
    </row>
    <row r="112" spans="2:7" x14ac:dyDescent="0.25">
      <c r="B112" s="34"/>
      <c r="C112" s="35" t="s">
        <v>95</v>
      </c>
      <c r="D112" s="36"/>
      <c r="E112" s="37"/>
      <c r="F112" s="38">
        <v>0.23499999999999999</v>
      </c>
      <c r="G112" s="39">
        <f>G111*F112</f>
        <v>0</v>
      </c>
    </row>
    <row r="113" spans="2:7" x14ac:dyDescent="0.25">
      <c r="B113" s="40"/>
      <c r="C113" s="41" t="s">
        <v>96</v>
      </c>
      <c r="D113" s="42"/>
      <c r="E113" s="43"/>
      <c r="F113" s="44">
        <v>0.08</v>
      </c>
      <c r="G113" s="45">
        <f>G111*F113</f>
        <v>0</v>
      </c>
    </row>
    <row r="114" spans="2:7" ht="15.75" thickBot="1" x14ac:dyDescent="0.3">
      <c r="B114" s="46"/>
      <c r="C114" s="47" t="s">
        <v>97</v>
      </c>
      <c r="D114" s="48"/>
      <c r="E114" s="49"/>
      <c r="F114" s="50">
        <v>0.315</v>
      </c>
      <c r="G114" s="51">
        <f>G111*F114</f>
        <v>0</v>
      </c>
    </row>
    <row r="115" spans="2:7" ht="15.75" thickBot="1" x14ac:dyDescent="0.3">
      <c r="B115" s="52"/>
      <c r="C115" s="53" t="s">
        <v>105</v>
      </c>
      <c r="D115" s="54"/>
      <c r="E115" s="54"/>
      <c r="F115" s="55"/>
      <c r="G115" s="56">
        <f>G111+G114</f>
        <v>0</v>
      </c>
    </row>
    <row r="117" spans="2:7" x14ac:dyDescent="0.25">
      <c r="B117" s="154" t="s">
        <v>149</v>
      </c>
    </row>
  </sheetData>
  <mergeCells count="4">
    <mergeCell ref="B2:G2"/>
    <mergeCell ref="B3:G3"/>
    <mergeCell ref="C5:G5"/>
    <mergeCell ref="C58:G58"/>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47"/>
  <sheetViews>
    <sheetView workbookViewId="0">
      <selection activeCell="J14" sqref="J14"/>
    </sheetView>
  </sheetViews>
  <sheetFormatPr baseColWidth="10" defaultRowHeight="15" x14ac:dyDescent="0.25"/>
  <cols>
    <col min="2" max="2" width="39.85546875" bestFit="1" customWidth="1"/>
  </cols>
  <sheetData>
    <row r="2" spans="2:8" ht="15.75" x14ac:dyDescent="0.25">
      <c r="B2" s="167" t="s">
        <v>150</v>
      </c>
      <c r="C2" s="167"/>
      <c r="D2" s="167"/>
      <c r="E2" s="167"/>
      <c r="F2" s="167"/>
      <c r="G2" s="167"/>
      <c r="H2" s="167"/>
    </row>
    <row r="3" spans="2:8" x14ac:dyDescent="0.25">
      <c r="B3" s="168" t="s">
        <v>106</v>
      </c>
      <c r="C3" s="168"/>
      <c r="D3" s="168"/>
      <c r="E3" s="168"/>
      <c r="F3" s="168"/>
      <c r="G3" s="168"/>
      <c r="H3" s="168"/>
    </row>
    <row r="4" spans="2:8" ht="15.75" thickBot="1" x14ac:dyDescent="0.3">
      <c r="B4" s="119"/>
    </row>
    <row r="5" spans="2:8" ht="15.75" thickTop="1" x14ac:dyDescent="0.25">
      <c r="B5" s="169" t="s">
        <v>0</v>
      </c>
      <c r="C5" s="170"/>
      <c r="D5" s="170"/>
      <c r="E5" s="170"/>
      <c r="F5" s="170"/>
      <c r="G5" s="170"/>
      <c r="H5" s="171"/>
    </row>
    <row r="6" spans="2:8" ht="15.75" thickBot="1" x14ac:dyDescent="0.3">
      <c r="B6" s="172" t="s">
        <v>107</v>
      </c>
      <c r="C6" s="173"/>
      <c r="D6" s="173"/>
      <c r="E6" s="173"/>
      <c r="F6" s="173"/>
      <c r="G6" s="173"/>
      <c r="H6" s="174"/>
    </row>
    <row r="7" spans="2:8" ht="15.75" thickBot="1" x14ac:dyDescent="0.3">
      <c r="B7" s="175" t="s">
        <v>108</v>
      </c>
      <c r="C7" s="176"/>
      <c r="D7" s="176"/>
      <c r="E7" s="176"/>
      <c r="F7" s="176"/>
      <c r="G7" s="176"/>
      <c r="H7" s="177"/>
    </row>
    <row r="8" spans="2:8" ht="15.75" thickBot="1" x14ac:dyDescent="0.3">
      <c r="B8" s="164" t="s">
        <v>109</v>
      </c>
      <c r="C8" s="165"/>
      <c r="D8" s="165"/>
      <c r="E8" s="165"/>
      <c r="F8" s="165"/>
      <c r="G8" s="165"/>
      <c r="H8" s="166"/>
    </row>
    <row r="9" spans="2:8" ht="16.5" thickTop="1" thickBot="1" x14ac:dyDescent="0.3">
      <c r="B9" s="120" t="s">
        <v>110</v>
      </c>
      <c r="C9" s="185" t="s">
        <v>111</v>
      </c>
      <c r="D9" s="186"/>
      <c r="E9" s="121"/>
      <c r="F9" s="187" t="s">
        <v>112</v>
      </c>
      <c r="G9" s="188"/>
      <c r="H9" s="122"/>
    </row>
    <row r="10" spans="2:8" ht="15.75" thickBot="1" x14ac:dyDescent="0.3">
      <c r="B10" s="120" t="s">
        <v>113</v>
      </c>
      <c r="C10" s="189"/>
      <c r="D10" s="190"/>
      <c r="E10" s="123"/>
      <c r="F10" s="191" t="s">
        <v>114</v>
      </c>
      <c r="G10" s="189"/>
      <c r="H10" s="122"/>
    </row>
    <row r="11" spans="2:8" ht="15.75" thickBot="1" x14ac:dyDescent="0.3">
      <c r="B11" s="124" t="s">
        <v>115</v>
      </c>
      <c r="C11" s="192"/>
      <c r="D11" s="193"/>
      <c r="E11" s="125"/>
      <c r="F11" s="126"/>
      <c r="G11" s="127"/>
      <c r="H11" s="128"/>
    </row>
    <row r="12" spans="2:8" ht="15.75" thickTop="1" x14ac:dyDescent="0.25">
      <c r="B12" s="194" t="s">
        <v>116</v>
      </c>
      <c r="C12" s="196" t="s">
        <v>117</v>
      </c>
      <c r="D12" s="129" t="s">
        <v>118</v>
      </c>
      <c r="E12" s="196" t="s">
        <v>119</v>
      </c>
      <c r="F12" s="196" t="s">
        <v>120</v>
      </c>
      <c r="G12" s="196" t="s">
        <v>121</v>
      </c>
      <c r="H12" s="196" t="s">
        <v>122</v>
      </c>
    </row>
    <row r="13" spans="2:8" ht="15.75" thickBot="1" x14ac:dyDescent="0.3">
      <c r="B13" s="195"/>
      <c r="C13" s="197"/>
      <c r="D13" s="130" t="s">
        <v>123</v>
      </c>
      <c r="E13" s="197"/>
      <c r="F13" s="197"/>
      <c r="G13" s="197"/>
      <c r="H13" s="197"/>
    </row>
    <row r="14" spans="2:8" ht="15.75" thickBot="1" x14ac:dyDescent="0.3">
      <c r="B14" s="198" t="s">
        <v>124</v>
      </c>
      <c r="C14" s="199"/>
      <c r="D14" s="199"/>
      <c r="E14" s="199"/>
      <c r="F14" s="199"/>
      <c r="G14" s="199"/>
      <c r="H14" s="200"/>
    </row>
    <row r="15" spans="2:8" ht="15.75" thickBot="1" x14ac:dyDescent="0.3">
      <c r="B15" s="131"/>
      <c r="C15" s="132"/>
      <c r="D15" s="132"/>
      <c r="E15" s="132"/>
      <c r="F15" s="132"/>
      <c r="G15" s="133"/>
      <c r="H15" s="132"/>
    </row>
    <row r="16" spans="2:8" ht="15.75" thickBot="1" x14ac:dyDescent="0.3">
      <c r="B16" s="131"/>
      <c r="C16" s="132"/>
      <c r="D16" s="132"/>
      <c r="E16" s="132"/>
      <c r="F16" s="132"/>
      <c r="G16" s="133"/>
      <c r="H16" s="132"/>
    </row>
    <row r="17" spans="2:8" ht="15.75" thickBot="1" x14ac:dyDescent="0.3">
      <c r="B17" s="131"/>
      <c r="C17" s="132"/>
      <c r="D17" s="132"/>
      <c r="E17" s="132"/>
      <c r="F17" s="132"/>
      <c r="G17" s="133"/>
      <c r="H17" s="132"/>
    </row>
    <row r="18" spans="2:8" ht="15.75" thickBot="1" x14ac:dyDescent="0.3">
      <c r="B18" s="131"/>
      <c r="C18" s="132"/>
      <c r="D18" s="132"/>
      <c r="E18" s="132"/>
      <c r="F18" s="132"/>
      <c r="G18" s="133"/>
      <c r="H18" s="132"/>
    </row>
    <row r="19" spans="2:8" ht="15.75" thickBot="1" x14ac:dyDescent="0.3">
      <c r="B19" s="131"/>
      <c r="C19" s="132"/>
      <c r="D19" s="132"/>
      <c r="E19" s="132"/>
      <c r="F19" s="132"/>
      <c r="G19" s="133"/>
      <c r="H19" s="132"/>
    </row>
    <row r="20" spans="2:8" ht="15.75" thickBot="1" x14ac:dyDescent="0.3">
      <c r="B20" s="131"/>
      <c r="C20" s="132"/>
      <c r="D20" s="132"/>
      <c r="E20" s="132"/>
      <c r="F20" s="132"/>
      <c r="G20" s="133"/>
      <c r="H20" s="132"/>
    </row>
    <row r="21" spans="2:8" ht="15.75" thickBot="1" x14ac:dyDescent="0.3">
      <c r="B21" s="131"/>
      <c r="C21" s="132"/>
      <c r="D21" s="132"/>
      <c r="E21" s="132"/>
      <c r="F21" s="132"/>
      <c r="G21" s="133"/>
      <c r="H21" s="132"/>
    </row>
    <row r="22" spans="2:8" ht="15.75" thickBot="1" x14ac:dyDescent="0.3">
      <c r="B22" s="134" t="s">
        <v>125</v>
      </c>
      <c r="C22" s="135"/>
      <c r="D22" s="136" t="s">
        <v>126</v>
      </c>
      <c r="E22" s="136" t="s">
        <v>127</v>
      </c>
      <c r="F22" s="137"/>
      <c r="G22" s="138"/>
      <c r="H22" s="139"/>
    </row>
    <row r="23" spans="2:8" ht="15.75" thickBot="1" x14ac:dyDescent="0.3">
      <c r="B23" s="131"/>
      <c r="C23" s="132"/>
      <c r="D23" s="132"/>
      <c r="E23" s="132"/>
      <c r="F23" s="132"/>
      <c r="G23" s="133"/>
      <c r="H23" s="132"/>
    </row>
    <row r="24" spans="2:8" ht="15.75" thickBot="1" x14ac:dyDescent="0.3">
      <c r="B24" s="131"/>
      <c r="C24" s="132"/>
      <c r="D24" s="132"/>
      <c r="E24" s="132"/>
      <c r="F24" s="132"/>
      <c r="G24" s="133"/>
      <c r="H24" s="132"/>
    </row>
    <row r="25" spans="2:8" ht="15.75" thickBot="1" x14ac:dyDescent="0.3">
      <c r="B25" s="131"/>
      <c r="C25" s="132"/>
      <c r="D25" s="132"/>
      <c r="E25" s="132"/>
      <c r="F25" s="132"/>
      <c r="G25" s="133"/>
      <c r="H25" s="132"/>
    </row>
    <row r="26" spans="2:8" ht="15.75" thickBot="1" x14ac:dyDescent="0.3">
      <c r="B26" s="140" t="s">
        <v>128</v>
      </c>
      <c r="C26" s="141" t="s">
        <v>129</v>
      </c>
      <c r="D26" s="142" t="s">
        <v>130</v>
      </c>
      <c r="E26" s="142" t="s">
        <v>131</v>
      </c>
      <c r="F26" s="137"/>
      <c r="G26" s="138"/>
      <c r="H26" s="139"/>
    </row>
    <row r="27" spans="2:8" ht="15.75" thickBot="1" x14ac:dyDescent="0.3">
      <c r="B27" s="131" t="s">
        <v>132</v>
      </c>
      <c r="C27" s="143"/>
      <c r="D27" s="133"/>
      <c r="E27" s="133"/>
      <c r="F27" s="132"/>
      <c r="G27" s="133"/>
      <c r="H27" s="132"/>
    </row>
    <row r="28" spans="2:8" ht="15.75" thickBot="1" x14ac:dyDescent="0.3">
      <c r="B28" s="131" t="s">
        <v>133</v>
      </c>
      <c r="C28" s="143"/>
      <c r="D28" s="133"/>
      <c r="E28" s="133"/>
      <c r="F28" s="132"/>
      <c r="G28" s="133"/>
      <c r="H28" s="132"/>
    </row>
    <row r="29" spans="2:8" ht="15.75" thickBot="1" x14ac:dyDescent="0.3">
      <c r="B29" s="131" t="s">
        <v>134</v>
      </c>
      <c r="C29" s="132"/>
      <c r="D29" s="133"/>
      <c r="E29" s="133"/>
      <c r="F29" s="132"/>
      <c r="G29" s="133"/>
      <c r="H29" s="132"/>
    </row>
    <row r="30" spans="2:8" ht="15.75" thickBot="1" x14ac:dyDescent="0.3">
      <c r="B30" s="131" t="s">
        <v>135</v>
      </c>
      <c r="C30" s="143"/>
      <c r="D30" s="133"/>
      <c r="E30" s="133"/>
      <c r="F30" s="132"/>
      <c r="G30" s="133"/>
      <c r="H30" s="132"/>
    </row>
    <row r="31" spans="2:8" ht="15.75" thickBot="1" x14ac:dyDescent="0.3">
      <c r="B31" s="131" t="s">
        <v>136</v>
      </c>
      <c r="C31" s="143"/>
      <c r="D31" s="144"/>
      <c r="E31" s="145"/>
      <c r="F31" s="132"/>
      <c r="G31" s="133"/>
      <c r="H31" s="132"/>
    </row>
    <row r="32" spans="2:8" ht="15.75" thickBot="1" x14ac:dyDescent="0.3">
      <c r="B32" s="140" t="s">
        <v>137</v>
      </c>
      <c r="C32" s="146" t="s">
        <v>118</v>
      </c>
      <c r="D32" s="201" t="s">
        <v>138</v>
      </c>
      <c r="E32" s="202"/>
      <c r="F32" s="137"/>
      <c r="G32" s="138"/>
      <c r="H32" s="139"/>
    </row>
    <row r="33" spans="2:8" ht="15.75" thickBot="1" x14ac:dyDescent="0.3">
      <c r="B33" s="147"/>
      <c r="C33" s="133"/>
      <c r="D33" s="178"/>
      <c r="E33" s="179"/>
      <c r="F33" s="132"/>
      <c r="G33" s="133"/>
      <c r="H33" s="132"/>
    </row>
    <row r="34" spans="2:8" ht="15.75" thickBot="1" x14ac:dyDescent="0.3">
      <c r="B34" s="148"/>
      <c r="C34" s="133"/>
      <c r="D34" s="178"/>
      <c r="E34" s="179"/>
      <c r="F34" s="132"/>
      <c r="G34" s="133"/>
      <c r="H34" s="132"/>
    </row>
    <row r="35" spans="2:8" ht="15.75" thickBot="1" x14ac:dyDescent="0.3">
      <c r="B35" s="148"/>
      <c r="C35" s="133"/>
      <c r="D35" s="178"/>
      <c r="E35" s="179"/>
      <c r="F35" s="133"/>
      <c r="G35" s="133"/>
      <c r="H35" s="133"/>
    </row>
    <row r="36" spans="2:8" ht="15.75" thickBot="1" x14ac:dyDescent="0.3">
      <c r="B36" s="149"/>
      <c r="C36" s="133"/>
      <c r="D36" s="178"/>
      <c r="E36" s="179"/>
      <c r="F36" s="132"/>
      <c r="G36" s="133"/>
      <c r="H36" s="132"/>
    </row>
    <row r="37" spans="2:8" ht="15.75" thickBot="1" x14ac:dyDescent="0.3">
      <c r="B37" s="149"/>
      <c r="C37" s="133"/>
      <c r="D37" s="178"/>
      <c r="E37" s="179"/>
      <c r="F37" s="132"/>
      <c r="G37" s="133"/>
      <c r="H37" s="132"/>
    </row>
    <row r="38" spans="2:8" ht="15.75" thickBot="1" x14ac:dyDescent="0.3">
      <c r="B38" s="180" t="s">
        <v>139</v>
      </c>
      <c r="C38" s="181"/>
      <c r="D38" s="181"/>
      <c r="E38" s="181"/>
      <c r="F38" s="181"/>
      <c r="G38" s="181"/>
      <c r="H38" s="182"/>
    </row>
    <row r="39" spans="2:8" ht="15.75" thickBot="1" x14ac:dyDescent="0.3">
      <c r="B39" s="183" t="s">
        <v>140</v>
      </c>
      <c r="C39" s="184"/>
      <c r="D39" s="205" t="s">
        <v>118</v>
      </c>
      <c r="E39" s="206"/>
      <c r="F39" s="206"/>
      <c r="G39" s="207"/>
      <c r="H39" s="139" t="s">
        <v>141</v>
      </c>
    </row>
    <row r="40" spans="2:8" ht="15.75" thickBot="1" x14ac:dyDescent="0.3">
      <c r="B40" s="180" t="s">
        <v>142</v>
      </c>
      <c r="C40" s="181"/>
      <c r="D40" s="181"/>
      <c r="E40" s="181"/>
      <c r="F40" s="181"/>
      <c r="G40" s="181"/>
      <c r="H40" s="182"/>
    </row>
    <row r="41" spans="2:8" ht="15.75" thickBot="1" x14ac:dyDescent="0.3">
      <c r="B41" s="208" t="s">
        <v>143</v>
      </c>
      <c r="C41" s="209"/>
      <c r="D41" s="210" t="s">
        <v>118</v>
      </c>
      <c r="E41" s="211"/>
      <c r="F41" s="211"/>
      <c r="G41" s="212"/>
      <c r="H41" s="150" t="s">
        <v>141</v>
      </c>
    </row>
    <row r="42" spans="2:8" ht="15.75" thickBot="1" x14ac:dyDescent="0.3">
      <c r="B42" s="198" t="s">
        <v>144</v>
      </c>
      <c r="C42" s="213"/>
      <c r="D42" s="205" t="s">
        <v>118</v>
      </c>
      <c r="E42" s="206"/>
      <c r="F42" s="206"/>
      <c r="G42" s="207"/>
      <c r="H42" s="139" t="s">
        <v>141</v>
      </c>
    </row>
    <row r="43" spans="2:8" ht="33.75" x14ac:dyDescent="0.25">
      <c r="B43" s="151" t="s">
        <v>145</v>
      </c>
    </row>
    <row r="44" spans="2:8" ht="309.75" customHeight="1" x14ac:dyDescent="0.25">
      <c r="B44" s="203" t="s">
        <v>146</v>
      </c>
      <c r="C44" s="204"/>
      <c r="D44" s="204"/>
      <c r="E44" s="204"/>
      <c r="F44" s="204"/>
      <c r="G44" s="204"/>
      <c r="H44" s="204"/>
    </row>
    <row r="45" spans="2:8" ht="28.5" x14ac:dyDescent="0.25">
      <c r="B45" s="152" t="s">
        <v>147</v>
      </c>
    </row>
    <row r="46" spans="2:8" x14ac:dyDescent="0.25">
      <c r="B46" s="153"/>
    </row>
    <row r="47" spans="2:8" x14ac:dyDescent="0.25">
      <c r="B47" s="152" t="s">
        <v>148</v>
      </c>
    </row>
  </sheetData>
  <mergeCells count="33">
    <mergeCell ref="D32:E32"/>
    <mergeCell ref="D33:E33"/>
    <mergeCell ref="D34:E34"/>
    <mergeCell ref="G12:G13"/>
    <mergeCell ref="B44:H44"/>
    <mergeCell ref="D39:G39"/>
    <mergeCell ref="B41:C41"/>
    <mergeCell ref="D41:G41"/>
    <mergeCell ref="B42:C42"/>
    <mergeCell ref="D42:G42"/>
    <mergeCell ref="B40:H40"/>
    <mergeCell ref="D36:E36"/>
    <mergeCell ref="D37:E37"/>
    <mergeCell ref="B38:H38"/>
    <mergeCell ref="B39:C39"/>
    <mergeCell ref="C9:D9"/>
    <mergeCell ref="F9:G9"/>
    <mergeCell ref="C10:D10"/>
    <mergeCell ref="F10:G10"/>
    <mergeCell ref="C11:D11"/>
    <mergeCell ref="D35:E35"/>
    <mergeCell ref="B12:B13"/>
    <mergeCell ref="C12:C13"/>
    <mergeCell ref="E12:E13"/>
    <mergeCell ref="F12:F13"/>
    <mergeCell ref="H12:H13"/>
    <mergeCell ref="B14:H14"/>
    <mergeCell ref="B8:H8"/>
    <mergeCell ref="B2:H2"/>
    <mergeCell ref="B3:H3"/>
    <mergeCell ref="B5:H5"/>
    <mergeCell ref="B6:H6"/>
    <mergeCell ref="B7:H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11</vt:lpstr>
      <vt:lpstr>Discriminacion y o calculo AU</vt:lpstr>
      <vt:lpstr>'Discriminacion y o calculo AU'!_Toc491738463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Valdes, Diana</cp:lastModifiedBy>
  <dcterms:created xsi:type="dcterms:W3CDTF">2019-04-12T22:39:49Z</dcterms:created>
  <dcterms:modified xsi:type="dcterms:W3CDTF">2019-10-18T20:21:59Z</dcterms:modified>
</cp:coreProperties>
</file>