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I:\NABAUNZA\IPSE 2023\INTERVENTORÍA ZONA NORESTE ÚLTIMO PROCESO\"/>
    </mc:Choice>
  </mc:AlternateContent>
  <bookViews>
    <workbookView xWindow="0" yWindow="0" windowWidth="2370" windowHeight="0"/>
  </bookViews>
  <sheets>
    <sheet name="Hoja1" sheetId="1" r:id="rId1"/>
  </sheets>
  <definedNames>
    <definedName name="_Hlk75282716" localSheetId="0">Hoja1!$A$35</definedName>
    <definedName name="_Hlk75282935" localSheetId="0">Hoja1!$A$57</definedName>
    <definedName name="_Hlk75283050" localSheetId="0">Hoja1!$A$44</definedName>
    <definedName name="_Hlk87184791" localSheetId="0">Hoja1!#REF!</definedName>
    <definedName name="_Hlk87184847" localSheetId="0">Hoja1!#REF!</definedName>
    <definedName name="_Hlk87184906" localSheetId="0">Hoja1!#REF!</definedName>
    <definedName name="_Toc128560930" localSheetId="0">Hoja1!$A$2</definedName>
    <definedName name="_Toc128560931" localSheetId="0">Hoja1!$A$3</definedName>
    <definedName name="_Toc128560932" localSheetId="0">Hoja1!$A$49</definedName>
    <definedName name="_Toc77196961" localSheetId="0">Hoja1!#REF!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242" i="1" l="1"/>
  <c r="C242" i="1"/>
  <c r="E242" i="1" s="1"/>
  <c r="D243" i="1"/>
  <c r="C243" i="1"/>
  <c r="E243" i="1" s="1"/>
  <c r="D239" i="1"/>
  <c r="C239" i="1"/>
  <c r="E239" i="1" s="1"/>
  <c r="B147" i="1" l="1"/>
  <c r="C217" i="1"/>
  <c r="D217" i="1"/>
  <c r="D226" i="1"/>
  <c r="C226" i="1"/>
  <c r="D225" i="1"/>
  <c r="C225" i="1"/>
  <c r="D224" i="1"/>
  <c r="C224" i="1"/>
  <c r="D223" i="1"/>
  <c r="C223" i="1"/>
  <c r="D222" i="1"/>
  <c r="C222" i="1"/>
  <c r="D221" i="1"/>
  <c r="C221" i="1"/>
  <c r="E221" i="1" s="1"/>
  <c r="D220" i="1"/>
  <c r="C220" i="1"/>
  <c r="D219" i="1"/>
  <c r="C219" i="1"/>
  <c r="D218" i="1"/>
  <c r="C218" i="1"/>
  <c r="D216" i="1"/>
  <c r="C216" i="1"/>
  <c r="E216" i="1" s="1"/>
  <c r="D215" i="1"/>
  <c r="C215" i="1"/>
  <c r="D214" i="1"/>
  <c r="C214" i="1"/>
  <c r="E214" i="1" s="1"/>
  <c r="D213" i="1"/>
  <c r="C213" i="1"/>
  <c r="D212" i="1"/>
  <c r="C212" i="1"/>
  <c r="E212" i="1" s="1"/>
  <c r="D211" i="1"/>
  <c r="C211" i="1"/>
  <c r="D210" i="1"/>
  <c r="C210" i="1"/>
  <c r="E210" i="1" s="1"/>
  <c r="D209" i="1"/>
  <c r="C209" i="1"/>
  <c r="D208" i="1"/>
  <c r="C208" i="1"/>
  <c r="C201" i="1"/>
  <c r="D201" i="1"/>
  <c r="C185" i="1"/>
  <c r="D185" i="1"/>
  <c r="C175" i="1"/>
  <c r="D175" i="1"/>
  <c r="D177" i="1"/>
  <c r="C177" i="1"/>
  <c r="D176" i="1"/>
  <c r="C176" i="1"/>
  <c r="D174" i="1"/>
  <c r="C174" i="1"/>
  <c r="E174" i="1" s="1"/>
  <c r="D173" i="1"/>
  <c r="C173" i="1"/>
  <c r="D172" i="1"/>
  <c r="C172" i="1"/>
  <c r="E172" i="1" s="1"/>
  <c r="D171" i="1"/>
  <c r="C171" i="1"/>
  <c r="D170" i="1"/>
  <c r="C170" i="1"/>
  <c r="E170" i="1" s="1"/>
  <c r="D169" i="1"/>
  <c r="C169" i="1"/>
  <c r="D194" i="1"/>
  <c r="C194" i="1"/>
  <c r="D193" i="1"/>
  <c r="C193" i="1"/>
  <c r="D192" i="1"/>
  <c r="C192" i="1"/>
  <c r="D191" i="1"/>
  <c r="C191" i="1"/>
  <c r="D190" i="1"/>
  <c r="C190" i="1"/>
  <c r="D189" i="1"/>
  <c r="C189" i="1"/>
  <c r="D188" i="1"/>
  <c r="C188" i="1"/>
  <c r="D187" i="1"/>
  <c r="C187" i="1"/>
  <c r="D186" i="1"/>
  <c r="C186" i="1"/>
  <c r="D184" i="1"/>
  <c r="C184" i="1"/>
  <c r="D183" i="1"/>
  <c r="C183" i="1"/>
  <c r="D182" i="1"/>
  <c r="C182" i="1"/>
  <c r="D181" i="1"/>
  <c r="C181" i="1"/>
  <c r="D180" i="1"/>
  <c r="C180" i="1"/>
  <c r="D179" i="1"/>
  <c r="C179" i="1"/>
  <c r="D229" i="1"/>
  <c r="C229" i="1"/>
  <c r="D228" i="1"/>
  <c r="C228" i="1"/>
  <c r="D227" i="1"/>
  <c r="C227" i="1"/>
  <c r="D206" i="1"/>
  <c r="C206" i="1"/>
  <c r="D205" i="1"/>
  <c r="C205" i="1"/>
  <c r="D204" i="1"/>
  <c r="C204" i="1"/>
  <c r="D203" i="1"/>
  <c r="C203" i="1"/>
  <c r="D202" i="1"/>
  <c r="C202" i="1"/>
  <c r="D200" i="1"/>
  <c r="C200" i="1"/>
  <c r="D199" i="1"/>
  <c r="C199" i="1"/>
  <c r="D198" i="1"/>
  <c r="C198" i="1"/>
  <c r="D197" i="1"/>
  <c r="C197" i="1"/>
  <c r="D196" i="1"/>
  <c r="C196" i="1"/>
  <c r="D195" i="1"/>
  <c r="C195" i="1"/>
  <c r="D165" i="1"/>
  <c r="C165" i="1"/>
  <c r="D164" i="1"/>
  <c r="C164" i="1"/>
  <c r="D163" i="1"/>
  <c r="C163" i="1"/>
  <c r="D162" i="1"/>
  <c r="C162" i="1"/>
  <c r="D161" i="1"/>
  <c r="C161" i="1"/>
  <c r="D160" i="1"/>
  <c r="C160" i="1"/>
  <c r="D159" i="1"/>
  <c r="C159" i="1"/>
  <c r="D158" i="1"/>
  <c r="C158" i="1"/>
  <c r="D157" i="1"/>
  <c r="C157" i="1"/>
  <c r="D155" i="1"/>
  <c r="C155" i="1"/>
  <c r="D154" i="1"/>
  <c r="C154" i="1"/>
  <c r="D153" i="1"/>
  <c r="C153" i="1"/>
  <c r="D152" i="1"/>
  <c r="C152" i="1"/>
  <c r="D151" i="1"/>
  <c r="C151" i="1"/>
  <c r="E151" i="1" s="1"/>
  <c r="D150" i="1"/>
  <c r="C150" i="1"/>
  <c r="E150" i="1" s="1"/>
  <c r="D149" i="1"/>
  <c r="C149" i="1"/>
  <c r="D148" i="1"/>
  <c r="C148" i="1"/>
  <c r="E148" i="1" s="1"/>
  <c r="D105" i="1"/>
  <c r="C105" i="1"/>
  <c r="E217" i="1" l="1"/>
  <c r="E171" i="1"/>
  <c r="E177" i="1"/>
  <c r="E185" i="1"/>
  <c r="E211" i="1"/>
  <c r="E175" i="1"/>
  <c r="E208" i="1"/>
  <c r="E155" i="1"/>
  <c r="E190" i="1"/>
  <c r="E218" i="1"/>
  <c r="E225" i="1"/>
  <c r="E152" i="1"/>
  <c r="E154" i="1"/>
  <c r="E157" i="1"/>
  <c r="E198" i="1"/>
  <c r="E200" i="1"/>
  <c r="E229" i="1"/>
  <c r="E180" i="1"/>
  <c r="E182" i="1"/>
  <c r="E184" i="1"/>
  <c r="E191" i="1"/>
  <c r="E193" i="1"/>
  <c r="E215" i="1"/>
  <c r="E222" i="1"/>
  <c r="E224" i="1"/>
  <c r="E226" i="1"/>
  <c r="E189" i="1"/>
  <c r="E201" i="1"/>
  <c r="E209" i="1"/>
  <c r="E219" i="1"/>
  <c r="E105" i="1"/>
  <c r="E220" i="1"/>
  <c r="E158" i="1"/>
  <c r="E160" i="1"/>
  <c r="E162" i="1"/>
  <c r="E164" i="1"/>
  <c r="E186" i="1"/>
  <c r="E188" i="1"/>
  <c r="E213" i="1"/>
  <c r="E223" i="1"/>
  <c r="E196" i="1"/>
  <c r="E197" i="1"/>
  <c r="E228" i="1"/>
  <c r="E181" i="1"/>
  <c r="E183" i="1"/>
  <c r="E204" i="1"/>
  <c r="E203" i="1"/>
  <c r="E205" i="1"/>
  <c r="E206" i="1"/>
  <c r="D147" i="1"/>
  <c r="E227" i="1"/>
  <c r="C147" i="1"/>
  <c r="E159" i="1"/>
  <c r="E195" i="1"/>
  <c r="E169" i="1"/>
  <c r="E194" i="1"/>
  <c r="E153" i="1"/>
  <c r="E161" i="1"/>
  <c r="E163" i="1"/>
  <c r="E165" i="1"/>
  <c r="E199" i="1"/>
  <c r="E202" i="1"/>
  <c r="E179" i="1"/>
  <c r="E187" i="1"/>
  <c r="E192" i="1"/>
  <c r="E173" i="1"/>
  <c r="E176" i="1"/>
  <c r="E149" i="1"/>
  <c r="D32" i="1"/>
  <c r="C32" i="1"/>
  <c r="E147" i="1" l="1"/>
  <c r="E32" i="1"/>
  <c r="D234" i="1" l="1"/>
  <c r="D235" i="1"/>
  <c r="D236" i="1"/>
  <c r="D237" i="1"/>
  <c r="D238" i="1"/>
  <c r="D240" i="1"/>
  <c r="D241" i="1"/>
  <c r="D244" i="1"/>
  <c r="D245" i="1"/>
  <c r="D246" i="1"/>
  <c r="D247" i="1"/>
  <c r="D248" i="1"/>
  <c r="D249" i="1"/>
  <c r="C234" i="1"/>
  <c r="C235" i="1"/>
  <c r="C236" i="1"/>
  <c r="C237" i="1"/>
  <c r="C238" i="1"/>
  <c r="C240" i="1"/>
  <c r="C241" i="1"/>
  <c r="C244" i="1"/>
  <c r="C245" i="1"/>
  <c r="C246" i="1"/>
  <c r="C247" i="1"/>
  <c r="C248" i="1"/>
  <c r="C249" i="1"/>
  <c r="E248" i="1" l="1"/>
  <c r="E245" i="1"/>
  <c r="E238" i="1"/>
  <c r="E234" i="1"/>
  <c r="E249" i="1"/>
  <c r="E246" i="1"/>
  <c r="E240" i="1"/>
  <c r="E235" i="1"/>
  <c r="E247" i="1"/>
  <c r="E236" i="1"/>
  <c r="E244" i="1"/>
  <c r="E237" i="1"/>
  <c r="E241" i="1"/>
  <c r="B167" i="1" l="1"/>
  <c r="B124" i="1"/>
  <c r="D135" i="1"/>
  <c r="C135" i="1"/>
  <c r="D134" i="1"/>
  <c r="C134" i="1"/>
  <c r="D133" i="1"/>
  <c r="C133" i="1"/>
  <c r="D132" i="1"/>
  <c r="C132" i="1"/>
  <c r="D131" i="1"/>
  <c r="C131" i="1"/>
  <c r="D130" i="1"/>
  <c r="C130" i="1"/>
  <c r="D129" i="1"/>
  <c r="C129" i="1"/>
  <c r="D128" i="1"/>
  <c r="C128" i="1"/>
  <c r="D127" i="1"/>
  <c r="C127" i="1"/>
  <c r="D126" i="1"/>
  <c r="C126" i="1"/>
  <c r="D125" i="1"/>
  <c r="C125" i="1"/>
  <c r="B115" i="1"/>
  <c r="D140" i="1"/>
  <c r="C140" i="1"/>
  <c r="D139" i="1"/>
  <c r="C139" i="1"/>
  <c r="D138" i="1"/>
  <c r="C138" i="1"/>
  <c r="D137" i="1"/>
  <c r="C137" i="1"/>
  <c r="D136" i="1"/>
  <c r="C136" i="1"/>
  <c r="D122" i="1"/>
  <c r="C122" i="1"/>
  <c r="D121" i="1"/>
  <c r="C121" i="1"/>
  <c r="D120" i="1"/>
  <c r="C120" i="1"/>
  <c r="D119" i="1"/>
  <c r="C119" i="1"/>
  <c r="D118" i="1"/>
  <c r="C118" i="1"/>
  <c r="D117" i="1"/>
  <c r="C117" i="1"/>
  <c r="D116" i="1"/>
  <c r="C116" i="1"/>
  <c r="B108" i="1"/>
  <c r="B64" i="1"/>
  <c r="B49" i="1"/>
  <c r="D92" i="1"/>
  <c r="C92" i="1"/>
  <c r="D91" i="1"/>
  <c r="C91" i="1"/>
  <c r="D90" i="1"/>
  <c r="C90" i="1"/>
  <c r="D89" i="1"/>
  <c r="C89" i="1"/>
  <c r="D88" i="1"/>
  <c r="C88" i="1"/>
  <c r="D87" i="1"/>
  <c r="C87" i="1"/>
  <c r="D86" i="1"/>
  <c r="C86" i="1"/>
  <c r="D85" i="1"/>
  <c r="C85" i="1"/>
  <c r="D84" i="1"/>
  <c r="C84" i="1"/>
  <c r="D83" i="1"/>
  <c r="C83" i="1"/>
  <c r="D82" i="1"/>
  <c r="C82" i="1"/>
  <c r="D81" i="1"/>
  <c r="C81" i="1"/>
  <c r="D80" i="1"/>
  <c r="C80" i="1"/>
  <c r="D79" i="1"/>
  <c r="C79" i="1"/>
  <c r="D78" i="1"/>
  <c r="C78" i="1"/>
  <c r="D77" i="1"/>
  <c r="C77" i="1"/>
  <c r="D76" i="1"/>
  <c r="C76" i="1"/>
  <c r="D75" i="1"/>
  <c r="C75" i="1"/>
  <c r="D74" i="1"/>
  <c r="C74" i="1"/>
  <c r="D73" i="1"/>
  <c r="C73" i="1"/>
  <c r="D72" i="1"/>
  <c r="C72" i="1"/>
  <c r="D71" i="1"/>
  <c r="C71" i="1"/>
  <c r="D70" i="1"/>
  <c r="C70" i="1"/>
  <c r="D69" i="1"/>
  <c r="C69" i="1"/>
  <c r="D68" i="1"/>
  <c r="C68" i="1"/>
  <c r="D67" i="1"/>
  <c r="C67" i="1"/>
  <c r="D66" i="1"/>
  <c r="C66" i="1"/>
  <c r="D65" i="1"/>
  <c r="C65" i="1"/>
  <c r="C62" i="1"/>
  <c r="D62" i="1"/>
  <c r="C63" i="1"/>
  <c r="D63" i="1"/>
  <c r="C93" i="1"/>
  <c r="D93" i="1"/>
  <c r="B5" i="1"/>
  <c r="D33" i="1"/>
  <c r="C33" i="1"/>
  <c r="D31" i="1"/>
  <c r="C31" i="1"/>
  <c r="D30" i="1"/>
  <c r="C30" i="1"/>
  <c r="D29" i="1"/>
  <c r="C29" i="1"/>
  <c r="D28" i="1"/>
  <c r="C28" i="1"/>
  <c r="D27" i="1"/>
  <c r="C27" i="1"/>
  <c r="D26" i="1"/>
  <c r="C26" i="1"/>
  <c r="D25" i="1"/>
  <c r="C25" i="1"/>
  <c r="D24" i="1"/>
  <c r="C24" i="1"/>
  <c r="D23" i="1"/>
  <c r="C23" i="1"/>
  <c r="D22" i="1"/>
  <c r="C22" i="1"/>
  <c r="D21" i="1"/>
  <c r="C21" i="1"/>
  <c r="D20" i="1"/>
  <c r="C20" i="1"/>
  <c r="D19" i="1"/>
  <c r="C19" i="1"/>
  <c r="D18" i="1"/>
  <c r="C18" i="1"/>
  <c r="D17" i="1"/>
  <c r="C17" i="1"/>
  <c r="D16" i="1"/>
  <c r="C16" i="1"/>
  <c r="D15" i="1"/>
  <c r="C15" i="1"/>
  <c r="D14" i="1"/>
  <c r="C14" i="1"/>
  <c r="D13" i="1"/>
  <c r="C13" i="1"/>
  <c r="D12" i="1"/>
  <c r="C12" i="1"/>
  <c r="D11" i="1"/>
  <c r="C11" i="1"/>
  <c r="D10" i="1"/>
  <c r="C10" i="1"/>
  <c r="D9" i="1"/>
  <c r="C9" i="1"/>
  <c r="D8" i="1"/>
  <c r="C8" i="1"/>
  <c r="D7" i="1"/>
  <c r="C7" i="1"/>
  <c r="D6" i="1"/>
  <c r="C6" i="1"/>
  <c r="E116" i="1" l="1"/>
  <c r="E130" i="1"/>
  <c r="E127" i="1"/>
  <c r="E126" i="1"/>
  <c r="E131" i="1"/>
  <c r="C167" i="1"/>
  <c r="D167" i="1"/>
  <c r="E93" i="1"/>
  <c r="E62" i="1"/>
  <c r="E66" i="1"/>
  <c r="E68" i="1"/>
  <c r="E70" i="1"/>
  <c r="E72" i="1"/>
  <c r="E74" i="1"/>
  <c r="E76" i="1"/>
  <c r="E78" i="1"/>
  <c r="E80" i="1"/>
  <c r="E82" i="1"/>
  <c r="E84" i="1"/>
  <c r="E86" i="1"/>
  <c r="E88" i="1"/>
  <c r="E90" i="1"/>
  <c r="E92" i="1"/>
  <c r="E120" i="1"/>
  <c r="E122" i="1"/>
  <c r="E128" i="1"/>
  <c r="E7" i="1"/>
  <c r="E9" i="1"/>
  <c r="E11" i="1"/>
  <c r="E13" i="1"/>
  <c r="E15" i="1"/>
  <c r="E134" i="1"/>
  <c r="E125" i="1"/>
  <c r="C115" i="1"/>
  <c r="E129" i="1"/>
  <c r="E133" i="1"/>
  <c r="E135" i="1"/>
  <c r="B48" i="1"/>
  <c r="E132" i="1"/>
  <c r="D115" i="1"/>
  <c r="E139" i="1"/>
  <c r="E81" i="1"/>
  <c r="E121" i="1"/>
  <c r="E136" i="1"/>
  <c r="E138" i="1"/>
  <c r="E140" i="1"/>
  <c r="E67" i="1"/>
  <c r="E69" i="1"/>
  <c r="E71" i="1"/>
  <c r="E73" i="1"/>
  <c r="E75" i="1"/>
  <c r="E77" i="1"/>
  <c r="E79" i="1"/>
  <c r="E83" i="1"/>
  <c r="E85" i="1"/>
  <c r="E87" i="1"/>
  <c r="E89" i="1"/>
  <c r="E91" i="1"/>
  <c r="E117" i="1"/>
  <c r="E119" i="1"/>
  <c r="E137" i="1"/>
  <c r="E17" i="1"/>
  <c r="E19" i="1"/>
  <c r="E21" i="1"/>
  <c r="E23" i="1"/>
  <c r="E25" i="1"/>
  <c r="E27" i="1"/>
  <c r="E29" i="1"/>
  <c r="E31" i="1"/>
  <c r="E118" i="1"/>
  <c r="E8" i="1"/>
  <c r="E10" i="1"/>
  <c r="E12" i="1"/>
  <c r="E14" i="1"/>
  <c r="E16" i="1"/>
  <c r="E18" i="1"/>
  <c r="E20" i="1"/>
  <c r="E22" i="1"/>
  <c r="E24" i="1"/>
  <c r="E26" i="1"/>
  <c r="E28" i="1"/>
  <c r="E30" i="1"/>
  <c r="E33" i="1"/>
  <c r="E63" i="1"/>
  <c r="E6" i="1"/>
  <c r="E65" i="1"/>
  <c r="B231" i="1"/>
  <c r="B251" i="1" s="1"/>
  <c r="C109" i="1"/>
  <c r="D109" i="1"/>
  <c r="C110" i="1"/>
  <c r="D110" i="1"/>
  <c r="C111" i="1"/>
  <c r="D111" i="1"/>
  <c r="C112" i="1"/>
  <c r="D112" i="1"/>
  <c r="C113" i="1"/>
  <c r="D113" i="1"/>
  <c r="C141" i="1"/>
  <c r="D141" i="1"/>
  <c r="C142" i="1"/>
  <c r="D142" i="1"/>
  <c r="C103" i="1"/>
  <c r="D103" i="1"/>
  <c r="C104" i="1"/>
  <c r="D104" i="1"/>
  <c r="C106" i="1"/>
  <c r="D106" i="1"/>
  <c r="C97" i="1"/>
  <c r="D97" i="1"/>
  <c r="C59" i="1"/>
  <c r="D59" i="1"/>
  <c r="C60" i="1"/>
  <c r="D60" i="1"/>
  <c r="C61" i="1"/>
  <c r="D61" i="1"/>
  <c r="C94" i="1"/>
  <c r="D94" i="1"/>
  <c r="C95" i="1"/>
  <c r="D95" i="1"/>
  <c r="C96" i="1"/>
  <c r="D96" i="1"/>
  <c r="E167" i="1" l="1"/>
  <c r="E115" i="1"/>
  <c r="E95" i="1"/>
  <c r="E109" i="1"/>
  <c r="D108" i="1"/>
  <c r="E113" i="1"/>
  <c r="E111" i="1"/>
  <c r="C108" i="1"/>
  <c r="E61" i="1"/>
  <c r="E59" i="1"/>
  <c r="E106" i="1"/>
  <c r="E112" i="1"/>
  <c r="E110" i="1"/>
  <c r="E94" i="1"/>
  <c r="E97" i="1"/>
  <c r="E104" i="1"/>
  <c r="E96" i="1"/>
  <c r="E60" i="1"/>
  <c r="E103" i="1"/>
  <c r="E142" i="1"/>
  <c r="E141" i="1"/>
  <c r="C54" i="1"/>
  <c r="D54" i="1"/>
  <c r="D53" i="1"/>
  <c r="C55" i="1"/>
  <c r="D57" i="1"/>
  <c r="D101" i="1"/>
  <c r="C102" i="1"/>
  <c r="C143" i="1"/>
  <c r="D144" i="1"/>
  <c r="C145" i="1"/>
  <c r="C233" i="1"/>
  <c r="D51" i="1"/>
  <c r="D50" i="1"/>
  <c r="D34" i="1"/>
  <c r="C35" i="1"/>
  <c r="D36" i="1"/>
  <c r="C37" i="1"/>
  <c r="C38" i="1"/>
  <c r="C40" i="1"/>
  <c r="C41" i="1"/>
  <c r="C42" i="1"/>
  <c r="C43" i="1"/>
  <c r="C44" i="1"/>
  <c r="C45" i="1"/>
  <c r="C46" i="1"/>
  <c r="E54" i="1" l="1"/>
  <c r="E108" i="1"/>
  <c r="D98" i="1"/>
  <c r="D100" i="1"/>
  <c r="C99" i="1"/>
  <c r="D145" i="1"/>
  <c r="E145" i="1" s="1"/>
  <c r="C57" i="1"/>
  <c r="E57" i="1" s="1"/>
  <c r="C144" i="1"/>
  <c r="E144" i="1" s="1"/>
  <c r="D55" i="1"/>
  <c r="E55" i="1" s="1"/>
  <c r="D107" i="1"/>
  <c r="C107" i="1"/>
  <c r="C58" i="1"/>
  <c r="D58" i="1"/>
  <c r="D56" i="1"/>
  <c r="C56" i="1"/>
  <c r="D52" i="1"/>
  <c r="C52" i="1"/>
  <c r="C51" i="1"/>
  <c r="E51" i="1" s="1"/>
  <c r="D102" i="1"/>
  <c r="E102" i="1" s="1"/>
  <c r="C101" i="1"/>
  <c r="E101" i="1" s="1"/>
  <c r="C53" i="1"/>
  <c r="E53" i="1" s="1"/>
  <c r="D233" i="1"/>
  <c r="E233" i="1" s="1"/>
  <c r="D143" i="1"/>
  <c r="C50" i="1"/>
  <c r="D46" i="1"/>
  <c r="E46" i="1" s="1"/>
  <c r="D42" i="1"/>
  <c r="E42" i="1" s="1"/>
  <c r="D38" i="1"/>
  <c r="E38" i="1" s="1"/>
  <c r="C36" i="1"/>
  <c r="E36" i="1" s="1"/>
  <c r="D44" i="1"/>
  <c r="E44" i="1" s="1"/>
  <c r="D40" i="1"/>
  <c r="E40" i="1" s="1"/>
  <c r="C34" i="1"/>
  <c r="D45" i="1"/>
  <c r="E45" i="1" s="1"/>
  <c r="D43" i="1"/>
  <c r="E43" i="1" s="1"/>
  <c r="D41" i="1"/>
  <c r="E41" i="1" s="1"/>
  <c r="D37" i="1"/>
  <c r="E37" i="1" s="1"/>
  <c r="D35" i="1"/>
  <c r="E35" i="1" s="1"/>
  <c r="E56" i="1" l="1"/>
  <c r="E107" i="1"/>
  <c r="E143" i="1"/>
  <c r="E124" i="1" s="1"/>
  <c r="D124" i="1"/>
  <c r="C124" i="1"/>
  <c r="E52" i="1"/>
  <c r="D5" i="1"/>
  <c r="D49" i="1"/>
  <c r="E50" i="1"/>
  <c r="C49" i="1"/>
  <c r="E34" i="1"/>
  <c r="E5" i="1" s="1"/>
  <c r="C5" i="1"/>
  <c r="E58" i="1"/>
  <c r="E231" i="1"/>
  <c r="C100" i="1"/>
  <c r="E100" i="1" s="1"/>
  <c r="D99" i="1"/>
  <c r="D64" i="1" s="1"/>
  <c r="C98" i="1"/>
  <c r="D48" i="1" l="1"/>
  <c r="E99" i="1"/>
  <c r="E49" i="1"/>
  <c r="E98" i="1"/>
  <c r="C64" i="1"/>
  <c r="C48" i="1" s="1"/>
  <c r="C231" i="1"/>
  <c r="D231" i="1"/>
  <c r="D251" i="1" l="1"/>
  <c r="C251" i="1"/>
  <c r="E64" i="1"/>
  <c r="E48" i="1" s="1"/>
  <c r="E251" i="1" s="1"/>
</calcChain>
</file>

<file path=xl/sharedStrings.xml><?xml version="1.0" encoding="utf-8"?>
<sst xmlns="http://schemas.openxmlformats.org/spreadsheetml/2006/main" count="247" uniqueCount="247">
  <si>
    <t>TOTAL</t>
  </si>
  <si>
    <t>Total</t>
  </si>
  <si>
    <t>Calidad</t>
  </si>
  <si>
    <t>Oportunidad</t>
  </si>
  <si>
    <t>Valor del Contrato</t>
  </si>
  <si>
    <t>Valor de Obligación</t>
  </si>
  <si>
    <t>MATRIZ DE EVALUACIÓN DEL CUMPLIMIENTO CONTRACTUAL</t>
  </si>
  <si>
    <r>
      <t>1.</t>
    </r>
    <r>
      <rPr>
        <b/>
        <sz val="7"/>
        <color rgb="FF000000"/>
        <rFont val="Times New Roman"/>
        <family val="1"/>
      </rPr>
      <t xml:space="preserve">  </t>
    </r>
    <r>
      <rPr>
        <b/>
        <sz val="10"/>
        <color rgb="FF000000"/>
        <rFont val="Arial"/>
        <family val="2"/>
      </rPr>
      <t>OBLIGACIONES GENERALES</t>
    </r>
  </si>
  <si>
    <t>1) PERSONAL MÍNIMO REQUERIDO para el desarrollo del objeto contractual, aquel recurso humano que debe cumplirse durante el desarrollo del contrato y que permita dar cumplimiento al plazo contractualmente establecido</t>
  </si>
  <si>
    <t>1) Director de Proyecto</t>
  </si>
  <si>
    <t>2) Residente 1 componente eléctrico</t>
  </si>
  <si>
    <t>3) Residente 2 componente eléctrico</t>
  </si>
  <si>
    <t>4) Residente componente civil</t>
  </si>
  <si>
    <t>5) Profesional ambiental</t>
  </si>
  <si>
    <t>6) Profesional en SST - SISO</t>
  </si>
  <si>
    <t>15. Elaborar la metodología de evaluación para definir el cálculo de avance de los contratos, el cual será aprobado por el supervisor del IPSE.</t>
  </si>
  <si>
    <t>16. Llevar un registro de las novedades, órdenes e instrucciones impartidas durante la ejecución y efectuar las recomendaciones y ajustes necesarios.</t>
  </si>
  <si>
    <t>17. Verificar permanentemente la calidad de la obra, bienes o servicios que se estipulen en los contratos de obra y/o suministro, sujetos de su vigilancia.</t>
  </si>
  <si>
    <t>18. Vigilar el correcto uso de los anticipos en caso de que sean pactados en los contratos sujetos de su vigilancia.</t>
  </si>
  <si>
    <t>20. Llevar un control de las pólizas exigidas en cada uno de los contratos firmados en desarrollo del contrato derivado y remitir copia al IPSE.</t>
  </si>
  <si>
    <t>2. OBLIGACIONES ADMINISTRATIVAS</t>
  </si>
  <si>
    <t>2.1	 Previas al inicio de los contratos objeto de la Interventoría</t>
  </si>
  <si>
    <t>2.2 	Durante la ejecución del contrato objeto de la Interventoría</t>
  </si>
  <si>
    <t>2.3 Posterior a la terminación del Contrato de obra objeto de Interventoría</t>
  </si>
  <si>
    <t>3. OBLIGACIONES JURÍDICAS</t>
  </si>
  <si>
    <t>7.    Demás que de conformidad con la normatividad vigente y con su naturaleza correspondan a la función de Interventoría en lo que a obligaciones jurídicas y legales se refiere.</t>
  </si>
  <si>
    <t>4. OBLIGACIONES TÉCNICAS</t>
  </si>
  <si>
    <t>5. OBLIGACIONES FINANCIERAS Y CONTABLES</t>
  </si>
  <si>
    <t>1.     Garantizar la eficiente y oportuna inversión de los recursos establecidos en los contratos de obra como interventoría.</t>
  </si>
  <si>
    <t>2.     Elaborar junto con el CONTRATISTA DE OBRA las actas de avance en la ejecución.</t>
  </si>
  <si>
    <t xml:space="preserve">3.     Garantizar el seguimiento y cumplimiento del Plan de Inversión de los recursos girados en calidad de Anticipo al CONTRATISTA DE OBRA. </t>
  </si>
  <si>
    <t>4.     Garantizar la Amortización de los recursos girados en calidad de Anticipo de acuerdo a la forma de pago establecido en CONTRATO DE OBRA.</t>
  </si>
  <si>
    <t>5.     Revisar, aprobar y conceptuar, previo cumplimiento de las obligaciones contractuales, sobre las solicitudes de pago formuladas por el CONTRATISTA DE OBRA, con el fin de garantizar el cumplimiento de los requisitos establecidos por EL IPSE y la normatividad vigente.</t>
  </si>
  <si>
    <t>6.     Llevar un registro cronológico de los pagos, ajustes y deducciones efectuadas. Así como de la relación de los documentos que allegue EL CONTRATISTA DE OBRA para tal efecto.</t>
  </si>
  <si>
    <t xml:space="preserve">7.     Realizar el monitoreo, seguimiento y control financiero al CONTRATO DE OBRA, de acuerdo con el cronograma y plan de trabajo, de tal manera qué, si se detectan atrasos e incumplimientos parciales o totales, se requiera oportunamente al CONTRATISTA DE OBRA y se adopte un plan de contingencia adecuado y, de continuar con los mismos, se adopten las medidas pertinentes y/o se inicien las acciones legales a que haya lugar. </t>
  </si>
  <si>
    <t>1. Responder por los resultados de su gestión y por las decisiones técnicas, administrativas y presupuestales tomadas durante el plazo de ejecución del contrato.</t>
  </si>
  <si>
    <t>2. Verificar el cumplimiento de las condiciones administrativas, técnicas, presupuestales, ambientales, de seguridad industrial, legales y sociales.</t>
  </si>
  <si>
    <t>3. Verificar el cumplimiento de la normatividad vigente por parte del CONTRATISTA DE OBRA en la ejecución del contrato y su liquidación.</t>
  </si>
  <si>
    <t>4. Verificar los requerimientos exigidos en cada una de las licencias o permisos dados por las entidades competentes para el desarrollo de los contratos.</t>
  </si>
  <si>
    <t>5. Asegurar que el CONTRATISTA en la ejecución del contrato de obra se ciña a los plazos, presupuesto, términos, especificaciones técnicas y demás condiciones pactadas.</t>
  </si>
  <si>
    <t xml:space="preserve">6. Asegurar el cumplimiento de las Especificaciones Técnicas de Construcción, que forman parte integral de las condiciones del contrato objeto de la presente interventoría.  </t>
  </si>
  <si>
    <t>7.  Mantener permanente comunicación con el CONTRATISTA DE OBRA y con EL Supervisor designado por El IPSE</t>
  </si>
  <si>
    <t>8. Evitar que se generen conflictos entre las partes y adoptar medidas tendientes a solucionar eventuales controversias.</t>
  </si>
  <si>
    <t>9. Velar porque la ejecución del contrato no se interrumpa injustificadamente.</t>
  </si>
  <si>
    <t>10. Certificar el cumplimiento o no de las obligaciones del CONTRATISTA DE OBRA acorde con la realidad de la ejecución contractual, de lo cual se dejará constancia en las Actas de Recibo Total.</t>
  </si>
  <si>
    <t>11. El INTERVENTOR deberá hacer llegar oportunamente los registros y documentos a EL IPSE con el fin de que éste pueda realizar el control correspondiente.</t>
  </si>
  <si>
    <t>12. Contar e implementar con herramientas que permitan desarrollar las actividades necesarias para supervisar y controlar, en tiempo real, la ejecución de los proyectos objeto del presente contrato, de acuerdo con los requerimientos establecidos por la entidad contratante.</t>
  </si>
  <si>
    <t>13. Cumplir y hacer cumplir al CONTRATISTA DE OBRA en lo referente a la afiliación al Sistema General de Seguridad Social (Salud, pensiones y riesgos profesionales), así como el cumplimiento de pago de obligaciones parafiscales de todo el personal a su cargo de acuerdo con lo dispuesto en la ley. Cuando la INTERVENTORÍA establezca que existe incumplimiento en este aspecto por parte del CONTRATISTA DE OBRA informará, en primera instancia al IPSE para efecto de las sanciones previstas por incumplimiento.</t>
  </si>
  <si>
    <t>14. Cumplir y hacer cumplir al CONTRATISTA DE OBRA las obligaciones laborales que se generen con relación al contrato suscrito y la implementación del Programa de Seguridad y Salud Ocupacional elaborado para las obras en cada GRUPO, informando oportunamente los avances y actividades desarrolladas en este tema.</t>
  </si>
  <si>
    <t>19. Dar el visto bueno de los pagos que se deban realizar a través del patrimonio autónomo o fiducia mercantil irrevocable respecto de los contratos sujetos a su vigilancia</t>
  </si>
  <si>
    <t>21. Presentar mensualmente al IPSE un informe de actividades atendiendo los lineamientos establecidos por parte de la entidad, dentro los cinco (5) primeros días del mes siguiente, un informe que contenga la ejecución del proyecto desde el punto de vista administrativo, técnico, jurídico, ambiental, social, financiero y contable, que permita conocer de manera detallada su ejecución, con base en la información que reciban del CONTRATISTA DE OBRA, adjuntando el informe del mismo para su verificación.</t>
  </si>
  <si>
    <t>22. La interventoría deberá brindar respuesta dentro los cinco (5) días calendario siguientes al recibo de las comunicaciones remitidas por parte de las partes del contrato o actores legitimos, de acuerdo a lineamientos establecidos por parte de la entidad.</t>
  </si>
  <si>
    <t>23. Apoyar en la entrega al OR en óptimas condiciones de operación la infraestructura construida a través del contrato de obra.</t>
  </si>
  <si>
    <t>24. Atender todos los requerimientos que le realice el IPSE</t>
  </si>
  <si>
    <t>25. Es deber de la interventoría la vigilancia del contrato de obra, controlar los materiales y sistemas de construcción, colaborar en la solución de todo tipo de problemas que afecten el desarrollo de las obras, proponer cambios de especificaciones, controlar el programa de trabajo aprobado, medir la cantidad de obra, revisar, aprobar y rechazar las actas de trabajo.</t>
  </si>
  <si>
    <t>26. Tener un conocimiento completo y detallado del proyecto; de los estudios previos, pliego de condiciones, de las especificaciones técnicas, y del cronograma de ejecución del contrato de obra</t>
  </si>
  <si>
    <t xml:space="preserve">27. Realizar visita al sitio de la obra, con quien EL IPSE considere, si fuera posible, acompañados con el director de la obra, con el objeto de conocer las características del sitio, la ubicación, las vecindades, los accesos, las áreas de trabajo y de almacenamiento, y todas las condiciones de la obra y aspectos relevantes. </t>
  </si>
  <si>
    <t xml:space="preserve">28. Evaluar el funcionamiento, la calidad, la cantidad y el estado del equipo de la obra, verificar su disponibilidad y exigir el cambio en caso de que sea necesario. </t>
  </si>
  <si>
    <t xml:space="preserve">29. Vigilar el cumplimiento de los cronogramas de ejecución de obra y en general del plazo del proyecto. </t>
  </si>
  <si>
    <t xml:space="preserve">30. Exigir y recibir del CONTRATISTA DE OBRA, para efectos de revisión y control, una programación gráfica de los trabajos y un flujo mensual de fondos. </t>
  </si>
  <si>
    <t>31. Participar en el inicio de la obra y en forma activa en el control de la ejecución.</t>
  </si>
  <si>
    <t xml:space="preserve">32. Recomendar la suspensión de los trabajos que se estén llevando a cabo en forma incorrecta, hasta tanto se cumplan las especificaciones precisadas. </t>
  </si>
  <si>
    <t xml:space="preserve">33. Inspeccionar los trabajos verificando el cumplimiento de las normas técnicas y las especificaciones exigidas. </t>
  </si>
  <si>
    <t>34. El interventor deberá</t>
  </si>
  <si>
    <t xml:space="preserve">a. Solicitar informes, aclaraciones y explicaciones sobre el desarrollo de la ejecución contractual. </t>
  </si>
  <si>
    <t xml:space="preserve">b. Exigir la calidad de los bienes y servicios adquiridos por la entidad, o en su defecto, los exigidos por las normas técnicas obligatorias. </t>
  </si>
  <si>
    <t>c. Hacer seguimiento diario al presupuesto, especificaciones técnicas, alcance y tiempo de ejecución de cada una de las actividades de conformidad con lo establecido en el cronograma, flujo y el plan de trabajo.</t>
  </si>
  <si>
    <t xml:space="preserve">d. Certificar a satisfacción la obra ejecutada a cabalidad. </t>
  </si>
  <si>
    <t>e. Informar a la entidad contratante el incumplimiento del contrato.</t>
  </si>
  <si>
    <t xml:space="preserve">f. Dar cumplimiento a lo preceptuado en la Ley 1474 de 2011 y demás normas que lo modifiquen y adicionen. </t>
  </si>
  <si>
    <t>g. Conocer y aplicar el Manual de Supervisión e Interventoría del IPSE a efecto de informar a la entidad de cualquier situación o circunstancia que potencialmente afecte la normal ejecución del contrato de obra.</t>
  </si>
  <si>
    <t>1. Suscribir conjuntamente con el CONTRATANTE las Actas de Inicio del CONTRATO DE INTERVENTORÍA, como del Acta de Inicio de Obra.</t>
  </si>
  <si>
    <t>2. Verificar y suscribir conjuntamente con el Contratista de Obra la constitución de un fideicomiso o encargo fiduciario para el manejo de los recursos del anticipo.</t>
  </si>
  <si>
    <t>3. Solicitar al Supervisor designado por El IPSE, la documentación e información necesaria para desarrollar adecuadamente la Interventoría.</t>
  </si>
  <si>
    <t xml:space="preserve">4. Revisión, aprobación y seguimiento al Programa de Flujo de Inversión del Anticipo que presente el Contratista de Obra, incluido los documentos soportes que justifiquen su real cumplimiento.  </t>
  </si>
  <si>
    <t>5. Revisar y estudiar los documentos e información que dieron origen al contrato objeto de Interventoría, con el propósito de establecer criterios claros y precisos sobre el alcance del contrato, que le permitan adelantar con efectividad las labores encomendadas, o las aclaraciones del caso.</t>
  </si>
  <si>
    <t xml:space="preserve">6. Revisar detenidamente el CONTRATO DE OBRA objeto de la Interventoría con el fin de enterarse de cada una de las cláusulas contractuales, plazos, y obligaciones del CONTRATISTA. </t>
  </si>
  <si>
    <t>7. Revisar y verificar toda la documentación técnica, legal, ambiental, financiera y de seguridad industrial requerida para la ejecución del proyecto, con el objeto de proponer recomendaciones para poder desarrollar el CONTRATO DE OBRA sin ningún contratiempo.</t>
  </si>
  <si>
    <t xml:space="preserve">8. Las demás que de conformidad con la normatividad vigente y con su naturaleza correspondan a la función de Interventoría en lo que a obligaciones administrativas se refiere. </t>
  </si>
  <si>
    <t xml:space="preserve">9. Verificar que existan las licencias y/o permisos necesarios para la ejecución de las obras, así mismo revisar los requisitos exigidos por las entidades competentes a través de dichos permisos con el fin de garantizar su implementación antes del inicio del contrato. </t>
  </si>
  <si>
    <t xml:space="preserve">10. Exigirle al CONTRATISTA DE OBRA la entrega de los análisis de precios unitarios de las actividades estipuladas en los pliegos de condiciones de la Licitación adelantada por El IPSE. Cabe mencionar, que la información detallada contenida en los análisis de precios unitarios es la base para la aprobación y fijación de los precios unitarios o ítems no previstos que se requieran en el desarrollo del proyecto. </t>
  </si>
  <si>
    <t xml:space="preserve">12. Exigir que el personal propuesto por el CONTRATISTA DE OBRA se encuentre vinculado al mismo mediante contrato de trabajo y/o de prestación de servicios, así como estar afiliado y al día con los pagos al Sistema de Seguridad Social Integral. </t>
  </si>
  <si>
    <t>13. Revisar y verificar que los amparos correspondientes a las garantías suscritas por el CONTRATISTA DE OBRA se hallen conforme lo exigido en el contrato de obra objeto de esta interventoría, para efectos de su presentación y aprobación por parte de la CONTRATANTE. Aprobar la metodología y programación de actividades del CONTRATO DE OBRA. Así mismo, el Programa detallado del recurso humano requerido para la ejecución de los trabajos y el flujo de inversión del contrato, presentados por parte del CONTRATISTA DE OBRA.</t>
  </si>
  <si>
    <t>14. Verificar las condiciones de ejecución de cada proyecto</t>
  </si>
  <si>
    <t>1. Cumplir y hacer cumplir durante el desarrollo del contrato lo establecido en los Pliegos de condiciones y los demás documentos que hacen parte del contrato de obra derivado de la licitación pública IPSE SCYS LP002-2023, referente a los requisitos exigidos de los perfiles profesionales del recurso humano y el tiempo de dedicación de los mismos al contrato, así como el equipo exigido para la ejecución de los trabajos. Además, de ser necesario, podrá exigir el cambio de personal o equipos, siempre y cuando esté de acuerdo con lo establecido en el contrato.</t>
  </si>
  <si>
    <t>2. Sí el CONTRATISTA DE OBRA solicita cambios de personal durante la ejecución del contrato, la Interventoría deberá revisar y aprobar cualquier relevo o cambio en el equipo de trabajo del CONTRATISTA DE OBRA, y verificar que cumpla con lo establecido en los Pliegos de condiciones de la Licitación del contrato de obra, dejar el registro respectivo e informar al IPSE.</t>
  </si>
  <si>
    <t>3. Programar y coordinar con el CONTRATISTA OBRA y el Supervisor designado por El IPSE, las reuniones de seguimiento a la ejecución del contrato. En estas reuniones se presenta el estado de avance del contrato, así como se tratan y analizan temas y problemas relacionados con el desarrollo del proyecto, acordando entre las partes soluciones prácticas y oportunas.</t>
  </si>
  <si>
    <t xml:space="preserve">4. Convocar, cuando se requiera, al ENTE TERRITORIAL a los comités de seguimiento que se desarrollen periódicamente durante la ejecución del Proyecto. Así como también deberá elevar las actas y la demás ayudas de memoria para la correcta inspección del contrato de obra. </t>
  </si>
  <si>
    <t>5. Convocar y liderar la realización de comités técnicos semanales donde se haga seguimiento a los diferentes aspectos de obra sociales, ambientales, técnicos, financieros, SISOMA y comunitarios, el cual estará integrado como mínimo por EL CONTRATISTA DE OBRA Y EL CONTRATISTA DE INTERVENTORÍA.</t>
  </si>
  <si>
    <t>6. Atender y/o responder las observaciones o aclaraciones que solicite el Supervisor designado por El IPSE o quien determine El IPSE, dentro de los tres (3) días hábiles siguientes al requerimiento.</t>
  </si>
  <si>
    <t>7. Suscribir las actas de inicio, manejo y correcta ejecución de los recursos girados en calidad de Anticipo, actas de recibo parcial de obra, seguimiento a los contratos, capacitaciones, suspensión, reinicio, terminación, entrega, recibo final y liquidación, entre otros.</t>
  </si>
  <si>
    <t>8. En caso de que se presente la necesidad de suspender la ejecución del contrato de obra, la interventoría deberá remitir a la Supervisión designada por El IPSE un concepto técnico con los documentos que soportan dicha situación, con el fin de dar sustento fáctico, técnico yo jurídico a la solicitud con el propósito de que el Supervisor manifieste su aval o rechazo, previo análisis de la documentación aportada. En caso afirmativo, el INTERVENTOR deberá diligenciar el acta de suspensión para el contrato de ejecución y para el de Interventoría, simultáneamente y remitirlos al IPSE debidamente diligenciados y suscritos para visto bueno del Supervisor. Una vez resuelta la situación que motivó la suspensión de los contratos, el INTERVENTOR dará aviso al IPSE, y remitirá diligenciadas y suscritas las correspondientes actas de reinicio para visto bueno, junto con la correspondiente modificación de las pólizas.</t>
  </si>
  <si>
    <t>9. Advertir e informar al IPSE cuando el contrato de obra presente un retraso del 5%. En el evento de que se omita el cumplimiento de esta obligación el IPSE dará inicio a las medidas de apremio contempladas en el artículo 86 de la Ley 1474 de 2011.</t>
  </si>
  <si>
    <t>1. Elaborar y suscribir oportunamente las actas de terminación del CONTRATO DE OBRA, dejando las observaciones o salvedades que considere oportunas para garantizar el cumplimiento del objeto del contrato de obra en su totalidad.</t>
  </si>
  <si>
    <t xml:space="preserve">3. Elaborar y suscribir el proyecto de Acta de liquidación del contrato objeto de la Interventoría. No obstante, el IPSE, previo a la suscripción del acta, revisará el documento y requerirá al INTERVENTOR en caso de advertir inconsistencias o discrepancias dentro del documento. </t>
  </si>
  <si>
    <t>4. Garantizar la entrega de los paz y salvos a los que haya lugar según la naturaleza del contrato por parte del CONTRATISTA DE OBRA.</t>
  </si>
  <si>
    <t>10. Realizar seguimiento, monitoreo y control constante al cumplimiento de las obligaciones a cargo del CONTRATISTA DE OBRA, en las condiciones de calidad exigidas atendiendo los cronogramas y tiempos del contrato, para lo cual deberá solicitar informes, aclaraciones y explicaciones sobre el desarrollo de la ejecución contractual, de tal forma que se generen alertas tempranas sobre los aspectos que pueden dificultar, retrasar o afectar la ejecución de las obras en el grupo a supervisar o vigilar.</t>
  </si>
  <si>
    <t>12. Establecer mecanismos ágiles y eficientes para el desarrollo de la INTERVENTORÍA a su cargo.</t>
  </si>
  <si>
    <t xml:space="preserve">13. Llevar y diligenciar de manera detallada una bitácora de las actividades de obra diarias y aportarlas a la supervisión del IPSE dentro del informe de ejecución de actividades mensuales y cuando la entidad lo solicite. </t>
  </si>
  <si>
    <t xml:space="preserve">14. Mantener estricto control en el manejo y cumplimiento de los protocolos de ejecución de obra, en donde se deje constancia de las actividades realizadas por parte del contratista de obra en lo que corresponde a la adquisición de materiales e insumos necesarios para las actividades del contrato de obra, así como las actividades desarrolladas de manera diaria. </t>
  </si>
  <si>
    <t xml:space="preserve">15. Llevar estricto control sobre la correspondencia que se produzca con el CONTRATISTA DE OBRA, durante el desarrollo del CONTRATO, de tal forma que El IPSE cuente con los insumos para intervenir oportunamente frente a las solicitudes presentadas. </t>
  </si>
  <si>
    <t xml:space="preserve">16. Adelantar cualquier otra actuación administrativa necesaria para la correcta administración del CONTRATISTA OBRA. </t>
  </si>
  <si>
    <t xml:space="preserve">17. Estudiar, analizar, conceptuar y absolver de manera oportuna las sugerencias, reclamaciones, peticiones y consultas que presente el CONTRATISTA DE OBRA y emitir un concepto al IPSE para la resolución final de las mismas. Las respuestas deberán estar soportadas y documentadas con la debida justificación técnica, financiera, contable, administrativa y jurídica, según corresponda, pero sin limitarse a estas, en los casos y términos que se soliciten, remitiéndolas al supervisor del contrato designado por el IPSE. </t>
  </si>
  <si>
    <t>18. Elaborar, revisar, suscribir y radicar las actas y demás documentos necesarios para la ejecución del contrato</t>
  </si>
  <si>
    <t>19. Levantar actas de todas las reuniones que se produzcan con ocasión de la ejecución del contrato y entregar copia de la misma a cada uno de los participantes al término de la reunión.</t>
  </si>
  <si>
    <t xml:space="preserve">20. Velar por el oportuno trámite de las solicitudes y peticiones que hagan los particulares o las autoridades en relación con el desarrollo del contrato de obra. </t>
  </si>
  <si>
    <t>21. Recomendar por escrito las acciones necesarias para la mejor ejecución del contrato apuntando a su optimización financiera y técnica.</t>
  </si>
  <si>
    <t>23. Acompañar al IPSE, en los procesos administrativos y judiciales que se lleguen a iniciar en cualquier momento, aún después de liquidado el CONTRATO DE INTERVENTORÍA, y tramitar aquellas actuaciones a que haya lugar.</t>
  </si>
  <si>
    <t>24. Realizar todos y cada uno de los trámites necesarios para que el personal del CONTRATISTA DE OBRA E INTERVENTORÍA porte un documento que lo acredite como tal atendiendo la imagen corporativa del IPSE.</t>
  </si>
  <si>
    <t>25. Cumplir y atender de manera oportuna en los plazos determinados por la supervisión designada del IPSE las instrucciones impartidas.</t>
  </si>
  <si>
    <t>26. Informar al CONTRATANTE cada semana, cuáles han sido las gestiones adelantadas por parte del personal profesional del CONTRATISTA DE OBRA, y por parte del personal del CONTRATISTA DE INTERVENTORÍA, tendientes a solucionar de fondo los inconvenientes que vayan surgiendo durante la ejecución de cada proyecto.</t>
  </si>
  <si>
    <t>27. Poner en conocimiento del IPSE o del Supervisor designado, de manera oportuna en cumplimiento de los plazos establecidos por la supervisión del contrato y los plazos contractuales de todas las comunicaciones que se generen en el ejercicio del Contrato de Interventoría.</t>
  </si>
  <si>
    <t>28. Suministrar de manera oportuna al IPSE toda la base documental que de fe del cumplimiento de su contrato, y del seguimiento y control del contrato objeto de su Interventoría.</t>
  </si>
  <si>
    <t>29. Realizar la revisión de los permisos, licencias y trámites administrativos que se requieran ante las diferentes autoridades administrativas y civiles para la correcta ejecución del objeto del contrato de obra.</t>
  </si>
  <si>
    <t xml:space="preserve">30. Revisar periódicamente la implementación efectiva del plan de acompañamiento social, de acuerdo con las cláusulas contractuales establecidas en el contrato de obra. </t>
  </si>
  <si>
    <t>31. Verificar las actividades realizadas en el plan de acompañamiento social, la vinculación adecuada de personas vulnerables y sus condiciones de trabajo, el cumplimiento de indicadores.</t>
  </si>
  <si>
    <t>32. Revisar y validar las fuentes de verificación remitidas por el CONTRATISTA. Así mismo, canalizará oportunamente hacia El IPSE, las quejas y reclamos que presente la comunidad sobre cada proyecto.</t>
  </si>
  <si>
    <t>33. Participar y asegurar la ejecución de los talleres,  capacitaciones o socializaciones, con las comunidades beneficiadas por parte del CONTRATISTA DE OBRA de acuerdo al Plan de Gestión Social aprobado.</t>
  </si>
  <si>
    <t xml:space="preserve">34. Exigir al CONTRATISTA DE OBRA la implementación del plan de comunicaciones adoptado por el IPSE, que permita establecer canales de comunicación permanente con la comunidad, e informar a la comunidad donde se desarrollarán las obras, sobre el alcance, magnitud, impacto y beneficio de las mismas.  </t>
  </si>
  <si>
    <t xml:space="preserve">35. Suscribir junto con el CONTRATISTA DE OBRA al inicio de las actividades del contrato de obra, un acta de vecindad en donde se verifique el estado inicial del entorno de la obra y un acta de vecindad de cierre de obra con el propósito  de verificar si se generó algún deterioro a propiedades de terceros que se encuentren en la zona de influencia de las obras y las actividades del contrato de obra. Para ello, se requiere adjuntar registros fotográficos y fílmicos de los puntos aledaños a las obras a ejecutar, en donde se pueda apreciar con claridad aquellos puntos de obra que puedan generar agrietamientos o deterioros notables antes del inicio de la obra, con el propósito de realizar una verificación de estos puntos al finalizar las obras y con ello aminorar las posibles o eventuales reclamaciones que puedan llegar a surgir, </t>
  </si>
  <si>
    <t xml:space="preserve">36. Verificar que el CONTRATISTA DE OBRA realice la socialización de las actividades a desarrollar en cumplimiento del objeto de su contrato a las comunidades involucradas antes de iniciar la ejecución de las obras físicas, de conformidad con el PLAN DE GESTIÓN SOCIAL del IPSE. </t>
  </si>
  <si>
    <t>37. Reportar a la supervisión designada por el IPSE los inconvenientes que se presenten en el marco de las socializaciones y las capacitaciones.</t>
  </si>
  <si>
    <t>38. Verificar el cumplimiento de los Planes de Manejo Ambiental, Manejo de Tráfico y de Seguridad Industrial, que permita minimizar los riesgos e impactos que las obras generan tanto en la comunidad como en el medio ambiente.</t>
  </si>
  <si>
    <t>39. Informar por escrito a la supervisión del IPSE, de manera inmediata o a más tardar a los dos (2) días calendario posteriores a la ocurrencia del hecho, los accidentes de trabajo que se presentan en la obra, su análisis y acciones a tomar para que no se vuelvan a presentar.</t>
  </si>
  <si>
    <t>40. Presentar un Informe semanal  el primer día hábil de la semana, en donde se evidencien los aspectos más relevantes de las actividades desarrolladas, según el formato establecido por el IPSE.</t>
  </si>
  <si>
    <t>41. Elaborar y llevar un registro fotográfico y fílmico de manera cronológica del avance de la obra, donde se evidencien el estado del antes, durante y el después, de la zona intervenida.</t>
  </si>
  <si>
    <t>42. Exigir al CONTRATISTA DE OBRA y su equipo de trabajo, el cumplimiento de las normas de seguridad, higiene, salud ocupacional y ambiental que sean aplicables de cada proyecto, y cumplirlas al interior de su equipo de trabajo.</t>
  </si>
  <si>
    <t>43. Las demás que de conformidad con la normatividad vigente y con su naturaleza correspondan a la función de Interventoría en lo que a obligaciones administrativas se refiere.</t>
  </si>
  <si>
    <t xml:space="preserve">2. Elaborar y suscribir el acta de recibo a satisfacción (Acta de entrega y recibo final del objeto contractual) del Contrato de Obra. Nota: Cabe señalar que de conformidad con lo establecido en el artículo 82 la Ley 1474 de 2011, así como en la reiterada jurisprudencia del Consejo de Estado, (…) el INTERVENTOR será responsable tanto del cumplimiento de las obligaciones propias del contrato de interventoría, como de las obligaciones y omisiones que se desprendan del contrato objeto de la interventoría. Por lo que es su deber realizar el análisis y verificación de la documentación que soporta la suscripción del acta de recibo a satisfacción de las obras”. </t>
  </si>
  <si>
    <t>5. Suscribir con el supervisor designado por el IPSE, el acta de liquidación del contrato de interventoría.</t>
  </si>
  <si>
    <t>1.     Verificar y exigir que se otorguen las garantías establecidas, velar por que éstas permanezcan vigentes de acuerdo con las condiciones estipuladas en el contrato.</t>
  </si>
  <si>
    <t>2.     Informar de manera inmediata al IPSE, cuando el CONTRATISTA DE OBRA no realice las ampliaciones de las pólizas, coberturas y amparos establecidos en el contrato de obra, de conformidad con lo preceptuado en el Decreto 1082 de 2015 y demás normas que lo modifiquen o adicionen.</t>
  </si>
  <si>
    <t>3.     Entregar información a la supervisión designada por el IPSE de los incumplimientos que se presenten con ocasión a la ejecución de las actividades del CONTRATO DE OBRA indicando los hechos o circunstancias que lo motivan. Así como también deberá informar de aquellas circunstancias que puedan constituir actos de corrupción tipificados como conductas punibles.</t>
  </si>
  <si>
    <t>4.     Acatar lo establecido en el Manual de Supervisión e Interventoría adoptado por el IPSE,  en lo que corresponde a las funciones del interventor y, en especial, en lo que corresponde a la presentación del informe de incumplimiento en caso de que a ello haya lugar.</t>
  </si>
  <si>
    <t>5.     Emitir concepto sobre la pertinencia de suscribir adiciones, prórrogas, suspensiones, prórroga de las suspensiones o cualquier otra modificación al CONTRATO OBRA, acompañando las justificaciones correspondientes y presentando las recomendaciones y el plan de reacción con medidas efectivas para conjurar las causales que las motivaron. Estas modificaciones deben ser razonables y proporcionales.</t>
  </si>
  <si>
    <t>2.       Verificar y aprobar la localización y replanteo de los trabajos y de sus condiciones técnicas y socio-territoriales para dar inicio a la ejecución del objeto del contrato.</t>
  </si>
  <si>
    <t>3.       Verificar, exigir y controlar permanentemente que el CONTRATISTA DE OBRA cuente con la infraestructura física y el recurso humano suficiente para adelantar la implementación y cumplimiento de los requerimientos exigidos por las entidades competentes a través de las licencias y/o permisos otorgados para el desarrollo del contrato.</t>
  </si>
  <si>
    <t xml:space="preserve">4.       Emitir los conceptos que el IPSE solicite en el marco de la ejecución del contrato de interventoría, dentro de los plazos establecidos por parte de la supervisión designada por la entidad. </t>
  </si>
  <si>
    <t>5.       Garantizar que el CONTRATISTA DE OBRA realice el cerramiento provisional y la señalización requerida para la ejecución de las actividades de las obras por intervenir, de manera tal que se proteja los sitios de construcción del acceso de personas ajenas a los trabajos, evite perturbaciones de tránsito e incomodidades a los vecinos y eventuales accidentes.</t>
  </si>
  <si>
    <t xml:space="preserve">6.       Garantizar que el CONTRATISTA DE OBRA realice el cerramiento total de las obras al finalizar cada jornada de trabajo con el propósito de evitar accidentes con ocasión de las excavaciones. </t>
  </si>
  <si>
    <t>7.       El INTERVENTOR deberá revisar y aprobar el plan de trabajo y la programación para la ejecución del contrato presentados por el CONTRATISTA antes de la suscripción del acta de inicio. El diagrama para realizar el seguimiento deberá ser presentado en Microsoft Proyect que debe contener actividades, costos, recursos, así como se debe identificar la ruta crítica y el camino crítico.</t>
  </si>
  <si>
    <t xml:space="preserve">8.       En caso de que se presenten retrasos en la ejecución de las actividades de obra denominadas como ruta crítica o camino crítico, el INTERVENTOR deberá exigir al CONTRATISTA DE OBRA la implementación y cumplimiento de los planes de contingencia que permitan normalizar el cumplimiento de las actividades y no afectar el plazo establecido para la ejecución de las obras. </t>
  </si>
  <si>
    <t xml:space="preserve">9.       Impartir por escrito las instrucciones y directrices al CONTRATISTA DE OBRA, observando los lineamientos establecidos en el Manual de Supervisión e Interventoría adoptado por el IPSE y de conformidad con la normatividad vigente. </t>
  </si>
  <si>
    <t>11.    Verificar la calibración de equipos de topografía y demás equipos utilizados durante la ejecución de las actividades del contrato de obra.</t>
  </si>
  <si>
    <t>12.    Verificar que los materiales pétreos de obra provengan de canteras debidamente aprobadas por la autoridad competente solicitando al CONTRATISTA DE OBRA los documentos necesarios para este fin.</t>
  </si>
  <si>
    <t>13.    Solicitar la demolición, reconstrucción y reparación de las obras que no cumplan con las calidades y especificaciones técnicas exigidas.</t>
  </si>
  <si>
    <t xml:space="preserve">14.    Aprobar los procedimientos constructivos, de forma tal que sean compatibles, no solo con los requerimientos técnicos necesarios, sino con las disposiciones legales, las normas especiales para la gestión y obtención de las autorizaciones y permisos específicos requeridos para el uso y aprovechamiento de los recursos naturales. En caso que no se dé cumplimiento a lo anterior EL INTERVENTOR podrá ordenar la modificación de los procedimientos o la suspensión de los trabajos. </t>
  </si>
  <si>
    <t>16.    Revisar, estudiar, conceptuar y aprobar los planos récord y manuales de operación y mantenimiento de obras y equipos elaborados por el CONTRATISTA OBRA.</t>
  </si>
  <si>
    <t>17.    Realizar de manera conjunta con el CONTRATISTA DE OBRA las mediciones de cantidades de obra, registrándolas de manera ordenada y clara en bitácora.</t>
  </si>
  <si>
    <t>18.    Tomar las acciones que sean pertinentes y necesarias con el fin que el CONTRATISTA DE OBRA cumpla con los equipos y en las cantidades ofrecidas.</t>
  </si>
  <si>
    <t xml:space="preserve">19.    Hacer cumplir la implementación de los frentes de trabajo, incluidos por el CONTRATISTA DE OBRA en su oferta, además de aquellos necesarios para la óptima ejecución del proyecto dentro del plazo establecido y verificar que el CONTRATISTA DE OBRA cumpla con esto. </t>
  </si>
  <si>
    <t>20.    Verificar que el CONTRATISTA DE OBRA adelante los monitoreos ambientales (agua, aire, ruido, inventarios) a que haya lugar estipulados en el PMA, o frente al trámite, solicitud y requerimiento de permiso ambiental; cuando aplique.</t>
  </si>
  <si>
    <t>21.    Las demás actuaciones que de conformidad con la normatividad vigente y con su naturaleza.</t>
  </si>
  <si>
    <t>8.     Efectuar el balance presupuestal de ejecución del contrato para efectos de la liquidación del mismo.</t>
  </si>
  <si>
    <t>9.     Revisar y garantizar que el informe financiero presentado por el contratista de obra contenga como minimo:</t>
  </si>
  <si>
    <t xml:space="preserve">a) Valor del contrato de obra, </t>
  </si>
  <si>
    <t xml:space="preserve">b) Valor girado en calidad de ANTICIPO por parte del IPSE, </t>
  </si>
  <si>
    <t xml:space="preserve">c) Valor reintegrado si hubo lugar a ello, </t>
  </si>
  <si>
    <t xml:space="preserve">d) Valor de los rendimientos financieros brutos, </t>
  </si>
  <si>
    <t xml:space="preserve">e) Valor pagado por concepto de ejecución del contrato, </t>
  </si>
  <si>
    <t xml:space="preserve">f) Saldo por pagar en virtud del contrato, </t>
  </si>
  <si>
    <t xml:space="preserve">g) Saldo en caja del ANTICIPO </t>
  </si>
  <si>
    <t>h) Adjuntar todos los documentos soporte de las transacciones</t>
  </si>
  <si>
    <t>10.   Revisar y garantizar la consignación, por parte de la fiducia contratada por el contratista de obra, dentro de los primeros diez (10) días hábiles posteriores al cierre del mes en el que fueron generados, los rendimientos financieros brutos que generen los valores del ANTICIPO y los recursos que no estén amparando obligaciones. El soporte de la transacción por parte de la fiducia, debe remitirse al supervisor del contrato con soporte SEBRA con copia al correo ipse@ipse.gov.co, como a la Interventoría, identificando el número contrato que origina la respectiva consignación a la DTN.</t>
  </si>
  <si>
    <t>6. PRODUCTOS DE INTERVENTORÍA</t>
  </si>
  <si>
    <t>a.     Informe ejecutivo</t>
  </si>
  <si>
    <t xml:space="preserve">b.     Informe técnico </t>
  </si>
  <si>
    <t xml:space="preserve">c.     Acta parcial y balance presupuestal </t>
  </si>
  <si>
    <t>d.     Actas de vecindad (cuando aplique)</t>
  </si>
  <si>
    <t xml:space="preserve">e.     Avance de cada una de las actividades programadas con base en la Curva S. </t>
  </si>
  <si>
    <t>f.      Memoria de cálculo de las actividades ejecutadas durante el mes</t>
  </si>
  <si>
    <t>g.     Relación de planos</t>
  </si>
  <si>
    <t xml:space="preserve">h.     Registros fotográficos. </t>
  </si>
  <si>
    <t>i.       Videos o renders del avance de cada proyecto</t>
  </si>
  <si>
    <t xml:space="preserve">j.       Resultados de los ensayos de materiales y demás pruebas realizadas. </t>
  </si>
  <si>
    <t>k.     Calibración y control de equipos</t>
  </si>
  <si>
    <t xml:space="preserve">l.       Fotocopia de la bitácora o libro de obra. </t>
  </si>
  <si>
    <t xml:space="preserve">m.   Resumen de las actividades realizadas en el mes, análisis y recomendaciones. </t>
  </si>
  <si>
    <t>n.     Informe de control topográfico</t>
  </si>
  <si>
    <t xml:space="preserve">o.     Relación del personal empleado en la ejecución de cada Proyecto. </t>
  </si>
  <si>
    <t xml:space="preserve">p.     Informe de seguridad industrial. </t>
  </si>
  <si>
    <t xml:space="preserve">q.     Informe de manejo ambiental. </t>
  </si>
  <si>
    <t xml:space="preserve">r.      Informe de gestión social. </t>
  </si>
  <si>
    <t>t.      Relación de correspondencia</t>
  </si>
  <si>
    <t xml:space="preserve">u.     Actas de seguimiento al contrato y/o actas de reuniones en el desarrollo de cada Proyecto </t>
  </si>
  <si>
    <t>v.     Acreditación que se encuentra al día en el pago de aportes parafiscales relativos al Sistema de Seguridad Social Integral, así como los propios al Servicio Nacional de Aprendizaje - SENA, Instituto Colombiano de Bienestar Familiar – ICBF y las cajas de compensación familiar, cuando corresponda</t>
  </si>
  <si>
    <t>1.     Informes semanales. En el informe semanal de interventoría se presenta la información específica tanto del contrato de interventoría como del contrato objeto de la interventoría, el seguimiento y control de la programación del contrato, plan de trabajo y flujo de inversión, la cual debe ser consistente con el plazo establecido en el mismo.</t>
  </si>
  <si>
    <t>a.     Hitos críticos de la curva S</t>
  </si>
  <si>
    <t xml:space="preserve">b.     Indicadores Financiero </t>
  </si>
  <si>
    <t>c.     Indicadores Físicos</t>
  </si>
  <si>
    <t>d.     Situaciones problemáticas</t>
  </si>
  <si>
    <t>e.     Plan de Acción</t>
  </si>
  <si>
    <t>f.      Actividades Desarrolladas durante la semana (Ambiental, social, técnica, administrativa, etc)</t>
  </si>
  <si>
    <t>g.     Actividades programadas para la siguiente semana</t>
  </si>
  <si>
    <t>h.     Comentarios y recomendaciones de la Interventoría</t>
  </si>
  <si>
    <t>i.      Registro Fotográfico</t>
  </si>
  <si>
    <t>3.     Actas contractuales.</t>
  </si>
  <si>
    <t>4.     Actas de pago parcial.</t>
  </si>
  <si>
    <t>5.     Acta de terminación.</t>
  </si>
  <si>
    <t>6.     Acta de entrega y recibo final.</t>
  </si>
  <si>
    <t>7.     Acta de liquidación.</t>
  </si>
  <si>
    <t>8.     Informe ejecutivo y los demás que se requieran por parte de la Contratante a través del supervisor designado.</t>
  </si>
  <si>
    <t>9.     Informe Final. La Interventoría entregará, al terminar los trabajos, un informe final, cuyo contenido será, como mínimo, el siguiente:</t>
  </si>
  <si>
    <t>a.     Aspectos contractuales relevantes.</t>
  </si>
  <si>
    <t>b.     Breve descripción de los trabajos.</t>
  </si>
  <si>
    <t>c.     Ejecución de los trabajos (Período de ejecución, frentes de trabajo).</t>
  </si>
  <si>
    <t xml:space="preserve">d.     Balance económico del contrato </t>
  </si>
  <si>
    <t>e.     Planos, figuras y cuadros representativos del desarrollo de los trabajos.</t>
  </si>
  <si>
    <t>f.      Descripción de los procedimientos utilizados e innovaciones tecnológicas empleadas.</t>
  </si>
  <si>
    <t>g.     Recomendaciones sobre cambios en especificaciones, planos, diseños y soluciones dadas a los problemas más comunes que se presentaron durante el desarrollo del contrato.</t>
  </si>
  <si>
    <t>h.     Manual de mantenimiento con video de mantenimiento preventivo a los equipos instalados con las respectivas garantías de calidad y correcto funcionamiento. El manual deberá indicar cómo funcionan, y cuál debe ser el mantenimiento de las obras ejecutadas incluyendo redes, así como de los equipos e instalaciones, el cual debe ser entregado por el contratista encargados de la ejecución de las obras y aprobado por la interventoría.</t>
  </si>
  <si>
    <t>i.       Copia de la bitácora de obra y registro fotográfico.</t>
  </si>
  <si>
    <t>j.       Resultados de los ensayos de laboratorio.</t>
  </si>
  <si>
    <t>k.     Informe sobre las pólizas y garantías exigidas.</t>
  </si>
  <si>
    <t>l.       Cronograma final de cada proyecto, en cual se muestre todas las incidencias del mismo.</t>
  </si>
  <si>
    <t>m.   Revisión de los paz y salvo, por todo concepto, expedidos por los subcontratistas en relación con las obligaciones de los contratistas.</t>
  </si>
  <si>
    <t>n.     La evaluación del porcentaje de población vulnerable utilizada en la ejecución, así como la mano de obra no calificada.</t>
  </si>
  <si>
    <t>o.     El resumen final de cada proyecto supervisado, las cantidades de obra ejecutadas, los suministros supervisados y el informe de control presupuestal del proyecto.</t>
  </si>
  <si>
    <t xml:space="preserve">p.     Planos record original </t>
  </si>
  <si>
    <t>q.     Informe final de control topográfico</t>
  </si>
  <si>
    <t xml:space="preserve">r.      Relación del personal empleado en la ejecución de cada Proyecto. </t>
  </si>
  <si>
    <t xml:space="preserve">s.     Informe final de seguridad industrial. </t>
  </si>
  <si>
    <t xml:space="preserve">t.      Informe final de manejo ambiental. </t>
  </si>
  <si>
    <t xml:space="preserve">u.     Informe final de gestión social. </t>
  </si>
  <si>
    <t>v.     Remisión de las Pólizas actualizadas del contratista y de la interventoría.</t>
  </si>
  <si>
    <t>7. EQUIPO MÍNIMO DE TRABAJO</t>
  </si>
  <si>
    <t>7) Profesional Social 1</t>
  </si>
  <si>
    <t>8) Profesional Social 2</t>
  </si>
  <si>
    <t>9) Profesional de apoyo</t>
  </si>
  <si>
    <t>10) Inspector de Interventoría 1</t>
  </si>
  <si>
    <t>11) Inspector de Interventoría 2</t>
  </si>
  <si>
    <t>12) Inspector de Interventoría 3</t>
  </si>
  <si>
    <t>13) Profesional de Costos y Presupuesto</t>
  </si>
  <si>
    <t xml:space="preserve">14) Comisión de Topografía compuesta por Un (1) Topógrafo y Un (1) Cadenero </t>
  </si>
  <si>
    <t>15) Contador</t>
  </si>
  <si>
    <t>16) Asesor Jurídico</t>
  </si>
  <si>
    <t>17) Mensajería</t>
  </si>
  <si>
    <t>OBLIGACIONES DEL CONTRATISTA DE INTERVENTORÍA GRUPO NORTE</t>
  </si>
  <si>
    <t xml:space="preserve">11. Revisar y aprobar, previo a la suscripción del acta de inicio del CONTRATO DE OBRA las hojas de vida del equipo de trabajo presentado por el CONTRATISTA DE OBRA, según GRUPO NORTE a adjudicar, de conformidad con lo establecido en el contrato de obra y los demás documentos y anexos que hacen parte integral del contrato. Para el efecto deberá revisar la formación académica y las certificaciones de experiencia general y específica de conformidad con los criterios y metodología establecida en los Pliegos de Condiciones que dieron origen al contrato objeto de Interventoría. Obligación que deberá realizarse dentro de los cinco (5) días calendario siguiente a la suscripción del contrato objeto de la interventoría. </t>
  </si>
  <si>
    <t>11. Acopiar de manera ordenada en medio físico y en medio magnético la documentación producida en la ejecución del  GRUPO NORTE, de tal manera que El IPSE tenga acceso a la misma en cualquier momento. Para estos efectos debe llevar un expediente del contrato que esté completo, actualizado y que cumpla las normas en materia de archivo.</t>
  </si>
  <si>
    <t xml:space="preserve">22. Atender oportunamente durante la etapa contractual y post contractual del CONTRATO DE INTERVENTORÍA, las solicitudes que le formule El IPSE en procesos administrativos y/o judiciales y/o socio-territoriales, según el caso, que se lleguen a adelantar con ocasión de la ejecución del GRUPO NORTE. </t>
  </si>
  <si>
    <t>6.     Proyectar las actas de terminación, de recibo a satisfacción de ejecución del proyecto para el GRUPO NORTE, así como el acta de entrega al IPSE y las demás actas necesarias en el marco del CONTRATO DE OBRA.</t>
  </si>
  <si>
    <t>1.       Conocer previamente a la iniciación de los contratos, la localización de las áreas de influencia de los proyectos que correspondan al GRUPO NORTE.</t>
  </si>
  <si>
    <t>10.    Aprobar los laboratorios donde se llevarán a cabo los ensayos de acuerdo a las necesidades del GRUPO NORTE, los cuáles deben ser certificados.</t>
  </si>
  <si>
    <t>15.    Verificar la instalación de las vallas por el contratista de obra GRUPO NORTE, en las condiciones y cantidades exigidas por El IPSE, las cuales, deberán actualizarse y permanecer legibles durante todo el plazo de ejecución del CONTRATO DE OBRA.</t>
  </si>
  <si>
    <t>2.     Informes mensuales. La Interventoría presentará mensualmente un informe en donde se consigne el trabajo ejecutado en ese mes, el cual refleje adecuadamente el avance del GRUPO NORTE, índices de gestión mensual y estado de avance con respecto a lo programado para las diferentes etapas del proyecto. Como mínimo deberá incluir:</t>
  </si>
  <si>
    <t xml:space="preserve">s.     Conclusiones y recomendaciones sobre el avance o atrasos de la ejecución de los Proyecto de acuerdo al GRUPO NORTE.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</si>
</sst>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6" formatCode="&quot;$&quot;\ #,##0;[Red]\-&quot;$&quot;\ #,##0"/>
    <numFmt numFmtId="44" formatCode="_-&quot;$&quot;\ * #,##0.00_-;\-&quot;$&quot;\ * #,##0.00_-;_-&quot;$&quot;\ * &quot;-&quot;??_-;_-@_-"/>
    <numFmt numFmtId="164" formatCode="_-[$$-240A]\ * #,##0.00_-;\-[$$-240A]\ * #,##0.00_-;_-[$$-240A]\ * &quot;-&quot;??_-;_-@_-"/>
  </numFmts>
  <fonts count="11" x14ac:knownFonts="1">
    <font>
      <sz val="11"/>
      <color theme="1"/>
      <name val="Calibri"/>
      <family val="2"/>
      <scheme val="minor"/>
    </font>
    <font>
      <sz val="11"/>
      <color theme="1"/>
      <name val="Calibri"/>
      <family val="2"/>
      <scheme val="minor"/>
    </font>
    <font>
      <b/>
      <sz val="11"/>
      <color theme="1"/>
      <name val="Calibri"/>
      <family val="2"/>
      <scheme val="minor"/>
    </font>
    <font>
      <b/>
      <sz val="10"/>
      <color theme="1"/>
      <name val="Arial"/>
      <family val="2"/>
    </font>
    <font>
      <b/>
      <sz val="10"/>
      <color rgb="FF000000"/>
      <name val="Arial"/>
      <family val="2"/>
    </font>
    <font>
      <b/>
      <sz val="7"/>
      <color rgb="FF000000"/>
      <name val="Times New Roman"/>
      <family val="1"/>
    </font>
    <font>
      <sz val="10"/>
      <color rgb="FF000000"/>
      <name val="Arial"/>
      <family val="2"/>
    </font>
    <font>
      <sz val="10"/>
      <color theme="1"/>
      <name val="Arial"/>
      <family val="2"/>
    </font>
    <font>
      <sz val="11"/>
      <color theme="1"/>
      <name val="Arial"/>
      <family val="2"/>
    </font>
    <font>
      <b/>
      <sz val="11"/>
      <color theme="1"/>
      <name val="Arial"/>
      <family val="2"/>
    </font>
    <font>
      <sz val="11"/>
      <color theme="0"/>
      <name val="Calibri"/>
      <family val="2"/>
      <scheme val="minor"/>
    </font>
  </fonts>
  <fills count="4">
    <fill>
      <patternFill patternType="none"/>
    </fill>
    <fill>
      <patternFill patternType="gray125"/>
    </fill>
    <fill>
      <patternFill patternType="solid">
        <fgColor theme="9" tint="0.79998168889431442"/>
        <bgColor indexed="64"/>
      </patternFill>
    </fill>
    <fill>
      <patternFill patternType="solid">
        <fgColor theme="0"/>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51">
    <xf numFmtId="0" fontId="0" fillId="0" borderId="0" xfId="0"/>
    <xf numFmtId="0" fontId="0" fillId="0" borderId="1" xfId="0" applyBorder="1"/>
    <xf numFmtId="0" fontId="7" fillId="0" borderId="1" xfId="0" applyFont="1" applyBorder="1" applyAlignment="1">
      <alignment horizontal="justify" vertical="center"/>
    </xf>
    <xf numFmtId="0" fontId="2" fillId="2" borderId="1" xfId="0" applyFont="1" applyFill="1" applyBorder="1" applyAlignment="1">
      <alignment horizontal="center"/>
    </xf>
    <xf numFmtId="0" fontId="3" fillId="2" borderId="1" xfId="0" applyFont="1" applyFill="1" applyBorder="1" applyAlignment="1">
      <alignment horizontal="center"/>
    </xf>
    <xf numFmtId="0" fontId="2" fillId="2" borderId="1" xfId="0" applyFont="1" applyFill="1" applyBorder="1" applyAlignment="1">
      <alignment horizontal="center" vertical="center"/>
    </xf>
    <xf numFmtId="0" fontId="4" fillId="2" borderId="1" xfId="0" applyFont="1" applyFill="1" applyBorder="1" applyAlignment="1">
      <alignment horizontal="center" vertical="center"/>
    </xf>
    <xf numFmtId="164" fontId="2" fillId="2" borderId="1" xfId="1" applyNumberFormat="1" applyFont="1" applyFill="1" applyBorder="1" applyAlignment="1">
      <alignment horizontal="right" vertical="center"/>
    </xf>
    <xf numFmtId="164" fontId="0" fillId="0" borderId="1" xfId="1" applyNumberFormat="1" applyFont="1" applyBorder="1"/>
    <xf numFmtId="9" fontId="2" fillId="2" borderId="1" xfId="2" applyFont="1" applyFill="1" applyBorder="1" applyAlignment="1">
      <alignment horizontal="center" vertical="center"/>
    </xf>
    <xf numFmtId="9" fontId="0" fillId="0" borderId="1" xfId="2" applyFont="1" applyBorder="1"/>
    <xf numFmtId="9" fontId="2" fillId="2" borderId="1" xfId="2" applyFont="1" applyFill="1" applyBorder="1" applyAlignment="1">
      <alignment horizontal="center"/>
    </xf>
    <xf numFmtId="0" fontId="0" fillId="0" borderId="4" xfId="0" applyBorder="1"/>
    <xf numFmtId="0" fontId="0" fillId="0" borderId="5" xfId="0" applyBorder="1"/>
    <xf numFmtId="0" fontId="0" fillId="0" borderId="6" xfId="0" applyBorder="1"/>
    <xf numFmtId="6" fontId="2" fillId="0" borderId="7" xfId="0" applyNumberFormat="1" applyFont="1" applyBorder="1"/>
    <xf numFmtId="0" fontId="0" fillId="0" borderId="3" xfId="0" applyBorder="1"/>
    <xf numFmtId="0" fontId="0" fillId="0" borderId="9" xfId="0" applyBorder="1"/>
    <xf numFmtId="10" fontId="2" fillId="2" borderId="1" xfId="2" applyNumberFormat="1" applyFont="1" applyFill="1" applyBorder="1" applyAlignment="1">
      <alignment horizontal="center" vertical="center"/>
    </xf>
    <xf numFmtId="0" fontId="7" fillId="0" borderId="1" xfId="0" applyFont="1" applyFill="1" applyBorder="1" applyAlignment="1">
      <alignment horizontal="justify" vertical="center"/>
    </xf>
    <xf numFmtId="0" fontId="8" fillId="0" borderId="1" xfId="0" applyFont="1" applyFill="1" applyBorder="1" applyAlignment="1">
      <alignment horizontal="justify" vertical="center"/>
    </xf>
    <xf numFmtId="0" fontId="9" fillId="2" borderId="1" xfId="0" applyFont="1" applyFill="1" applyBorder="1" applyAlignment="1">
      <alignment horizontal="center" vertical="center"/>
    </xf>
    <xf numFmtId="164" fontId="0" fillId="0" borderId="10" xfId="1" applyNumberFormat="1" applyFont="1" applyBorder="1" applyAlignment="1">
      <alignment horizontal="right" vertical="center"/>
    </xf>
    <xf numFmtId="10" fontId="0" fillId="0" borderId="10" xfId="2" applyNumberFormat="1" applyFont="1" applyFill="1" applyBorder="1" applyAlignment="1">
      <alignment horizontal="right" vertical="center"/>
    </xf>
    <xf numFmtId="10" fontId="0" fillId="0" borderId="10" xfId="2" applyNumberFormat="1" applyFont="1" applyFill="1" applyBorder="1" applyAlignment="1">
      <alignment horizontal="right" vertical="center"/>
    </xf>
    <xf numFmtId="10" fontId="0" fillId="0" borderId="1" xfId="2" applyNumberFormat="1" applyFont="1" applyFill="1" applyBorder="1" applyAlignment="1">
      <alignment horizontal="right" vertical="center"/>
    </xf>
    <xf numFmtId="164" fontId="0" fillId="0" borderId="1" xfId="1" applyNumberFormat="1" applyFont="1" applyFill="1" applyBorder="1" applyAlignment="1">
      <alignment horizontal="right" vertical="center"/>
    </xf>
    <xf numFmtId="0" fontId="7" fillId="0" borderId="1" xfId="0" applyFont="1" applyBorder="1" applyAlignment="1">
      <alignment horizontal="left" vertical="center" indent="3"/>
    </xf>
    <xf numFmtId="10" fontId="0" fillId="0" borderId="10" xfId="2" applyNumberFormat="1" applyFont="1" applyBorder="1" applyAlignment="1">
      <alignment horizontal="right" vertical="center"/>
    </xf>
    <xf numFmtId="10" fontId="0" fillId="0" borderId="1" xfId="2" applyNumberFormat="1" applyFont="1" applyBorder="1" applyAlignment="1">
      <alignment horizontal="right" vertical="center"/>
    </xf>
    <xf numFmtId="164" fontId="0" fillId="0" borderId="1" xfId="1" applyNumberFormat="1" applyFont="1" applyBorder="1" applyAlignment="1">
      <alignment horizontal="right" vertical="center"/>
    </xf>
    <xf numFmtId="9" fontId="0" fillId="0" borderId="1" xfId="2" applyFont="1" applyBorder="1" applyAlignment="1">
      <alignment horizontal="right" vertical="center"/>
    </xf>
    <xf numFmtId="164" fontId="2" fillId="2" borderId="1" xfId="2" applyNumberFormat="1" applyFont="1" applyFill="1" applyBorder="1" applyAlignment="1">
      <alignment horizontal="center"/>
    </xf>
    <xf numFmtId="0" fontId="3" fillId="2" borderId="1" xfId="0" applyFont="1" applyFill="1" applyBorder="1" applyAlignment="1">
      <alignment horizontal="left"/>
    </xf>
    <xf numFmtId="0" fontId="6" fillId="0" borderId="1" xfId="0" applyFont="1" applyBorder="1" applyAlignment="1">
      <alignment horizontal="left" vertical="center" wrapText="1" indent="2"/>
    </xf>
    <xf numFmtId="0" fontId="7" fillId="0" borderId="1" xfId="0" applyFont="1" applyBorder="1" applyAlignment="1">
      <alignment horizontal="left" vertical="center" wrapText="1" indent="2"/>
    </xf>
    <xf numFmtId="0" fontId="7" fillId="0" borderId="1" xfId="0" applyFont="1" applyFill="1" applyBorder="1" applyAlignment="1">
      <alignment horizontal="left" vertical="center" wrapText="1" indent="2"/>
    </xf>
    <xf numFmtId="10" fontId="0" fillId="0" borderId="10" xfId="2" applyNumberFormat="1" applyFont="1" applyFill="1" applyBorder="1" applyAlignment="1">
      <alignment vertical="center"/>
    </xf>
    <xf numFmtId="164" fontId="0" fillId="0" borderId="10" xfId="1" applyNumberFormat="1" applyFont="1" applyFill="1" applyBorder="1" applyAlignment="1">
      <alignment vertical="center"/>
    </xf>
    <xf numFmtId="0" fontId="7" fillId="3" borderId="1" xfId="0" applyFont="1" applyFill="1" applyBorder="1" applyAlignment="1">
      <alignment horizontal="left" vertical="center" wrapText="1" indent="2"/>
    </xf>
    <xf numFmtId="0" fontId="8" fillId="0" borderId="1" xfId="0" applyFont="1" applyFill="1" applyBorder="1" applyAlignment="1">
      <alignment horizontal="left" vertical="center" wrapText="1" indent="2"/>
    </xf>
    <xf numFmtId="10" fontId="1" fillId="2" borderId="1" xfId="2" applyNumberFormat="1" applyFont="1" applyFill="1" applyBorder="1" applyAlignment="1">
      <alignment horizontal="center" vertical="center"/>
    </xf>
    <xf numFmtId="164" fontId="1" fillId="2" borderId="1" xfId="1" applyNumberFormat="1" applyFont="1" applyFill="1" applyBorder="1" applyAlignment="1">
      <alignment horizontal="right" vertical="center"/>
    </xf>
    <xf numFmtId="0" fontId="7" fillId="0" borderId="1" xfId="0" applyFont="1" applyFill="1" applyBorder="1" applyAlignment="1">
      <alignment horizontal="left" vertical="center" wrapText="1"/>
    </xf>
    <xf numFmtId="0" fontId="7" fillId="0" borderId="1" xfId="0" applyFont="1" applyFill="1" applyBorder="1" applyAlignment="1">
      <alignment horizontal="left" vertical="center" wrapText="1" indent="3"/>
    </xf>
    <xf numFmtId="9" fontId="10" fillId="0" borderId="8" xfId="2" applyFont="1" applyBorder="1"/>
    <xf numFmtId="0" fontId="2" fillId="2" borderId="2" xfId="0" applyFont="1" applyFill="1" applyBorder="1" applyAlignment="1">
      <alignment horizontal="center"/>
    </xf>
    <xf numFmtId="0" fontId="2" fillId="2" borderId="8" xfId="0" applyFont="1" applyFill="1" applyBorder="1" applyAlignment="1">
      <alignment horizontal="center"/>
    </xf>
    <xf numFmtId="0" fontId="2" fillId="2" borderId="3" xfId="0" applyFont="1" applyFill="1" applyBorder="1" applyAlignment="1">
      <alignment horizontal="center"/>
    </xf>
    <xf numFmtId="0" fontId="2" fillId="2" borderId="5" xfId="0" applyFont="1" applyFill="1" applyBorder="1" applyAlignment="1">
      <alignment horizontal="center" vertical="center"/>
    </xf>
    <xf numFmtId="0" fontId="2" fillId="2" borderId="6" xfId="0" applyFont="1" applyFill="1" applyBorder="1" applyAlignment="1">
      <alignment horizontal="center" vertical="center"/>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51"/>
  <sheetViews>
    <sheetView tabSelected="1" view="pageBreakPreview" zoomScale="85" zoomScaleNormal="85" zoomScaleSheetLayoutView="85" workbookViewId="0">
      <selection activeCell="A255" sqref="A255"/>
    </sheetView>
  </sheetViews>
  <sheetFormatPr baseColWidth="10" defaultRowHeight="15" x14ac:dyDescent="0.25"/>
  <cols>
    <col min="1" max="1" width="108.5703125" customWidth="1"/>
    <col min="2" max="3" width="10.85546875" customWidth="1"/>
    <col min="4" max="4" width="11.5703125" customWidth="1"/>
    <col min="5" max="5" width="18.85546875" customWidth="1"/>
  </cols>
  <sheetData>
    <row r="1" spans="1:5" x14ac:dyDescent="0.25">
      <c r="A1" s="46" t="s">
        <v>6</v>
      </c>
      <c r="B1" s="47"/>
      <c r="C1" s="47"/>
      <c r="D1" s="47"/>
      <c r="E1" s="48"/>
    </row>
    <row r="2" spans="1:5" x14ac:dyDescent="0.25">
      <c r="A2" s="12"/>
      <c r="B2" s="17"/>
      <c r="C2" s="45">
        <v>0.5</v>
      </c>
      <c r="D2" s="45">
        <v>0.5</v>
      </c>
      <c r="E2" s="16"/>
    </row>
    <row r="3" spans="1:5" x14ac:dyDescent="0.25">
      <c r="A3" s="13"/>
      <c r="B3" s="14"/>
      <c r="C3" s="49" t="s">
        <v>4</v>
      </c>
      <c r="D3" s="50"/>
      <c r="E3" s="15">
        <v>833691750</v>
      </c>
    </row>
    <row r="4" spans="1:5" x14ac:dyDescent="0.25">
      <c r="A4" s="21" t="s">
        <v>237</v>
      </c>
      <c r="B4" s="5" t="s">
        <v>1</v>
      </c>
      <c r="C4" s="5" t="s">
        <v>2</v>
      </c>
      <c r="D4" s="5" t="s">
        <v>3</v>
      </c>
      <c r="E4" s="5" t="s">
        <v>5</v>
      </c>
    </row>
    <row r="5" spans="1:5" x14ac:dyDescent="0.25">
      <c r="A5" s="6" t="s">
        <v>7</v>
      </c>
      <c r="B5" s="18">
        <f>SUM(B6:B47)</f>
        <v>4.9999999999999975E-2</v>
      </c>
      <c r="C5" s="18">
        <f t="shared" ref="C5:D5" si="0">SUM(C6:C47)</f>
        <v>2.4999999999999988E-2</v>
      </c>
      <c r="D5" s="18">
        <f t="shared" si="0"/>
        <v>2.4999999999999988E-2</v>
      </c>
      <c r="E5" s="7">
        <f>SUM(E6:E47)</f>
        <v>41684587.500000022</v>
      </c>
    </row>
    <row r="6" spans="1:5" ht="25.5" x14ac:dyDescent="0.25">
      <c r="A6" s="2" t="s">
        <v>35</v>
      </c>
      <c r="B6" s="29">
        <v>1.4E-3</v>
      </c>
      <c r="C6" s="29">
        <f>+B6*$C$2</f>
        <v>6.9999999999999999E-4</v>
      </c>
      <c r="D6" s="29">
        <f>+B6*$D$2</f>
        <v>6.9999999999999999E-4</v>
      </c>
      <c r="E6" s="30">
        <f>+C6*$E$3+D6*$E$3</f>
        <v>1167168.45</v>
      </c>
    </row>
    <row r="7" spans="1:5" ht="25.5" x14ac:dyDescent="0.25">
      <c r="A7" s="2" t="s">
        <v>36</v>
      </c>
      <c r="B7" s="29">
        <v>1.4E-3</v>
      </c>
      <c r="C7" s="29">
        <f t="shared" ref="C7:C33" si="1">+B7*$C$2</f>
        <v>6.9999999999999999E-4</v>
      </c>
      <c r="D7" s="29">
        <f t="shared" ref="D7:D33" si="2">+B7*$D$2</f>
        <v>6.9999999999999999E-4</v>
      </c>
      <c r="E7" s="30">
        <f t="shared" ref="E7:E46" si="3">+C7*$E$3+D7*$E$3</f>
        <v>1167168.45</v>
      </c>
    </row>
    <row r="8" spans="1:5" ht="25.5" x14ac:dyDescent="0.25">
      <c r="A8" s="2" t="s">
        <v>37</v>
      </c>
      <c r="B8" s="29">
        <v>1.4E-3</v>
      </c>
      <c r="C8" s="29">
        <f t="shared" si="1"/>
        <v>6.9999999999999999E-4</v>
      </c>
      <c r="D8" s="29">
        <f t="shared" si="2"/>
        <v>6.9999999999999999E-4</v>
      </c>
      <c r="E8" s="30">
        <f t="shared" si="3"/>
        <v>1167168.45</v>
      </c>
    </row>
    <row r="9" spans="1:5" ht="25.5" x14ac:dyDescent="0.25">
      <c r="A9" s="2" t="s">
        <v>38</v>
      </c>
      <c r="B9" s="29">
        <v>1.4E-3</v>
      </c>
      <c r="C9" s="29">
        <f t="shared" si="1"/>
        <v>6.9999999999999999E-4</v>
      </c>
      <c r="D9" s="29">
        <f t="shared" si="2"/>
        <v>6.9999999999999999E-4</v>
      </c>
      <c r="E9" s="30">
        <f t="shared" si="3"/>
        <v>1167168.45</v>
      </c>
    </row>
    <row r="10" spans="1:5" ht="25.5" x14ac:dyDescent="0.25">
      <c r="A10" s="2" t="s">
        <v>39</v>
      </c>
      <c r="B10" s="29">
        <v>1.6000000000000001E-3</v>
      </c>
      <c r="C10" s="29">
        <f t="shared" si="1"/>
        <v>8.0000000000000004E-4</v>
      </c>
      <c r="D10" s="29">
        <f t="shared" si="2"/>
        <v>8.0000000000000004E-4</v>
      </c>
      <c r="E10" s="30">
        <f t="shared" si="3"/>
        <v>1333906.8</v>
      </c>
    </row>
    <row r="11" spans="1:5" ht="25.5" x14ac:dyDescent="0.25">
      <c r="A11" s="2" t="s">
        <v>40</v>
      </c>
      <c r="B11" s="29">
        <v>1.6000000000000001E-3</v>
      </c>
      <c r="C11" s="29">
        <f t="shared" si="1"/>
        <v>8.0000000000000004E-4</v>
      </c>
      <c r="D11" s="29">
        <f t="shared" si="2"/>
        <v>8.0000000000000004E-4</v>
      </c>
      <c r="E11" s="30">
        <f t="shared" si="3"/>
        <v>1333906.8</v>
      </c>
    </row>
    <row r="12" spans="1:5" x14ac:dyDescent="0.25">
      <c r="A12" s="2" t="s">
        <v>41</v>
      </c>
      <c r="B12" s="29">
        <v>1.4E-3</v>
      </c>
      <c r="C12" s="29">
        <f t="shared" si="1"/>
        <v>6.9999999999999999E-4</v>
      </c>
      <c r="D12" s="29">
        <f t="shared" si="2"/>
        <v>6.9999999999999999E-4</v>
      </c>
      <c r="E12" s="30">
        <f t="shared" si="3"/>
        <v>1167168.45</v>
      </c>
    </row>
    <row r="13" spans="1:5" x14ac:dyDescent="0.25">
      <c r="A13" s="2" t="s">
        <v>42</v>
      </c>
      <c r="B13" s="29">
        <v>1.4E-3</v>
      </c>
      <c r="C13" s="29">
        <f t="shared" si="1"/>
        <v>6.9999999999999999E-4</v>
      </c>
      <c r="D13" s="29">
        <f t="shared" si="2"/>
        <v>6.9999999999999999E-4</v>
      </c>
      <c r="E13" s="30">
        <f t="shared" si="3"/>
        <v>1167168.45</v>
      </c>
    </row>
    <row r="14" spans="1:5" x14ac:dyDescent="0.25">
      <c r="A14" s="2" t="s">
        <v>43</v>
      </c>
      <c r="B14" s="29">
        <v>1.6000000000000001E-3</v>
      </c>
      <c r="C14" s="29">
        <f t="shared" si="1"/>
        <v>8.0000000000000004E-4</v>
      </c>
      <c r="D14" s="29">
        <f t="shared" si="2"/>
        <v>8.0000000000000004E-4</v>
      </c>
      <c r="E14" s="30">
        <f t="shared" si="3"/>
        <v>1333906.8</v>
      </c>
    </row>
    <row r="15" spans="1:5" ht="25.5" x14ac:dyDescent="0.25">
      <c r="A15" s="2" t="s">
        <v>44</v>
      </c>
      <c r="B15" s="29">
        <v>1.8E-3</v>
      </c>
      <c r="C15" s="29">
        <f t="shared" si="1"/>
        <v>8.9999999999999998E-4</v>
      </c>
      <c r="D15" s="29">
        <f t="shared" si="2"/>
        <v>8.9999999999999998E-4</v>
      </c>
      <c r="E15" s="30">
        <f t="shared" si="3"/>
        <v>1500645.15</v>
      </c>
    </row>
    <row r="16" spans="1:5" ht="25.5" x14ac:dyDescent="0.25">
      <c r="A16" s="2" t="s">
        <v>45</v>
      </c>
      <c r="B16" s="29">
        <v>1.6000000000000001E-3</v>
      </c>
      <c r="C16" s="29">
        <f t="shared" si="1"/>
        <v>8.0000000000000004E-4</v>
      </c>
      <c r="D16" s="29">
        <f t="shared" si="2"/>
        <v>8.0000000000000004E-4</v>
      </c>
      <c r="E16" s="30">
        <f t="shared" si="3"/>
        <v>1333906.8</v>
      </c>
    </row>
    <row r="17" spans="1:5" ht="38.25" x14ac:dyDescent="0.25">
      <c r="A17" s="2" t="s">
        <v>46</v>
      </c>
      <c r="B17" s="29">
        <v>1.6000000000000001E-3</v>
      </c>
      <c r="C17" s="29">
        <f t="shared" si="1"/>
        <v>8.0000000000000004E-4</v>
      </c>
      <c r="D17" s="29">
        <f t="shared" si="2"/>
        <v>8.0000000000000004E-4</v>
      </c>
      <c r="E17" s="30">
        <f t="shared" si="3"/>
        <v>1333906.8</v>
      </c>
    </row>
    <row r="18" spans="1:5" ht="63.75" x14ac:dyDescent="0.25">
      <c r="A18" s="2" t="s">
        <v>47</v>
      </c>
      <c r="B18" s="29">
        <v>1.6000000000000001E-3</v>
      </c>
      <c r="C18" s="29">
        <f t="shared" si="1"/>
        <v>8.0000000000000004E-4</v>
      </c>
      <c r="D18" s="29">
        <f t="shared" si="2"/>
        <v>8.0000000000000004E-4</v>
      </c>
      <c r="E18" s="30">
        <f t="shared" si="3"/>
        <v>1333906.8</v>
      </c>
    </row>
    <row r="19" spans="1:5" ht="38.25" x14ac:dyDescent="0.25">
      <c r="A19" s="2" t="s">
        <v>48</v>
      </c>
      <c r="B19" s="29">
        <v>1.6000000000000001E-3</v>
      </c>
      <c r="C19" s="29">
        <f t="shared" si="1"/>
        <v>8.0000000000000004E-4</v>
      </c>
      <c r="D19" s="29">
        <f t="shared" si="2"/>
        <v>8.0000000000000004E-4</v>
      </c>
      <c r="E19" s="30">
        <f t="shared" si="3"/>
        <v>1333906.8</v>
      </c>
    </row>
    <row r="20" spans="1:5" ht="25.5" x14ac:dyDescent="0.25">
      <c r="A20" s="2" t="s">
        <v>15</v>
      </c>
      <c r="B20" s="29">
        <v>1.6000000000000001E-3</v>
      </c>
      <c r="C20" s="29">
        <f t="shared" si="1"/>
        <v>8.0000000000000004E-4</v>
      </c>
      <c r="D20" s="29">
        <f t="shared" si="2"/>
        <v>8.0000000000000004E-4</v>
      </c>
      <c r="E20" s="30">
        <f t="shared" si="3"/>
        <v>1333906.8</v>
      </c>
    </row>
    <row r="21" spans="1:5" ht="25.5" x14ac:dyDescent="0.25">
      <c r="A21" s="2" t="s">
        <v>16</v>
      </c>
      <c r="B21" s="29">
        <v>1.6000000000000001E-3</v>
      </c>
      <c r="C21" s="29">
        <f t="shared" si="1"/>
        <v>8.0000000000000004E-4</v>
      </c>
      <c r="D21" s="29">
        <f t="shared" si="2"/>
        <v>8.0000000000000004E-4</v>
      </c>
      <c r="E21" s="30">
        <f t="shared" si="3"/>
        <v>1333906.8</v>
      </c>
    </row>
    <row r="22" spans="1:5" ht="25.5" x14ac:dyDescent="0.25">
      <c r="A22" s="2" t="s">
        <v>17</v>
      </c>
      <c r="B22" s="29">
        <v>1.6000000000000001E-3</v>
      </c>
      <c r="C22" s="29">
        <f t="shared" si="1"/>
        <v>8.0000000000000004E-4</v>
      </c>
      <c r="D22" s="29">
        <f t="shared" si="2"/>
        <v>8.0000000000000004E-4</v>
      </c>
      <c r="E22" s="30">
        <f t="shared" si="3"/>
        <v>1333906.8</v>
      </c>
    </row>
    <row r="23" spans="1:5" x14ac:dyDescent="0.25">
      <c r="A23" s="2" t="s">
        <v>18</v>
      </c>
      <c r="B23" s="29">
        <v>1.4E-3</v>
      </c>
      <c r="C23" s="29">
        <f t="shared" si="1"/>
        <v>6.9999999999999999E-4</v>
      </c>
      <c r="D23" s="29">
        <f t="shared" si="2"/>
        <v>6.9999999999999999E-4</v>
      </c>
      <c r="E23" s="30">
        <f t="shared" si="3"/>
        <v>1167168.45</v>
      </c>
    </row>
    <row r="24" spans="1:5" ht="25.5" x14ac:dyDescent="0.25">
      <c r="A24" s="2" t="s">
        <v>49</v>
      </c>
      <c r="B24" s="29">
        <v>1.4E-3</v>
      </c>
      <c r="C24" s="29">
        <f t="shared" si="1"/>
        <v>6.9999999999999999E-4</v>
      </c>
      <c r="D24" s="29">
        <f t="shared" si="2"/>
        <v>6.9999999999999999E-4</v>
      </c>
      <c r="E24" s="30">
        <f t="shared" si="3"/>
        <v>1167168.45</v>
      </c>
    </row>
    <row r="25" spans="1:5" ht="25.5" x14ac:dyDescent="0.25">
      <c r="A25" s="2" t="s">
        <v>19</v>
      </c>
      <c r="B25" s="29">
        <v>1.4E-3</v>
      </c>
      <c r="C25" s="29">
        <f t="shared" si="1"/>
        <v>6.9999999999999999E-4</v>
      </c>
      <c r="D25" s="29">
        <f t="shared" si="2"/>
        <v>6.9999999999999999E-4</v>
      </c>
      <c r="E25" s="30">
        <f t="shared" si="3"/>
        <v>1167168.45</v>
      </c>
    </row>
    <row r="26" spans="1:5" ht="63.75" x14ac:dyDescent="0.25">
      <c r="A26" s="19" t="s">
        <v>50</v>
      </c>
      <c r="B26" s="29">
        <v>1.4E-3</v>
      </c>
      <c r="C26" s="29">
        <f t="shared" si="1"/>
        <v>6.9999999999999999E-4</v>
      </c>
      <c r="D26" s="29">
        <f t="shared" si="2"/>
        <v>6.9999999999999999E-4</v>
      </c>
      <c r="E26" s="30">
        <f t="shared" si="3"/>
        <v>1167168.45</v>
      </c>
    </row>
    <row r="27" spans="1:5" ht="38.25" x14ac:dyDescent="0.25">
      <c r="A27" s="2" t="s">
        <v>51</v>
      </c>
      <c r="B27" s="29">
        <v>1.4E-3</v>
      </c>
      <c r="C27" s="29">
        <f t="shared" si="1"/>
        <v>6.9999999999999999E-4</v>
      </c>
      <c r="D27" s="29">
        <f t="shared" si="2"/>
        <v>6.9999999999999999E-4</v>
      </c>
      <c r="E27" s="30">
        <f t="shared" si="3"/>
        <v>1167168.45</v>
      </c>
    </row>
    <row r="28" spans="1:5" x14ac:dyDescent="0.25">
      <c r="A28" s="2" t="s">
        <v>52</v>
      </c>
      <c r="B28" s="29">
        <v>1.4E-3</v>
      </c>
      <c r="C28" s="29">
        <f t="shared" si="1"/>
        <v>6.9999999999999999E-4</v>
      </c>
      <c r="D28" s="29">
        <f t="shared" si="2"/>
        <v>6.9999999999999999E-4</v>
      </c>
      <c r="E28" s="30">
        <f t="shared" si="3"/>
        <v>1167168.45</v>
      </c>
    </row>
    <row r="29" spans="1:5" x14ac:dyDescent="0.25">
      <c r="A29" s="2" t="s">
        <v>53</v>
      </c>
      <c r="B29" s="29">
        <v>1.4E-3</v>
      </c>
      <c r="C29" s="29">
        <f t="shared" si="1"/>
        <v>6.9999999999999999E-4</v>
      </c>
      <c r="D29" s="29">
        <f t="shared" si="2"/>
        <v>6.9999999999999999E-4</v>
      </c>
      <c r="E29" s="30">
        <f t="shared" si="3"/>
        <v>1167168.45</v>
      </c>
    </row>
    <row r="30" spans="1:5" ht="51" x14ac:dyDescent="0.25">
      <c r="A30" s="2" t="s">
        <v>54</v>
      </c>
      <c r="B30" s="29">
        <v>1.4E-3</v>
      </c>
      <c r="C30" s="29">
        <f t="shared" si="1"/>
        <v>6.9999999999999999E-4</v>
      </c>
      <c r="D30" s="29">
        <f t="shared" si="2"/>
        <v>6.9999999999999999E-4</v>
      </c>
      <c r="E30" s="30">
        <f t="shared" si="3"/>
        <v>1167168.45</v>
      </c>
    </row>
    <row r="31" spans="1:5" ht="25.5" x14ac:dyDescent="0.25">
      <c r="A31" s="2" t="s">
        <v>55</v>
      </c>
      <c r="B31" s="29">
        <v>1.4E-3</v>
      </c>
      <c r="C31" s="29">
        <f t="shared" si="1"/>
        <v>6.9999999999999999E-4</v>
      </c>
      <c r="D31" s="29">
        <f t="shared" si="2"/>
        <v>6.9999999999999999E-4</v>
      </c>
      <c r="E31" s="30">
        <f t="shared" si="3"/>
        <v>1167168.45</v>
      </c>
    </row>
    <row r="32" spans="1:5" ht="38.25" x14ac:dyDescent="0.25">
      <c r="A32" s="2" t="s">
        <v>56</v>
      </c>
      <c r="B32" s="29">
        <v>1.4E-3</v>
      </c>
      <c r="C32" s="29">
        <f t="shared" ref="C32" si="4">+B32*$C$2</f>
        <v>6.9999999999999999E-4</v>
      </c>
      <c r="D32" s="29">
        <f t="shared" ref="D32" si="5">+B32*$D$2</f>
        <v>6.9999999999999999E-4</v>
      </c>
      <c r="E32" s="30">
        <f t="shared" ref="E32" si="6">+C32*$E$3+D32*$E$3</f>
        <v>1167168.45</v>
      </c>
    </row>
    <row r="33" spans="1:5" ht="25.5" x14ac:dyDescent="0.25">
      <c r="A33" s="2" t="s">
        <v>57</v>
      </c>
      <c r="B33" s="29">
        <v>1.4E-3</v>
      </c>
      <c r="C33" s="29">
        <f t="shared" si="1"/>
        <v>6.9999999999999999E-4</v>
      </c>
      <c r="D33" s="29">
        <f t="shared" si="2"/>
        <v>6.9999999999999999E-4</v>
      </c>
      <c r="E33" s="30">
        <f t="shared" si="3"/>
        <v>1167168.45</v>
      </c>
    </row>
    <row r="34" spans="1:5" x14ac:dyDescent="0.25">
      <c r="A34" s="2" t="s">
        <v>58</v>
      </c>
      <c r="B34" s="29">
        <v>1.4E-3</v>
      </c>
      <c r="C34" s="29">
        <f>+B34*$C$2</f>
        <v>6.9999999999999999E-4</v>
      </c>
      <c r="D34" s="29">
        <f>+B34*$D$2</f>
        <v>6.9999999999999999E-4</v>
      </c>
      <c r="E34" s="30">
        <f t="shared" si="3"/>
        <v>1167168.45</v>
      </c>
    </row>
    <row r="35" spans="1:5" ht="25.5" x14ac:dyDescent="0.25">
      <c r="A35" s="2" t="s">
        <v>59</v>
      </c>
      <c r="B35" s="29">
        <v>1.4E-3</v>
      </c>
      <c r="C35" s="29">
        <f t="shared" ref="C35:C46" si="7">+B35*$C$2</f>
        <v>6.9999999999999999E-4</v>
      </c>
      <c r="D35" s="29">
        <f t="shared" ref="D35:D46" si="8">+B35*$D$2</f>
        <v>6.9999999999999999E-4</v>
      </c>
      <c r="E35" s="30">
        <f t="shared" si="3"/>
        <v>1167168.45</v>
      </c>
    </row>
    <row r="36" spans="1:5" x14ac:dyDescent="0.25">
      <c r="A36" s="2" t="s">
        <v>60</v>
      </c>
      <c r="B36" s="29">
        <v>1.4E-3</v>
      </c>
      <c r="C36" s="29">
        <f t="shared" si="7"/>
        <v>6.9999999999999999E-4</v>
      </c>
      <c r="D36" s="29">
        <f t="shared" si="8"/>
        <v>6.9999999999999999E-4</v>
      </c>
      <c r="E36" s="30">
        <f t="shared" si="3"/>
        <v>1167168.45</v>
      </c>
    </row>
    <row r="37" spans="1:5" ht="25.5" x14ac:dyDescent="0.25">
      <c r="A37" s="2" t="s">
        <v>61</v>
      </c>
      <c r="B37" s="29">
        <v>1.4E-3</v>
      </c>
      <c r="C37" s="29">
        <f t="shared" si="7"/>
        <v>6.9999999999999999E-4</v>
      </c>
      <c r="D37" s="29">
        <f t="shared" si="8"/>
        <v>6.9999999999999999E-4</v>
      </c>
      <c r="E37" s="30">
        <f t="shared" si="3"/>
        <v>1167168.45</v>
      </c>
    </row>
    <row r="38" spans="1:5" x14ac:dyDescent="0.25">
      <c r="A38" s="2" t="s">
        <v>62</v>
      </c>
      <c r="B38" s="29">
        <v>1.4E-3</v>
      </c>
      <c r="C38" s="29">
        <f t="shared" si="7"/>
        <v>6.9999999999999999E-4</v>
      </c>
      <c r="D38" s="29">
        <f t="shared" si="8"/>
        <v>6.9999999999999999E-4</v>
      </c>
      <c r="E38" s="30">
        <f t="shared" si="3"/>
        <v>1167168.45</v>
      </c>
    </row>
    <row r="39" spans="1:5" x14ac:dyDescent="0.25">
      <c r="A39" s="2" t="s">
        <v>63</v>
      </c>
      <c r="B39" s="29"/>
      <c r="C39" s="29"/>
      <c r="D39" s="29"/>
      <c r="E39" s="30"/>
    </row>
    <row r="40" spans="1:5" x14ac:dyDescent="0.25">
      <c r="A40" s="35" t="s">
        <v>64</v>
      </c>
      <c r="B40" s="29">
        <v>2.0000000000000001E-4</v>
      </c>
      <c r="C40" s="29">
        <f t="shared" si="7"/>
        <v>1E-4</v>
      </c>
      <c r="D40" s="29">
        <f t="shared" si="8"/>
        <v>1E-4</v>
      </c>
      <c r="E40" s="30">
        <f t="shared" si="3"/>
        <v>166738.35</v>
      </c>
    </row>
    <row r="41" spans="1:5" ht="25.5" x14ac:dyDescent="0.25">
      <c r="A41" s="35" t="s">
        <v>65</v>
      </c>
      <c r="B41" s="29">
        <v>2.0000000000000001E-4</v>
      </c>
      <c r="C41" s="29">
        <f t="shared" si="7"/>
        <v>1E-4</v>
      </c>
      <c r="D41" s="29">
        <f t="shared" si="8"/>
        <v>1E-4</v>
      </c>
      <c r="E41" s="30">
        <f t="shared" si="3"/>
        <v>166738.35</v>
      </c>
    </row>
    <row r="42" spans="1:5" ht="25.5" x14ac:dyDescent="0.25">
      <c r="A42" s="35" t="s">
        <v>66</v>
      </c>
      <c r="B42" s="29">
        <v>2.0000000000000001E-4</v>
      </c>
      <c r="C42" s="29">
        <f t="shared" si="7"/>
        <v>1E-4</v>
      </c>
      <c r="D42" s="29">
        <f t="shared" si="8"/>
        <v>1E-4</v>
      </c>
      <c r="E42" s="30">
        <f t="shared" si="3"/>
        <v>166738.35</v>
      </c>
    </row>
    <row r="43" spans="1:5" x14ac:dyDescent="0.25">
      <c r="A43" s="35" t="s">
        <v>67</v>
      </c>
      <c r="B43" s="29">
        <v>2.0000000000000001E-4</v>
      </c>
      <c r="C43" s="29">
        <f t="shared" si="7"/>
        <v>1E-4</v>
      </c>
      <c r="D43" s="29">
        <f t="shared" si="8"/>
        <v>1E-4</v>
      </c>
      <c r="E43" s="30">
        <f t="shared" si="3"/>
        <v>166738.35</v>
      </c>
    </row>
    <row r="44" spans="1:5" x14ac:dyDescent="0.25">
      <c r="A44" s="35" t="s">
        <v>68</v>
      </c>
      <c r="B44" s="29">
        <v>2.0000000000000001E-4</v>
      </c>
      <c r="C44" s="29">
        <f t="shared" si="7"/>
        <v>1E-4</v>
      </c>
      <c r="D44" s="29">
        <f t="shared" si="8"/>
        <v>1E-4</v>
      </c>
      <c r="E44" s="30">
        <f t="shared" si="3"/>
        <v>166738.35</v>
      </c>
    </row>
    <row r="45" spans="1:5" x14ac:dyDescent="0.25">
      <c r="A45" s="35" t="s">
        <v>69</v>
      </c>
      <c r="B45" s="29">
        <v>2.0000000000000001E-4</v>
      </c>
      <c r="C45" s="29">
        <f t="shared" si="7"/>
        <v>1E-4</v>
      </c>
      <c r="D45" s="29">
        <f t="shared" si="8"/>
        <v>1E-4</v>
      </c>
      <c r="E45" s="30">
        <f t="shared" si="3"/>
        <v>166738.35</v>
      </c>
    </row>
    <row r="46" spans="1:5" ht="25.5" x14ac:dyDescent="0.25">
      <c r="A46" s="35" t="s">
        <v>70</v>
      </c>
      <c r="B46" s="29">
        <v>2.0000000000000001E-4</v>
      </c>
      <c r="C46" s="29">
        <f t="shared" si="7"/>
        <v>1E-4</v>
      </c>
      <c r="D46" s="29">
        <f t="shared" si="8"/>
        <v>1E-4</v>
      </c>
      <c r="E46" s="30">
        <f t="shared" si="3"/>
        <v>166738.35</v>
      </c>
    </row>
    <row r="47" spans="1:5" x14ac:dyDescent="0.25">
      <c r="A47" s="1"/>
      <c r="B47" s="31"/>
      <c r="C47" s="31"/>
      <c r="D47" s="31"/>
      <c r="E47" s="30"/>
    </row>
    <row r="48" spans="1:5" x14ac:dyDescent="0.25">
      <c r="A48" s="4" t="s">
        <v>20</v>
      </c>
      <c r="B48" s="18">
        <f>+B49+B64+B108</f>
        <v>0.1999999999999999</v>
      </c>
      <c r="C48" s="18">
        <f t="shared" ref="C48:D48" si="9">+C49+C64+C108</f>
        <v>9.999999999999995E-2</v>
      </c>
      <c r="D48" s="18">
        <f t="shared" si="9"/>
        <v>9.999999999999995E-2</v>
      </c>
      <c r="E48" s="7">
        <f>+E49+E64+E108</f>
        <v>166738350</v>
      </c>
    </row>
    <row r="49" spans="1:5" x14ac:dyDescent="0.25">
      <c r="A49" s="33" t="s">
        <v>21</v>
      </c>
      <c r="B49" s="41">
        <f>SUM(B50:B63)</f>
        <v>4.9999999999999996E-2</v>
      </c>
      <c r="C49" s="41">
        <f t="shared" ref="C49:D49" si="10">SUM(C50:C63)</f>
        <v>2.4999999999999998E-2</v>
      </c>
      <c r="D49" s="41">
        <f t="shared" si="10"/>
        <v>2.4999999999999998E-2</v>
      </c>
      <c r="E49" s="42">
        <f>SUM(E50:E63)</f>
        <v>41684587.5</v>
      </c>
    </row>
    <row r="50" spans="1:5" ht="25.5" x14ac:dyDescent="0.25">
      <c r="A50" s="34" t="s">
        <v>71</v>
      </c>
      <c r="B50" s="28">
        <v>3.5999999999999999E-3</v>
      </c>
      <c r="C50" s="28">
        <f>+B50*$C$2</f>
        <v>1.8E-3</v>
      </c>
      <c r="D50" s="28">
        <f>+B50*$D$2</f>
        <v>1.8E-3</v>
      </c>
      <c r="E50" s="22">
        <f>+C50*$E$3+D50*$E$3</f>
        <v>3001290.3</v>
      </c>
    </row>
    <row r="51" spans="1:5" ht="25.5" x14ac:dyDescent="0.25">
      <c r="A51" s="35" t="s">
        <v>72</v>
      </c>
      <c r="B51" s="28">
        <v>3.5999999999999999E-3</v>
      </c>
      <c r="C51" s="29">
        <f>+B51*$C$2</f>
        <v>1.8E-3</v>
      </c>
      <c r="D51" s="29">
        <f>+B51*$D$2</f>
        <v>1.8E-3</v>
      </c>
      <c r="E51" s="22">
        <f t="shared" ref="E51:E63" si="11">+C51*$E$3+D51*$E$3</f>
        <v>3001290.3</v>
      </c>
    </row>
    <row r="52" spans="1:5" ht="25.5" x14ac:dyDescent="0.25">
      <c r="A52" s="35" t="s">
        <v>73</v>
      </c>
      <c r="B52" s="28">
        <v>3.5000000000000001E-3</v>
      </c>
      <c r="C52" s="29">
        <f t="shared" ref="C52:C143" si="12">+B52*$C$2</f>
        <v>1.75E-3</v>
      </c>
      <c r="D52" s="29">
        <f t="shared" ref="D52:D143" si="13">+B52*$D$2</f>
        <v>1.75E-3</v>
      </c>
      <c r="E52" s="22">
        <f t="shared" si="11"/>
        <v>2917921.125</v>
      </c>
    </row>
    <row r="53" spans="1:5" ht="25.5" x14ac:dyDescent="0.25">
      <c r="A53" s="35" t="s">
        <v>74</v>
      </c>
      <c r="B53" s="28">
        <v>3.5999999999999999E-3</v>
      </c>
      <c r="C53" s="29">
        <f t="shared" si="12"/>
        <v>1.8E-3</v>
      </c>
      <c r="D53" s="29">
        <f t="shared" si="13"/>
        <v>1.8E-3</v>
      </c>
      <c r="E53" s="22">
        <f t="shared" si="11"/>
        <v>3001290.3</v>
      </c>
    </row>
    <row r="54" spans="1:5" ht="38.25" x14ac:dyDescent="0.25">
      <c r="A54" s="36" t="s">
        <v>75</v>
      </c>
      <c r="B54" s="28">
        <v>3.5000000000000001E-3</v>
      </c>
      <c r="C54" s="23">
        <f t="shared" si="12"/>
        <v>1.75E-3</v>
      </c>
      <c r="D54" s="23">
        <f t="shared" si="13"/>
        <v>1.75E-3</v>
      </c>
      <c r="E54" s="22">
        <f t="shared" si="11"/>
        <v>2917921.125</v>
      </c>
    </row>
    <row r="55" spans="1:5" ht="25.5" x14ac:dyDescent="0.25">
      <c r="A55" s="35" t="s">
        <v>76</v>
      </c>
      <c r="B55" s="28">
        <v>3.5999999999999999E-3</v>
      </c>
      <c r="C55" s="29">
        <f t="shared" si="12"/>
        <v>1.8E-3</v>
      </c>
      <c r="D55" s="29">
        <f t="shared" si="13"/>
        <v>1.8E-3</v>
      </c>
      <c r="E55" s="22">
        <f t="shared" si="11"/>
        <v>3001290.3</v>
      </c>
    </row>
    <row r="56" spans="1:5" ht="38.25" x14ac:dyDescent="0.25">
      <c r="A56" s="35" t="s">
        <v>77</v>
      </c>
      <c r="B56" s="28">
        <v>3.5999999999999999E-3</v>
      </c>
      <c r="C56" s="29">
        <f t="shared" si="12"/>
        <v>1.8E-3</v>
      </c>
      <c r="D56" s="29">
        <f t="shared" si="13"/>
        <v>1.8E-3</v>
      </c>
      <c r="E56" s="22">
        <f t="shared" si="11"/>
        <v>3001290.3</v>
      </c>
    </row>
    <row r="57" spans="1:5" ht="25.5" x14ac:dyDescent="0.25">
      <c r="A57" s="35" t="s">
        <v>78</v>
      </c>
      <c r="B57" s="28">
        <v>3.5000000000000001E-3</v>
      </c>
      <c r="C57" s="29">
        <f t="shared" si="12"/>
        <v>1.75E-3</v>
      </c>
      <c r="D57" s="29">
        <f t="shared" si="13"/>
        <v>1.75E-3</v>
      </c>
      <c r="E57" s="22">
        <f t="shared" si="11"/>
        <v>2917921.125</v>
      </c>
    </row>
    <row r="58" spans="1:5" ht="38.25" x14ac:dyDescent="0.25">
      <c r="A58" s="35" t="s">
        <v>79</v>
      </c>
      <c r="B58" s="28">
        <v>3.5999999999999999E-3</v>
      </c>
      <c r="C58" s="29">
        <f t="shared" si="12"/>
        <v>1.8E-3</v>
      </c>
      <c r="D58" s="29">
        <f t="shared" si="13"/>
        <v>1.8E-3</v>
      </c>
      <c r="E58" s="22">
        <f t="shared" si="11"/>
        <v>3001290.3</v>
      </c>
    </row>
    <row r="59" spans="1:5" ht="51" x14ac:dyDescent="0.25">
      <c r="A59" s="36" t="s">
        <v>80</v>
      </c>
      <c r="B59" s="28">
        <v>3.5999999999999999E-3</v>
      </c>
      <c r="C59" s="25">
        <f t="shared" si="12"/>
        <v>1.8E-3</v>
      </c>
      <c r="D59" s="25">
        <f t="shared" si="13"/>
        <v>1.8E-3</v>
      </c>
      <c r="E59" s="22">
        <f t="shared" si="11"/>
        <v>3001290.3</v>
      </c>
    </row>
    <row r="60" spans="1:5" ht="76.5" x14ac:dyDescent="0.25">
      <c r="A60" s="36" t="s">
        <v>238</v>
      </c>
      <c r="B60" s="28">
        <v>3.5999999999999999E-3</v>
      </c>
      <c r="C60" s="25">
        <f t="shared" si="12"/>
        <v>1.8E-3</v>
      </c>
      <c r="D60" s="25">
        <f t="shared" si="13"/>
        <v>1.8E-3</v>
      </c>
      <c r="E60" s="22">
        <f t="shared" si="11"/>
        <v>3001290.3</v>
      </c>
    </row>
    <row r="61" spans="1:5" ht="38.25" x14ac:dyDescent="0.25">
      <c r="A61" s="36" t="s">
        <v>81</v>
      </c>
      <c r="B61" s="28">
        <v>3.5999999999999999E-3</v>
      </c>
      <c r="C61" s="37">
        <f t="shared" si="12"/>
        <v>1.8E-3</v>
      </c>
      <c r="D61" s="37">
        <f t="shared" si="13"/>
        <v>1.8E-3</v>
      </c>
      <c r="E61" s="22">
        <f t="shared" si="11"/>
        <v>3001290.3</v>
      </c>
    </row>
    <row r="62" spans="1:5" ht="63.75" x14ac:dyDescent="0.25">
      <c r="A62" s="36" t="s">
        <v>82</v>
      </c>
      <c r="B62" s="28">
        <v>3.5999999999999999E-3</v>
      </c>
      <c r="C62" s="37">
        <f t="shared" ref="C62:C93" si="14">+B62*$C$2</f>
        <v>1.8E-3</v>
      </c>
      <c r="D62" s="37">
        <f t="shared" ref="D62:D93" si="15">+B62*$D$2</f>
        <v>1.8E-3</v>
      </c>
      <c r="E62" s="22">
        <f t="shared" si="11"/>
        <v>3001290.3</v>
      </c>
    </row>
    <row r="63" spans="1:5" x14ac:dyDescent="0.25">
      <c r="A63" s="36" t="s">
        <v>83</v>
      </c>
      <c r="B63" s="28">
        <v>3.5000000000000001E-3</v>
      </c>
      <c r="C63" s="37">
        <f t="shared" si="14"/>
        <v>1.75E-3</v>
      </c>
      <c r="D63" s="37">
        <f t="shared" si="15"/>
        <v>1.75E-3</v>
      </c>
      <c r="E63" s="22">
        <f t="shared" si="11"/>
        <v>2917921.125</v>
      </c>
    </row>
    <row r="64" spans="1:5" x14ac:dyDescent="0.25">
      <c r="A64" s="33" t="s">
        <v>22</v>
      </c>
      <c r="B64" s="41">
        <f>SUM(B65:B107)</f>
        <v>9.9999999999999895E-2</v>
      </c>
      <c r="C64" s="41">
        <f>SUM(C65:C107)</f>
        <v>4.9999999999999947E-2</v>
      </c>
      <c r="D64" s="41">
        <f>SUM(D65:D107)</f>
        <v>4.9999999999999947E-2</v>
      </c>
      <c r="E64" s="42">
        <f>SUM(E65:E107)</f>
        <v>83369175.000000015</v>
      </c>
    </row>
    <row r="65" spans="1:5" ht="63.75" x14ac:dyDescent="0.25">
      <c r="A65" s="36" t="s">
        <v>84</v>
      </c>
      <c r="B65" s="37">
        <v>2.5000000000000001E-3</v>
      </c>
      <c r="C65" s="37">
        <f t="shared" ref="C65:C92" si="16">+B65*$C$2</f>
        <v>1.25E-3</v>
      </c>
      <c r="D65" s="37">
        <f t="shared" ref="D65:D92" si="17">+B65*$D$2</f>
        <v>1.25E-3</v>
      </c>
      <c r="E65" s="38">
        <f t="shared" ref="E65:E107" si="18">+C65*$E$3+D65*$E$3</f>
        <v>2084229.375</v>
      </c>
    </row>
    <row r="66" spans="1:5" ht="51" x14ac:dyDescent="0.25">
      <c r="A66" s="39" t="s">
        <v>85</v>
      </c>
      <c r="B66" s="37">
        <v>2.3E-3</v>
      </c>
      <c r="C66" s="25">
        <f t="shared" si="16"/>
        <v>1.15E-3</v>
      </c>
      <c r="D66" s="25">
        <f t="shared" si="17"/>
        <v>1.15E-3</v>
      </c>
      <c r="E66" s="38">
        <f t="shared" si="18"/>
        <v>1917491.0249999999</v>
      </c>
    </row>
    <row r="67" spans="1:5" ht="51" x14ac:dyDescent="0.25">
      <c r="A67" s="39" t="s">
        <v>86</v>
      </c>
      <c r="B67" s="37">
        <v>2.5000000000000001E-3</v>
      </c>
      <c r="C67" s="29">
        <f t="shared" si="16"/>
        <v>1.25E-3</v>
      </c>
      <c r="D67" s="29">
        <f t="shared" si="17"/>
        <v>1.25E-3</v>
      </c>
      <c r="E67" s="38">
        <f t="shared" si="18"/>
        <v>2084229.375</v>
      </c>
    </row>
    <row r="68" spans="1:5" ht="38.25" x14ac:dyDescent="0.25">
      <c r="A68" s="35" t="s">
        <v>87</v>
      </c>
      <c r="B68" s="37">
        <v>2.3E-3</v>
      </c>
      <c r="C68" s="29">
        <f t="shared" si="16"/>
        <v>1.15E-3</v>
      </c>
      <c r="D68" s="29">
        <f t="shared" si="17"/>
        <v>1.15E-3</v>
      </c>
      <c r="E68" s="38">
        <f t="shared" si="18"/>
        <v>1917491.0249999999</v>
      </c>
    </row>
    <row r="69" spans="1:5" ht="38.25" x14ac:dyDescent="0.25">
      <c r="A69" s="36" t="s">
        <v>88</v>
      </c>
      <c r="B69" s="37">
        <v>2.3E-3</v>
      </c>
      <c r="C69" s="29">
        <f t="shared" si="16"/>
        <v>1.15E-3</v>
      </c>
      <c r="D69" s="29">
        <f t="shared" si="17"/>
        <v>1.15E-3</v>
      </c>
      <c r="E69" s="38">
        <f t="shared" si="18"/>
        <v>1917491.0249999999</v>
      </c>
    </row>
    <row r="70" spans="1:5" ht="25.5" x14ac:dyDescent="0.25">
      <c r="A70" s="36" t="s">
        <v>89</v>
      </c>
      <c r="B70" s="37">
        <v>2.5999999999999999E-3</v>
      </c>
      <c r="C70" s="25">
        <f t="shared" si="16"/>
        <v>1.2999999999999999E-3</v>
      </c>
      <c r="D70" s="25">
        <f t="shared" si="17"/>
        <v>1.2999999999999999E-3</v>
      </c>
      <c r="E70" s="38">
        <f t="shared" si="18"/>
        <v>2167598.5499999998</v>
      </c>
    </row>
    <row r="71" spans="1:5" ht="38.25" x14ac:dyDescent="0.25">
      <c r="A71" s="36" t="s">
        <v>90</v>
      </c>
      <c r="B71" s="37">
        <v>2.5000000000000001E-3</v>
      </c>
      <c r="C71" s="25">
        <f t="shared" si="16"/>
        <v>1.25E-3</v>
      </c>
      <c r="D71" s="25">
        <f t="shared" si="17"/>
        <v>1.25E-3</v>
      </c>
      <c r="E71" s="38">
        <f t="shared" si="18"/>
        <v>2084229.375</v>
      </c>
    </row>
    <row r="72" spans="1:5" ht="102" x14ac:dyDescent="0.25">
      <c r="A72" s="36" t="s">
        <v>91</v>
      </c>
      <c r="B72" s="37">
        <v>2.5000000000000001E-3</v>
      </c>
      <c r="C72" s="25">
        <f t="shared" si="16"/>
        <v>1.25E-3</v>
      </c>
      <c r="D72" s="25">
        <f t="shared" si="17"/>
        <v>1.25E-3</v>
      </c>
      <c r="E72" s="38">
        <f t="shared" si="18"/>
        <v>2084229.375</v>
      </c>
    </row>
    <row r="73" spans="1:5" ht="38.25" x14ac:dyDescent="0.25">
      <c r="A73" s="35" t="s">
        <v>92</v>
      </c>
      <c r="B73" s="37">
        <v>2.3E-3</v>
      </c>
      <c r="C73" s="29">
        <f t="shared" si="16"/>
        <v>1.15E-3</v>
      </c>
      <c r="D73" s="29">
        <f t="shared" si="17"/>
        <v>1.15E-3</v>
      </c>
      <c r="E73" s="38">
        <f t="shared" si="18"/>
        <v>1917491.0249999999</v>
      </c>
    </row>
    <row r="74" spans="1:5" ht="63.75" x14ac:dyDescent="0.25">
      <c r="A74" s="36" t="s">
        <v>96</v>
      </c>
      <c r="B74" s="37">
        <v>2.3E-3</v>
      </c>
      <c r="C74" s="25">
        <f t="shared" si="16"/>
        <v>1.15E-3</v>
      </c>
      <c r="D74" s="25">
        <f t="shared" si="17"/>
        <v>1.15E-3</v>
      </c>
      <c r="E74" s="38">
        <f t="shared" si="18"/>
        <v>1917491.0249999999</v>
      </c>
    </row>
    <row r="75" spans="1:5" ht="45.95" customHeight="1" x14ac:dyDescent="0.25">
      <c r="A75" s="40" t="s">
        <v>239</v>
      </c>
      <c r="B75" s="37">
        <v>2.3E-3</v>
      </c>
      <c r="C75" s="25">
        <f t="shared" si="16"/>
        <v>1.15E-3</v>
      </c>
      <c r="D75" s="25">
        <f t="shared" si="17"/>
        <v>1.15E-3</v>
      </c>
      <c r="E75" s="38">
        <f t="shared" si="18"/>
        <v>1917491.0249999999</v>
      </c>
    </row>
    <row r="76" spans="1:5" x14ac:dyDescent="0.25">
      <c r="A76" s="40" t="s">
        <v>97</v>
      </c>
      <c r="B76" s="37">
        <v>2.3E-3</v>
      </c>
      <c r="C76" s="25">
        <f t="shared" si="16"/>
        <v>1.15E-3</v>
      </c>
      <c r="D76" s="25">
        <f t="shared" si="17"/>
        <v>1.15E-3</v>
      </c>
      <c r="E76" s="38">
        <f t="shared" si="18"/>
        <v>1917491.0249999999</v>
      </c>
    </row>
    <row r="77" spans="1:5" ht="28.5" x14ac:dyDescent="0.25">
      <c r="A77" s="40" t="s">
        <v>98</v>
      </c>
      <c r="B77" s="37">
        <v>2.3E-3</v>
      </c>
      <c r="C77" s="25">
        <f t="shared" si="16"/>
        <v>1.15E-3</v>
      </c>
      <c r="D77" s="25">
        <f t="shared" si="17"/>
        <v>1.15E-3</v>
      </c>
      <c r="E77" s="38">
        <f t="shared" si="18"/>
        <v>1917491.0249999999</v>
      </c>
    </row>
    <row r="78" spans="1:5" ht="51" x14ac:dyDescent="0.25">
      <c r="A78" s="36" t="s">
        <v>99</v>
      </c>
      <c r="B78" s="37">
        <v>2.3E-3</v>
      </c>
      <c r="C78" s="25">
        <f t="shared" si="16"/>
        <v>1.15E-3</v>
      </c>
      <c r="D78" s="25">
        <f t="shared" si="17"/>
        <v>1.15E-3</v>
      </c>
      <c r="E78" s="38">
        <f t="shared" si="18"/>
        <v>1917491.0249999999</v>
      </c>
    </row>
    <row r="79" spans="1:5" ht="42.75" x14ac:dyDescent="0.25">
      <c r="A79" s="40" t="s">
        <v>100</v>
      </c>
      <c r="B79" s="37">
        <v>2.3E-3</v>
      </c>
      <c r="C79" s="25">
        <f t="shared" si="16"/>
        <v>1.15E-3</v>
      </c>
      <c r="D79" s="25">
        <f t="shared" si="17"/>
        <v>1.15E-3</v>
      </c>
      <c r="E79" s="38">
        <f t="shared" si="18"/>
        <v>1917491.0249999999</v>
      </c>
    </row>
    <row r="80" spans="1:5" ht="28.5" x14ac:dyDescent="0.25">
      <c r="A80" s="40" t="s">
        <v>101</v>
      </c>
      <c r="B80" s="37">
        <v>2.3E-3</v>
      </c>
      <c r="C80" s="25">
        <f t="shared" si="16"/>
        <v>1.15E-3</v>
      </c>
      <c r="D80" s="25">
        <f t="shared" si="17"/>
        <v>1.15E-3</v>
      </c>
      <c r="E80" s="38">
        <f t="shared" si="18"/>
        <v>1917491.0249999999</v>
      </c>
    </row>
    <row r="81" spans="1:5" ht="71.25" x14ac:dyDescent="0.25">
      <c r="A81" s="40" t="s">
        <v>102</v>
      </c>
      <c r="B81" s="37">
        <v>2.3E-3</v>
      </c>
      <c r="C81" s="25">
        <f t="shared" si="16"/>
        <v>1.15E-3</v>
      </c>
      <c r="D81" s="25">
        <f t="shared" si="17"/>
        <v>1.15E-3</v>
      </c>
      <c r="E81" s="38">
        <f t="shared" si="18"/>
        <v>1917491.0249999999</v>
      </c>
    </row>
    <row r="82" spans="1:5" ht="28.5" x14ac:dyDescent="0.25">
      <c r="A82" s="40" t="s">
        <v>103</v>
      </c>
      <c r="B82" s="37">
        <v>2.3E-3</v>
      </c>
      <c r="C82" s="25">
        <f t="shared" si="16"/>
        <v>1.15E-3</v>
      </c>
      <c r="D82" s="25">
        <f t="shared" si="17"/>
        <v>1.15E-3</v>
      </c>
      <c r="E82" s="38">
        <f t="shared" si="18"/>
        <v>1917491.0249999999</v>
      </c>
    </row>
    <row r="83" spans="1:5" ht="28.5" x14ac:dyDescent="0.25">
      <c r="A83" s="40" t="s">
        <v>104</v>
      </c>
      <c r="B83" s="37">
        <v>2.3E-3</v>
      </c>
      <c r="C83" s="25">
        <f t="shared" si="16"/>
        <v>1.15E-3</v>
      </c>
      <c r="D83" s="25">
        <f t="shared" si="17"/>
        <v>1.15E-3</v>
      </c>
      <c r="E83" s="38">
        <f t="shared" si="18"/>
        <v>1917491.0249999999</v>
      </c>
    </row>
    <row r="84" spans="1:5" ht="28.5" x14ac:dyDescent="0.25">
      <c r="A84" s="40" t="s">
        <v>105</v>
      </c>
      <c r="B84" s="37">
        <v>2.3E-3</v>
      </c>
      <c r="C84" s="25">
        <f t="shared" si="16"/>
        <v>1.15E-3</v>
      </c>
      <c r="D84" s="25">
        <f t="shared" si="17"/>
        <v>1.15E-3</v>
      </c>
      <c r="E84" s="38">
        <f t="shared" si="18"/>
        <v>1917491.0249999999</v>
      </c>
    </row>
    <row r="85" spans="1:5" ht="28.5" x14ac:dyDescent="0.25">
      <c r="A85" s="40" t="s">
        <v>106</v>
      </c>
      <c r="B85" s="37">
        <v>2.3E-3</v>
      </c>
      <c r="C85" s="25">
        <f t="shared" si="16"/>
        <v>1.15E-3</v>
      </c>
      <c r="D85" s="25">
        <f t="shared" si="17"/>
        <v>1.15E-3</v>
      </c>
      <c r="E85" s="38">
        <f t="shared" si="18"/>
        <v>1917491.0249999999</v>
      </c>
    </row>
    <row r="86" spans="1:5" ht="42.75" x14ac:dyDescent="0.25">
      <c r="A86" s="40" t="s">
        <v>240</v>
      </c>
      <c r="B86" s="37">
        <v>2.3E-3</v>
      </c>
      <c r="C86" s="25">
        <f t="shared" si="16"/>
        <v>1.15E-3</v>
      </c>
      <c r="D86" s="25">
        <f t="shared" si="17"/>
        <v>1.15E-3</v>
      </c>
      <c r="E86" s="38">
        <f t="shared" si="18"/>
        <v>1917491.0249999999</v>
      </c>
    </row>
    <row r="87" spans="1:5" ht="42.75" x14ac:dyDescent="0.25">
      <c r="A87" s="40" t="s">
        <v>107</v>
      </c>
      <c r="B87" s="37">
        <v>2.3E-3</v>
      </c>
      <c r="C87" s="25">
        <f t="shared" si="16"/>
        <v>1.15E-3</v>
      </c>
      <c r="D87" s="25">
        <f t="shared" si="17"/>
        <v>1.15E-3</v>
      </c>
      <c r="E87" s="38">
        <f t="shared" si="18"/>
        <v>1917491.0249999999</v>
      </c>
    </row>
    <row r="88" spans="1:5" ht="28.5" x14ac:dyDescent="0.25">
      <c r="A88" s="40" t="s">
        <v>108</v>
      </c>
      <c r="B88" s="37">
        <v>2.3E-3</v>
      </c>
      <c r="C88" s="25">
        <f t="shared" si="16"/>
        <v>1.15E-3</v>
      </c>
      <c r="D88" s="25">
        <f t="shared" si="17"/>
        <v>1.15E-3</v>
      </c>
      <c r="E88" s="38">
        <f t="shared" si="18"/>
        <v>1917491.0249999999</v>
      </c>
    </row>
    <row r="89" spans="1:5" ht="25.5" x14ac:dyDescent="0.25">
      <c r="A89" s="35" t="s">
        <v>109</v>
      </c>
      <c r="B89" s="37">
        <v>2.3E-3</v>
      </c>
      <c r="C89" s="29">
        <f t="shared" si="16"/>
        <v>1.15E-3</v>
      </c>
      <c r="D89" s="29">
        <f t="shared" si="17"/>
        <v>1.15E-3</v>
      </c>
      <c r="E89" s="38">
        <f t="shared" si="18"/>
        <v>1917491.0249999999</v>
      </c>
    </row>
    <row r="90" spans="1:5" ht="38.25" x14ac:dyDescent="0.25">
      <c r="A90" s="35" t="s">
        <v>110</v>
      </c>
      <c r="B90" s="37">
        <v>2.3E-3</v>
      </c>
      <c r="C90" s="29">
        <f t="shared" si="16"/>
        <v>1.15E-3</v>
      </c>
      <c r="D90" s="29">
        <f t="shared" si="17"/>
        <v>1.15E-3</v>
      </c>
      <c r="E90" s="38">
        <f t="shared" si="18"/>
        <v>1917491.0249999999</v>
      </c>
    </row>
    <row r="91" spans="1:5" ht="38.25" x14ac:dyDescent="0.25">
      <c r="A91" s="35" t="s">
        <v>111</v>
      </c>
      <c r="B91" s="37">
        <v>2.3E-3</v>
      </c>
      <c r="C91" s="29">
        <f t="shared" si="16"/>
        <v>1.15E-3</v>
      </c>
      <c r="D91" s="29">
        <f t="shared" si="17"/>
        <v>1.15E-3</v>
      </c>
      <c r="E91" s="38">
        <f t="shared" si="18"/>
        <v>1917491.0249999999</v>
      </c>
    </row>
    <row r="92" spans="1:5" ht="25.5" x14ac:dyDescent="0.25">
      <c r="A92" s="35" t="s">
        <v>112</v>
      </c>
      <c r="B92" s="37">
        <v>2.3E-3</v>
      </c>
      <c r="C92" s="29">
        <f t="shared" si="16"/>
        <v>1.15E-3</v>
      </c>
      <c r="D92" s="29">
        <f t="shared" si="17"/>
        <v>1.15E-3</v>
      </c>
      <c r="E92" s="38">
        <f t="shared" si="18"/>
        <v>1917491.0249999999</v>
      </c>
    </row>
    <row r="93" spans="1:5" ht="25.5" x14ac:dyDescent="0.25">
      <c r="A93" s="36" t="s">
        <v>113</v>
      </c>
      <c r="B93" s="37">
        <v>2.3E-3</v>
      </c>
      <c r="C93" s="37">
        <f t="shared" si="14"/>
        <v>1.15E-3</v>
      </c>
      <c r="D93" s="37">
        <f t="shared" si="15"/>
        <v>1.15E-3</v>
      </c>
      <c r="E93" s="38">
        <f t="shared" si="18"/>
        <v>1917491.0249999999</v>
      </c>
    </row>
    <row r="94" spans="1:5" ht="25.5" x14ac:dyDescent="0.25">
      <c r="A94" s="39" t="s">
        <v>114</v>
      </c>
      <c r="B94" s="37">
        <v>2.3E-3</v>
      </c>
      <c r="C94" s="25">
        <f t="shared" si="12"/>
        <v>1.15E-3</v>
      </c>
      <c r="D94" s="25">
        <f t="shared" si="13"/>
        <v>1.15E-3</v>
      </c>
      <c r="E94" s="38">
        <f t="shared" si="18"/>
        <v>1917491.0249999999</v>
      </c>
    </row>
    <row r="95" spans="1:5" ht="25.5" x14ac:dyDescent="0.25">
      <c r="A95" s="39" t="s">
        <v>115</v>
      </c>
      <c r="B95" s="37">
        <v>2.3E-3</v>
      </c>
      <c r="C95" s="29">
        <f t="shared" si="12"/>
        <v>1.15E-3</v>
      </c>
      <c r="D95" s="29">
        <f t="shared" si="13"/>
        <v>1.15E-3</v>
      </c>
      <c r="E95" s="38">
        <f t="shared" si="18"/>
        <v>1917491.0249999999</v>
      </c>
    </row>
    <row r="96" spans="1:5" ht="25.5" x14ac:dyDescent="0.25">
      <c r="A96" s="35" t="s">
        <v>116</v>
      </c>
      <c r="B96" s="37">
        <v>2.3E-3</v>
      </c>
      <c r="C96" s="29">
        <f t="shared" si="12"/>
        <v>1.15E-3</v>
      </c>
      <c r="D96" s="29">
        <f t="shared" si="13"/>
        <v>1.15E-3</v>
      </c>
      <c r="E96" s="38">
        <f t="shared" si="18"/>
        <v>1917491.0249999999</v>
      </c>
    </row>
    <row r="97" spans="1:5" ht="25.5" x14ac:dyDescent="0.25">
      <c r="A97" s="36" t="s">
        <v>117</v>
      </c>
      <c r="B97" s="37">
        <v>2.3E-3</v>
      </c>
      <c r="C97" s="29">
        <f t="shared" ref="C97" si="19">+B97*$C$2</f>
        <v>1.15E-3</v>
      </c>
      <c r="D97" s="29">
        <f t="shared" ref="D97" si="20">+B97*$D$2</f>
        <v>1.15E-3</v>
      </c>
      <c r="E97" s="38">
        <f t="shared" si="18"/>
        <v>1917491.0249999999</v>
      </c>
    </row>
    <row r="98" spans="1:5" ht="38.25" x14ac:dyDescent="0.25">
      <c r="A98" s="36" t="s">
        <v>118</v>
      </c>
      <c r="B98" s="37">
        <v>2.3E-3</v>
      </c>
      <c r="C98" s="25">
        <f t="shared" si="12"/>
        <v>1.15E-3</v>
      </c>
      <c r="D98" s="25">
        <f t="shared" si="13"/>
        <v>1.15E-3</v>
      </c>
      <c r="E98" s="38">
        <f t="shared" si="18"/>
        <v>1917491.0249999999</v>
      </c>
    </row>
    <row r="99" spans="1:5" ht="89.25" x14ac:dyDescent="0.25">
      <c r="A99" s="36" t="s">
        <v>119</v>
      </c>
      <c r="B99" s="37">
        <v>2.3E-3</v>
      </c>
      <c r="C99" s="25">
        <f t="shared" si="12"/>
        <v>1.15E-3</v>
      </c>
      <c r="D99" s="25">
        <f t="shared" si="13"/>
        <v>1.15E-3</v>
      </c>
      <c r="E99" s="38">
        <f t="shared" si="18"/>
        <v>1917491.0249999999</v>
      </c>
    </row>
    <row r="100" spans="1:5" ht="38.25" x14ac:dyDescent="0.25">
      <c r="A100" s="36" t="s">
        <v>120</v>
      </c>
      <c r="B100" s="37">
        <v>2.3E-3</v>
      </c>
      <c r="C100" s="25">
        <f t="shared" si="12"/>
        <v>1.15E-3</v>
      </c>
      <c r="D100" s="25">
        <f t="shared" si="13"/>
        <v>1.15E-3</v>
      </c>
      <c r="E100" s="38">
        <f t="shared" si="18"/>
        <v>1917491.0249999999</v>
      </c>
    </row>
    <row r="101" spans="1:5" ht="25.5" x14ac:dyDescent="0.25">
      <c r="A101" s="35" t="s">
        <v>121</v>
      </c>
      <c r="B101" s="37">
        <v>2.3E-3</v>
      </c>
      <c r="C101" s="29">
        <f t="shared" si="12"/>
        <v>1.15E-3</v>
      </c>
      <c r="D101" s="29">
        <f t="shared" si="13"/>
        <v>1.15E-3</v>
      </c>
      <c r="E101" s="38">
        <f t="shared" si="18"/>
        <v>1917491.0249999999</v>
      </c>
    </row>
    <row r="102" spans="1:5" ht="25.5" x14ac:dyDescent="0.25">
      <c r="A102" s="36" t="s">
        <v>122</v>
      </c>
      <c r="B102" s="37">
        <v>2.3E-3</v>
      </c>
      <c r="C102" s="25">
        <f t="shared" si="12"/>
        <v>1.15E-3</v>
      </c>
      <c r="D102" s="25">
        <f t="shared" si="13"/>
        <v>1.15E-3</v>
      </c>
      <c r="E102" s="38">
        <f t="shared" si="18"/>
        <v>1917491.0249999999</v>
      </c>
    </row>
    <row r="103" spans="1:5" ht="42.75" x14ac:dyDescent="0.25">
      <c r="A103" s="40" t="s">
        <v>123</v>
      </c>
      <c r="B103" s="37">
        <v>2.3E-3</v>
      </c>
      <c r="C103" s="25">
        <f t="shared" ref="C103:C106" si="21">+B103*$C$2</f>
        <v>1.15E-3</v>
      </c>
      <c r="D103" s="25">
        <f t="shared" ref="D103:D106" si="22">+B103*$D$2</f>
        <v>1.15E-3</v>
      </c>
      <c r="E103" s="38">
        <f t="shared" si="18"/>
        <v>1917491.0249999999</v>
      </c>
    </row>
    <row r="104" spans="1:5" ht="25.5" x14ac:dyDescent="0.25">
      <c r="A104" s="36" t="s">
        <v>124</v>
      </c>
      <c r="B104" s="37">
        <v>2.3E-3</v>
      </c>
      <c r="C104" s="25">
        <f t="shared" si="21"/>
        <v>1.15E-3</v>
      </c>
      <c r="D104" s="25">
        <f t="shared" si="22"/>
        <v>1.15E-3</v>
      </c>
      <c r="E104" s="38">
        <f t="shared" si="18"/>
        <v>1917491.0249999999</v>
      </c>
    </row>
    <row r="105" spans="1:5" ht="25.5" x14ac:dyDescent="0.25">
      <c r="A105" s="36" t="s">
        <v>125</v>
      </c>
      <c r="B105" s="37">
        <v>2.3E-3</v>
      </c>
      <c r="C105" s="25">
        <f t="shared" ref="C105" si="23">+B105*$C$2</f>
        <v>1.15E-3</v>
      </c>
      <c r="D105" s="25">
        <f t="shared" ref="D105" si="24">+B105*$D$2</f>
        <v>1.15E-3</v>
      </c>
      <c r="E105" s="38">
        <f t="shared" ref="E105" si="25">+C105*$E$3+D105*$E$3</f>
        <v>1917491.0249999999</v>
      </c>
    </row>
    <row r="106" spans="1:5" ht="25.5" x14ac:dyDescent="0.25">
      <c r="A106" s="36" t="s">
        <v>126</v>
      </c>
      <c r="B106" s="37">
        <v>2.3E-3</v>
      </c>
      <c r="C106" s="25">
        <f t="shared" si="21"/>
        <v>1.15E-3</v>
      </c>
      <c r="D106" s="25">
        <f t="shared" si="22"/>
        <v>1.15E-3</v>
      </c>
      <c r="E106" s="38">
        <f t="shared" si="18"/>
        <v>1917491.0249999999</v>
      </c>
    </row>
    <row r="107" spans="1:5" ht="25.5" x14ac:dyDescent="0.25">
      <c r="A107" s="36" t="s">
        <v>127</v>
      </c>
      <c r="B107" s="37">
        <v>2.3E-3</v>
      </c>
      <c r="C107" s="25">
        <f t="shared" si="12"/>
        <v>1.15E-3</v>
      </c>
      <c r="D107" s="25">
        <f t="shared" si="13"/>
        <v>1.15E-3</v>
      </c>
      <c r="E107" s="38">
        <f t="shared" si="18"/>
        <v>1917491.0249999999</v>
      </c>
    </row>
    <row r="108" spans="1:5" x14ac:dyDescent="0.25">
      <c r="A108" s="33" t="s">
        <v>23</v>
      </c>
      <c r="B108" s="41">
        <f>SUM(B109:B113)</f>
        <v>0.05</v>
      </c>
      <c r="C108" s="41">
        <f t="shared" ref="C108:D108" si="26">SUM(C109:C113)</f>
        <v>2.5000000000000001E-2</v>
      </c>
      <c r="D108" s="41">
        <f t="shared" si="26"/>
        <v>2.5000000000000001E-2</v>
      </c>
      <c r="E108" s="42">
        <f>SUM(E109:E113)</f>
        <v>41684587.5</v>
      </c>
    </row>
    <row r="109" spans="1:5" ht="25.5" x14ac:dyDescent="0.25">
      <c r="A109" s="36" t="s">
        <v>93</v>
      </c>
      <c r="B109" s="25">
        <v>0.01</v>
      </c>
      <c r="C109" s="25">
        <f t="shared" ref="C109:C142" si="27">+B109*$C$2</f>
        <v>5.0000000000000001E-3</v>
      </c>
      <c r="D109" s="25">
        <f t="shared" ref="D109:D142" si="28">+B109*$D$2</f>
        <v>5.0000000000000001E-3</v>
      </c>
      <c r="E109" s="26">
        <f t="shared" ref="E109:E142" si="29">+C109*$E$3+D109*$E$3</f>
        <v>8336917.5</v>
      </c>
    </row>
    <row r="110" spans="1:5" ht="76.5" x14ac:dyDescent="0.25">
      <c r="A110" s="36" t="s">
        <v>128</v>
      </c>
      <c r="B110" s="25">
        <v>0.01</v>
      </c>
      <c r="C110" s="25">
        <f t="shared" si="27"/>
        <v>5.0000000000000001E-3</v>
      </c>
      <c r="D110" s="25">
        <f t="shared" si="28"/>
        <v>5.0000000000000001E-3</v>
      </c>
      <c r="E110" s="26">
        <f t="shared" si="29"/>
        <v>8336917.5</v>
      </c>
    </row>
    <row r="111" spans="1:5" ht="38.25" x14ac:dyDescent="0.25">
      <c r="A111" s="36" t="s">
        <v>94</v>
      </c>
      <c r="B111" s="25">
        <v>0.01</v>
      </c>
      <c r="C111" s="25">
        <f t="shared" si="27"/>
        <v>5.0000000000000001E-3</v>
      </c>
      <c r="D111" s="25">
        <f t="shared" si="28"/>
        <v>5.0000000000000001E-3</v>
      </c>
      <c r="E111" s="26">
        <f t="shared" si="29"/>
        <v>8336917.5</v>
      </c>
    </row>
    <row r="112" spans="1:5" ht="25.5" x14ac:dyDescent="0.25">
      <c r="A112" s="36" t="s">
        <v>95</v>
      </c>
      <c r="B112" s="25">
        <v>0.01</v>
      </c>
      <c r="C112" s="25">
        <f t="shared" si="27"/>
        <v>5.0000000000000001E-3</v>
      </c>
      <c r="D112" s="25">
        <f t="shared" si="28"/>
        <v>5.0000000000000001E-3</v>
      </c>
      <c r="E112" s="26">
        <f t="shared" si="29"/>
        <v>8336917.5</v>
      </c>
    </row>
    <row r="113" spans="1:5" x14ac:dyDescent="0.25">
      <c r="A113" s="36" t="s">
        <v>129</v>
      </c>
      <c r="B113" s="25">
        <v>0.01</v>
      </c>
      <c r="C113" s="25">
        <f t="shared" si="27"/>
        <v>5.0000000000000001E-3</v>
      </c>
      <c r="D113" s="25">
        <f t="shared" si="28"/>
        <v>5.0000000000000001E-3</v>
      </c>
      <c r="E113" s="26">
        <f t="shared" si="29"/>
        <v>8336917.5</v>
      </c>
    </row>
    <row r="114" spans="1:5" x14ac:dyDescent="0.25">
      <c r="A114" s="20"/>
      <c r="B114" s="25"/>
      <c r="C114" s="25"/>
      <c r="D114" s="25"/>
      <c r="E114" s="26"/>
    </row>
    <row r="115" spans="1:5" x14ac:dyDescent="0.25">
      <c r="A115" s="4" t="s">
        <v>24</v>
      </c>
      <c r="B115" s="18">
        <f>SUM(B116:B122)</f>
        <v>0.15</v>
      </c>
      <c r="C115" s="18">
        <f t="shared" ref="C115:D115" si="30">SUM(C116:C122)</f>
        <v>7.4999999999999997E-2</v>
      </c>
      <c r="D115" s="18">
        <f t="shared" si="30"/>
        <v>7.4999999999999997E-2</v>
      </c>
      <c r="E115" s="7">
        <f>SUM(E116:E122)</f>
        <v>125053762.5</v>
      </c>
    </row>
    <row r="116" spans="1:5" ht="25.5" x14ac:dyDescent="0.25">
      <c r="A116" s="43" t="s">
        <v>130</v>
      </c>
      <c r="B116" s="28">
        <v>2.1399999999999999E-2</v>
      </c>
      <c r="C116" s="28">
        <f>+B116*$C$2</f>
        <v>1.0699999999999999E-2</v>
      </c>
      <c r="D116" s="28">
        <f>+B116*$D$2</f>
        <v>1.0699999999999999E-2</v>
      </c>
      <c r="E116" s="22">
        <f>+C116*$E$3+D116*$E$3</f>
        <v>17841003.449999999</v>
      </c>
    </row>
    <row r="117" spans="1:5" ht="38.25" x14ac:dyDescent="0.25">
      <c r="A117" s="43" t="s">
        <v>131</v>
      </c>
      <c r="B117" s="28">
        <v>2.1399999999999999E-2</v>
      </c>
      <c r="C117" s="29">
        <f>+B117*$C$2</f>
        <v>1.0699999999999999E-2</v>
      </c>
      <c r="D117" s="29">
        <f>+B117*$D$2</f>
        <v>1.0699999999999999E-2</v>
      </c>
      <c r="E117" s="22">
        <f t="shared" ref="E117:E140" si="31">+C117*$E$3+D117*$E$3</f>
        <v>17841003.449999999</v>
      </c>
    </row>
    <row r="118" spans="1:5" ht="51" x14ac:dyDescent="0.25">
      <c r="A118" s="43" t="s">
        <v>132</v>
      </c>
      <c r="B118" s="28">
        <v>2.1499999999999998E-2</v>
      </c>
      <c r="C118" s="29">
        <f t="shared" ref="C118:C140" si="32">+B118*$C$2</f>
        <v>1.0749999999999999E-2</v>
      </c>
      <c r="D118" s="29">
        <f t="shared" ref="D118:D140" si="33">+B118*$D$2</f>
        <v>1.0749999999999999E-2</v>
      </c>
      <c r="E118" s="22">
        <f t="shared" si="31"/>
        <v>17924372.625</v>
      </c>
    </row>
    <row r="119" spans="1:5" ht="38.25" x14ac:dyDescent="0.25">
      <c r="A119" s="43" t="s">
        <v>133</v>
      </c>
      <c r="B119" s="28">
        <v>2.1399999999999999E-2</v>
      </c>
      <c r="C119" s="29">
        <f t="shared" si="32"/>
        <v>1.0699999999999999E-2</v>
      </c>
      <c r="D119" s="29">
        <f t="shared" si="33"/>
        <v>1.0699999999999999E-2</v>
      </c>
      <c r="E119" s="22">
        <f t="shared" si="31"/>
        <v>17841003.449999999</v>
      </c>
    </row>
    <row r="120" spans="1:5" ht="51" x14ac:dyDescent="0.25">
      <c r="A120" s="43" t="s">
        <v>134</v>
      </c>
      <c r="B120" s="28">
        <v>2.1499999999999998E-2</v>
      </c>
      <c r="C120" s="24">
        <f t="shared" si="32"/>
        <v>1.0749999999999999E-2</v>
      </c>
      <c r="D120" s="24">
        <f t="shared" si="33"/>
        <v>1.0749999999999999E-2</v>
      </c>
      <c r="E120" s="22">
        <f t="shared" si="31"/>
        <v>17924372.625</v>
      </c>
    </row>
    <row r="121" spans="1:5" ht="25.5" x14ac:dyDescent="0.25">
      <c r="A121" s="43" t="s">
        <v>241</v>
      </c>
      <c r="B121" s="28">
        <v>2.1399999999999999E-2</v>
      </c>
      <c r="C121" s="29">
        <f t="shared" si="32"/>
        <v>1.0699999999999999E-2</v>
      </c>
      <c r="D121" s="29">
        <f t="shared" si="33"/>
        <v>1.0699999999999999E-2</v>
      </c>
      <c r="E121" s="22">
        <f t="shared" si="31"/>
        <v>17841003.449999999</v>
      </c>
    </row>
    <row r="122" spans="1:5" ht="25.5" x14ac:dyDescent="0.25">
      <c r="A122" s="43" t="s">
        <v>25</v>
      </c>
      <c r="B122" s="28">
        <v>2.1399999999999999E-2</v>
      </c>
      <c r="C122" s="29">
        <f t="shared" si="32"/>
        <v>1.0699999999999999E-2</v>
      </c>
      <c r="D122" s="29">
        <f t="shared" si="33"/>
        <v>1.0699999999999999E-2</v>
      </c>
      <c r="E122" s="22">
        <f t="shared" si="31"/>
        <v>17841003.449999999</v>
      </c>
    </row>
    <row r="123" spans="1:5" x14ac:dyDescent="0.25">
      <c r="A123" s="36"/>
      <c r="B123" s="28"/>
      <c r="C123" s="29"/>
      <c r="D123" s="29"/>
      <c r="E123" s="22"/>
    </row>
    <row r="124" spans="1:5" x14ac:dyDescent="0.25">
      <c r="A124" s="4" t="s">
        <v>26</v>
      </c>
      <c r="B124" s="18">
        <f>SUM(B125:B145)</f>
        <v>0.14999999999999997</v>
      </c>
      <c r="C124" s="18">
        <f t="shared" ref="C124:D124" si="34">SUM(C125:C145)</f>
        <v>7.4999999999999983E-2</v>
      </c>
      <c r="D124" s="18">
        <f t="shared" si="34"/>
        <v>7.4999999999999983E-2</v>
      </c>
      <c r="E124" s="7">
        <f>SUM(E125:E145)</f>
        <v>125053762.49999997</v>
      </c>
    </row>
    <row r="125" spans="1:5" ht="25.5" x14ac:dyDescent="0.25">
      <c r="A125" s="43" t="s">
        <v>242</v>
      </c>
      <c r="B125" s="28">
        <v>7.1000000000000004E-3</v>
      </c>
      <c r="C125" s="25">
        <f t="shared" ref="C125:C135" si="35">+B125*$C$2</f>
        <v>3.5500000000000002E-3</v>
      </c>
      <c r="D125" s="25">
        <f t="shared" ref="D125:D135" si="36">+B125*$D$2</f>
        <v>3.5500000000000002E-3</v>
      </c>
      <c r="E125" s="22">
        <f t="shared" ref="E125:E135" si="37">+C125*$E$3+D125*$E$3</f>
        <v>5919211.4250000007</v>
      </c>
    </row>
    <row r="126" spans="1:5" ht="25.5" x14ac:dyDescent="0.25">
      <c r="A126" s="43" t="s">
        <v>135</v>
      </c>
      <c r="B126" s="28">
        <v>7.1999999999999998E-3</v>
      </c>
      <c r="C126" s="25">
        <f t="shared" si="35"/>
        <v>3.5999999999999999E-3</v>
      </c>
      <c r="D126" s="25">
        <f t="shared" si="36"/>
        <v>3.5999999999999999E-3</v>
      </c>
      <c r="E126" s="22">
        <f t="shared" si="37"/>
        <v>6002580.5999999996</v>
      </c>
    </row>
    <row r="127" spans="1:5" ht="38.25" x14ac:dyDescent="0.25">
      <c r="A127" s="43" t="s">
        <v>136</v>
      </c>
      <c r="B127" s="28">
        <v>7.1000000000000004E-3</v>
      </c>
      <c r="C127" s="37">
        <f t="shared" si="35"/>
        <v>3.5500000000000002E-3</v>
      </c>
      <c r="D127" s="37">
        <f t="shared" si="36"/>
        <v>3.5500000000000002E-3</v>
      </c>
      <c r="E127" s="22">
        <f t="shared" si="37"/>
        <v>5919211.4250000007</v>
      </c>
    </row>
    <row r="128" spans="1:5" ht="25.5" x14ac:dyDescent="0.25">
      <c r="A128" s="43" t="s">
        <v>137</v>
      </c>
      <c r="B128" s="28">
        <v>7.1999999999999998E-3</v>
      </c>
      <c r="C128" s="37">
        <f t="shared" si="35"/>
        <v>3.5999999999999999E-3</v>
      </c>
      <c r="D128" s="37">
        <f t="shared" si="36"/>
        <v>3.5999999999999999E-3</v>
      </c>
      <c r="E128" s="22">
        <f t="shared" si="37"/>
        <v>6002580.5999999996</v>
      </c>
    </row>
    <row r="129" spans="1:5" ht="38.25" x14ac:dyDescent="0.25">
      <c r="A129" s="43" t="s">
        <v>138</v>
      </c>
      <c r="B129" s="28">
        <v>7.1000000000000004E-3</v>
      </c>
      <c r="C129" s="37">
        <f t="shared" si="35"/>
        <v>3.5500000000000002E-3</v>
      </c>
      <c r="D129" s="37">
        <f t="shared" si="36"/>
        <v>3.5500000000000002E-3</v>
      </c>
      <c r="E129" s="22">
        <f t="shared" si="37"/>
        <v>5919211.4250000007</v>
      </c>
    </row>
    <row r="130" spans="1:5" ht="25.5" x14ac:dyDescent="0.25">
      <c r="A130" s="43" t="s">
        <v>139</v>
      </c>
      <c r="B130" s="28">
        <v>7.1999999999999998E-3</v>
      </c>
      <c r="C130" s="25">
        <f t="shared" si="35"/>
        <v>3.5999999999999999E-3</v>
      </c>
      <c r="D130" s="25">
        <f t="shared" si="36"/>
        <v>3.5999999999999999E-3</v>
      </c>
      <c r="E130" s="26">
        <f t="shared" si="37"/>
        <v>6002580.5999999996</v>
      </c>
    </row>
    <row r="131" spans="1:5" ht="51" x14ac:dyDescent="0.25">
      <c r="A131" s="43" t="s">
        <v>140</v>
      </c>
      <c r="B131" s="28">
        <v>7.3000000000000001E-3</v>
      </c>
      <c r="C131" s="25">
        <f t="shared" si="35"/>
        <v>3.65E-3</v>
      </c>
      <c r="D131" s="25">
        <f t="shared" si="36"/>
        <v>3.65E-3</v>
      </c>
      <c r="E131" s="26">
        <f t="shared" si="37"/>
        <v>6085949.7750000004</v>
      </c>
    </row>
    <row r="132" spans="1:5" ht="51" x14ac:dyDescent="0.25">
      <c r="A132" s="43" t="s">
        <v>141</v>
      </c>
      <c r="B132" s="28">
        <v>7.1999999999999998E-3</v>
      </c>
      <c r="C132" s="29">
        <f t="shared" si="35"/>
        <v>3.5999999999999999E-3</v>
      </c>
      <c r="D132" s="29">
        <f t="shared" si="36"/>
        <v>3.5999999999999999E-3</v>
      </c>
      <c r="E132" s="30">
        <f t="shared" si="37"/>
        <v>6002580.5999999996</v>
      </c>
    </row>
    <row r="133" spans="1:5" ht="25.5" x14ac:dyDescent="0.25">
      <c r="A133" s="43" t="s">
        <v>142</v>
      </c>
      <c r="B133" s="28">
        <v>7.1999999999999998E-3</v>
      </c>
      <c r="C133" s="29">
        <f t="shared" si="35"/>
        <v>3.5999999999999999E-3</v>
      </c>
      <c r="D133" s="29">
        <f t="shared" si="36"/>
        <v>3.5999999999999999E-3</v>
      </c>
      <c r="E133" s="30">
        <f t="shared" si="37"/>
        <v>6002580.5999999996</v>
      </c>
    </row>
    <row r="134" spans="1:5" ht="25.5" x14ac:dyDescent="0.25">
      <c r="A134" s="43" t="s">
        <v>243</v>
      </c>
      <c r="B134" s="28">
        <v>7.1000000000000004E-3</v>
      </c>
      <c r="C134" s="29">
        <f t="shared" si="35"/>
        <v>3.5500000000000002E-3</v>
      </c>
      <c r="D134" s="29">
        <f t="shared" si="36"/>
        <v>3.5500000000000002E-3</v>
      </c>
      <c r="E134" s="30">
        <f t="shared" si="37"/>
        <v>5919211.4250000007</v>
      </c>
    </row>
    <row r="135" spans="1:5" ht="25.5" x14ac:dyDescent="0.25">
      <c r="A135" s="43" t="s">
        <v>143</v>
      </c>
      <c r="B135" s="28">
        <v>7.1000000000000004E-3</v>
      </c>
      <c r="C135" s="29">
        <f t="shared" si="35"/>
        <v>3.5500000000000002E-3</v>
      </c>
      <c r="D135" s="29">
        <f t="shared" si="36"/>
        <v>3.5500000000000002E-3</v>
      </c>
      <c r="E135" s="30">
        <f t="shared" si="37"/>
        <v>5919211.4250000007</v>
      </c>
    </row>
    <row r="136" spans="1:5" ht="25.5" x14ac:dyDescent="0.25">
      <c r="A136" s="43" t="s">
        <v>144</v>
      </c>
      <c r="B136" s="28">
        <v>7.1000000000000004E-3</v>
      </c>
      <c r="C136" s="25">
        <f t="shared" si="32"/>
        <v>3.5500000000000002E-3</v>
      </c>
      <c r="D136" s="25">
        <f t="shared" si="33"/>
        <v>3.5500000000000002E-3</v>
      </c>
      <c r="E136" s="22">
        <f t="shared" si="31"/>
        <v>5919211.4250000007</v>
      </c>
    </row>
    <row r="137" spans="1:5" ht="25.5" x14ac:dyDescent="0.25">
      <c r="A137" s="43" t="s">
        <v>145</v>
      </c>
      <c r="B137" s="28">
        <v>7.1000000000000004E-3</v>
      </c>
      <c r="C137" s="25">
        <f t="shared" si="32"/>
        <v>3.5500000000000002E-3</v>
      </c>
      <c r="D137" s="25">
        <f t="shared" si="33"/>
        <v>3.5500000000000002E-3</v>
      </c>
      <c r="E137" s="22">
        <f t="shared" si="31"/>
        <v>5919211.4250000007</v>
      </c>
    </row>
    <row r="138" spans="1:5" ht="63.75" x14ac:dyDescent="0.25">
      <c r="A138" s="43" t="s">
        <v>146</v>
      </c>
      <c r="B138" s="28">
        <v>7.1999999999999998E-3</v>
      </c>
      <c r="C138" s="37">
        <f t="shared" si="32"/>
        <v>3.5999999999999999E-3</v>
      </c>
      <c r="D138" s="37">
        <f t="shared" si="33"/>
        <v>3.5999999999999999E-3</v>
      </c>
      <c r="E138" s="22">
        <f t="shared" si="31"/>
        <v>6002580.5999999996</v>
      </c>
    </row>
    <row r="139" spans="1:5" ht="38.25" x14ac:dyDescent="0.25">
      <c r="A139" s="43" t="s">
        <v>244</v>
      </c>
      <c r="B139" s="28">
        <v>7.1999999999999998E-3</v>
      </c>
      <c r="C139" s="37">
        <f t="shared" si="32"/>
        <v>3.5999999999999999E-3</v>
      </c>
      <c r="D139" s="37">
        <f t="shared" si="33"/>
        <v>3.5999999999999999E-3</v>
      </c>
      <c r="E139" s="22">
        <f t="shared" si="31"/>
        <v>6002580.5999999996</v>
      </c>
    </row>
    <row r="140" spans="1:5" ht="25.5" x14ac:dyDescent="0.25">
      <c r="A140" s="43" t="s">
        <v>147</v>
      </c>
      <c r="B140" s="28">
        <v>7.1000000000000004E-3</v>
      </c>
      <c r="C140" s="37">
        <f t="shared" si="32"/>
        <v>3.5500000000000002E-3</v>
      </c>
      <c r="D140" s="37">
        <f t="shared" si="33"/>
        <v>3.5500000000000002E-3</v>
      </c>
      <c r="E140" s="22">
        <f t="shared" si="31"/>
        <v>5919211.4250000007</v>
      </c>
    </row>
    <row r="141" spans="1:5" ht="25.5" x14ac:dyDescent="0.25">
      <c r="A141" s="43" t="s">
        <v>148</v>
      </c>
      <c r="B141" s="28">
        <v>7.1000000000000004E-3</v>
      </c>
      <c r="C141" s="25">
        <f t="shared" si="27"/>
        <v>3.5500000000000002E-3</v>
      </c>
      <c r="D141" s="25">
        <f t="shared" si="28"/>
        <v>3.5500000000000002E-3</v>
      </c>
      <c r="E141" s="26">
        <f t="shared" si="29"/>
        <v>5919211.4250000007</v>
      </c>
    </row>
    <row r="142" spans="1:5" ht="25.5" x14ac:dyDescent="0.25">
      <c r="A142" s="43" t="s">
        <v>149</v>
      </c>
      <c r="B142" s="28">
        <v>7.1000000000000004E-3</v>
      </c>
      <c r="C142" s="25">
        <f t="shared" si="27"/>
        <v>3.5500000000000002E-3</v>
      </c>
      <c r="D142" s="25">
        <f t="shared" si="28"/>
        <v>3.5500000000000002E-3</v>
      </c>
      <c r="E142" s="26">
        <f t="shared" si="29"/>
        <v>5919211.4250000007</v>
      </c>
    </row>
    <row r="143" spans="1:5" ht="38.25" x14ac:dyDescent="0.25">
      <c r="A143" s="43" t="s">
        <v>150</v>
      </c>
      <c r="B143" s="28">
        <v>7.1000000000000004E-3</v>
      </c>
      <c r="C143" s="29">
        <f t="shared" si="12"/>
        <v>3.5500000000000002E-3</v>
      </c>
      <c r="D143" s="29">
        <f t="shared" si="13"/>
        <v>3.5500000000000002E-3</v>
      </c>
      <c r="E143" s="30">
        <f t="shared" ref="E143" si="38">+C143*$E$3+D143*$E$3</f>
        <v>5919211.4250000007</v>
      </c>
    </row>
    <row r="144" spans="1:5" ht="25.5" x14ac:dyDescent="0.25">
      <c r="A144" s="43" t="s">
        <v>151</v>
      </c>
      <c r="B144" s="28">
        <v>7.1000000000000004E-3</v>
      </c>
      <c r="C144" s="29">
        <f t="shared" ref="C144:C249" si="39">+B144*$C$2</f>
        <v>3.5500000000000002E-3</v>
      </c>
      <c r="D144" s="29">
        <f t="shared" ref="D144:D249" si="40">+B144*$D$2</f>
        <v>3.5500000000000002E-3</v>
      </c>
      <c r="E144" s="30">
        <f t="shared" ref="E144:E249" si="41">+C144*$E$3+D144*$E$3</f>
        <v>5919211.4250000007</v>
      </c>
    </row>
    <row r="145" spans="1:5" x14ac:dyDescent="0.25">
      <c r="A145" s="43" t="s">
        <v>152</v>
      </c>
      <c r="B145" s="28">
        <v>7.1000000000000004E-3</v>
      </c>
      <c r="C145" s="29">
        <f t="shared" si="39"/>
        <v>3.5500000000000002E-3</v>
      </c>
      <c r="D145" s="29">
        <f t="shared" si="40"/>
        <v>3.5500000000000002E-3</v>
      </c>
      <c r="E145" s="30">
        <f t="shared" si="41"/>
        <v>5919211.4250000007</v>
      </c>
    </row>
    <row r="146" spans="1:5" x14ac:dyDescent="0.25">
      <c r="A146" s="2"/>
      <c r="B146" s="29"/>
      <c r="C146" s="29"/>
      <c r="D146" s="29"/>
      <c r="E146" s="30"/>
    </row>
    <row r="147" spans="1:5" x14ac:dyDescent="0.25">
      <c r="A147" s="4" t="s">
        <v>27</v>
      </c>
      <c r="B147" s="18">
        <f>SUM(B148:B165)</f>
        <v>0.14999999999999997</v>
      </c>
      <c r="C147" s="18">
        <f>SUM(C148:C165)</f>
        <v>7.4999999999999983E-2</v>
      </c>
      <c r="D147" s="18">
        <f>SUM(D148:D165)</f>
        <v>7.4999999999999983E-2</v>
      </c>
      <c r="E147" s="7">
        <f>SUM(E148:E165)</f>
        <v>125053762.50000004</v>
      </c>
    </row>
    <row r="148" spans="1:5" x14ac:dyDescent="0.25">
      <c r="A148" s="43" t="s">
        <v>28</v>
      </c>
      <c r="B148" s="28">
        <v>1.4999999999999999E-2</v>
      </c>
      <c r="C148" s="25">
        <f t="shared" ref="C148:C155" si="42">+B148*$C$2</f>
        <v>7.4999999999999997E-3</v>
      </c>
      <c r="D148" s="25">
        <f t="shared" ref="D148:D155" si="43">+B148*$D$2</f>
        <v>7.4999999999999997E-3</v>
      </c>
      <c r="E148" s="22">
        <f t="shared" ref="E148:E155" si="44">+C148*$E$3+D148*$E$3</f>
        <v>12505376.25</v>
      </c>
    </row>
    <row r="149" spans="1:5" x14ac:dyDescent="0.25">
      <c r="A149" s="43" t="s">
        <v>29</v>
      </c>
      <c r="B149" s="28">
        <v>1.4999999999999999E-2</v>
      </c>
      <c r="C149" s="25">
        <f t="shared" si="42"/>
        <v>7.4999999999999997E-3</v>
      </c>
      <c r="D149" s="25">
        <f t="shared" si="43"/>
        <v>7.4999999999999997E-3</v>
      </c>
      <c r="E149" s="22">
        <f t="shared" si="44"/>
        <v>12505376.25</v>
      </c>
    </row>
    <row r="150" spans="1:5" ht="25.5" x14ac:dyDescent="0.25">
      <c r="A150" s="43" t="s">
        <v>30</v>
      </c>
      <c r="B150" s="28">
        <v>1.4999999999999999E-2</v>
      </c>
      <c r="C150" s="37">
        <f t="shared" si="42"/>
        <v>7.4999999999999997E-3</v>
      </c>
      <c r="D150" s="37">
        <f t="shared" si="43"/>
        <v>7.4999999999999997E-3</v>
      </c>
      <c r="E150" s="22">
        <f t="shared" si="44"/>
        <v>12505376.25</v>
      </c>
    </row>
    <row r="151" spans="1:5" ht="25.5" x14ac:dyDescent="0.25">
      <c r="A151" s="43" t="s">
        <v>31</v>
      </c>
      <c r="B151" s="28">
        <v>1.52E-2</v>
      </c>
      <c r="C151" s="37">
        <f t="shared" si="42"/>
        <v>7.6E-3</v>
      </c>
      <c r="D151" s="37">
        <f t="shared" si="43"/>
        <v>7.6E-3</v>
      </c>
      <c r="E151" s="22">
        <f t="shared" si="44"/>
        <v>12672114.6</v>
      </c>
    </row>
    <row r="152" spans="1:5" ht="38.25" x14ac:dyDescent="0.25">
      <c r="A152" s="43" t="s">
        <v>32</v>
      </c>
      <c r="B152" s="28">
        <v>1.52E-2</v>
      </c>
      <c r="C152" s="37">
        <f t="shared" si="42"/>
        <v>7.6E-3</v>
      </c>
      <c r="D152" s="37">
        <f t="shared" si="43"/>
        <v>7.6E-3</v>
      </c>
      <c r="E152" s="22">
        <f t="shared" si="44"/>
        <v>12672114.6</v>
      </c>
    </row>
    <row r="153" spans="1:5" ht="25.5" x14ac:dyDescent="0.25">
      <c r="A153" s="43" t="s">
        <v>33</v>
      </c>
      <c r="B153" s="28">
        <v>1.52E-2</v>
      </c>
      <c r="C153" s="25">
        <f t="shared" si="42"/>
        <v>7.6E-3</v>
      </c>
      <c r="D153" s="25">
        <f t="shared" si="43"/>
        <v>7.6E-3</v>
      </c>
      <c r="E153" s="26">
        <f t="shared" si="44"/>
        <v>12672114.6</v>
      </c>
    </row>
    <row r="154" spans="1:5" ht="51" x14ac:dyDescent="0.25">
      <c r="A154" s="43" t="s">
        <v>34</v>
      </c>
      <c r="B154" s="28">
        <v>1.4999999999999999E-2</v>
      </c>
      <c r="C154" s="25">
        <f t="shared" si="42"/>
        <v>7.4999999999999997E-3</v>
      </c>
      <c r="D154" s="25">
        <f t="shared" si="43"/>
        <v>7.4999999999999997E-3</v>
      </c>
      <c r="E154" s="26">
        <f t="shared" si="44"/>
        <v>12505376.25</v>
      </c>
    </row>
    <row r="155" spans="1:5" x14ac:dyDescent="0.25">
      <c r="A155" s="43" t="s">
        <v>153</v>
      </c>
      <c r="B155" s="28">
        <v>1.4999999999999999E-2</v>
      </c>
      <c r="C155" s="29">
        <f t="shared" si="42"/>
        <v>7.4999999999999997E-3</v>
      </c>
      <c r="D155" s="29">
        <f t="shared" si="43"/>
        <v>7.4999999999999997E-3</v>
      </c>
      <c r="E155" s="30">
        <f t="shared" si="44"/>
        <v>12505376.25</v>
      </c>
    </row>
    <row r="156" spans="1:5" x14ac:dyDescent="0.25">
      <c r="A156" s="43" t="s">
        <v>154</v>
      </c>
      <c r="B156" s="28"/>
      <c r="C156" s="25"/>
      <c r="D156" s="25"/>
      <c r="E156" s="22"/>
    </row>
    <row r="157" spans="1:5" x14ac:dyDescent="0.25">
      <c r="A157" s="44" t="s">
        <v>155</v>
      </c>
      <c r="B157" s="28">
        <v>1.8E-3</v>
      </c>
      <c r="C157" s="37">
        <f t="shared" ref="C157:C165" si="45">+B157*$C$2</f>
        <v>8.9999999999999998E-4</v>
      </c>
      <c r="D157" s="37">
        <f t="shared" ref="D157:D165" si="46">+B157*$D$2</f>
        <v>8.9999999999999998E-4</v>
      </c>
      <c r="E157" s="22">
        <f t="shared" ref="E157:E165" si="47">+C157*$E$3+D157*$E$3</f>
        <v>1500645.15</v>
      </c>
    </row>
    <row r="158" spans="1:5" x14ac:dyDescent="0.25">
      <c r="A158" s="44" t="s">
        <v>156</v>
      </c>
      <c r="B158" s="28">
        <v>1.8E-3</v>
      </c>
      <c r="C158" s="37">
        <f t="shared" si="45"/>
        <v>8.9999999999999998E-4</v>
      </c>
      <c r="D158" s="37">
        <f t="shared" si="46"/>
        <v>8.9999999999999998E-4</v>
      </c>
      <c r="E158" s="22">
        <f t="shared" si="47"/>
        <v>1500645.15</v>
      </c>
    </row>
    <row r="159" spans="1:5" x14ac:dyDescent="0.25">
      <c r="A159" s="44" t="s">
        <v>157</v>
      </c>
      <c r="B159" s="28">
        <v>1.8E-3</v>
      </c>
      <c r="C159" s="37">
        <f t="shared" si="45"/>
        <v>8.9999999999999998E-4</v>
      </c>
      <c r="D159" s="37">
        <f t="shared" si="46"/>
        <v>8.9999999999999998E-4</v>
      </c>
      <c r="E159" s="22">
        <f t="shared" si="47"/>
        <v>1500645.15</v>
      </c>
    </row>
    <row r="160" spans="1:5" x14ac:dyDescent="0.25">
      <c r="A160" s="44" t="s">
        <v>158</v>
      </c>
      <c r="B160" s="28">
        <v>1.8E-3</v>
      </c>
      <c r="C160" s="25">
        <f t="shared" si="45"/>
        <v>8.9999999999999998E-4</v>
      </c>
      <c r="D160" s="25">
        <f t="shared" si="46"/>
        <v>8.9999999999999998E-4</v>
      </c>
      <c r="E160" s="26">
        <f t="shared" si="47"/>
        <v>1500645.15</v>
      </c>
    </row>
    <row r="161" spans="1:5" x14ac:dyDescent="0.25">
      <c r="A161" s="44" t="s">
        <v>159</v>
      </c>
      <c r="B161" s="28">
        <v>1.8E-3</v>
      </c>
      <c r="C161" s="25">
        <f t="shared" si="45"/>
        <v>8.9999999999999998E-4</v>
      </c>
      <c r="D161" s="25">
        <f t="shared" si="46"/>
        <v>8.9999999999999998E-4</v>
      </c>
      <c r="E161" s="26">
        <f t="shared" si="47"/>
        <v>1500645.15</v>
      </c>
    </row>
    <row r="162" spans="1:5" x14ac:dyDescent="0.25">
      <c r="A162" s="44" t="s">
        <v>160</v>
      </c>
      <c r="B162" s="28">
        <v>1.8E-3</v>
      </c>
      <c r="C162" s="29">
        <f t="shared" si="45"/>
        <v>8.9999999999999998E-4</v>
      </c>
      <c r="D162" s="29">
        <f t="shared" si="46"/>
        <v>8.9999999999999998E-4</v>
      </c>
      <c r="E162" s="30">
        <f t="shared" si="47"/>
        <v>1500645.15</v>
      </c>
    </row>
    <row r="163" spans="1:5" x14ac:dyDescent="0.25">
      <c r="A163" s="44" t="s">
        <v>161</v>
      </c>
      <c r="B163" s="28">
        <v>1.8E-3</v>
      </c>
      <c r="C163" s="37">
        <f t="shared" si="45"/>
        <v>8.9999999999999998E-4</v>
      </c>
      <c r="D163" s="37">
        <f t="shared" si="46"/>
        <v>8.9999999999999998E-4</v>
      </c>
      <c r="E163" s="22">
        <f t="shared" si="47"/>
        <v>1500645.15</v>
      </c>
    </row>
    <row r="164" spans="1:5" x14ac:dyDescent="0.25">
      <c r="A164" s="44" t="s">
        <v>162</v>
      </c>
      <c r="B164" s="28">
        <v>1.8E-3</v>
      </c>
      <c r="C164" s="37">
        <f t="shared" si="45"/>
        <v>8.9999999999999998E-4</v>
      </c>
      <c r="D164" s="37">
        <f t="shared" si="46"/>
        <v>8.9999999999999998E-4</v>
      </c>
      <c r="E164" s="22">
        <f t="shared" si="47"/>
        <v>1500645.15</v>
      </c>
    </row>
    <row r="165" spans="1:5" ht="63.75" x14ac:dyDescent="0.25">
      <c r="A165" s="43" t="s">
        <v>163</v>
      </c>
      <c r="B165" s="28">
        <v>1.4999999999999999E-2</v>
      </c>
      <c r="C165" s="37">
        <f t="shared" si="45"/>
        <v>7.4999999999999997E-3</v>
      </c>
      <c r="D165" s="37">
        <f t="shared" si="46"/>
        <v>7.4999999999999997E-3</v>
      </c>
      <c r="E165" s="22">
        <f t="shared" si="47"/>
        <v>12505376.25</v>
      </c>
    </row>
    <row r="166" spans="1:5" x14ac:dyDescent="0.25">
      <c r="A166" s="43"/>
      <c r="B166" s="28"/>
      <c r="C166" s="29"/>
      <c r="D166" s="29"/>
      <c r="E166" s="30"/>
    </row>
    <row r="167" spans="1:5" x14ac:dyDescent="0.25">
      <c r="A167" s="4" t="s">
        <v>164</v>
      </c>
      <c r="B167" s="18">
        <f>SUM(B168:B229)</f>
        <v>0.14999999999999988</v>
      </c>
      <c r="C167" s="18">
        <f>SUM(C168:C229)</f>
        <v>7.4999999999999942E-2</v>
      </c>
      <c r="D167" s="18">
        <f>SUM(D168:D229)</f>
        <v>7.4999999999999942E-2</v>
      </c>
      <c r="E167" s="7">
        <f>SUM(E168:E229)</f>
        <v>125053762.50000009</v>
      </c>
    </row>
    <row r="168" spans="1:5" ht="38.25" x14ac:dyDescent="0.25">
      <c r="A168" s="43" t="s">
        <v>186</v>
      </c>
      <c r="B168" s="28"/>
      <c r="C168" s="25"/>
      <c r="D168" s="25"/>
      <c r="E168" s="22"/>
    </row>
    <row r="169" spans="1:5" x14ac:dyDescent="0.25">
      <c r="A169" s="44" t="s">
        <v>187</v>
      </c>
      <c r="B169" s="28">
        <v>2E-3</v>
      </c>
      <c r="C169" s="37">
        <f t="shared" ref="C169:C174" si="48">+B169*$C$2</f>
        <v>1E-3</v>
      </c>
      <c r="D169" s="37">
        <f t="shared" ref="D169:D174" si="49">+B169*$D$2</f>
        <v>1E-3</v>
      </c>
      <c r="E169" s="22">
        <f t="shared" ref="E169:E174" si="50">+C169*$E$3+D169*$E$3</f>
        <v>1667383.5</v>
      </c>
    </row>
    <row r="170" spans="1:5" x14ac:dyDescent="0.25">
      <c r="A170" s="44" t="s">
        <v>188</v>
      </c>
      <c r="B170" s="28">
        <v>2E-3</v>
      </c>
      <c r="C170" s="37">
        <f t="shared" si="48"/>
        <v>1E-3</v>
      </c>
      <c r="D170" s="37">
        <f t="shared" si="49"/>
        <v>1E-3</v>
      </c>
      <c r="E170" s="22">
        <f t="shared" si="50"/>
        <v>1667383.5</v>
      </c>
    </row>
    <row r="171" spans="1:5" x14ac:dyDescent="0.25">
      <c r="A171" s="44" t="s">
        <v>189</v>
      </c>
      <c r="B171" s="28">
        <v>2E-3</v>
      </c>
      <c r="C171" s="37">
        <f t="shared" si="48"/>
        <v>1E-3</v>
      </c>
      <c r="D171" s="37">
        <f t="shared" si="49"/>
        <v>1E-3</v>
      </c>
      <c r="E171" s="22">
        <f t="shared" si="50"/>
        <v>1667383.5</v>
      </c>
    </row>
    <row r="172" spans="1:5" x14ac:dyDescent="0.25">
      <c r="A172" s="44" t="s">
        <v>190</v>
      </c>
      <c r="B172" s="28">
        <v>2E-3</v>
      </c>
      <c r="C172" s="25">
        <f t="shared" si="48"/>
        <v>1E-3</v>
      </c>
      <c r="D172" s="25">
        <f t="shared" si="49"/>
        <v>1E-3</v>
      </c>
      <c r="E172" s="26">
        <f t="shared" si="50"/>
        <v>1667383.5</v>
      </c>
    </row>
    <row r="173" spans="1:5" x14ac:dyDescent="0.25">
      <c r="A173" s="44" t="s">
        <v>191</v>
      </c>
      <c r="B173" s="28">
        <v>2E-3</v>
      </c>
      <c r="C173" s="25">
        <f t="shared" si="48"/>
        <v>1E-3</v>
      </c>
      <c r="D173" s="25">
        <f t="shared" si="49"/>
        <v>1E-3</v>
      </c>
      <c r="E173" s="26">
        <f t="shared" si="50"/>
        <v>1667383.5</v>
      </c>
    </row>
    <row r="174" spans="1:5" x14ac:dyDescent="0.25">
      <c r="A174" s="44" t="s">
        <v>192</v>
      </c>
      <c r="B174" s="28">
        <v>2E-3</v>
      </c>
      <c r="C174" s="29">
        <f t="shared" si="48"/>
        <v>1E-3</v>
      </c>
      <c r="D174" s="29">
        <f t="shared" si="49"/>
        <v>1E-3</v>
      </c>
      <c r="E174" s="30">
        <f t="shared" si="50"/>
        <v>1667383.5</v>
      </c>
    </row>
    <row r="175" spans="1:5" x14ac:dyDescent="0.25">
      <c r="A175" s="44" t="s">
        <v>193</v>
      </c>
      <c r="B175" s="28">
        <v>2E-3</v>
      </c>
      <c r="C175" s="29">
        <f t="shared" ref="C175" si="51">+B175*$C$2</f>
        <v>1E-3</v>
      </c>
      <c r="D175" s="29">
        <f t="shared" ref="D175" si="52">+B175*$D$2</f>
        <v>1E-3</v>
      </c>
      <c r="E175" s="30">
        <f t="shared" ref="E175" si="53">+C175*$E$3+D175*$E$3</f>
        <v>1667383.5</v>
      </c>
    </row>
    <row r="176" spans="1:5" x14ac:dyDescent="0.25">
      <c r="A176" s="44" t="s">
        <v>194</v>
      </c>
      <c r="B176" s="28">
        <v>2E-3</v>
      </c>
      <c r="C176" s="37">
        <f t="shared" ref="C176:C177" si="54">+B176*$C$2</f>
        <v>1E-3</v>
      </c>
      <c r="D176" s="37">
        <f t="shared" ref="D176:D177" si="55">+B176*$D$2</f>
        <v>1E-3</v>
      </c>
      <c r="E176" s="22">
        <f t="shared" ref="E176:E177" si="56">+C176*$E$3+D176*$E$3</f>
        <v>1667383.5</v>
      </c>
    </row>
    <row r="177" spans="1:5" x14ac:dyDescent="0.25">
      <c r="A177" s="44" t="s">
        <v>195</v>
      </c>
      <c r="B177" s="28">
        <v>2E-3</v>
      </c>
      <c r="C177" s="37">
        <f t="shared" si="54"/>
        <v>1E-3</v>
      </c>
      <c r="D177" s="37">
        <f t="shared" si="55"/>
        <v>1E-3</v>
      </c>
      <c r="E177" s="22">
        <f t="shared" si="56"/>
        <v>1667383.5</v>
      </c>
    </row>
    <row r="178" spans="1:5" ht="38.25" x14ac:dyDescent="0.25">
      <c r="A178" s="43" t="s">
        <v>245</v>
      </c>
      <c r="B178" s="28"/>
      <c r="C178" s="25"/>
      <c r="D178" s="25"/>
      <c r="E178" s="22"/>
    </row>
    <row r="179" spans="1:5" x14ac:dyDescent="0.25">
      <c r="A179" s="44" t="s">
        <v>165</v>
      </c>
      <c r="B179" s="28">
        <v>8.0000000000000004E-4</v>
      </c>
      <c r="C179" s="37">
        <f t="shared" ref="C179:C184" si="57">+B179*$C$2</f>
        <v>4.0000000000000002E-4</v>
      </c>
      <c r="D179" s="37">
        <f t="shared" ref="D179:D184" si="58">+B179*$D$2</f>
        <v>4.0000000000000002E-4</v>
      </c>
      <c r="E179" s="22">
        <f t="shared" ref="E179:E184" si="59">+C179*$E$3+D179*$E$3</f>
        <v>666953.4</v>
      </c>
    </row>
    <row r="180" spans="1:5" x14ac:dyDescent="0.25">
      <c r="A180" s="44" t="s">
        <v>166</v>
      </c>
      <c r="B180" s="28">
        <v>8.0000000000000004E-4</v>
      </c>
      <c r="C180" s="37">
        <f t="shared" si="57"/>
        <v>4.0000000000000002E-4</v>
      </c>
      <c r="D180" s="37">
        <f t="shared" si="58"/>
        <v>4.0000000000000002E-4</v>
      </c>
      <c r="E180" s="22">
        <f t="shared" si="59"/>
        <v>666953.4</v>
      </c>
    </row>
    <row r="181" spans="1:5" x14ac:dyDescent="0.25">
      <c r="A181" s="44" t="s">
        <v>167</v>
      </c>
      <c r="B181" s="28">
        <v>8.0000000000000004E-4</v>
      </c>
      <c r="C181" s="37">
        <f t="shared" si="57"/>
        <v>4.0000000000000002E-4</v>
      </c>
      <c r="D181" s="37">
        <f t="shared" si="58"/>
        <v>4.0000000000000002E-4</v>
      </c>
      <c r="E181" s="22">
        <f t="shared" si="59"/>
        <v>666953.4</v>
      </c>
    </row>
    <row r="182" spans="1:5" x14ac:dyDescent="0.25">
      <c r="A182" s="44" t="s">
        <v>168</v>
      </c>
      <c r="B182" s="28">
        <v>8.0000000000000004E-4</v>
      </c>
      <c r="C182" s="25">
        <f t="shared" si="57"/>
        <v>4.0000000000000002E-4</v>
      </c>
      <c r="D182" s="25">
        <f t="shared" si="58"/>
        <v>4.0000000000000002E-4</v>
      </c>
      <c r="E182" s="26">
        <f t="shared" si="59"/>
        <v>666953.4</v>
      </c>
    </row>
    <row r="183" spans="1:5" x14ac:dyDescent="0.25">
      <c r="A183" s="44" t="s">
        <v>169</v>
      </c>
      <c r="B183" s="28">
        <v>8.0000000000000004E-4</v>
      </c>
      <c r="C183" s="25">
        <f t="shared" si="57"/>
        <v>4.0000000000000002E-4</v>
      </c>
      <c r="D183" s="25">
        <f t="shared" si="58"/>
        <v>4.0000000000000002E-4</v>
      </c>
      <c r="E183" s="26">
        <f t="shared" si="59"/>
        <v>666953.4</v>
      </c>
    </row>
    <row r="184" spans="1:5" x14ac:dyDescent="0.25">
      <c r="A184" s="44" t="s">
        <v>170</v>
      </c>
      <c r="B184" s="28">
        <v>8.0000000000000004E-4</v>
      </c>
      <c r="C184" s="29">
        <f t="shared" si="57"/>
        <v>4.0000000000000002E-4</v>
      </c>
      <c r="D184" s="29">
        <f t="shared" si="58"/>
        <v>4.0000000000000002E-4</v>
      </c>
      <c r="E184" s="30">
        <f t="shared" si="59"/>
        <v>666953.4</v>
      </c>
    </row>
    <row r="185" spans="1:5" x14ac:dyDescent="0.25">
      <c r="A185" s="44" t="s">
        <v>171</v>
      </c>
      <c r="B185" s="28">
        <v>8.0000000000000004E-4</v>
      </c>
      <c r="C185" s="29">
        <f t="shared" ref="C185" si="60">+B185*$C$2</f>
        <v>4.0000000000000002E-4</v>
      </c>
      <c r="D185" s="29">
        <f t="shared" ref="D185" si="61">+B185*$D$2</f>
        <v>4.0000000000000002E-4</v>
      </c>
      <c r="E185" s="30">
        <f t="shared" ref="E185" si="62">+C185*$E$3+D185*$E$3</f>
        <v>666953.4</v>
      </c>
    </row>
    <row r="186" spans="1:5" x14ac:dyDescent="0.25">
      <c r="A186" s="44" t="s">
        <v>172</v>
      </c>
      <c r="B186" s="28">
        <v>8.0000000000000004E-4</v>
      </c>
      <c r="C186" s="37">
        <f t="shared" ref="C186:C194" si="63">+B186*$C$2</f>
        <v>4.0000000000000002E-4</v>
      </c>
      <c r="D186" s="37">
        <f t="shared" ref="D186:D194" si="64">+B186*$D$2</f>
        <v>4.0000000000000002E-4</v>
      </c>
      <c r="E186" s="22">
        <f t="shared" ref="E186:E194" si="65">+C186*$E$3+D186*$E$3</f>
        <v>666953.4</v>
      </c>
    </row>
    <row r="187" spans="1:5" x14ac:dyDescent="0.25">
      <c r="A187" s="44" t="s">
        <v>173</v>
      </c>
      <c r="B187" s="28">
        <v>8.0000000000000004E-4</v>
      </c>
      <c r="C187" s="37">
        <f t="shared" si="63"/>
        <v>4.0000000000000002E-4</v>
      </c>
      <c r="D187" s="37">
        <f t="shared" si="64"/>
        <v>4.0000000000000002E-4</v>
      </c>
      <c r="E187" s="22">
        <f t="shared" si="65"/>
        <v>666953.4</v>
      </c>
    </row>
    <row r="188" spans="1:5" x14ac:dyDescent="0.25">
      <c r="A188" s="44" t="s">
        <v>174</v>
      </c>
      <c r="B188" s="28">
        <v>8.0000000000000004E-4</v>
      </c>
      <c r="C188" s="37">
        <f t="shared" si="63"/>
        <v>4.0000000000000002E-4</v>
      </c>
      <c r="D188" s="37">
        <f t="shared" si="64"/>
        <v>4.0000000000000002E-4</v>
      </c>
      <c r="E188" s="22">
        <f t="shared" si="65"/>
        <v>666953.4</v>
      </c>
    </row>
    <row r="189" spans="1:5" x14ac:dyDescent="0.25">
      <c r="A189" s="44" t="s">
        <v>175</v>
      </c>
      <c r="B189" s="28">
        <v>8.0000000000000004E-4</v>
      </c>
      <c r="C189" s="25">
        <f t="shared" si="63"/>
        <v>4.0000000000000002E-4</v>
      </c>
      <c r="D189" s="25">
        <f t="shared" si="64"/>
        <v>4.0000000000000002E-4</v>
      </c>
      <c r="E189" s="26">
        <f t="shared" si="65"/>
        <v>666953.4</v>
      </c>
    </row>
    <row r="190" spans="1:5" x14ac:dyDescent="0.25">
      <c r="A190" s="44" t="s">
        <v>176</v>
      </c>
      <c r="B190" s="28">
        <v>8.0000000000000004E-4</v>
      </c>
      <c r="C190" s="25">
        <f t="shared" si="63"/>
        <v>4.0000000000000002E-4</v>
      </c>
      <c r="D190" s="25">
        <f t="shared" si="64"/>
        <v>4.0000000000000002E-4</v>
      </c>
      <c r="E190" s="26">
        <f t="shared" si="65"/>
        <v>666953.4</v>
      </c>
    </row>
    <row r="191" spans="1:5" x14ac:dyDescent="0.25">
      <c r="A191" s="44" t="s">
        <v>177</v>
      </c>
      <c r="B191" s="28">
        <v>8.0000000000000004E-4</v>
      </c>
      <c r="C191" s="29">
        <f t="shared" si="63"/>
        <v>4.0000000000000002E-4</v>
      </c>
      <c r="D191" s="29">
        <f t="shared" si="64"/>
        <v>4.0000000000000002E-4</v>
      </c>
      <c r="E191" s="30">
        <f t="shared" si="65"/>
        <v>666953.4</v>
      </c>
    </row>
    <row r="192" spans="1:5" x14ac:dyDescent="0.25">
      <c r="A192" s="44" t="s">
        <v>178</v>
      </c>
      <c r="B192" s="28">
        <v>8.0000000000000004E-4</v>
      </c>
      <c r="C192" s="37">
        <f t="shared" si="63"/>
        <v>4.0000000000000002E-4</v>
      </c>
      <c r="D192" s="37">
        <f t="shared" si="64"/>
        <v>4.0000000000000002E-4</v>
      </c>
      <c r="E192" s="22">
        <f t="shared" si="65"/>
        <v>666953.4</v>
      </c>
    </row>
    <row r="193" spans="1:5" x14ac:dyDescent="0.25">
      <c r="A193" s="44" t="s">
        <v>179</v>
      </c>
      <c r="B193" s="28">
        <v>8.0000000000000004E-4</v>
      </c>
      <c r="C193" s="37">
        <f t="shared" si="63"/>
        <v>4.0000000000000002E-4</v>
      </c>
      <c r="D193" s="37">
        <f t="shared" si="64"/>
        <v>4.0000000000000002E-4</v>
      </c>
      <c r="E193" s="22">
        <f t="shared" si="65"/>
        <v>666953.4</v>
      </c>
    </row>
    <row r="194" spans="1:5" x14ac:dyDescent="0.25">
      <c r="A194" s="44" t="s">
        <v>180</v>
      </c>
      <c r="B194" s="28">
        <v>8.0000000000000004E-4</v>
      </c>
      <c r="C194" s="37">
        <f t="shared" si="63"/>
        <v>4.0000000000000002E-4</v>
      </c>
      <c r="D194" s="37">
        <f t="shared" si="64"/>
        <v>4.0000000000000002E-4</v>
      </c>
      <c r="E194" s="22">
        <f t="shared" si="65"/>
        <v>666953.4</v>
      </c>
    </row>
    <row r="195" spans="1:5" x14ac:dyDescent="0.25">
      <c r="A195" s="44" t="s">
        <v>181</v>
      </c>
      <c r="B195" s="28">
        <v>8.0000000000000004E-4</v>
      </c>
      <c r="C195" s="37">
        <f t="shared" ref="C195:C200" si="66">+B195*$C$2</f>
        <v>4.0000000000000002E-4</v>
      </c>
      <c r="D195" s="37">
        <f t="shared" ref="D195:D200" si="67">+B195*$D$2</f>
        <v>4.0000000000000002E-4</v>
      </c>
      <c r="E195" s="22">
        <f t="shared" ref="E195:E200" si="68">+C195*$E$3+D195*$E$3</f>
        <v>666953.4</v>
      </c>
    </row>
    <row r="196" spans="1:5" x14ac:dyDescent="0.25">
      <c r="A196" s="44" t="s">
        <v>182</v>
      </c>
      <c r="B196" s="28">
        <v>8.0000000000000004E-4</v>
      </c>
      <c r="C196" s="37">
        <f t="shared" si="66"/>
        <v>4.0000000000000002E-4</v>
      </c>
      <c r="D196" s="37">
        <f t="shared" si="67"/>
        <v>4.0000000000000002E-4</v>
      </c>
      <c r="E196" s="22">
        <f t="shared" si="68"/>
        <v>666953.4</v>
      </c>
    </row>
    <row r="197" spans="1:5" ht="25.5" x14ac:dyDescent="0.25">
      <c r="A197" s="44" t="s">
        <v>246</v>
      </c>
      <c r="B197" s="28">
        <v>8.0000000000000004E-4</v>
      </c>
      <c r="C197" s="37">
        <f t="shared" si="66"/>
        <v>4.0000000000000002E-4</v>
      </c>
      <c r="D197" s="37">
        <f t="shared" si="67"/>
        <v>4.0000000000000002E-4</v>
      </c>
      <c r="E197" s="22">
        <f t="shared" si="68"/>
        <v>666953.4</v>
      </c>
    </row>
    <row r="198" spans="1:5" x14ac:dyDescent="0.25">
      <c r="A198" s="44" t="s">
        <v>183</v>
      </c>
      <c r="B198" s="28">
        <v>8.0000000000000004E-4</v>
      </c>
      <c r="C198" s="25">
        <f t="shared" si="66"/>
        <v>4.0000000000000002E-4</v>
      </c>
      <c r="D198" s="25">
        <f t="shared" si="67"/>
        <v>4.0000000000000002E-4</v>
      </c>
      <c r="E198" s="26">
        <f t="shared" si="68"/>
        <v>666953.4</v>
      </c>
    </row>
    <row r="199" spans="1:5" x14ac:dyDescent="0.25">
      <c r="A199" s="44" t="s">
        <v>184</v>
      </c>
      <c r="B199" s="28">
        <v>8.0000000000000004E-4</v>
      </c>
      <c r="C199" s="25">
        <f t="shared" si="66"/>
        <v>4.0000000000000002E-4</v>
      </c>
      <c r="D199" s="25">
        <f t="shared" si="67"/>
        <v>4.0000000000000002E-4</v>
      </c>
      <c r="E199" s="26">
        <f t="shared" si="68"/>
        <v>666953.4</v>
      </c>
    </row>
    <row r="200" spans="1:5" ht="38.25" x14ac:dyDescent="0.25">
      <c r="A200" s="44" t="s">
        <v>185</v>
      </c>
      <c r="B200" s="28">
        <v>8.0000000000000004E-4</v>
      </c>
      <c r="C200" s="29">
        <f t="shared" si="66"/>
        <v>4.0000000000000002E-4</v>
      </c>
      <c r="D200" s="29">
        <f t="shared" si="67"/>
        <v>4.0000000000000002E-4</v>
      </c>
      <c r="E200" s="30">
        <f t="shared" si="68"/>
        <v>666953.4</v>
      </c>
    </row>
    <row r="201" spans="1:5" x14ac:dyDescent="0.25">
      <c r="A201" s="43" t="s">
        <v>196</v>
      </c>
      <c r="B201" s="28">
        <v>1.6E-2</v>
      </c>
      <c r="C201" s="29">
        <f t="shared" ref="C201" si="69">+B201*$C$2</f>
        <v>8.0000000000000002E-3</v>
      </c>
      <c r="D201" s="29">
        <f t="shared" ref="D201" si="70">+B201*$D$2</f>
        <v>8.0000000000000002E-3</v>
      </c>
      <c r="E201" s="30">
        <f t="shared" ref="E201" si="71">+C201*$E$3+D201*$E$3</f>
        <v>13339068</v>
      </c>
    </row>
    <row r="202" spans="1:5" x14ac:dyDescent="0.25">
      <c r="A202" s="43" t="s">
        <v>197</v>
      </c>
      <c r="B202" s="28">
        <v>1.6E-2</v>
      </c>
      <c r="C202" s="37">
        <f t="shared" ref="C202:C229" si="72">+B202*$C$2</f>
        <v>8.0000000000000002E-3</v>
      </c>
      <c r="D202" s="37">
        <f t="shared" ref="D202:D229" si="73">+B202*$D$2</f>
        <v>8.0000000000000002E-3</v>
      </c>
      <c r="E202" s="22">
        <f t="shared" ref="E202:E229" si="74">+C202*$E$3+D202*$E$3</f>
        <v>13339068</v>
      </c>
    </row>
    <row r="203" spans="1:5" x14ac:dyDescent="0.25">
      <c r="A203" s="43" t="s">
        <v>198</v>
      </c>
      <c r="B203" s="28">
        <v>1.6E-2</v>
      </c>
      <c r="C203" s="37">
        <f t="shared" si="72"/>
        <v>8.0000000000000002E-3</v>
      </c>
      <c r="D203" s="37">
        <f t="shared" si="73"/>
        <v>8.0000000000000002E-3</v>
      </c>
      <c r="E203" s="22">
        <f t="shared" si="74"/>
        <v>13339068</v>
      </c>
    </row>
    <row r="204" spans="1:5" x14ac:dyDescent="0.25">
      <c r="A204" s="43" t="s">
        <v>199</v>
      </c>
      <c r="B204" s="28">
        <v>1.6799999999999999E-2</v>
      </c>
      <c r="C204" s="37">
        <f t="shared" si="72"/>
        <v>8.3999999999999995E-3</v>
      </c>
      <c r="D204" s="37">
        <f t="shared" si="73"/>
        <v>8.3999999999999995E-3</v>
      </c>
      <c r="E204" s="22">
        <f t="shared" si="74"/>
        <v>14006021.399999999</v>
      </c>
    </row>
    <row r="205" spans="1:5" x14ac:dyDescent="0.25">
      <c r="A205" s="43" t="s">
        <v>200</v>
      </c>
      <c r="B205" s="28">
        <v>1.6E-2</v>
      </c>
      <c r="C205" s="25">
        <f t="shared" si="72"/>
        <v>8.0000000000000002E-3</v>
      </c>
      <c r="D205" s="25">
        <f t="shared" si="73"/>
        <v>8.0000000000000002E-3</v>
      </c>
      <c r="E205" s="26">
        <f t="shared" si="74"/>
        <v>13339068</v>
      </c>
    </row>
    <row r="206" spans="1:5" x14ac:dyDescent="0.25">
      <c r="A206" s="43" t="s">
        <v>201</v>
      </c>
      <c r="B206" s="28">
        <v>1.6E-2</v>
      </c>
      <c r="C206" s="25">
        <f t="shared" si="72"/>
        <v>8.0000000000000002E-3</v>
      </c>
      <c r="D206" s="25">
        <f t="shared" si="73"/>
        <v>8.0000000000000002E-3</v>
      </c>
      <c r="E206" s="26">
        <f t="shared" si="74"/>
        <v>13339068</v>
      </c>
    </row>
    <row r="207" spans="1:5" ht="25.5" x14ac:dyDescent="0.25">
      <c r="A207" s="43" t="s">
        <v>202</v>
      </c>
      <c r="B207" s="28"/>
      <c r="C207" s="29"/>
      <c r="D207" s="29"/>
      <c r="E207" s="30"/>
    </row>
    <row r="208" spans="1:5" x14ac:dyDescent="0.25">
      <c r="A208" s="44" t="s">
        <v>203</v>
      </c>
      <c r="B208" s="28">
        <v>8.0000000000000004E-4</v>
      </c>
      <c r="C208" s="37">
        <f t="shared" ref="C208:C216" si="75">+B208*$C$2</f>
        <v>4.0000000000000002E-4</v>
      </c>
      <c r="D208" s="37">
        <f t="shared" ref="D208:D216" si="76">+B208*$D$2</f>
        <v>4.0000000000000002E-4</v>
      </c>
      <c r="E208" s="22">
        <f t="shared" ref="E208:E216" si="77">+C208*$E$3+D208*$E$3</f>
        <v>666953.4</v>
      </c>
    </row>
    <row r="209" spans="1:5" x14ac:dyDescent="0.25">
      <c r="A209" s="44" t="s">
        <v>204</v>
      </c>
      <c r="B209" s="28">
        <v>8.0000000000000004E-4</v>
      </c>
      <c r="C209" s="37">
        <f t="shared" si="75"/>
        <v>4.0000000000000002E-4</v>
      </c>
      <c r="D209" s="37">
        <f t="shared" si="76"/>
        <v>4.0000000000000002E-4</v>
      </c>
      <c r="E209" s="22">
        <f t="shared" si="77"/>
        <v>666953.4</v>
      </c>
    </row>
    <row r="210" spans="1:5" x14ac:dyDescent="0.25">
      <c r="A210" s="44" t="s">
        <v>205</v>
      </c>
      <c r="B210" s="28">
        <v>8.0000000000000004E-4</v>
      </c>
      <c r="C210" s="37">
        <f t="shared" si="75"/>
        <v>4.0000000000000002E-4</v>
      </c>
      <c r="D210" s="37">
        <f t="shared" si="76"/>
        <v>4.0000000000000002E-4</v>
      </c>
      <c r="E210" s="22">
        <f t="shared" si="77"/>
        <v>666953.4</v>
      </c>
    </row>
    <row r="211" spans="1:5" x14ac:dyDescent="0.25">
      <c r="A211" s="44" t="s">
        <v>206</v>
      </c>
      <c r="B211" s="28">
        <v>8.0000000000000004E-4</v>
      </c>
      <c r="C211" s="37">
        <f t="shared" si="75"/>
        <v>4.0000000000000002E-4</v>
      </c>
      <c r="D211" s="37">
        <f t="shared" si="76"/>
        <v>4.0000000000000002E-4</v>
      </c>
      <c r="E211" s="22">
        <f t="shared" si="77"/>
        <v>666953.4</v>
      </c>
    </row>
    <row r="212" spans="1:5" x14ac:dyDescent="0.25">
      <c r="A212" s="44" t="s">
        <v>207</v>
      </c>
      <c r="B212" s="28">
        <v>8.0000000000000004E-4</v>
      </c>
      <c r="C212" s="37">
        <f t="shared" si="75"/>
        <v>4.0000000000000002E-4</v>
      </c>
      <c r="D212" s="37">
        <f t="shared" si="76"/>
        <v>4.0000000000000002E-4</v>
      </c>
      <c r="E212" s="22">
        <f t="shared" si="77"/>
        <v>666953.4</v>
      </c>
    </row>
    <row r="213" spans="1:5" x14ac:dyDescent="0.25">
      <c r="A213" s="44" t="s">
        <v>208</v>
      </c>
      <c r="B213" s="28">
        <v>8.0000000000000004E-4</v>
      </c>
      <c r="C213" s="37">
        <f t="shared" si="75"/>
        <v>4.0000000000000002E-4</v>
      </c>
      <c r="D213" s="37">
        <f t="shared" si="76"/>
        <v>4.0000000000000002E-4</v>
      </c>
      <c r="E213" s="22">
        <f t="shared" si="77"/>
        <v>666953.4</v>
      </c>
    </row>
    <row r="214" spans="1:5" ht="25.5" x14ac:dyDescent="0.25">
      <c r="A214" s="44" t="s">
        <v>209</v>
      </c>
      <c r="B214" s="28">
        <v>8.0000000000000004E-4</v>
      </c>
      <c r="C214" s="25">
        <f t="shared" si="75"/>
        <v>4.0000000000000002E-4</v>
      </c>
      <c r="D214" s="25">
        <f t="shared" si="76"/>
        <v>4.0000000000000002E-4</v>
      </c>
      <c r="E214" s="26">
        <f t="shared" si="77"/>
        <v>666953.4</v>
      </c>
    </row>
    <row r="215" spans="1:5" ht="51" x14ac:dyDescent="0.25">
      <c r="A215" s="44" t="s">
        <v>210</v>
      </c>
      <c r="B215" s="28">
        <v>8.0000000000000004E-4</v>
      </c>
      <c r="C215" s="25">
        <f t="shared" si="75"/>
        <v>4.0000000000000002E-4</v>
      </c>
      <c r="D215" s="25">
        <f t="shared" si="76"/>
        <v>4.0000000000000002E-4</v>
      </c>
      <c r="E215" s="26">
        <f t="shared" si="77"/>
        <v>666953.4</v>
      </c>
    </row>
    <row r="216" spans="1:5" x14ac:dyDescent="0.25">
      <c r="A216" s="44" t="s">
        <v>211</v>
      </c>
      <c r="B216" s="28">
        <v>8.0000000000000004E-4</v>
      </c>
      <c r="C216" s="29">
        <f t="shared" si="75"/>
        <v>4.0000000000000002E-4</v>
      </c>
      <c r="D216" s="29">
        <f t="shared" si="76"/>
        <v>4.0000000000000002E-4</v>
      </c>
      <c r="E216" s="30">
        <f t="shared" si="77"/>
        <v>666953.4</v>
      </c>
    </row>
    <row r="217" spans="1:5" x14ac:dyDescent="0.25">
      <c r="A217" s="44" t="s">
        <v>212</v>
      </c>
      <c r="B217" s="28">
        <v>8.0000000000000004E-4</v>
      </c>
      <c r="C217" s="29">
        <f t="shared" ref="C217" si="78">+B217*$C$2</f>
        <v>4.0000000000000002E-4</v>
      </c>
      <c r="D217" s="29">
        <f t="shared" ref="D217" si="79">+B217*$D$2</f>
        <v>4.0000000000000002E-4</v>
      </c>
      <c r="E217" s="30">
        <f t="shared" ref="E217" si="80">+C217*$E$3+D217*$E$3</f>
        <v>666953.4</v>
      </c>
    </row>
    <row r="218" spans="1:5" x14ac:dyDescent="0.25">
      <c r="A218" s="44" t="s">
        <v>213</v>
      </c>
      <c r="B218" s="28">
        <v>8.0000000000000004E-4</v>
      </c>
      <c r="C218" s="37">
        <f t="shared" ref="C218:C226" si="81">+B218*$C$2</f>
        <v>4.0000000000000002E-4</v>
      </c>
      <c r="D218" s="37">
        <f t="shared" ref="D218:D226" si="82">+B218*$D$2</f>
        <v>4.0000000000000002E-4</v>
      </c>
      <c r="E218" s="22">
        <f t="shared" ref="E218:E226" si="83">+C218*$E$3+D218*$E$3</f>
        <v>666953.4</v>
      </c>
    </row>
    <row r="219" spans="1:5" x14ac:dyDescent="0.25">
      <c r="A219" s="44" t="s">
        <v>214</v>
      </c>
      <c r="B219" s="28">
        <v>8.0000000000000004E-4</v>
      </c>
      <c r="C219" s="37">
        <f t="shared" si="81"/>
        <v>4.0000000000000002E-4</v>
      </c>
      <c r="D219" s="37">
        <f t="shared" si="82"/>
        <v>4.0000000000000002E-4</v>
      </c>
      <c r="E219" s="22">
        <f t="shared" si="83"/>
        <v>666953.4</v>
      </c>
    </row>
    <row r="220" spans="1:5" ht="25.5" x14ac:dyDescent="0.25">
      <c r="A220" s="44" t="s">
        <v>215</v>
      </c>
      <c r="B220" s="28">
        <v>8.0000000000000004E-4</v>
      </c>
      <c r="C220" s="37">
        <f t="shared" si="81"/>
        <v>4.0000000000000002E-4</v>
      </c>
      <c r="D220" s="37">
        <f t="shared" si="82"/>
        <v>4.0000000000000002E-4</v>
      </c>
      <c r="E220" s="22">
        <f t="shared" si="83"/>
        <v>666953.4</v>
      </c>
    </row>
    <row r="221" spans="1:5" ht="25.5" x14ac:dyDescent="0.25">
      <c r="A221" s="44" t="s">
        <v>216</v>
      </c>
      <c r="B221" s="28">
        <v>8.0000000000000004E-4</v>
      </c>
      <c r="C221" s="25">
        <f t="shared" si="81"/>
        <v>4.0000000000000002E-4</v>
      </c>
      <c r="D221" s="25">
        <f t="shared" si="82"/>
        <v>4.0000000000000002E-4</v>
      </c>
      <c r="E221" s="26">
        <f t="shared" si="83"/>
        <v>666953.4</v>
      </c>
    </row>
    <row r="222" spans="1:5" ht="25.5" x14ac:dyDescent="0.25">
      <c r="A222" s="44" t="s">
        <v>217</v>
      </c>
      <c r="B222" s="28">
        <v>8.0000000000000004E-4</v>
      </c>
      <c r="C222" s="25">
        <f t="shared" si="81"/>
        <v>4.0000000000000002E-4</v>
      </c>
      <c r="D222" s="25">
        <f t="shared" si="82"/>
        <v>4.0000000000000002E-4</v>
      </c>
      <c r="E222" s="26">
        <f t="shared" si="83"/>
        <v>666953.4</v>
      </c>
    </row>
    <row r="223" spans="1:5" x14ac:dyDescent="0.25">
      <c r="A223" s="44" t="s">
        <v>218</v>
      </c>
      <c r="B223" s="28">
        <v>8.0000000000000004E-4</v>
      </c>
      <c r="C223" s="29">
        <f t="shared" si="81"/>
        <v>4.0000000000000002E-4</v>
      </c>
      <c r="D223" s="29">
        <f t="shared" si="82"/>
        <v>4.0000000000000002E-4</v>
      </c>
      <c r="E223" s="30">
        <f t="shared" si="83"/>
        <v>666953.4</v>
      </c>
    </row>
    <row r="224" spans="1:5" x14ac:dyDescent="0.25">
      <c r="A224" s="44" t="s">
        <v>219</v>
      </c>
      <c r="B224" s="28">
        <v>8.0000000000000004E-4</v>
      </c>
      <c r="C224" s="37">
        <f t="shared" si="81"/>
        <v>4.0000000000000002E-4</v>
      </c>
      <c r="D224" s="37">
        <f t="shared" si="82"/>
        <v>4.0000000000000002E-4</v>
      </c>
      <c r="E224" s="22">
        <f t="shared" si="83"/>
        <v>666953.4</v>
      </c>
    </row>
    <row r="225" spans="1:5" x14ac:dyDescent="0.25">
      <c r="A225" s="44" t="s">
        <v>220</v>
      </c>
      <c r="B225" s="28">
        <v>8.0000000000000004E-4</v>
      </c>
      <c r="C225" s="37">
        <f t="shared" si="81"/>
        <v>4.0000000000000002E-4</v>
      </c>
      <c r="D225" s="37">
        <f t="shared" si="82"/>
        <v>4.0000000000000002E-4</v>
      </c>
      <c r="E225" s="22">
        <f t="shared" si="83"/>
        <v>666953.4</v>
      </c>
    </row>
    <row r="226" spans="1:5" x14ac:dyDescent="0.25">
      <c r="A226" s="44" t="s">
        <v>221</v>
      </c>
      <c r="B226" s="28">
        <v>8.0000000000000004E-4</v>
      </c>
      <c r="C226" s="37">
        <f t="shared" si="81"/>
        <v>4.0000000000000002E-4</v>
      </c>
      <c r="D226" s="37">
        <f t="shared" si="82"/>
        <v>4.0000000000000002E-4</v>
      </c>
      <c r="E226" s="22">
        <f t="shared" si="83"/>
        <v>666953.4</v>
      </c>
    </row>
    <row r="227" spans="1:5" x14ac:dyDescent="0.25">
      <c r="A227" s="44" t="s">
        <v>222</v>
      </c>
      <c r="B227" s="28">
        <v>8.0000000000000004E-4</v>
      </c>
      <c r="C227" s="37">
        <f t="shared" si="72"/>
        <v>4.0000000000000002E-4</v>
      </c>
      <c r="D227" s="37">
        <f t="shared" si="73"/>
        <v>4.0000000000000002E-4</v>
      </c>
      <c r="E227" s="22">
        <f t="shared" si="74"/>
        <v>666953.4</v>
      </c>
    </row>
    <row r="228" spans="1:5" x14ac:dyDescent="0.25">
      <c r="A228" s="44" t="s">
        <v>223</v>
      </c>
      <c r="B228" s="28">
        <v>8.0000000000000004E-4</v>
      </c>
      <c r="C228" s="37">
        <f t="shared" si="72"/>
        <v>4.0000000000000002E-4</v>
      </c>
      <c r="D228" s="37">
        <f t="shared" si="73"/>
        <v>4.0000000000000002E-4</v>
      </c>
      <c r="E228" s="22">
        <f t="shared" si="74"/>
        <v>666953.4</v>
      </c>
    </row>
    <row r="229" spans="1:5" x14ac:dyDescent="0.25">
      <c r="A229" s="44" t="s">
        <v>224</v>
      </c>
      <c r="B229" s="28">
        <v>8.0000000000000004E-4</v>
      </c>
      <c r="C229" s="37">
        <f t="shared" si="72"/>
        <v>4.0000000000000002E-4</v>
      </c>
      <c r="D229" s="37">
        <f t="shared" si="73"/>
        <v>4.0000000000000002E-4</v>
      </c>
      <c r="E229" s="22">
        <f t="shared" si="74"/>
        <v>666953.4</v>
      </c>
    </row>
    <row r="230" spans="1:5" x14ac:dyDescent="0.25">
      <c r="A230" s="43"/>
      <c r="B230" s="28"/>
      <c r="C230" s="29"/>
      <c r="D230" s="29"/>
      <c r="E230" s="30"/>
    </row>
    <row r="231" spans="1:5" x14ac:dyDescent="0.25">
      <c r="A231" s="4" t="s">
        <v>225</v>
      </c>
      <c r="B231" s="18">
        <f>SUM(B232:B249)</f>
        <v>0.15000000000000005</v>
      </c>
      <c r="C231" s="9">
        <f>+B231*$C$2</f>
        <v>7.5000000000000025E-2</v>
      </c>
      <c r="D231" s="9">
        <f>+B231*$D$2</f>
        <v>7.5000000000000025E-2</v>
      </c>
      <c r="E231" s="7">
        <f>SUM(E232:E249)</f>
        <v>125053762.5</v>
      </c>
    </row>
    <row r="232" spans="1:5" ht="25.5" x14ac:dyDescent="0.25">
      <c r="A232" s="2" t="s">
        <v>8</v>
      </c>
      <c r="B232" s="29"/>
      <c r="C232" s="29"/>
      <c r="D232" s="29"/>
      <c r="E232" s="30"/>
    </row>
    <row r="233" spans="1:5" x14ac:dyDescent="0.25">
      <c r="A233" s="27" t="s">
        <v>9</v>
      </c>
      <c r="B233" s="29">
        <v>1.4999999999999999E-2</v>
      </c>
      <c r="C233" s="29">
        <f t="shared" si="39"/>
        <v>7.4999999999999997E-3</v>
      </c>
      <c r="D233" s="29">
        <f t="shared" si="40"/>
        <v>7.4999999999999997E-3</v>
      </c>
      <c r="E233" s="30">
        <f t="shared" si="41"/>
        <v>12505376.25</v>
      </c>
    </row>
    <row r="234" spans="1:5" x14ac:dyDescent="0.25">
      <c r="A234" s="27" t="s">
        <v>10</v>
      </c>
      <c r="B234" s="29">
        <v>1.2E-2</v>
      </c>
      <c r="C234" s="29">
        <f t="shared" si="39"/>
        <v>6.0000000000000001E-3</v>
      </c>
      <c r="D234" s="29">
        <f t="shared" si="40"/>
        <v>6.0000000000000001E-3</v>
      </c>
      <c r="E234" s="30">
        <f t="shared" si="41"/>
        <v>10004301</v>
      </c>
    </row>
    <row r="235" spans="1:5" x14ac:dyDescent="0.25">
      <c r="A235" s="27" t="s">
        <v>11</v>
      </c>
      <c r="B235" s="29">
        <v>1.2E-2</v>
      </c>
      <c r="C235" s="29">
        <f t="shared" si="39"/>
        <v>6.0000000000000001E-3</v>
      </c>
      <c r="D235" s="29">
        <f t="shared" si="40"/>
        <v>6.0000000000000001E-3</v>
      </c>
      <c r="E235" s="30">
        <f t="shared" si="41"/>
        <v>10004301</v>
      </c>
    </row>
    <row r="236" spans="1:5" x14ac:dyDescent="0.25">
      <c r="A236" s="27" t="s">
        <v>12</v>
      </c>
      <c r="B236" s="29">
        <v>1.2E-2</v>
      </c>
      <c r="C236" s="29">
        <f t="shared" si="39"/>
        <v>6.0000000000000001E-3</v>
      </c>
      <c r="D236" s="29">
        <f t="shared" si="40"/>
        <v>6.0000000000000001E-3</v>
      </c>
      <c r="E236" s="30">
        <f t="shared" si="41"/>
        <v>10004301</v>
      </c>
    </row>
    <row r="237" spans="1:5" x14ac:dyDescent="0.25">
      <c r="A237" s="27" t="s">
        <v>13</v>
      </c>
      <c r="B237" s="29">
        <v>0.01</v>
      </c>
      <c r="C237" s="29">
        <f t="shared" si="39"/>
        <v>5.0000000000000001E-3</v>
      </c>
      <c r="D237" s="29">
        <f t="shared" si="40"/>
        <v>5.0000000000000001E-3</v>
      </c>
      <c r="E237" s="30">
        <f t="shared" si="41"/>
        <v>8336917.5</v>
      </c>
    </row>
    <row r="238" spans="1:5" x14ac:dyDescent="0.25">
      <c r="A238" s="27" t="s">
        <v>14</v>
      </c>
      <c r="B238" s="29">
        <v>0.01</v>
      </c>
      <c r="C238" s="29">
        <f t="shared" si="39"/>
        <v>5.0000000000000001E-3</v>
      </c>
      <c r="D238" s="29">
        <f t="shared" si="40"/>
        <v>5.0000000000000001E-3</v>
      </c>
      <c r="E238" s="30">
        <f t="shared" si="41"/>
        <v>8336917.5</v>
      </c>
    </row>
    <row r="239" spans="1:5" x14ac:dyDescent="0.25">
      <c r="A239" s="27" t="s">
        <v>226</v>
      </c>
      <c r="B239" s="29">
        <v>0.01</v>
      </c>
      <c r="C239" s="29">
        <f t="shared" ref="C239" si="84">+B239*$C$2</f>
        <v>5.0000000000000001E-3</v>
      </c>
      <c r="D239" s="29">
        <f t="shared" ref="D239" si="85">+B239*$D$2</f>
        <v>5.0000000000000001E-3</v>
      </c>
      <c r="E239" s="30">
        <f t="shared" ref="E239" si="86">+C239*$E$3+D239*$E$3</f>
        <v>8336917.5</v>
      </c>
    </row>
    <row r="240" spans="1:5" x14ac:dyDescent="0.25">
      <c r="A240" s="27" t="s">
        <v>227</v>
      </c>
      <c r="B240" s="29">
        <v>0.01</v>
      </c>
      <c r="C240" s="29">
        <f t="shared" si="39"/>
        <v>5.0000000000000001E-3</v>
      </c>
      <c r="D240" s="29">
        <f t="shared" si="40"/>
        <v>5.0000000000000001E-3</v>
      </c>
      <c r="E240" s="30">
        <f t="shared" si="41"/>
        <v>8336917.5</v>
      </c>
    </row>
    <row r="241" spans="1:5" x14ac:dyDescent="0.25">
      <c r="A241" s="27" t="s">
        <v>228</v>
      </c>
      <c r="B241" s="29">
        <v>8.0000000000000002E-3</v>
      </c>
      <c r="C241" s="29">
        <f t="shared" si="39"/>
        <v>4.0000000000000001E-3</v>
      </c>
      <c r="D241" s="29">
        <f t="shared" si="40"/>
        <v>4.0000000000000001E-3</v>
      </c>
      <c r="E241" s="30">
        <f t="shared" si="41"/>
        <v>6669534</v>
      </c>
    </row>
    <row r="242" spans="1:5" x14ac:dyDescent="0.25">
      <c r="A242" s="27" t="s">
        <v>229</v>
      </c>
      <c r="B242" s="29">
        <v>8.0000000000000002E-3</v>
      </c>
      <c r="C242" s="29">
        <f t="shared" si="39"/>
        <v>4.0000000000000001E-3</v>
      </c>
      <c r="D242" s="29">
        <f t="shared" si="40"/>
        <v>4.0000000000000001E-3</v>
      </c>
      <c r="E242" s="30">
        <f t="shared" si="41"/>
        <v>6669534</v>
      </c>
    </row>
    <row r="243" spans="1:5" x14ac:dyDescent="0.25">
      <c r="A243" s="27" t="s">
        <v>230</v>
      </c>
      <c r="B243" s="29">
        <v>8.0000000000000002E-3</v>
      </c>
      <c r="C243" s="29">
        <f t="shared" ref="C243" si="87">+B243*$C$2</f>
        <v>4.0000000000000001E-3</v>
      </c>
      <c r="D243" s="29">
        <f t="shared" ref="D243" si="88">+B243*$D$2</f>
        <v>4.0000000000000001E-3</v>
      </c>
      <c r="E243" s="30">
        <f t="shared" ref="E243" si="89">+C243*$E$3+D243*$E$3</f>
        <v>6669534</v>
      </c>
    </row>
    <row r="244" spans="1:5" x14ac:dyDescent="0.25">
      <c r="A244" s="27" t="s">
        <v>231</v>
      </c>
      <c r="B244" s="29">
        <v>8.0000000000000002E-3</v>
      </c>
      <c r="C244" s="29">
        <f t="shared" si="39"/>
        <v>4.0000000000000001E-3</v>
      </c>
      <c r="D244" s="29">
        <f t="shared" si="40"/>
        <v>4.0000000000000001E-3</v>
      </c>
      <c r="E244" s="30">
        <f t="shared" si="41"/>
        <v>6669534</v>
      </c>
    </row>
    <row r="245" spans="1:5" x14ac:dyDescent="0.25">
      <c r="A245" s="27" t="s">
        <v>232</v>
      </c>
      <c r="B245" s="29">
        <v>7.0000000000000001E-3</v>
      </c>
      <c r="C245" s="29">
        <f t="shared" si="39"/>
        <v>3.5000000000000001E-3</v>
      </c>
      <c r="D245" s="29">
        <f t="shared" si="40"/>
        <v>3.5000000000000001E-3</v>
      </c>
      <c r="E245" s="30">
        <f t="shared" si="41"/>
        <v>5835842.25</v>
      </c>
    </row>
    <row r="246" spans="1:5" x14ac:dyDescent="0.25">
      <c r="A246" s="27" t="s">
        <v>233</v>
      </c>
      <c r="B246" s="29">
        <v>5.0000000000000001E-3</v>
      </c>
      <c r="C246" s="29">
        <f t="shared" si="39"/>
        <v>2.5000000000000001E-3</v>
      </c>
      <c r="D246" s="29">
        <f t="shared" si="40"/>
        <v>2.5000000000000001E-3</v>
      </c>
      <c r="E246" s="30">
        <f t="shared" si="41"/>
        <v>4168458.75</v>
      </c>
    </row>
    <row r="247" spans="1:5" x14ac:dyDescent="0.25">
      <c r="A247" s="27" t="s">
        <v>234</v>
      </c>
      <c r="B247" s="29">
        <v>5.0000000000000001E-3</v>
      </c>
      <c r="C247" s="29">
        <f t="shared" si="39"/>
        <v>2.5000000000000001E-3</v>
      </c>
      <c r="D247" s="29">
        <f t="shared" si="40"/>
        <v>2.5000000000000001E-3</v>
      </c>
      <c r="E247" s="30">
        <f t="shared" si="41"/>
        <v>4168458.75</v>
      </c>
    </row>
    <row r="248" spans="1:5" x14ac:dyDescent="0.25">
      <c r="A248" s="27" t="s">
        <v>235</v>
      </c>
      <c r="B248" s="29">
        <v>5.0000000000000001E-3</v>
      </c>
      <c r="C248" s="29">
        <f t="shared" si="39"/>
        <v>2.5000000000000001E-3</v>
      </c>
      <c r="D248" s="29">
        <f t="shared" si="40"/>
        <v>2.5000000000000001E-3</v>
      </c>
      <c r="E248" s="30">
        <f t="shared" si="41"/>
        <v>4168458.75</v>
      </c>
    </row>
    <row r="249" spans="1:5" x14ac:dyDescent="0.25">
      <c r="A249" s="27" t="s">
        <v>236</v>
      </c>
      <c r="B249" s="29">
        <v>5.0000000000000001E-3</v>
      </c>
      <c r="C249" s="29">
        <f t="shared" si="39"/>
        <v>2.5000000000000001E-3</v>
      </c>
      <c r="D249" s="29">
        <f t="shared" si="40"/>
        <v>2.5000000000000001E-3</v>
      </c>
      <c r="E249" s="30">
        <f t="shared" si="41"/>
        <v>4168458.75</v>
      </c>
    </row>
    <row r="250" spans="1:5" x14ac:dyDescent="0.25">
      <c r="A250" s="1"/>
      <c r="B250" s="10"/>
      <c r="C250" s="10"/>
      <c r="D250" s="10"/>
      <c r="E250" s="8"/>
    </row>
    <row r="251" spans="1:5" x14ac:dyDescent="0.25">
      <c r="A251" s="3" t="s">
        <v>0</v>
      </c>
      <c r="B251" s="11">
        <f>+B5+B48+B115+B124+B147+B167+B231</f>
        <v>0.99999999999999967</v>
      </c>
      <c r="C251" s="11">
        <f t="shared" ref="C251:E251" si="90">+C5+C48+C115+C124+C147+C167+C231</f>
        <v>0.49999999999999983</v>
      </c>
      <c r="D251" s="11">
        <f t="shared" si="90"/>
        <v>0.49999999999999983</v>
      </c>
      <c r="E251" s="32">
        <f t="shared" si="90"/>
        <v>833691750.00000012</v>
      </c>
    </row>
  </sheetData>
  <mergeCells count="2">
    <mergeCell ref="A1:E1"/>
    <mergeCell ref="C3:D3"/>
  </mergeCells>
  <pageMargins left="0.7" right="0.7" top="0.75" bottom="0.75" header="0.3" footer="0.3"/>
  <pageSetup scale="51" orientation="portrait" horizontalDpi="1200" verticalDpi="1200" r:id="rId1"/>
  <rowBreaks count="1" manualBreakCount="1">
    <brk id="246" max="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6</vt:i4>
      </vt:variant>
    </vt:vector>
  </HeadingPairs>
  <TitlesOfParts>
    <vt:vector size="7" baseType="lpstr">
      <vt:lpstr>Hoja1</vt:lpstr>
      <vt:lpstr>Hoja1!_Hlk75282716</vt:lpstr>
      <vt:lpstr>Hoja1!_Hlk75282935</vt:lpstr>
      <vt:lpstr>Hoja1!_Hlk75283050</vt:lpstr>
      <vt:lpstr>Hoja1!_Toc128560930</vt:lpstr>
      <vt:lpstr>Hoja1!_Toc128560931</vt:lpstr>
      <vt:lpstr>Hoja1!_Toc128560932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Sheffar H. Castell S.</dc:creator>
  <cp:lastModifiedBy>NATALIA ABAUNZA QUIJANO</cp:lastModifiedBy>
  <cp:lastPrinted>2023-03-02T04:10:55Z</cp:lastPrinted>
  <dcterms:created xsi:type="dcterms:W3CDTF">2023-03-01T20:45:45Z</dcterms:created>
  <dcterms:modified xsi:type="dcterms:W3CDTF">2023-09-20T03:21:33Z</dcterms:modified>
</cp:coreProperties>
</file>