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LUISA RUIZ\Desktop\INVIAS\1. PROCESOS DE CONTRATACION 2023\IP-DT-CAU-014-2023 INT. MANTENIMIENTO ROSAS\1. PRE CONTRACTUAL\"/>
    </mc:Choice>
  </mc:AlternateContent>
  <xr:revisionPtr revIDLastSave="0" documentId="13_ncr:1_{F0184BB2-95AB-496E-A29E-84BB6227FB5D}" xr6:coauthVersionLast="47" xr6:coauthVersionMax="47" xr10:uidLastSave="{00000000-0000-0000-0000-000000000000}"/>
  <bookViews>
    <workbookView xWindow="-120" yWindow="-120" windowWidth="20730" windowHeight="11040" xr2:uid="{0E2B96C9-5636-41D1-BACD-81429D31108E}"/>
  </bookViews>
  <sheets>
    <sheet name="Presupuesto Oficial" sheetId="1" r:id="rId1"/>
    <sheet name="propuesta Economica" sheetId="5" r:id="rId2"/>
    <sheet name="CRONOGRAMA Y PLAN DE CARGAS"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____a1" hidden="1">{"TAB1",#N/A,TRUE,"GENERAL";"TAB2",#N/A,TRUE,"GENERAL";"TAB3",#N/A,TRUE,"GENERAL";"TAB4",#N/A,TRUE,"GENERAL";"TAB5",#N/A,TRUE,"GENERAL"}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3"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8" hidden="1">{"via1",#N/A,TRUE,"general";"via2",#N/A,TRUE,"general";"via3",#N/A,TRUE,"general"}</definedName>
    <definedName name="_______x9" hidden="1">{"TAB1",#N/A,TRUE,"GENERAL";"TAB2",#N/A,TRUE,"GENERAL";"TAB3",#N/A,TRUE,"GENERAL";"TAB4",#N/A,TRUE,"GENERAL";"TAB5",#N/A,TRUE,"GENERAL"}</definedName>
    <definedName name="_______y8" hidden="1">{"via1",#N/A,TRUE,"general";"via2",#N/A,TRUE,"general";"via3",#N/A,TRUE,"general"}</definedName>
    <definedName name="_______y9" hidden="1">{"TAB1",#N/A,TRUE,"GENERAL";"TAB2",#N/A,TRUE,"GENERAL";"TAB3",#N/A,TRUE,"GENERAL";"TAB4",#N/A,TRUE,"GENERAL";"TAB5",#N/A,TRUE,"GENERAL"}</definedName>
    <definedName name="______a1" hidden="1">{"TAB1",#N/A,TRUE,"GENERAL";"TAB2",#N/A,TRUE,"GENERAL";"TAB3",#N/A,TRUE,"GENERAL";"TAB4",#N/A,TRUE,"GENERAL";"TAB5",#N/A,TRUE,"GENERAL"}</definedName>
    <definedName name="______v2" hidden="1">{"via1",#N/A,TRUE,"general";"via2",#N/A,TRUE,"general";"via3",#N/A,TRUE,"general"}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 localSheetId="1">[1]!absc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2" hidden="1">'CRONOGRAMA Y PLAN DE CARGAS'!$A$11:$V$28</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bsc" localSheetId="2">#N/A</definedName>
    <definedName name="absc" localSheetId="1">[1]!absc</definedName>
    <definedName name="absc">[1]!absc</definedName>
    <definedName name="ABSC1" localSheetId="1">[1]!absc</definedName>
    <definedName name="ABSC1">[1]!absc</definedName>
    <definedName name="AccessDatabase" hidden="1">"C:\C-314\VOLUMENES\volfin4.mdb"</definedName>
    <definedName name="ADFGSDB" hidden="1">{"via1",#N/A,TRUE,"general";"via2",#N/A,TRUE,"general";"via3",#N/A,TRUE,"general"}</definedName>
    <definedName name="adoq" localSheetId="1">[2]!absc</definedName>
    <definedName name="adoq">[2]!absc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 localSheetId="1">[3]!absc</definedName>
    <definedName name="alc">[3]!absc</definedName>
    <definedName name="anscount" hidden="1">1</definedName>
    <definedName name="AÑOWUIE">'[4]Res-Accide-10'!$R$2:$R$7</definedName>
    <definedName name="APU" localSheetId="1">[5]!absc</definedName>
    <definedName name="APU">[5]!absc</definedName>
    <definedName name="APU221.1">#REF!</definedName>
    <definedName name="APU221.2">#REF!</definedName>
    <definedName name="aqaq" hidden="1">{"TAB1",#N/A,TRUE,"GENERAL";"TAB2",#N/A,TRUE,"GENERAL";"TAB3",#N/A,TRUE,"GENERAL";"TAB4",#N/A,TRUE,"GENERAL";"TAB5",#N/A,TRUE,"GENERAL"}</definedName>
    <definedName name="_xlnm.Print_Area" localSheetId="2">'CRONOGRAMA Y PLAN DE CARGAS'!$A$1:$V$32</definedName>
    <definedName name="_xlnm.Print_Area">#REF!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1">[6]!absc</definedName>
    <definedName name="asdfñk">[6]!absc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2">#REF!</definedName>
    <definedName name="azaz" hidden="1">{"TAB1",#N/A,TRUE,"GENERAL";"TAB2",#N/A,TRUE,"GENERAL";"TAB3",#N/A,TRUE,"GENERAL";"TAB4",#N/A,TRUE,"GENERAL";"TAB5",#N/A,TRUE,"GENERAL"}</definedName>
    <definedName name="b">#REF!</definedName>
    <definedName name="bas" localSheetId="2">#REF!</definedName>
    <definedName name="bas">#REF!</definedName>
    <definedName name="_xlnm.Database" localSheetId="2">#REF!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 localSheetId="2">#REF!</definedName>
    <definedName name="CA">#REF!</definedName>
    <definedName name="CANT">#REF!</definedName>
    <definedName name="CARLOLUIS">'[7]Magdalena PIR 2008'!#REF!</definedName>
    <definedName name="ccccc" hidden="1">{"TAB1",#N/A,TRUE,"GENERAL";"TAB2",#N/A,TRUE,"GENERAL";"TAB3",#N/A,TRUE,"GENERAL";"TAB4",#N/A,TRUE,"GENERAL";"TAB5",#N/A,TRUE,"GENERAL"}</definedName>
    <definedName name="CCCCCC">'[8]A. P. U.'!#REF!</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OSTAS">#REF!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2">#REF!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#REF!</definedName>
    <definedName name="diego1">#REF!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'[9]Análisis de precios'!$H$52</definedName>
    <definedName name="FAC" hidden="1">#REF!</definedName>
    <definedName name="fd">'[8]A.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F">'[8]A.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 localSheetId="2">#REF!</definedName>
    <definedName name="inf">#REF!</definedName>
    <definedName name="INFG">#REF!</definedName>
    <definedName name="INV_11">'[10]PR 1'!$A$2:$N$655</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 localSheetId="2">[5]!absc</definedName>
    <definedName name="LOCA" localSheetId="1">[5]!absc</definedName>
    <definedName name="LOCA">[5]!absc</definedName>
    <definedName name="LOCA1" localSheetId="1">[5]!absc</definedName>
    <definedName name="LOCA1">[5]!absc</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'[11]Estado Resumen'!#REF!&lt;2.5</definedName>
    <definedName name="MALO">'[12]ESTADO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ARIÑO" localSheetId="2">#REF!</definedName>
    <definedName name="NARIÑO">#REF!</definedName>
    <definedName name="NARIÑO2" localSheetId="2">#REF!</definedName>
    <definedName name="NARIÑO2">#REF!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2">[1]!absc</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2">'[7]Magdalena PIR 2008'!#REF!</definedName>
    <definedName name="NO">'[7]Magdalena PIR 2008'!#REF!</definedName>
    <definedName name="NOMBR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2">#REF!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car">#REF!</definedName>
    <definedName name="p0p0" hidden="1">{"via1",#N/A,TRUE,"general";"via2",#N/A,TRUE,"general";"via3",#N/A,TRUE,"general"}</definedName>
    <definedName name="PIR" localSheetId="2">'[13]Sucre PIR 2008'!#REF!</definedName>
    <definedName name="PIR">'[13]Sucre PIR 2008'!#REF!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TUMAYO" localSheetId="2">[14]NARIÑO!$A$11:$X$72</definedName>
    <definedName name="PUTUMAYO">[15]NARIÑO!$A$11:$X$72</definedName>
    <definedName name="Q" localSheetId="2">[15]NARIÑO!#REF!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'[11]Estado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'[12]ESTADO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2">[14]NARIÑO!#REF!</definedName>
    <definedName name="s">[15]NARIÑO!#REF!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1">[1]!absc</definedName>
    <definedName name="t">[1]!absc</definedName>
    <definedName name="t5t5" hidden="1">{"TAB1",#N/A,TRUE,"GENERAL";"TAB2",#N/A,TRUE,"GENERAL";"TAB3",#N/A,TRUE,"GENERAL";"TAB4",#N/A,TRUE,"GENERAL";"TAB5",#N/A,TRUE,"GENERAL"}</definedName>
    <definedName name="TABLA">#REF!</definedName>
    <definedName name="TARR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#REF!</definedName>
    <definedName name="_xlnm.Print_Titles" localSheetId="2">'CRONOGRAMA Y PLAN DE CARGAS'!$1:$11</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LE" localSheetId="2">#REF!</definedName>
    <definedName name="VALLE">#REF!</definedName>
    <definedName name="valor1">#REF!</definedName>
    <definedName name="valor2">#REF!</definedName>
    <definedName name="VALOR3">#REF!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2">[14]NARIÑO!#REF!</definedName>
    <definedName name="w">[15]NARIÑO!#REF!</definedName>
    <definedName name="w2w2w" hidden="1">{"via1",#N/A,TRUE,"general";"via2",#N/A,TRUE,"general";"via3",#N/A,TRUE,"general"}</definedName>
    <definedName name="WER">'[4]Res-Accide-10'!$S$2:$S$7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[14]NARIÑO!#REF!</definedName>
    <definedName name="x">[15]NARIÑO!#REF!</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4" i="3" l="1"/>
  <c r="U24" i="3"/>
  <c r="T24" i="3"/>
  <c r="S24" i="3"/>
  <c r="R24" i="3"/>
  <c r="Q24" i="3"/>
  <c r="O24" i="3"/>
  <c r="P24" i="3"/>
  <c r="G45" i="1"/>
  <c r="G37" i="1"/>
  <c r="G18" i="1"/>
  <c r="G29" i="5"/>
  <c r="G31" i="5" s="1"/>
  <c r="G19" i="1"/>
  <c r="G44" i="1"/>
  <c r="P25" i="3" l="1"/>
  <c r="Q25" i="3"/>
  <c r="R25" i="3"/>
  <c r="S25" i="3"/>
  <c r="T25" i="3"/>
  <c r="U25" i="3"/>
  <c r="V25" i="3"/>
  <c r="O25" i="3"/>
  <c r="V13" i="3"/>
  <c r="U13" i="3"/>
  <c r="T13" i="3"/>
  <c r="S13" i="3"/>
  <c r="R13" i="3"/>
  <c r="Q13" i="3"/>
  <c r="P13" i="3"/>
  <c r="O13" i="3" l="1"/>
  <c r="G20" i="1" l="1"/>
  <c r="G26" i="1"/>
  <c r="G24" i="1"/>
  <c r="G22" i="1"/>
  <c r="G21" i="1"/>
  <c r="G43" i="1"/>
  <c r="G42" i="1"/>
  <c r="G40" i="1"/>
  <c r="G39" i="1"/>
  <c r="G38" i="1"/>
  <c r="G28" i="1"/>
  <c r="G29" i="1" l="1"/>
  <c r="G31" i="1" s="1"/>
  <c r="G46" i="1" s="1"/>
  <c r="G48" i="1" l="1"/>
  <c r="G49" i="1" s="1"/>
  <c r="G50" i="1" s="1"/>
</calcChain>
</file>

<file path=xl/sharedStrings.xml><?xml version="1.0" encoding="utf-8"?>
<sst xmlns="http://schemas.openxmlformats.org/spreadsheetml/2006/main" count="245" uniqueCount="110">
  <si>
    <t>MINISTERIO DE TRANSPORTE</t>
  </si>
  <si>
    <t>INSTITUTO NACIONAL DE VÍAS</t>
  </si>
  <si>
    <t>SUBDIRECCION DE LA RED NACIONAL DE CARRETERAS</t>
  </si>
  <si>
    <t>FORMULARIO No. 1</t>
  </si>
  <si>
    <t>CANT.</t>
  </si>
  <si>
    <t>CARGO / OFICIO</t>
  </si>
  <si>
    <t>COSTOS</t>
  </si>
  <si>
    <t>PRIMA</t>
  </si>
  <si>
    <t>PARTICIPACIÓN</t>
  </si>
  <si>
    <t>VALOR</t>
  </si>
  <si>
    <t>DE PERSONAL</t>
  </si>
  <si>
    <t>REGIONAL</t>
  </si>
  <si>
    <t>(h-mes)</t>
  </si>
  <si>
    <t>PARCIAL ($)</t>
  </si>
  <si>
    <t>(1)</t>
  </si>
  <si>
    <t>(2)</t>
  </si>
  <si>
    <t>(3)</t>
  </si>
  <si>
    <t>(4)</t>
  </si>
  <si>
    <r>
      <t>(1)*((2)+(3))*(4) =</t>
    </r>
    <r>
      <rPr>
        <b/>
        <sz val="8"/>
        <color indexed="12"/>
        <rFont val="Arial Narrow"/>
        <family val="2"/>
      </rPr>
      <t xml:space="preserve"> (5)</t>
    </r>
  </si>
  <si>
    <t xml:space="preserve">COSTOS DIRECTOS DE PERSONAL </t>
  </si>
  <si>
    <t>PERSONAL PROFESIONAL</t>
  </si>
  <si>
    <t>Ingeniero Residente de Interventoría</t>
  </si>
  <si>
    <t xml:space="preserve">Profesional Ambiental </t>
  </si>
  <si>
    <t>PERSONAL TÉCNICO</t>
  </si>
  <si>
    <t>PERSONAL ADMINISTRATIVO</t>
  </si>
  <si>
    <t xml:space="preserve">Secretaria </t>
  </si>
  <si>
    <t>PERSONAL AUXILIAR TÉCNICO</t>
  </si>
  <si>
    <t xml:space="preserve">Conductor </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</si>
  <si>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</si>
  <si>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</si>
  <si>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</si>
  <si>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</si>
  <si>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</si>
  <si>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</si>
  <si>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</si>
  <si>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</si>
  <si>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(8)</t>
  </si>
  <si>
    <t>(9)</t>
  </si>
  <si>
    <t>(10)</t>
  </si>
  <si>
    <r>
      <t xml:space="preserve">(8)*(9)*(10) = </t>
    </r>
    <r>
      <rPr>
        <b/>
        <sz val="8"/>
        <color indexed="12"/>
        <rFont val="Arial Narrow"/>
        <family val="2"/>
      </rPr>
      <t>(11)</t>
    </r>
  </si>
  <si>
    <t>OTROS COSTOS DIRECTOS</t>
  </si>
  <si>
    <t>COSTOS DE ALQUILER DE EQUIPOS Y OFICINA</t>
  </si>
  <si>
    <t>Mes</t>
  </si>
  <si>
    <t>Según comprobante por mes</t>
  </si>
  <si>
    <t>Ensayos de laboratorio de suelos, pavimentos y concretos completo</t>
  </si>
  <si>
    <t>Oficina/Campamento (incluye  dotación y sevicios públicos)</t>
  </si>
  <si>
    <t>OTROS COSTOS</t>
  </si>
  <si>
    <t>Edición de informes, papelería, reproducciòn de documentos,  planos, fotografías, etc</t>
  </si>
  <si>
    <t>Comunicaciones (telefonía fija y/o celular, fax,correo, internet, etc)</t>
  </si>
  <si>
    <t>Veeduría Comunitaria</t>
  </si>
  <si>
    <r>
      <t xml:space="preserve">SUBTOTAL OTROS COSTOS DIRECTOS = SUMATORIA DE (13) = </t>
    </r>
    <r>
      <rPr>
        <b/>
        <sz val="9"/>
        <color indexed="12"/>
        <rFont val="Arial Narrow"/>
        <family val="2"/>
      </rPr>
      <t>(B)</t>
    </r>
  </si>
  <si>
    <r>
      <t xml:space="preserve">SUBTOTAL COSTOS BASICOS = (A) + (B) = </t>
    </r>
    <r>
      <rPr>
        <b/>
        <sz val="9"/>
        <color indexed="12"/>
        <rFont val="Arial Narrow"/>
        <family val="2"/>
      </rPr>
      <t>(C)</t>
    </r>
  </si>
  <si>
    <r>
      <t>PROVISIÓN PARA AJUSTES =</t>
    </r>
    <r>
      <rPr>
        <b/>
        <sz val="9"/>
        <color indexed="12"/>
        <rFont val="Arial Narrow"/>
        <family val="2"/>
      </rPr>
      <t xml:space="preserve"> (D)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</si>
  <si>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</si>
  <si>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</si>
  <si>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</si>
  <si>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</si>
  <si>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</si>
  <si>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</si>
  <si>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</si>
  <si>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</si>
  <si>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</si>
  <si>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</si>
  <si>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</si>
  <si>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</si>
  <si>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 xml:space="preserve">2.7.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</si>
  <si>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2.8. Los valores que aparecen fijos e inmodificables, no podrán alterarse, de lo contrario, será causal de rechazo.</t>
  </si>
  <si>
    <t>2.9. Los costos correspondientes a las jornadas adicionales cuando se programen jornadas de trabajo 7 días a la semana 24 horas diarias (7x24), serán pagados por la provisón de horas extras contempladas en el presupuesto.</t>
  </si>
  <si>
    <t>FIRMAS:</t>
  </si>
  <si>
    <t xml:space="preserve">                    Nombre y firma del Representante Legal del Proponente</t>
  </si>
  <si>
    <t>Nombre del proponente</t>
  </si>
  <si>
    <t>Director interventoría</t>
  </si>
  <si>
    <t>PLAZO</t>
  </si>
  <si>
    <t>MESES</t>
  </si>
  <si>
    <t>NO MODIFICAR</t>
  </si>
  <si>
    <t>VALOR MINIMO</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</si>
  <si>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</si>
  <si>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</si>
  <si>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</si>
  <si>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</si>
  <si>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</si>
  <si>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diseños y permisos ambientales.</t>
    </r>
  </si>
  <si>
    <t xml:space="preserve">Director de Interventoría, Especialista en Geotecnia y/o Pavimentos, Especialista Ambiental. </t>
  </si>
  <si>
    <t>2. ETAPA DE CONSTRUCCIÓN:</t>
  </si>
  <si>
    <t>2.1.  CONTROL TECNICO, FINANCIERO, ADMINISTRATIVO, LEGAL Y AMBIENTAL</t>
  </si>
  <si>
    <t>2.2.  INFORMES SEMANALES DE SEGUIMIENTO Y APLICATIVO CIFRA</t>
  </si>
  <si>
    <t>Director de Interventoría, Residente Interventoria</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</si>
  <si>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</si>
  <si>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</si>
  <si>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</si>
  <si>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</si>
  <si>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</si>
  <si>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 </t>
  </si>
  <si>
    <t>VALOR TOTAL MES-HOMBRE</t>
  </si>
  <si>
    <t>DEDICACIÓN TOTAL PRESUPUESTO</t>
  </si>
  <si>
    <t xml:space="preserve">  </t>
  </si>
  <si>
    <t>Director de Interventoría, Residente Interventoria, Especialista en Geotecnia y/o Pavimentos, Especialista Ambiental, todo el personal</t>
  </si>
  <si>
    <t>Director de Interventoría, Residente Interventoria, secretaria</t>
  </si>
  <si>
    <t xml:space="preserve">Especialista Estructural y/o pavimentos </t>
  </si>
  <si>
    <t>Profesional Social</t>
  </si>
  <si>
    <t>Comision  topografia</t>
  </si>
  <si>
    <t>Camioneta o Campero  (Incluye peajes y Combustible) El modelo del vehiculo ofrecido  deberá corresponder a modelos no mayores a 10 años ( 2013-2023)</t>
  </si>
  <si>
    <t xml:space="preserve">Inspector </t>
  </si>
  <si>
    <t>DIRECCION TERRITORIAL CAUCA</t>
  </si>
  <si>
    <t>Comision  topografia ( inluye equipo, personal y transporte)</t>
  </si>
  <si>
    <t>INTERVENTORIA TÉCNICA, ADMINSITRAIVA, FINANCIERA Y AMBIENTAL PARA EL MANTENIMIENTO Y MEJORAMIENTO DE VIAS TERCIARIAS EN EL MUNICIPIO DE ROSAS DEPARTAMENTO DEL CAUCA DEL PROGRAMA COLOMBIA RURAL.</t>
  </si>
  <si>
    <t>INVITACIÓN PÚBLICA DE MINIMA CUANTIA No. IP-DT-CAU-014-2023</t>
  </si>
  <si>
    <t>INTERVENTORIA TÉCNICA, ADMINSITRAIVA, FINANCIERA Y AMBIENTAL PARA EL MANTENIMIENTO Y MEJORAMIENTO DE VIAS TERCIARIAS EN EL MUNICIPIO DE ROSAS DEPARTAMENTO DEL CAUCA DEL PROGRAMA COLOMBIA RURAL</t>
  </si>
  <si>
    <t>2.8. Los valores que aparecen fijos e inmodificables , no podrán alterarse,de lo contrario, será causal de rechazo igualmente los que esten por fuera de los limites.</t>
  </si>
  <si>
    <t>IP-DT-CAU-014-2023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</si>
</sst>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 #,##0.00_);_(* \(#,##0.00\);_(* &quot;-&quot;??_);_(@_)"/>
    <numFmt numFmtId="167" formatCode="_(&quot;$&quot;\ * #,##0.00_);_(&quot;$&quot;\ * \(#,##0.00\);_(&quot;$&quot;\ * &quot;-&quot;??_);_(@_)"/>
    <numFmt numFmtId="168" formatCode="_(&quot;$&quot;\ * #.##0.00_);_(&quot;$&quot;\ * \(#.##0.00\);_(&quot;$&quot;\ * &quot;-&quot;??_);_(@_)"/>
    <numFmt numFmtId="169" formatCode="_(&quot;$&quot;* #,##0.00_);_(&quot;$&quot;* \(#,##0.00\);_(&quot;$&quot;* &quot;-&quot;??_);_(@_)"/>
    <numFmt numFmtId="170" formatCode="0.0"/>
  </numFmts>
  <fonts count="38" x14ac:knownFonts="1">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b/>
      <sz val="12"/>
      <color theme="1"/>
      <name val="Arial Narrow"/>
      <family val="2"/>
    </font>
    <font>
      <sz val="10"/>
      <name val="Arial"/>
      <family val="2"/>
    </font>
    <font>
      <b/>
      <sz val="9"/>
      <color indexed="12"/>
      <name val="Arial Narrow"/>
      <family val="2"/>
    </font>
    <font>
      <b/>
      <sz val="10"/>
      <color indexed="12"/>
      <name val="Arial Narrow"/>
      <family val="2"/>
    </font>
    <font>
      <sz val="10"/>
      <name val="Arial"/>
      <family val="2"/>
    </font>
    <font>
      <b/>
      <sz val="7"/>
      <name val="Arial Narrow"/>
      <family val="2"/>
    </font>
    <font>
      <sz val="7"/>
      <name val="Arial Narrow"/>
      <family val="2"/>
    </font>
    <font>
      <sz val="11"/>
      <color indexed="8"/>
      <name val="Calibri"/>
      <family val="2"/>
    </font>
    <font>
      <sz val="11"/>
      <color indexed="8"/>
      <name val="Arial Narrow"/>
      <family val="2"/>
    </font>
    <font>
      <b/>
      <sz val="9"/>
      <name val="Arial"/>
      <family val="2"/>
    </font>
    <font>
      <sz val="28"/>
      <color indexed="8"/>
      <name val="Arial Narrow"/>
      <family val="2"/>
    </font>
    <font>
      <b/>
      <sz val="11"/>
      <color indexed="8"/>
      <name val="Arial Narrow"/>
      <family val="2"/>
    </font>
    <font>
      <b/>
      <sz val="7"/>
      <color indexed="8"/>
      <name val="Arial Narrow"/>
      <family val="2"/>
    </font>
    <font>
      <sz val="11"/>
      <color indexed="9"/>
      <name val="Arial Narrow"/>
      <family val="2"/>
    </font>
    <font>
      <sz val="11"/>
      <color rgb="FFFF0000"/>
      <name val="Arial Narrow"/>
      <family val="2"/>
    </font>
    <font>
      <sz val="11"/>
      <color theme="3" tint="0.3999755851924192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65"/>
        <bgColor indexed="9"/>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ouble">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style="medium">
        <color indexed="64"/>
      </top>
      <bottom style="double">
        <color indexed="64"/>
      </bottom>
      <diagonal/>
    </border>
    <border>
      <left/>
      <right/>
      <top style="double">
        <color indexed="64"/>
      </top>
      <bottom/>
      <diagonal/>
    </border>
    <border>
      <left/>
      <right/>
      <top style="thin">
        <color indexed="64"/>
      </top>
      <bottom/>
      <diagonal/>
    </border>
  </borders>
  <cellStyleXfs count="12">
    <xf numFmtId="0" fontId="0" fillId="0" borderId="0"/>
    <xf numFmtId="43" fontId="23" fillId="0" borderId="0" applyFont="0" applyFill="0" applyBorder="0" applyAlignment="0" applyProtection="0"/>
    <xf numFmtId="169" fontId="23" fillId="0" borderId="0" applyFont="0" applyFill="0" applyBorder="0" applyAlignment="0" applyProtection="0"/>
    <xf numFmtId="9" fontId="26" fillId="0" borderId="0" applyFont="0" applyFill="0" applyBorder="0" applyAlignment="0" applyProtection="0"/>
    <xf numFmtId="0" fontId="1" fillId="0" borderId="0" applyNumberFormat="0" applyFill="0" applyBorder="0" applyProtection="0">
      <alignment vertical="top"/>
    </xf>
    <xf numFmtId="0" fontId="9" fillId="0" borderId="0"/>
    <xf numFmtId="165" fontId="23" fillId="0" borderId="0" applyFont="0" applyFill="0" applyBorder="0" applyAlignment="0" applyProtection="0"/>
    <xf numFmtId="168" fontId="9" fillId="0" borderId="0" applyFont="0" applyFill="0" applyBorder="0" applyAlignment="0" applyProtection="0"/>
    <xf numFmtId="0" fontId="29" fillId="0" borderId="0"/>
    <xf numFmtId="0" fontId="1" fillId="0" borderId="0" applyNumberFormat="0" applyFill="0" applyBorder="0" applyProtection="0">
      <alignment vertical="top"/>
    </xf>
    <xf numFmtId="0" fontId="23" fillId="0" borderId="0"/>
    <xf numFmtId="0" fontId="29" fillId="0" borderId="0"/>
  </cellStyleXfs>
  <cellXfs count="246">
    <xf numFmtId="0" fontId="0" fillId="0" borderId="0" xfId="0"/>
    <xf numFmtId="0" fontId="2" fillId="2" borderId="1" xfId="4" applyFont="1" applyFill="1" applyBorder="1" applyAlignment="1">
      <alignment horizontal="center" vertical="center" wrapText="1"/>
    </xf>
    <xf numFmtId="0" fontId="3" fillId="2" borderId="2" xfId="4" applyNumberFormat="1" applyFont="1" applyFill="1" applyBorder="1" applyAlignment="1">
      <alignment horizontal="center" vertical="center" wrapText="1"/>
    </xf>
    <xf numFmtId="0" fontId="3" fillId="2" borderId="2" xfId="4" applyNumberFormat="1" applyFont="1" applyFill="1" applyBorder="1" applyAlignment="1">
      <alignment horizontal="justify" vertical="center" wrapText="1"/>
    </xf>
    <xf numFmtId="0" fontId="3" fillId="2" borderId="2" xfId="4" applyNumberFormat="1" applyFont="1" applyFill="1" applyBorder="1" applyAlignment="1">
      <alignment vertical="center" wrapText="1"/>
    </xf>
    <xf numFmtId="0" fontId="3" fillId="2" borderId="3" xfId="4" applyNumberFormat="1" applyFont="1" applyFill="1" applyBorder="1" applyAlignment="1">
      <alignment vertical="center" wrapText="1"/>
    </xf>
    <xf numFmtId="0" fontId="4" fillId="0" borderId="0" xfId="4" applyNumberFormat="1" applyFont="1" applyFill="1" applyBorder="1" applyAlignment="1">
      <alignment horizontal="center" wrapText="1"/>
    </xf>
    <xf numFmtId="0" fontId="3" fillId="2" borderId="0" xfId="4" applyNumberFormat="1" applyFont="1" applyFill="1" applyBorder="1" applyAlignment="1">
      <alignment vertical="center" wrapText="1"/>
    </xf>
    <xf numFmtId="0" fontId="2" fillId="2" borderId="0" xfId="4" applyFont="1" applyFill="1" applyBorder="1" applyAlignment="1">
      <alignment vertical="center" wrapText="1"/>
    </xf>
    <xf numFmtId="0" fontId="14" fillId="2" borderId="4" xfId="5" applyFont="1" applyFill="1" applyBorder="1" applyAlignment="1">
      <alignment horizontal="center" vertical="center" wrapText="1"/>
    </xf>
    <xf numFmtId="0" fontId="14" fillId="2" borderId="0" xfId="5" applyFont="1" applyFill="1" applyAlignment="1">
      <alignment horizontal="center" vertical="center" wrapText="1"/>
    </xf>
    <xf numFmtId="0" fontId="13" fillId="2" borderId="0" xfId="4" applyFont="1" applyFill="1" applyBorder="1" applyAlignment="1">
      <alignment horizontal="center" vertical="center" wrapText="1"/>
    </xf>
    <xf numFmtId="0" fontId="13" fillId="2" borderId="5" xfId="4" applyFont="1" applyFill="1" applyBorder="1" applyAlignment="1">
      <alignment horizontal="center" vertical="center" wrapText="1"/>
    </xf>
    <xf numFmtId="0" fontId="7" fillId="2" borderId="0" xfId="4" applyFont="1" applyFill="1" applyBorder="1" applyAlignment="1">
      <alignment vertical="center" wrapText="1"/>
    </xf>
    <xf numFmtId="0" fontId="7" fillId="2" borderId="5" xfId="4" applyFont="1" applyFill="1" applyBorder="1" applyAlignment="1">
      <alignment vertical="center" wrapText="1"/>
    </xf>
    <xf numFmtId="0" fontId="3" fillId="2" borderId="0" xfId="4" applyNumberFormat="1" applyFont="1" applyFill="1" applyBorder="1" applyAlignment="1">
      <alignment horizontal="right" vertical="center" wrapText="1"/>
    </xf>
    <xf numFmtId="0" fontId="15" fillId="2" borderId="4" xfId="4" applyFont="1" applyFill="1" applyBorder="1" applyAlignment="1">
      <alignment vertical="center" wrapText="1"/>
    </xf>
    <xf numFmtId="0" fontId="16" fillId="2" borderId="0" xfId="4" applyFont="1" applyFill="1" applyBorder="1" applyAlignment="1">
      <alignment vertical="center" wrapText="1"/>
    </xf>
    <xf numFmtId="0" fontId="16" fillId="2" borderId="5" xfId="4" applyFont="1" applyFill="1" applyBorder="1" applyAlignment="1">
      <alignment vertical="center" wrapText="1"/>
    </xf>
    <xf numFmtId="0" fontId="4" fillId="2" borderId="0" xfId="4" applyNumberFormat="1" applyFont="1" applyFill="1" applyBorder="1" applyAlignment="1">
      <alignment horizontal="center" wrapText="1"/>
    </xf>
    <xf numFmtId="0" fontId="17" fillId="0" borderId="9" xfId="4" applyFont="1" applyBorder="1" applyAlignment="1">
      <alignment horizontal="center" vertical="center" wrapText="1"/>
    </xf>
    <xf numFmtId="0" fontId="17" fillId="0" borderId="3" xfId="4" applyFont="1" applyBorder="1" applyAlignment="1">
      <alignment horizontal="center" vertical="center" wrapText="1"/>
    </xf>
    <xf numFmtId="0" fontId="17" fillId="0" borderId="11" xfId="4"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8" fillId="0" borderId="14" xfId="4" quotePrefix="1" applyFont="1" applyFill="1" applyBorder="1" applyAlignment="1">
      <alignment horizontal="center" vertical="center" wrapText="1"/>
    </xf>
    <xf numFmtId="0" fontId="18" fillId="0" borderId="15" xfId="4" quotePrefix="1" applyFont="1" applyBorder="1" applyAlignment="1">
      <alignment horizontal="center" vertical="center" wrapText="1"/>
    </xf>
    <xf numFmtId="0" fontId="17" fillId="0" borderId="16" xfId="4" applyFont="1" applyBorder="1" applyAlignment="1">
      <alignment horizontal="center" vertical="center" wrapText="1"/>
    </xf>
    <xf numFmtId="0" fontId="19" fillId="3" borderId="17" xfId="4" applyFont="1" applyFill="1" applyBorder="1" applyAlignment="1">
      <alignment vertical="center" wrapText="1"/>
    </xf>
    <xf numFmtId="0" fontId="21" fillId="4" borderId="20" xfId="4" applyFont="1" applyFill="1" applyBorder="1" applyAlignment="1">
      <alignment vertical="center" wrapText="1"/>
    </xf>
    <xf numFmtId="0" fontId="19" fillId="4" borderId="21" xfId="4" applyFont="1" applyFill="1" applyBorder="1" applyAlignment="1">
      <alignment vertical="center" wrapText="1"/>
    </xf>
    <xf numFmtId="0" fontId="19" fillId="4" borderId="22" xfId="4" applyFont="1" applyFill="1" applyBorder="1" applyAlignment="1">
      <alignment vertical="center" wrapText="1"/>
    </xf>
    <xf numFmtId="0" fontId="22" fillId="0" borderId="0" xfId="5" applyFont="1"/>
    <xf numFmtId="0" fontId="21" fillId="0" borderId="23" xfId="4" applyFont="1" applyFill="1" applyBorder="1" applyAlignment="1">
      <alignment horizontal="center" vertical="center" wrapText="1"/>
    </xf>
    <xf numFmtId="0" fontId="4" fillId="0" borderId="24" xfId="4" applyFont="1" applyFill="1" applyBorder="1" applyAlignment="1">
      <alignment vertical="center"/>
    </xf>
    <xf numFmtId="164" fontId="4" fillId="0" borderId="24" xfId="4" applyNumberFormat="1" applyFont="1" applyFill="1" applyBorder="1" applyAlignment="1">
      <alignment vertical="center" wrapText="1"/>
    </xf>
    <xf numFmtId="164" fontId="4" fillId="0" borderId="24" xfId="4" applyNumberFormat="1" applyFont="1" applyFill="1" applyBorder="1" applyAlignment="1">
      <alignment horizontal="center" vertical="center" wrapText="1"/>
    </xf>
    <xf numFmtId="2" fontId="4" fillId="0" borderId="24" xfId="4" applyNumberFormat="1" applyFont="1" applyFill="1" applyBorder="1" applyAlignment="1">
      <alignment horizontal="center" vertical="center" wrapText="1"/>
    </xf>
    <xf numFmtId="164" fontId="4" fillId="0" borderId="25" xfId="6" applyNumberFormat="1" applyFont="1" applyFill="1" applyBorder="1" applyAlignment="1">
      <alignment vertical="center" wrapText="1"/>
    </xf>
    <xf numFmtId="0" fontId="21" fillId="4" borderId="20" xfId="4" applyFont="1" applyFill="1" applyBorder="1" applyAlignment="1">
      <alignment horizontal="center" vertical="center" wrapText="1"/>
    </xf>
    <xf numFmtId="164" fontId="4" fillId="4" borderId="24" xfId="4" applyNumberFormat="1" applyFont="1" applyFill="1" applyBorder="1" applyAlignment="1">
      <alignment vertical="center" wrapText="1"/>
    </xf>
    <xf numFmtId="164" fontId="4" fillId="4" borderId="25" xfId="6" applyNumberFormat="1" applyFont="1" applyFill="1" applyBorder="1" applyAlignment="1">
      <alignment vertical="center" wrapText="1"/>
    </xf>
    <xf numFmtId="0" fontId="4" fillId="0" borderId="24" xfId="4" applyFont="1" applyBorder="1" applyAlignment="1">
      <alignment vertical="center"/>
    </xf>
    <xf numFmtId="0" fontId="21" fillId="4" borderId="23" xfId="4" applyFont="1" applyFill="1" applyBorder="1" applyAlignment="1">
      <alignment horizontal="center" vertical="center" wrapText="1"/>
    </xf>
    <xf numFmtId="0" fontId="19" fillId="4" borderId="24" xfId="4" applyFont="1" applyFill="1" applyBorder="1" applyAlignment="1">
      <alignment vertical="center" wrapText="1"/>
    </xf>
    <xf numFmtId="0" fontId="21" fillId="4" borderId="26" xfId="4" applyFont="1" applyFill="1" applyBorder="1" applyAlignment="1">
      <alignment horizontal="center" vertical="center" wrapText="1"/>
    </xf>
    <xf numFmtId="164" fontId="19" fillId="4" borderId="30" xfId="6" applyNumberFormat="1" applyFont="1" applyFill="1" applyBorder="1" applyAlignment="1">
      <alignment vertical="center" wrapText="1"/>
    </xf>
    <xf numFmtId="0" fontId="14" fillId="0" borderId="0" xfId="4" applyNumberFormat="1" applyFont="1" applyFill="1" applyBorder="1" applyAlignment="1">
      <alignment horizontal="center" wrapText="1"/>
    </xf>
    <xf numFmtId="0" fontId="21" fillId="4" borderId="33" xfId="4" applyFont="1" applyFill="1" applyBorder="1" applyAlignment="1">
      <alignment horizontal="center" vertical="center" wrapText="1"/>
    </xf>
    <xf numFmtId="164" fontId="19" fillId="4" borderId="37" xfId="4" applyNumberFormat="1" applyFont="1" applyFill="1" applyBorder="1" applyAlignment="1">
      <alignment vertical="center" wrapText="1"/>
    </xf>
    <xf numFmtId="0" fontId="17" fillId="0" borderId="5" xfId="4" applyFont="1" applyBorder="1" applyAlignment="1">
      <alignment horizontal="center" vertical="center" wrapText="1"/>
    </xf>
    <xf numFmtId="9" fontId="4" fillId="0" borderId="0" xfId="3" applyFont="1" applyFill="1" applyBorder="1" applyAlignment="1">
      <alignment horizontal="center" wrapText="1"/>
    </xf>
    <xf numFmtId="0" fontId="21" fillId="3" borderId="1" xfId="4" applyFont="1" applyFill="1" applyBorder="1" applyAlignment="1">
      <alignment horizontal="center" vertical="center" wrapText="1"/>
    </xf>
    <xf numFmtId="0" fontId="20" fillId="3" borderId="18" xfId="4" applyFont="1" applyFill="1" applyBorder="1" applyAlignment="1">
      <alignment vertical="center" wrapText="1"/>
    </xf>
    <xf numFmtId="0" fontId="20" fillId="3" borderId="19" xfId="4" applyFont="1" applyFill="1" applyBorder="1" applyAlignment="1">
      <alignment vertical="center" wrapText="1"/>
    </xf>
    <xf numFmtId="0" fontId="4" fillId="0" borderId="24" xfId="4" applyFont="1" applyBorder="1" applyAlignment="1">
      <alignment vertical="center" wrapText="1"/>
    </xf>
    <xf numFmtId="0" fontId="4" fillId="0" borderId="24" xfId="4" applyFont="1" applyBorder="1" applyAlignment="1">
      <alignment horizontal="center" vertical="center" wrapText="1"/>
    </xf>
    <xf numFmtId="2" fontId="4" fillId="0" borderId="24" xfId="4" applyNumberFormat="1" applyFont="1" applyBorder="1" applyAlignment="1">
      <alignment horizontal="center" vertical="center" wrapText="1"/>
    </xf>
    <xf numFmtId="2" fontId="4" fillId="4" borderId="24" xfId="4" applyNumberFormat="1" applyFont="1" applyFill="1" applyBorder="1" applyAlignment="1">
      <alignment horizontal="center" vertical="center" wrapText="1"/>
    </xf>
    <xf numFmtId="2" fontId="4" fillId="4" borderId="25" xfId="4" applyNumberFormat="1" applyFont="1" applyFill="1" applyBorder="1" applyAlignment="1">
      <alignment horizontal="center" vertical="center" wrapText="1"/>
    </xf>
    <xf numFmtId="0" fontId="4" fillId="0" borderId="24" xfId="4" applyFont="1" applyBorder="1" applyAlignment="1">
      <alignment horizontal="justify" vertical="center" wrapText="1"/>
    </xf>
    <xf numFmtId="164" fontId="4" fillId="0" borderId="24" xfId="4" applyNumberFormat="1" applyFont="1" applyBorder="1" applyAlignment="1">
      <alignment vertical="center" wrapText="1"/>
    </xf>
    <xf numFmtId="0" fontId="17" fillId="0" borderId="24" xfId="4" applyFont="1" applyBorder="1" applyAlignment="1">
      <alignment horizontal="center" vertical="center" wrapText="1"/>
    </xf>
    <xf numFmtId="0" fontId="21" fillId="0" borderId="40" xfId="4" applyFont="1" applyFill="1" applyBorder="1" applyAlignment="1">
      <alignment horizontal="center" vertical="center" wrapText="1"/>
    </xf>
    <xf numFmtId="0" fontId="4" fillId="0" borderId="41" xfId="4" applyFont="1" applyFill="1" applyBorder="1" applyAlignment="1">
      <alignment vertical="center" wrapText="1"/>
    </xf>
    <xf numFmtId="0" fontId="17" fillId="0" borderId="41" xfId="4" applyFont="1" applyBorder="1" applyAlignment="1">
      <alignment horizontal="center" vertical="center" wrapText="1"/>
    </xf>
    <xf numFmtId="164" fontId="4" fillId="0" borderId="41" xfId="4" applyNumberFormat="1" applyFont="1" applyFill="1" applyBorder="1" applyAlignment="1">
      <alignment vertical="center" wrapText="1"/>
    </xf>
    <xf numFmtId="2" fontId="4" fillId="0" borderId="41" xfId="4" applyNumberFormat="1" applyFont="1" applyFill="1" applyBorder="1" applyAlignment="1">
      <alignment horizontal="center" vertical="center" wrapText="1"/>
    </xf>
    <xf numFmtId="164" fontId="4" fillId="0" borderId="37" xfId="6" applyNumberFormat="1" applyFont="1" applyFill="1" applyBorder="1" applyAlignment="1">
      <alignment vertical="center" wrapText="1"/>
    </xf>
    <xf numFmtId="0" fontId="4" fillId="4" borderId="42" xfId="4" applyFont="1" applyFill="1" applyBorder="1" applyAlignment="1">
      <alignment vertical="center" wrapText="1"/>
    </xf>
    <xf numFmtId="10" fontId="4" fillId="0" borderId="0" xfId="4" applyNumberFormat="1" applyFont="1" applyFill="1" applyBorder="1" applyAlignment="1">
      <alignment horizontal="center" wrapText="1"/>
    </xf>
    <xf numFmtId="0" fontId="4" fillId="4" borderId="23" xfId="4" applyFont="1" applyFill="1" applyBorder="1" applyAlignment="1">
      <alignment vertical="center" wrapText="1"/>
    </xf>
    <xf numFmtId="44" fontId="3" fillId="2" borderId="0" xfId="4" applyNumberFormat="1" applyFont="1" applyFill="1" applyBorder="1" applyAlignment="1">
      <alignment vertical="center" wrapText="1"/>
    </xf>
    <xf numFmtId="167" fontId="3" fillId="2" borderId="0" xfId="4" applyNumberFormat="1" applyFont="1" applyFill="1" applyBorder="1" applyAlignment="1">
      <alignment vertical="center" wrapText="1"/>
    </xf>
    <xf numFmtId="0" fontId="4" fillId="4" borderId="40" xfId="4" applyFont="1" applyFill="1" applyBorder="1" applyAlignment="1">
      <alignment vertical="center" wrapText="1"/>
    </xf>
    <xf numFmtId="164" fontId="4" fillId="0" borderId="44" xfId="6" applyNumberFormat="1" applyFont="1" applyFill="1" applyBorder="1" applyAlignment="1">
      <alignment vertical="center" wrapText="1"/>
    </xf>
    <xf numFmtId="43" fontId="3" fillId="2" borderId="0" xfId="1" applyFont="1" applyFill="1" applyBorder="1" applyAlignment="1">
      <alignment vertical="center" wrapText="1"/>
    </xf>
    <xf numFmtId="168" fontId="3" fillId="2" borderId="0" xfId="7" applyFont="1" applyFill="1" applyBorder="1" applyAlignment="1">
      <alignment vertical="center" wrapText="1"/>
    </xf>
    <xf numFmtId="44" fontId="3" fillId="2" borderId="44" xfId="4" applyNumberFormat="1" applyFont="1" applyFill="1" applyBorder="1" applyAlignment="1">
      <alignment vertical="center" wrapText="1"/>
    </xf>
    <xf numFmtId="10" fontId="3" fillId="2" borderId="44" xfId="4" applyNumberFormat="1" applyFont="1" applyFill="1" applyBorder="1" applyAlignment="1">
      <alignment vertical="center" wrapText="1"/>
    </xf>
    <xf numFmtId="169" fontId="3" fillId="2" borderId="44" xfId="2" applyFont="1" applyFill="1" applyBorder="1" applyAlignment="1">
      <alignment vertical="center" wrapText="1"/>
    </xf>
    <xf numFmtId="0" fontId="2" fillId="2" borderId="0" xfId="4" applyFont="1" applyFill="1" applyBorder="1" applyAlignment="1">
      <alignment horizontal="center" vertical="center" wrapText="1"/>
    </xf>
    <xf numFmtId="0" fontId="3" fillId="2" borderId="0" xfId="4" applyNumberFormat="1" applyFont="1" applyFill="1" applyBorder="1" applyAlignment="1">
      <alignment horizontal="center" vertical="center" wrapText="1"/>
    </xf>
    <xf numFmtId="0" fontId="3" fillId="2" borderId="0" xfId="4" applyNumberFormat="1" applyFont="1" applyFill="1" applyBorder="1" applyAlignment="1">
      <alignment horizontal="justify" vertical="center" wrapText="1"/>
    </xf>
    <xf numFmtId="0" fontId="2" fillId="0" borderId="0" xfId="4" applyNumberFormat="1" applyFont="1" applyFill="1" applyBorder="1" applyAlignment="1">
      <alignment horizontal="center" wrapText="1"/>
    </xf>
    <xf numFmtId="0" fontId="2" fillId="2" borderId="0" xfId="4" applyFont="1" applyFill="1" applyBorder="1" applyAlignment="1">
      <alignment horizontal="left" vertical="center" wrapText="1"/>
    </xf>
    <xf numFmtId="0" fontId="2" fillId="2" borderId="0" xfId="4" applyNumberFormat="1" applyFont="1" applyFill="1" applyBorder="1" applyAlignment="1">
      <alignment horizontal="center" vertical="center" wrapText="1"/>
    </xf>
    <xf numFmtId="0" fontId="2" fillId="2" borderId="0" xfId="4" applyNumberFormat="1" applyFont="1" applyFill="1" applyBorder="1" applyAlignment="1">
      <alignment horizontal="justify" vertical="center" wrapText="1"/>
    </xf>
    <xf numFmtId="0" fontId="2" fillId="2" borderId="0" xfId="4" applyNumberFormat="1" applyFont="1" applyFill="1" applyBorder="1" applyAlignment="1">
      <alignment vertical="center" wrapText="1"/>
    </xf>
    <xf numFmtId="0" fontId="30" fillId="0" borderId="28" xfId="8" applyFont="1" applyBorder="1" applyAlignment="1">
      <alignment vertical="center"/>
    </xf>
    <xf numFmtId="0" fontId="2" fillId="2" borderId="28" xfId="4" applyNumberFormat="1" applyFont="1" applyFill="1" applyBorder="1" applyAlignment="1">
      <alignment horizontal="center" vertical="center" wrapText="1"/>
    </xf>
    <xf numFmtId="0" fontId="2" fillId="2" borderId="28" xfId="4" applyNumberFormat="1" applyFont="1" applyFill="1" applyBorder="1" applyAlignment="1">
      <alignment horizontal="justify" vertical="center" wrapText="1"/>
    </xf>
    <xf numFmtId="0" fontId="2" fillId="2" borderId="28" xfId="4" applyNumberFormat="1" applyFont="1" applyFill="1" applyBorder="1" applyAlignment="1">
      <alignment vertical="center" wrapText="1"/>
    </xf>
    <xf numFmtId="0" fontId="30" fillId="0" borderId="0" xfId="8" applyFont="1" applyAlignment="1">
      <alignment horizontal="left" vertical="center"/>
    </xf>
    <xf numFmtId="0" fontId="9" fillId="0" borderId="0" xfId="5" applyAlignment="1">
      <alignment horizontal="center"/>
    </xf>
    <xf numFmtId="0" fontId="12" fillId="2" borderId="4" xfId="5" applyFont="1" applyFill="1" applyBorder="1" applyAlignment="1">
      <alignment horizontal="center" vertical="center" wrapText="1"/>
    </xf>
    <xf numFmtId="0" fontId="12" fillId="2" borderId="0" xfId="5" applyFont="1" applyFill="1" applyAlignment="1">
      <alignment horizontal="center" vertical="center" wrapText="1"/>
    </xf>
    <xf numFmtId="0" fontId="12" fillId="2" borderId="5" xfId="5" applyFont="1" applyFill="1" applyBorder="1" applyAlignment="1">
      <alignment horizontal="right" vertical="center" wrapText="1"/>
    </xf>
    <xf numFmtId="0" fontId="8" fillId="2" borderId="6" xfId="4" applyFont="1" applyFill="1" applyBorder="1" applyAlignment="1">
      <alignment horizontal="right" vertical="center" wrapText="1"/>
    </xf>
    <xf numFmtId="0" fontId="8" fillId="2" borderId="7" xfId="4" applyFont="1" applyFill="1" applyBorder="1" applyAlignment="1">
      <alignment horizontal="left" vertical="center" wrapText="1"/>
    </xf>
    <xf numFmtId="169" fontId="4" fillId="0" borderId="0" xfId="2" applyFont="1" applyFill="1" applyBorder="1" applyAlignment="1">
      <alignment horizontal="center" wrapText="1"/>
    </xf>
    <xf numFmtId="0" fontId="14" fillId="5" borderId="0" xfId="9" applyNumberFormat="1" applyFont="1" applyFill="1" applyBorder="1" applyAlignment="1">
      <alignment horizontal="center" vertical="center" wrapText="1"/>
    </xf>
    <xf numFmtId="0" fontId="30" fillId="0" borderId="0" xfId="11" applyFont="1" applyAlignment="1">
      <alignment vertical="center"/>
    </xf>
    <xf numFmtId="2" fontId="17" fillId="2" borderId="46" xfId="10" applyNumberFormat="1" applyFont="1" applyFill="1" applyBorder="1" applyAlignment="1">
      <alignment horizontal="center" vertical="center" textRotation="255" wrapText="1"/>
    </xf>
    <xf numFmtId="0" fontId="30" fillId="2" borderId="46" xfId="11" applyFont="1" applyFill="1" applyBorder="1" applyAlignment="1">
      <alignment vertical="center"/>
    </xf>
    <xf numFmtId="0" fontId="33" fillId="0" borderId="50" xfId="11" applyFont="1" applyBorder="1" applyAlignment="1">
      <alignment horizontal="center" vertical="center"/>
    </xf>
    <xf numFmtId="0" fontId="30" fillId="0" borderId="40" xfId="11" applyFont="1" applyBorder="1" applyAlignment="1">
      <alignment horizontal="center" vertical="center"/>
    </xf>
    <xf numFmtId="0" fontId="30" fillId="0" borderId="41" xfId="11" applyFont="1" applyBorder="1" applyAlignment="1">
      <alignment horizontal="center" vertical="center"/>
    </xf>
    <xf numFmtId="0" fontId="30" fillId="0" borderId="37" xfId="11" applyFont="1" applyBorder="1" applyAlignment="1">
      <alignment horizontal="center" vertical="center"/>
    </xf>
    <xf numFmtId="0" fontId="34" fillId="2" borderId="54" xfId="11" applyFont="1" applyFill="1" applyBorder="1" applyAlignment="1">
      <alignment vertical="center" textRotation="255" wrapText="1"/>
    </xf>
    <xf numFmtId="0" fontId="34" fillId="2" borderId="15" xfId="11" applyFont="1" applyFill="1" applyBorder="1" applyAlignment="1">
      <alignment vertical="center" textRotation="255" wrapText="1"/>
    </xf>
    <xf numFmtId="0" fontId="11" fillId="0" borderId="57" xfId="10" applyFont="1" applyBorder="1" applyAlignment="1">
      <alignment horizontal="justify" vertical="center" wrapText="1"/>
    </xf>
    <xf numFmtId="0" fontId="35" fillId="0" borderId="8" xfId="11" applyFont="1" applyBorder="1" applyAlignment="1">
      <alignment vertical="center"/>
    </xf>
    <xf numFmtId="0" fontId="35" fillId="0" borderId="9" xfId="11" applyFont="1" applyBorder="1" applyAlignment="1">
      <alignment vertical="center"/>
    </xf>
    <xf numFmtId="0" fontId="35" fillId="0" borderId="58" xfId="11" applyFont="1" applyBorder="1" applyAlignment="1">
      <alignment vertical="center"/>
    </xf>
    <xf numFmtId="0" fontId="35" fillId="0" borderId="59" xfId="11" applyFont="1" applyBorder="1" applyAlignment="1">
      <alignment vertical="center"/>
    </xf>
    <xf numFmtId="0" fontId="35" fillId="0" borderId="3" xfId="11" applyFont="1" applyBorder="1" applyAlignment="1">
      <alignment vertical="center"/>
    </xf>
    <xf numFmtId="0" fontId="21" fillId="0" borderId="3" xfId="10" applyFont="1" applyBorder="1" applyAlignment="1">
      <alignment horizontal="justify" vertical="center" wrapText="1"/>
    </xf>
    <xf numFmtId="2" fontId="21" fillId="2" borderId="8" xfId="10" applyNumberFormat="1" applyFont="1" applyFill="1" applyBorder="1" applyAlignment="1">
      <alignment horizontal="center" vertical="center"/>
    </xf>
    <xf numFmtId="2" fontId="21" fillId="2" borderId="9" xfId="10" applyNumberFormat="1" applyFont="1" applyFill="1" applyBorder="1" applyAlignment="1">
      <alignment horizontal="center" vertical="center"/>
    </xf>
    <xf numFmtId="0" fontId="11" fillId="0" borderId="6" xfId="10" applyFont="1" applyBorder="1" applyAlignment="1">
      <alignment horizontal="justify" vertical="center" wrapText="1"/>
    </xf>
    <xf numFmtId="0" fontId="35" fillId="0" borderId="60" xfId="11" applyFont="1" applyBorder="1" applyAlignment="1">
      <alignment vertical="center"/>
    </xf>
    <xf numFmtId="0" fontId="35" fillId="0" borderId="61" xfId="11" applyFont="1" applyBorder="1" applyAlignment="1">
      <alignment vertical="center"/>
    </xf>
    <xf numFmtId="0" fontId="35" fillId="0" borderId="62" xfId="11" applyFont="1" applyBorder="1" applyAlignment="1">
      <alignment vertical="center"/>
    </xf>
    <xf numFmtId="0" fontId="35" fillId="0" borderId="32" xfId="11" applyFont="1" applyBorder="1" applyAlignment="1">
      <alignment vertical="center"/>
    </xf>
    <xf numFmtId="0" fontId="35" fillId="0" borderId="24" xfId="11" applyFont="1" applyBorder="1" applyAlignment="1">
      <alignment vertical="center"/>
    </xf>
    <xf numFmtId="0" fontId="35" fillId="0" borderId="25" xfId="11" applyFont="1" applyBorder="1" applyAlignment="1">
      <alignment vertical="center"/>
    </xf>
    <xf numFmtId="2" fontId="21" fillId="2" borderId="60" xfId="10" applyNumberFormat="1" applyFont="1" applyFill="1" applyBorder="1" applyAlignment="1">
      <alignment horizontal="center" vertical="center"/>
    </xf>
    <xf numFmtId="0" fontId="11" fillId="0" borderId="63" xfId="10" applyFont="1" applyBorder="1" applyAlignment="1">
      <alignment horizontal="left" vertical="center" wrapText="1"/>
    </xf>
    <xf numFmtId="0" fontId="35" fillId="0" borderId="14" xfId="11" applyFont="1" applyBorder="1" applyAlignment="1">
      <alignment vertical="center"/>
    </xf>
    <xf numFmtId="0" fontId="35" fillId="0" borderId="15" xfId="11" applyFont="1" applyBorder="1" applyAlignment="1">
      <alignment vertical="center"/>
    </xf>
    <xf numFmtId="0" fontId="35" fillId="0" borderId="64" xfId="11" applyFont="1" applyBorder="1" applyAlignment="1">
      <alignment vertical="center"/>
    </xf>
    <xf numFmtId="0" fontId="35" fillId="0" borderId="39" xfId="11" applyFont="1" applyBorder="1" applyAlignment="1">
      <alignment vertical="center"/>
    </xf>
    <xf numFmtId="0" fontId="35" fillId="0" borderId="65" xfId="11" applyFont="1" applyBorder="1" applyAlignment="1">
      <alignment vertical="center"/>
    </xf>
    <xf numFmtId="0" fontId="35" fillId="0" borderId="66" xfId="11" applyFont="1" applyBorder="1" applyAlignment="1">
      <alignment vertical="center"/>
    </xf>
    <xf numFmtId="0" fontId="11" fillId="0" borderId="67" xfId="10" applyFont="1" applyBorder="1" applyAlignment="1">
      <alignment horizontal="left" vertical="center" wrapText="1"/>
    </xf>
    <xf numFmtId="0" fontId="35" fillId="0" borderId="0" xfId="11" applyFont="1" applyAlignment="1">
      <alignment vertical="center"/>
    </xf>
    <xf numFmtId="0" fontId="35" fillId="0" borderId="44" xfId="11" applyFont="1" applyBorder="1" applyAlignment="1">
      <alignment vertical="center"/>
    </xf>
    <xf numFmtId="0" fontId="35" fillId="0" borderId="68" xfId="11" applyFont="1" applyBorder="1" applyAlignment="1">
      <alignment vertical="center"/>
    </xf>
    <xf numFmtId="0" fontId="35" fillId="0" borderId="11" xfId="11" applyFont="1" applyBorder="1" applyAlignment="1">
      <alignment vertical="center"/>
    </xf>
    <xf numFmtId="0" fontId="35" fillId="0" borderId="69" xfId="11" applyFont="1" applyBorder="1" applyAlignment="1">
      <alignment vertical="center"/>
    </xf>
    <xf numFmtId="0" fontId="35" fillId="0" borderId="70" xfId="11" applyFont="1" applyBorder="1" applyAlignment="1">
      <alignment vertical="center"/>
    </xf>
    <xf numFmtId="0" fontId="35" fillId="0" borderId="71" xfId="11" applyFont="1" applyBorder="1" applyAlignment="1">
      <alignment vertical="center"/>
    </xf>
    <xf numFmtId="2" fontId="21" fillId="2" borderId="38" xfId="10" applyNumberFormat="1" applyFont="1" applyFill="1" applyBorder="1" applyAlignment="1">
      <alignment horizontal="center" vertical="center"/>
    </xf>
    <xf numFmtId="0" fontId="35" fillId="0" borderId="38" xfId="11" applyFont="1" applyBorder="1" applyAlignment="1">
      <alignment vertical="center"/>
    </xf>
    <xf numFmtId="2" fontId="21" fillId="2" borderId="71" xfId="10" applyNumberFormat="1" applyFont="1" applyFill="1" applyBorder="1" applyAlignment="1">
      <alignment horizontal="center" vertical="center"/>
    </xf>
    <xf numFmtId="0" fontId="11" fillId="6" borderId="56" xfId="11" applyFont="1" applyFill="1" applyBorder="1" applyAlignment="1">
      <alignment horizontal="center" vertical="center" wrapText="1"/>
    </xf>
    <xf numFmtId="2" fontId="13" fillId="2" borderId="60" xfId="10" applyNumberFormat="1" applyFont="1" applyFill="1" applyBorder="1" applyAlignment="1">
      <alignment horizontal="center" vertical="center"/>
    </xf>
    <xf numFmtId="0" fontId="30" fillId="0" borderId="73" xfId="11" applyFont="1" applyBorder="1" applyAlignment="1">
      <alignment vertical="center"/>
    </xf>
    <xf numFmtId="0" fontId="11" fillId="6" borderId="76" xfId="11" applyFont="1" applyFill="1" applyBorder="1" applyAlignment="1">
      <alignment horizontal="center" vertical="center"/>
    </xf>
    <xf numFmtId="2" fontId="13" fillId="2" borderId="77" xfId="10" applyNumberFormat="1" applyFont="1" applyFill="1" applyBorder="1" applyAlignment="1">
      <alignment horizontal="center" vertical="center"/>
    </xf>
    <xf numFmtId="0" fontId="30" fillId="0" borderId="78" xfId="11" applyFont="1" applyBorder="1" applyAlignment="1">
      <alignment vertical="center"/>
    </xf>
    <xf numFmtId="0" fontId="30" fillId="2" borderId="0" xfId="11" applyFont="1" applyFill="1" applyAlignment="1">
      <alignment horizontal="center" vertical="center"/>
    </xf>
    <xf numFmtId="0" fontId="8" fillId="0" borderId="0" xfId="10" applyFont="1" applyAlignment="1">
      <alignment vertical="center"/>
    </xf>
    <xf numFmtId="0" fontId="36" fillId="0" borderId="0" xfId="10" applyFont="1" applyAlignment="1">
      <alignment vertical="center"/>
    </xf>
    <xf numFmtId="0" fontId="37" fillId="0" borderId="0" xfId="11" applyFont="1" applyAlignment="1">
      <alignment horizontal="right" vertical="center"/>
    </xf>
    <xf numFmtId="2" fontId="37" fillId="2" borderId="0" xfId="10" applyNumberFormat="1" applyFont="1" applyFill="1" applyAlignment="1">
      <alignment vertical="center"/>
    </xf>
    <xf numFmtId="0" fontId="13" fillId="0" borderId="0" xfId="11" applyFont="1" applyAlignment="1">
      <alignment vertical="center"/>
    </xf>
    <xf numFmtId="170" fontId="36" fillId="2" borderId="0" xfId="10" applyNumberFormat="1" applyFont="1" applyFill="1" applyAlignment="1">
      <alignment vertical="center"/>
    </xf>
    <xf numFmtId="0" fontId="30" fillId="2" borderId="0" xfId="11" applyFont="1" applyFill="1" applyAlignment="1">
      <alignment vertical="center"/>
    </xf>
    <xf numFmtId="0" fontId="2" fillId="2" borderId="0" xfId="9" applyFont="1" applyFill="1" applyBorder="1" applyAlignment="1">
      <alignment horizontal="left" vertical="center" wrapText="1"/>
    </xf>
    <xf numFmtId="0" fontId="2" fillId="2" borderId="0" xfId="9" applyNumberFormat="1" applyFont="1" applyFill="1" applyBorder="1" applyAlignment="1">
      <alignment horizontal="center" vertical="center" wrapText="1"/>
    </xf>
    <xf numFmtId="0" fontId="2" fillId="2" borderId="0" xfId="9" applyNumberFormat="1" applyFont="1" applyFill="1" applyBorder="1" applyAlignment="1">
      <alignment horizontal="justify" vertical="center" wrapText="1"/>
    </xf>
    <xf numFmtId="0" fontId="2" fillId="2" borderId="0" xfId="9" applyNumberFormat="1" applyFont="1" applyFill="1" applyBorder="1" applyAlignment="1">
      <alignment vertical="center" wrapText="1"/>
    </xf>
    <xf numFmtId="2" fontId="30" fillId="2" borderId="0" xfId="11" applyNumberFormat="1" applyFont="1" applyFill="1" applyAlignment="1">
      <alignment horizontal="center" vertical="center"/>
    </xf>
    <xf numFmtId="2" fontId="21" fillId="2" borderId="59" xfId="10" applyNumberFormat="1" applyFont="1" applyFill="1" applyBorder="1" applyAlignment="1">
      <alignment horizontal="center" vertical="center"/>
    </xf>
    <xf numFmtId="0" fontId="2" fillId="2" borderId="0" xfId="4" applyNumberFormat="1" applyFont="1" applyFill="1" applyBorder="1" applyAlignment="1">
      <alignment horizontal="center" vertical="center" wrapText="1"/>
    </xf>
    <xf numFmtId="0" fontId="28" fillId="0" borderId="20" xfId="4" applyFont="1" applyFill="1" applyBorder="1" applyAlignment="1">
      <alignment horizontal="justify" vertical="center" wrapText="1"/>
    </xf>
    <xf numFmtId="0" fontId="28" fillId="0" borderId="21" xfId="4" applyFont="1" applyFill="1" applyBorder="1" applyAlignment="1">
      <alignment horizontal="justify" vertical="center" wrapText="1"/>
    </xf>
    <xf numFmtId="0" fontId="28" fillId="0" borderId="22" xfId="4" applyFont="1" applyFill="1" applyBorder="1" applyAlignment="1">
      <alignment horizontal="justify" vertical="center" wrapText="1"/>
    </xf>
    <xf numFmtId="0" fontId="28" fillId="2" borderId="33" xfId="4" applyFont="1" applyFill="1" applyBorder="1" applyAlignment="1">
      <alignment horizontal="justify" vertical="center" wrapText="1"/>
    </xf>
    <xf numFmtId="0" fontId="28" fillId="2" borderId="35" xfId="4" applyFont="1" applyFill="1" applyBorder="1" applyAlignment="1">
      <alignment horizontal="justify" vertical="center" wrapText="1"/>
    </xf>
    <xf numFmtId="0" fontId="28" fillId="2" borderId="45" xfId="4" applyFont="1" applyFill="1" applyBorder="1" applyAlignment="1">
      <alignment horizontal="justify" vertical="center" wrapText="1"/>
    </xf>
    <xf numFmtId="0" fontId="19" fillId="4" borderId="43" xfId="4" applyFont="1" applyFill="1" applyBorder="1" applyAlignment="1">
      <alignment horizontal="left" vertical="center" wrapText="1"/>
    </xf>
    <xf numFmtId="0" fontId="19" fillId="4" borderId="24" xfId="4" applyFont="1" applyFill="1" applyBorder="1" applyAlignment="1">
      <alignment horizontal="left" vertical="center" wrapText="1"/>
    </xf>
    <xf numFmtId="0" fontId="19" fillId="4" borderId="41" xfId="4" applyFont="1" applyFill="1" applyBorder="1" applyAlignment="1">
      <alignment horizontal="left" vertical="center" wrapText="1"/>
    </xf>
    <xf numFmtId="0" fontId="27" fillId="0" borderId="17" xfId="4" applyFont="1" applyFill="1" applyBorder="1" applyAlignment="1">
      <alignment horizontal="left" vertical="center" wrapText="1"/>
    </xf>
    <xf numFmtId="0" fontId="27" fillId="0" borderId="18" xfId="4" applyFont="1" applyFill="1" applyBorder="1" applyAlignment="1">
      <alignment horizontal="left" vertical="center" wrapText="1"/>
    </xf>
    <xf numFmtId="0" fontId="28" fillId="0" borderId="23" xfId="4" applyFont="1" applyFill="1" applyBorder="1" applyAlignment="1">
      <alignment horizontal="justify" vertical="center" wrapText="1"/>
    </xf>
    <xf numFmtId="0" fontId="28" fillId="0" borderId="24" xfId="4" applyFont="1" applyFill="1" applyBorder="1" applyAlignment="1">
      <alignment horizontal="justify" vertical="center" wrapText="1"/>
    </xf>
    <xf numFmtId="0" fontId="28" fillId="0" borderId="25" xfId="4" applyFont="1" applyFill="1" applyBorder="1" applyAlignment="1">
      <alignment horizontal="justify" vertical="center" wrapText="1"/>
    </xf>
    <xf numFmtId="0" fontId="20" fillId="3" borderId="18" xfId="4" applyFont="1" applyFill="1" applyBorder="1" applyAlignment="1">
      <alignment horizontal="left" vertical="center" wrapText="1"/>
    </xf>
    <xf numFmtId="0" fontId="20" fillId="3" borderId="19" xfId="4" applyFont="1" applyFill="1" applyBorder="1" applyAlignment="1">
      <alignment horizontal="left" vertical="center" wrapText="1"/>
    </xf>
    <xf numFmtId="0" fontId="19" fillId="4" borderId="27" xfId="4" applyFont="1" applyFill="1" applyBorder="1" applyAlignment="1">
      <alignment horizontal="left" vertical="center" wrapText="1"/>
    </xf>
    <xf numFmtId="0" fontId="19" fillId="4" borderId="28" xfId="4" applyFont="1" applyFill="1" applyBorder="1" applyAlignment="1">
      <alignment horizontal="left" vertical="center" wrapText="1"/>
    </xf>
    <xf numFmtId="0" fontId="19" fillId="4" borderId="29" xfId="4" applyFont="1" applyFill="1" applyBorder="1" applyAlignment="1">
      <alignment horizontal="left" vertical="center" wrapText="1"/>
    </xf>
    <xf numFmtId="0" fontId="19" fillId="4" borderId="31" xfId="4" applyFont="1" applyFill="1" applyBorder="1" applyAlignment="1">
      <alignment horizontal="left" vertical="center" wrapText="1"/>
    </xf>
    <xf numFmtId="0" fontId="19" fillId="4" borderId="21" xfId="4" applyFont="1" applyFill="1" applyBorder="1" applyAlignment="1">
      <alignment horizontal="left" vertical="center" wrapText="1"/>
    </xf>
    <xf numFmtId="0" fontId="19" fillId="4" borderId="32" xfId="4" applyFont="1" applyFill="1" applyBorder="1" applyAlignment="1">
      <alignment horizontal="left" vertical="center" wrapText="1"/>
    </xf>
    <xf numFmtId="0" fontId="11" fillId="4" borderId="34" xfId="4" applyFont="1" applyFill="1" applyBorder="1" applyAlignment="1">
      <alignment horizontal="left" vertical="center" wrapText="1"/>
    </xf>
    <xf numFmtId="0" fontId="11" fillId="4" borderId="35" xfId="4" applyFont="1" applyFill="1" applyBorder="1" applyAlignment="1">
      <alignment horizontal="left" vertical="center" wrapText="1"/>
    </xf>
    <xf numFmtId="0" fontId="11" fillId="4" borderId="36" xfId="4" applyFont="1" applyFill="1" applyBorder="1" applyAlignment="1">
      <alignment horizontal="left" vertical="center" wrapText="1"/>
    </xf>
    <xf numFmtId="0" fontId="17" fillId="0" borderId="38" xfId="4" applyFont="1" applyFill="1" applyBorder="1" applyAlignment="1">
      <alignment horizontal="center" vertical="center" wrapText="1"/>
    </xf>
    <xf numFmtId="0" fontId="17" fillId="0" borderId="10" xfId="4" applyFont="1" applyFill="1" applyBorder="1" applyAlignment="1">
      <alignment horizontal="center" vertical="center" wrapText="1"/>
    </xf>
    <xf numFmtId="0" fontId="17" fillId="0" borderId="0" xfId="4" applyFont="1" applyBorder="1" applyAlignment="1">
      <alignment horizontal="center" vertical="center" wrapText="1"/>
    </xf>
    <xf numFmtId="0" fontId="17" fillId="0" borderId="39" xfId="4" applyFont="1" applyBorder="1" applyAlignment="1">
      <alignment horizontal="center" vertical="center" wrapText="1"/>
    </xf>
    <xf numFmtId="0" fontId="17" fillId="0" borderId="11" xfId="4" applyFont="1" applyBorder="1" applyAlignment="1">
      <alignment horizontal="center" vertical="center" wrapText="1"/>
    </xf>
    <xf numFmtId="0" fontId="17" fillId="0" borderId="15" xfId="4" applyFont="1" applyBorder="1" applyAlignment="1">
      <alignment horizontal="center" vertical="center" wrapText="1"/>
    </xf>
    <xf numFmtId="166" fontId="17" fillId="0" borderId="11" xfId="4" applyNumberFormat="1" applyFont="1" applyBorder="1" applyAlignment="1">
      <alignment horizontal="center" vertical="center" wrapText="1"/>
    </xf>
    <xf numFmtId="166" fontId="17" fillId="0" borderId="12" xfId="4" applyNumberFormat="1" applyFont="1" applyBorder="1" applyAlignment="1">
      <alignment horizontal="center" vertical="center" wrapText="1"/>
    </xf>
    <xf numFmtId="0" fontId="11" fillId="2" borderId="4" xfId="5" applyFont="1" applyFill="1" applyBorder="1" applyAlignment="1">
      <alignment horizontal="center" vertical="center" wrapText="1"/>
    </xf>
    <xf numFmtId="0" fontId="11" fillId="2" borderId="0" xfId="5" applyFont="1" applyFill="1" applyAlignment="1">
      <alignment horizontal="center" vertical="center" wrapText="1"/>
    </xf>
    <xf numFmtId="0" fontId="11" fillId="2" borderId="5" xfId="5" applyFont="1" applyFill="1" applyBorder="1" applyAlignment="1">
      <alignment horizontal="center" vertical="center" wrapText="1"/>
    </xf>
    <xf numFmtId="0" fontId="7" fillId="2" borderId="4"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17" fillId="0" borderId="8" xfId="4" applyFont="1" applyFill="1" applyBorder="1" applyAlignment="1">
      <alignment horizontal="center" vertical="center" wrapText="1"/>
    </xf>
    <xf numFmtId="0" fontId="17" fillId="0" borderId="9" xfId="4" applyFont="1" applyBorder="1" applyAlignment="1">
      <alignment horizontal="center" vertical="center" wrapText="1"/>
    </xf>
    <xf numFmtId="0" fontId="10" fillId="2" borderId="4" xfId="5"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6" fillId="2" borderId="4" xfId="4" applyFont="1" applyFill="1" applyBorder="1" applyAlignment="1">
      <alignment horizontal="center" vertical="center" wrapText="1"/>
    </xf>
    <xf numFmtId="0" fontId="6" fillId="2" borderId="0" xfId="4" applyFont="1" applyFill="1" applyBorder="1" applyAlignment="1">
      <alignment horizontal="center" vertical="center" wrapText="1"/>
    </xf>
    <xf numFmtId="0" fontId="6" fillId="2" borderId="5" xfId="4" applyFont="1" applyFill="1" applyBorder="1" applyAlignment="1">
      <alignment horizontal="center" vertical="center" wrapText="1"/>
    </xf>
    <xf numFmtId="0" fontId="7" fillId="2" borderId="5" xfId="4" applyFont="1" applyFill="1" applyBorder="1" applyAlignment="1">
      <alignment horizontal="center" vertical="center" wrapText="1"/>
    </xf>
    <xf numFmtId="0" fontId="31" fillId="0" borderId="0" xfId="0" applyFont="1" applyAlignment="1">
      <alignment horizontal="center" vertical="center"/>
    </xf>
    <xf numFmtId="0" fontId="30" fillId="0" borderId="79" xfId="11" applyFont="1" applyBorder="1" applyAlignment="1">
      <alignment horizontal="left" vertical="center"/>
    </xf>
    <xf numFmtId="0" fontId="33" fillId="0" borderId="11" xfId="11" applyFont="1" applyBorder="1" applyAlignment="1">
      <alignment horizontal="center" vertical="center" textRotation="255" wrapText="1"/>
    </xf>
    <xf numFmtId="0" fontId="33" fillId="0" borderId="15" xfId="11" applyFont="1" applyBorder="1" applyAlignment="1">
      <alignment horizontal="center" vertical="center" textRotation="255" wrapText="1"/>
    </xf>
    <xf numFmtId="0" fontId="35" fillId="0" borderId="54" xfId="11" applyFont="1" applyBorder="1" applyAlignment="1">
      <alignment horizontal="center" vertical="center"/>
    </xf>
    <xf numFmtId="0" fontId="35" fillId="0" borderId="39" xfId="11" applyFont="1" applyBorder="1" applyAlignment="1">
      <alignment horizontal="center" vertical="center"/>
    </xf>
    <xf numFmtId="0" fontId="35" fillId="0" borderId="72" xfId="11" applyFont="1" applyBorder="1" applyAlignment="1">
      <alignment horizontal="center" vertical="center"/>
    </xf>
    <xf numFmtId="0" fontId="30" fillId="0" borderId="74" xfId="11" applyFont="1" applyBorder="1" applyAlignment="1">
      <alignment horizontal="center" vertical="center"/>
    </xf>
    <xf numFmtId="0" fontId="30" fillId="0" borderId="75" xfId="11" applyFont="1" applyBorder="1" applyAlignment="1">
      <alignment horizontal="center" vertical="center"/>
    </xf>
    <xf numFmtId="0" fontId="30" fillId="0" borderId="0" xfId="11" applyFont="1" applyAlignment="1">
      <alignment vertical="center"/>
    </xf>
    <xf numFmtId="0" fontId="33" fillId="0" borderId="1" xfId="11" applyFont="1" applyBorder="1" applyAlignment="1">
      <alignment horizontal="center" vertical="center"/>
    </xf>
    <xf numFmtId="0" fontId="33" fillId="0" borderId="2" xfId="11" applyFont="1" applyBorder="1" applyAlignment="1">
      <alignment horizontal="center" vertical="center"/>
    </xf>
    <xf numFmtId="0" fontId="33" fillId="0" borderId="3" xfId="11" applyFont="1" applyBorder="1" applyAlignment="1">
      <alignment horizontal="center" vertical="center"/>
    </xf>
    <xf numFmtId="0" fontId="33" fillId="0" borderId="54" xfId="11" applyFont="1" applyBorder="1" applyAlignment="1">
      <alignment horizontal="center" vertical="center"/>
    </xf>
    <xf numFmtId="0" fontId="33" fillId="0" borderId="39" xfId="11" applyFont="1" applyBorder="1" applyAlignment="1">
      <alignment horizontal="center" vertical="center"/>
    </xf>
    <xf numFmtId="0" fontId="33" fillId="0" borderId="16" xfId="11" applyFont="1" applyBorder="1" applyAlignment="1">
      <alignment horizontal="center" vertical="center"/>
    </xf>
    <xf numFmtId="0" fontId="11" fillId="0" borderId="0" xfId="10" applyFont="1" applyAlignment="1">
      <alignment horizontal="center" vertical="center" wrapText="1"/>
    </xf>
    <xf numFmtId="0" fontId="21" fillId="0" borderId="0" xfId="10" applyFont="1" applyAlignment="1">
      <alignment horizontal="center" vertical="center" wrapText="1"/>
    </xf>
    <xf numFmtId="0" fontId="32" fillId="0" borderId="0" xfId="11" applyFont="1" applyAlignment="1">
      <alignment horizontal="center" vertical="center" wrapText="1"/>
    </xf>
    <xf numFmtId="0" fontId="33" fillId="0" borderId="47" xfId="11" applyFont="1" applyBorder="1" applyAlignment="1">
      <alignment horizontal="center" vertical="center"/>
    </xf>
    <xf numFmtId="0" fontId="33" fillId="0" borderId="52" xfId="11" applyFont="1" applyBorder="1" applyAlignment="1">
      <alignment horizontal="center" vertical="center"/>
    </xf>
    <xf numFmtId="0" fontId="33" fillId="0" borderId="55" xfId="11" applyFont="1" applyBorder="1" applyAlignment="1">
      <alignment horizontal="center" vertical="center"/>
    </xf>
    <xf numFmtId="0" fontId="33" fillId="0" borderId="48" xfId="11" applyFont="1" applyBorder="1" applyAlignment="1">
      <alignment horizontal="center" vertical="center"/>
    </xf>
    <xf numFmtId="0" fontId="30" fillId="0" borderId="49" xfId="11" applyFont="1" applyBorder="1" applyAlignment="1">
      <alignment vertical="center"/>
    </xf>
    <xf numFmtId="0" fontId="13" fillId="0" borderId="51" xfId="11" applyFont="1" applyBorder="1" applyAlignment="1">
      <alignment horizontal="center" vertical="center" wrapText="1"/>
    </xf>
    <xf numFmtId="0" fontId="13" fillId="0" borderId="53" xfId="11" applyFont="1" applyBorder="1" applyAlignment="1">
      <alignment horizontal="center" vertical="center" wrapText="1"/>
    </xf>
    <xf numFmtId="0" fontId="13" fillId="0" borderId="56" xfId="11" applyFont="1" applyBorder="1" applyAlignment="1">
      <alignment horizontal="center" vertical="center" wrapText="1"/>
    </xf>
    <xf numFmtId="0" fontId="33" fillId="2" borderId="12" xfId="11" applyFont="1" applyFill="1" applyBorder="1" applyAlignment="1">
      <alignment horizontal="center" vertical="center" wrapText="1"/>
    </xf>
    <xf numFmtId="0" fontId="33" fillId="0" borderId="4" xfId="11" applyFont="1" applyBorder="1" applyAlignment="1">
      <alignment horizontal="center" vertical="center" textRotation="255" wrapText="1"/>
    </xf>
    <xf numFmtId="0" fontId="33" fillId="0" borderId="54" xfId="11" applyFont="1" applyBorder="1" applyAlignment="1">
      <alignment horizontal="center" vertical="center" textRotation="255" wrapText="1"/>
    </xf>
    <xf numFmtId="0" fontId="8" fillId="0" borderId="0" xfId="10" applyFont="1" applyAlignment="1">
      <alignment horizontal="center" vertical="center" wrapText="1"/>
    </xf>
  </cellXfs>
  <cellStyles count="12">
    <cellStyle name="Millares" xfId="1" builtinId="3"/>
    <cellStyle name="Millares 2 2 3" xfId="6" xr:uid="{1AE9E670-CB78-47A1-ADB8-168D7B30116D}"/>
    <cellStyle name="Moneda" xfId="2" builtinId="4"/>
    <cellStyle name="Moneda 10" xfId="7" xr:uid="{E0FFDC0E-34EE-49E8-87C0-FCB673FEC671}"/>
    <cellStyle name="Normal" xfId="0" builtinId="0"/>
    <cellStyle name="Normal 12 2" xfId="5" xr:uid="{4794872A-795B-4166-80DF-BE7F0307EE61}"/>
    <cellStyle name="Normal 12 2 2" xfId="10" xr:uid="{41768A37-0298-417A-859E-D58ABC7A9368}"/>
    <cellStyle name="Normal 3 11" xfId="4" xr:uid="{ECBD4907-15BE-43CD-BD62-7E1C248557BD}"/>
    <cellStyle name="Normal 3 11 2" xfId="9" xr:uid="{F5CB294F-274A-4FE6-90AB-E812888BA185}"/>
    <cellStyle name="Normal_ESTABLECIMIENTO Y MANTENIMIENTO" xfId="8" xr:uid="{3F4288EC-9E80-44EA-8062-6E22B9AD09EF}"/>
    <cellStyle name="Normal_ESTABLECIMIENTO Y MANTENIMIENTO 2" xfId="11" xr:uid="{3B3AB7B3-D994-4D15-8C1D-E8DBC8B8EFB1}"/>
    <cellStyle name="Porcentaje" xfId="3" builtinId="5"/>
  </cellStyles>
  <dxfs count="2">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svelasco/Configuraci&#243;n%20local/Archivos%20temporales%20de%20Internet/OLK4D/CUADRO%20CONVENIOS%202008%20Magdalen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pmorales/AppData/Local/Microsoft/Windows/Temporary%20Internet%20Files/Content.Outlook/5R35UUZM/Users/pmorales/Documents/Patricia%20Morales%20P.%202008/CONVENIOS%20MUNICIPIOS/CUADRO%20CONVENIOS%202008%20Sucr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Camilo%20Jos&#233;/AppData/Local/Microsoft/Windows/Temporary%20Internet%20Files/Content.Outlook/CFG88B27/CONSOLIDADOS/RESUMEN%20NARI&#209;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Users\Camilo%20Jos&#233;\AppData\Local\Microsoft\Windows\Temporary%20Internet%20Files\Content.Outlook\CFG88B27\CONSOLIDADOS\RESUMEN%20NARI&#209;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Datos"/>
      <sheetName val="\a  aaInformación GRUPO 4\A MIn"/>
      <sheetName val="aCCIDENTES%20DE%201995%20-%2019"/>
      <sheetName val="aCCIDENTES DE 1995 - 1996.xls"/>
      <sheetName val="ACTA DE MODIFICACION  (2)"/>
      <sheetName val="INDICMICROEMP"/>
      <sheetName val="items"/>
      <sheetName val="#¡REF"/>
      <sheetName val="MATERIALES"/>
      <sheetName val="SUB APU"/>
      <sheetName val="Datos Básicos"/>
      <sheetName val="SALARIOS"/>
      <sheetName val="Informacion"/>
      <sheetName val="Informe"/>
      <sheetName val="Seguim-16"/>
      <sheetName val="INV"/>
      <sheetName val="AASHTO"/>
      <sheetName val="PESOS"/>
      <sheetName val="otr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sheetData sheetId="191" refreshError="1"/>
      <sheetData sheetId="192" refreshError="1"/>
      <sheetData sheetId="193" refreshError="1"/>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refreshError="1"/>
      <sheetData sheetId="4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CONT_ADI"/>
      <sheetName val="Formulario N° 4"/>
      <sheetName val="MATERIALES"/>
      <sheetName val="EQUIPO"/>
      <sheetName val="otros"/>
      <sheetName val="Datos"/>
      <sheetName val="Cuadrillas"/>
      <sheetName val="Jornal"/>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gdalena PIR 2008"/>
      <sheetName val="Magdalena PIR 2009"/>
      <sheetName val="Información para Prorrogas"/>
      <sheetName val="Inf. Comisión Feb.10"/>
      <sheetName val="Inf. Consejo Comunal"/>
      <sheetName val="Magdalena_PIR_2008"/>
      <sheetName val="Magdalena_PIR_2009"/>
      <sheetName val="Información_para_Prorrogas"/>
      <sheetName val="Inf__Comisión_Feb_10"/>
      <sheetName val="Inf__Consejo_Comunal"/>
      <sheetName val="Magdalena_PIR_20081"/>
      <sheetName val="Magdalena_PIR_20091"/>
      <sheetName val="Información_para_Prorrogas1"/>
      <sheetName val="Inf__Comisión_Feb_101"/>
      <sheetName val="Inf__Consejo_Comunal1"/>
      <sheetName val="Magdalena_PIR_20082"/>
      <sheetName val="Magdalena_PIR_20092"/>
      <sheetName val="Información_para_Prorrogas2"/>
      <sheetName val="Inf__Comisión_Feb_102"/>
      <sheetName val="Inf__Consejo_Comunal2"/>
      <sheetName val="Magdalena_PIR_20083"/>
      <sheetName val="Magdalena_PIR_20093"/>
      <sheetName val="Información_para_Prorrogas3"/>
      <sheetName val="Inf__Comisión_Feb_103"/>
      <sheetName val="Inf__Consejo_Comun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Sucre_PIR_2008"/>
      <sheetName val="Sucre_PIR_2009"/>
      <sheetName val="Inf__Director"/>
      <sheetName val="Información_para_Prorroga"/>
      <sheetName val="Sucre_PIR_20081"/>
      <sheetName val="Sucre_PIR_20091"/>
      <sheetName val="Inf__Director1"/>
      <sheetName val="Información_para_Prorroga1"/>
      <sheetName val="Sucre_PIR_20082"/>
      <sheetName val="Sucre_PIR_20092"/>
      <sheetName val="Inf__Director2"/>
      <sheetName val="Información_para_Prorroga2"/>
      <sheetName val="Sucre_PIR_20083"/>
      <sheetName val="Sucre_PIR_20093"/>
      <sheetName val="Inf__Director3"/>
      <sheetName val="Información_para_Prorrog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 val="PUNITARIOS%20PARA%20241201%202S"/>
      <sheetName val="Equipo"/>
      <sheetName val="RELACION MES"/>
      <sheetName val="GCB2000"/>
      <sheetName val="Listas"/>
      <sheetName val="PRESUPUESTO"/>
      <sheetName val="ESTADO VÍA-CRIT.TECNICO"/>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 Liquidacion de Obra por Tramos"/>
      <sheetName val="LISTA DE PRECIOS"/>
      <sheetName val="062"/>
      <sheetName val="Listado"/>
      <sheetName val="CODCONST"/>
      <sheetName val="PREACTA Y CONTRATISTAS"/>
      <sheetName val="5. ELECTRICO"/>
      <sheetName val="OCTUBRE"/>
      <sheetName val="REC-COD,"/>
      <sheetName val="2,2,6,1 Pilotes 0,30"/>
      <sheetName val="Lp"/>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77999-8480-4A5F-9F09-1A568E3D0CD1}">
  <dimension ref="B1:HI69"/>
  <sheetViews>
    <sheetView tabSelected="1" workbookViewId="0">
      <selection activeCell="B7" sqref="B7:G7"/>
    </sheetView>
  </sheetViews>
  <sheetFormatPr baseColWidth="10" defaultColWidth="12.5703125" defaultRowHeight="16.5" x14ac:dyDescent="0.3"/>
  <cols>
    <col min="1" max="1" width="1.85546875" style="8" customWidth="1"/>
    <col min="2" max="2" width="9.7109375" style="81" customWidth="1"/>
    <col min="3" max="3" width="48.5703125" style="82" customWidth="1"/>
    <col min="4" max="4" width="14.42578125" style="82" customWidth="1"/>
    <col min="5" max="5" width="15.85546875" style="83" customWidth="1"/>
    <col min="6" max="6" width="11.7109375" style="7" customWidth="1"/>
    <col min="7" max="7" width="21" style="7" customWidth="1"/>
    <col min="8" max="8" width="21.5703125" style="94" customWidth="1"/>
    <col min="9" max="9" width="16.85546875" style="7" bestFit="1" customWidth="1"/>
    <col min="10" max="10" width="20.28515625" style="7" customWidth="1"/>
    <col min="11" max="11" width="11.5703125" style="7" customWidth="1"/>
    <col min="12" max="12" width="20" style="7" customWidth="1"/>
    <col min="13" max="217" width="11.5703125" style="7" customWidth="1"/>
    <col min="218" max="16384" width="12.5703125" style="8"/>
  </cols>
  <sheetData>
    <row r="1" spans="2:217" ht="11.25" customHeight="1" x14ac:dyDescent="0.25">
      <c r="B1" s="1"/>
      <c r="C1" s="2"/>
      <c r="D1" s="2"/>
      <c r="E1" s="3"/>
      <c r="F1" s="4"/>
      <c r="G1" s="5"/>
      <c r="H1" s="6"/>
    </row>
    <row r="2" spans="2:217" ht="18" customHeight="1" x14ac:dyDescent="0.25">
      <c r="B2" s="208" t="s">
        <v>0</v>
      </c>
      <c r="C2" s="209"/>
      <c r="D2" s="209"/>
      <c r="E2" s="209"/>
      <c r="F2" s="209"/>
      <c r="G2" s="210"/>
      <c r="H2" s="6"/>
    </row>
    <row r="3" spans="2:217" ht="16.5" customHeight="1" x14ac:dyDescent="0.25">
      <c r="B3" s="211" t="s">
        <v>1</v>
      </c>
      <c r="C3" s="212"/>
      <c r="D3" s="212"/>
      <c r="E3" s="212"/>
      <c r="F3" s="212"/>
      <c r="G3" s="213"/>
      <c r="H3" s="6"/>
    </row>
    <row r="4" spans="2:217" ht="16.5" customHeight="1" x14ac:dyDescent="0.25">
      <c r="B4" s="203" t="s">
        <v>2</v>
      </c>
      <c r="C4" s="204"/>
      <c r="D4" s="204"/>
      <c r="E4" s="204"/>
      <c r="F4" s="204"/>
      <c r="G4" s="214"/>
      <c r="H4" s="6"/>
    </row>
    <row r="5" spans="2:217" ht="16.5" customHeight="1" x14ac:dyDescent="0.25">
      <c r="B5" s="215" t="s">
        <v>106</v>
      </c>
      <c r="C5" s="215"/>
      <c r="D5" s="215"/>
      <c r="E5" s="215"/>
      <c r="F5" s="215"/>
      <c r="G5" s="215"/>
      <c r="H5" s="6"/>
    </row>
    <row r="6" spans="2:217" ht="16.5" customHeight="1" x14ac:dyDescent="0.25">
      <c r="B6" s="215" t="s">
        <v>3</v>
      </c>
      <c r="C6" s="215"/>
      <c r="D6" s="215"/>
      <c r="E6" s="215"/>
      <c r="F6" s="215"/>
      <c r="G6" s="215"/>
      <c r="H6" s="6"/>
    </row>
    <row r="7" spans="2:217" ht="52.5" customHeight="1" x14ac:dyDescent="0.25">
      <c r="B7" s="207" t="s">
        <v>105</v>
      </c>
      <c r="C7" s="201"/>
      <c r="D7" s="201"/>
      <c r="E7" s="201"/>
      <c r="F7" s="201"/>
      <c r="G7" s="202"/>
      <c r="H7" s="6"/>
    </row>
    <row r="8" spans="2:217" ht="17.25" thickBot="1" x14ac:dyDescent="0.3">
      <c r="B8" s="200"/>
      <c r="C8" s="201"/>
      <c r="D8" s="201"/>
      <c r="E8" s="201"/>
      <c r="F8" s="201"/>
      <c r="G8" s="202"/>
      <c r="H8" s="6"/>
    </row>
    <row r="9" spans="2:217" ht="15" customHeight="1" thickBot="1" x14ac:dyDescent="0.3">
      <c r="B9" s="95"/>
      <c r="C9" s="96"/>
      <c r="D9" s="96"/>
      <c r="E9" s="97" t="s">
        <v>72</v>
      </c>
      <c r="F9" s="98">
        <v>2.5</v>
      </c>
      <c r="G9" s="99" t="s">
        <v>73</v>
      </c>
      <c r="H9" s="6"/>
    </row>
    <row r="10" spans="2:217" ht="11.25" customHeight="1" x14ac:dyDescent="0.25">
      <c r="B10" s="9"/>
      <c r="C10" s="10"/>
      <c r="D10" s="10"/>
      <c r="E10" s="10"/>
      <c r="F10" s="11"/>
      <c r="G10" s="12"/>
      <c r="H10" s="6"/>
    </row>
    <row r="11" spans="2:217" s="15" customFormat="1" ht="16.5" customHeight="1" x14ac:dyDescent="0.25">
      <c r="B11" s="203" t="s">
        <v>3</v>
      </c>
      <c r="C11" s="204"/>
      <c r="D11" s="204"/>
      <c r="E11" s="204"/>
      <c r="F11" s="13"/>
      <c r="G11" s="14"/>
      <c r="H11" s="6"/>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row>
    <row r="12" spans="2:217" s="15" customFormat="1" ht="14.25" customHeight="1" thickBot="1" x14ac:dyDescent="0.3">
      <c r="B12" s="16"/>
      <c r="C12" s="17"/>
      <c r="D12" s="17"/>
      <c r="E12" s="17"/>
      <c r="F12" s="17"/>
      <c r="G12" s="18"/>
      <c r="H12" s="19"/>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row>
    <row r="13" spans="2:217" s="15" customFormat="1" x14ac:dyDescent="0.25">
      <c r="B13" s="205" t="s">
        <v>4</v>
      </c>
      <c r="C13" s="206" t="s">
        <v>5</v>
      </c>
      <c r="D13" s="20" t="s">
        <v>6</v>
      </c>
      <c r="E13" s="20" t="s">
        <v>7</v>
      </c>
      <c r="F13" s="20" t="s">
        <v>8</v>
      </c>
      <c r="G13" s="21" t="s">
        <v>9</v>
      </c>
      <c r="H13" s="100"/>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row>
    <row r="14" spans="2:217" s="15" customFormat="1" x14ac:dyDescent="0.25">
      <c r="B14" s="193"/>
      <c r="C14" s="196"/>
      <c r="D14" s="23" t="s">
        <v>10</v>
      </c>
      <c r="E14" s="23" t="s">
        <v>11</v>
      </c>
      <c r="F14" s="23" t="s">
        <v>12</v>
      </c>
      <c r="G14" s="24" t="s">
        <v>13</v>
      </c>
      <c r="H14" s="6"/>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row>
    <row r="15" spans="2:217" s="15" customFormat="1" ht="17.25" thickBot="1" x14ac:dyDescent="0.3">
      <c r="B15" s="25" t="s">
        <v>14</v>
      </c>
      <c r="C15" s="197"/>
      <c r="D15" s="26" t="s">
        <v>15</v>
      </c>
      <c r="E15" s="26" t="s">
        <v>16</v>
      </c>
      <c r="F15" s="26" t="s">
        <v>17</v>
      </c>
      <c r="G15" s="27" t="s">
        <v>18</v>
      </c>
      <c r="H15" s="6"/>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row>
    <row r="16" spans="2:217" s="15" customFormat="1" x14ac:dyDescent="0.25">
      <c r="B16" s="28"/>
      <c r="C16" s="181" t="s">
        <v>19</v>
      </c>
      <c r="D16" s="181"/>
      <c r="E16" s="181"/>
      <c r="F16" s="181"/>
      <c r="G16" s="182"/>
      <c r="H16" s="6"/>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row>
    <row r="17" spans="2:217" s="15" customFormat="1" x14ac:dyDescent="0.25">
      <c r="B17" s="29"/>
      <c r="C17" s="30" t="s">
        <v>20</v>
      </c>
      <c r="D17" s="30"/>
      <c r="E17" s="30"/>
      <c r="F17" s="30"/>
      <c r="G17" s="31"/>
      <c r="H17" s="6"/>
      <c r="I17" s="7"/>
      <c r="J17" s="7"/>
      <c r="K17" s="7"/>
      <c r="L17" s="32"/>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row>
    <row r="18" spans="2:217" s="15" customFormat="1" x14ac:dyDescent="0.25">
      <c r="B18" s="33">
        <v>1</v>
      </c>
      <c r="C18" s="34" t="s">
        <v>71</v>
      </c>
      <c r="D18" s="35">
        <v>6000000</v>
      </c>
      <c r="E18" s="36"/>
      <c r="F18" s="37">
        <v>0.3</v>
      </c>
      <c r="G18" s="38">
        <f>+(D18+E18)*B18*F18</f>
        <v>1800000</v>
      </c>
      <c r="H18" s="101" t="s">
        <v>75</v>
      </c>
      <c r="I18" s="7"/>
      <c r="J18" s="7"/>
      <c r="K18" s="7"/>
      <c r="L18" s="32"/>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row>
    <row r="19" spans="2:217" s="15" customFormat="1" x14ac:dyDescent="0.25">
      <c r="B19" s="33">
        <v>1</v>
      </c>
      <c r="C19" s="34" t="s">
        <v>21</v>
      </c>
      <c r="D19" s="35">
        <v>3800000</v>
      </c>
      <c r="E19" s="36"/>
      <c r="F19" s="37">
        <v>2.5</v>
      </c>
      <c r="G19" s="38">
        <f>+(D19+E19)*B19*F19</f>
        <v>9500000</v>
      </c>
      <c r="H19" s="101" t="s">
        <v>75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row>
    <row r="20" spans="2:217" s="15" customFormat="1" x14ac:dyDescent="0.25">
      <c r="B20" s="33">
        <v>1</v>
      </c>
      <c r="C20" s="34" t="s">
        <v>98</v>
      </c>
      <c r="D20" s="35">
        <v>6000000</v>
      </c>
      <c r="E20" s="36"/>
      <c r="F20" s="37">
        <v>0.5</v>
      </c>
      <c r="G20" s="38">
        <f>+(D20+E20)*B20*F20</f>
        <v>3000000</v>
      </c>
      <c r="H20" s="101" t="s">
        <v>75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row>
    <row r="21" spans="2:217" s="15" customFormat="1" x14ac:dyDescent="0.25">
      <c r="B21" s="33">
        <v>1</v>
      </c>
      <c r="C21" s="34" t="s">
        <v>22</v>
      </c>
      <c r="D21" s="35">
        <v>4000000</v>
      </c>
      <c r="E21" s="36"/>
      <c r="F21" s="37">
        <v>1</v>
      </c>
      <c r="G21" s="38">
        <f>+(D21+E21)*B21*F21</f>
        <v>4000000</v>
      </c>
      <c r="H21" s="101" t="s">
        <v>75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row>
    <row r="22" spans="2:217" s="15" customFormat="1" x14ac:dyDescent="0.25">
      <c r="B22" s="33">
        <v>1</v>
      </c>
      <c r="C22" s="34" t="s">
        <v>99</v>
      </c>
      <c r="D22" s="35">
        <v>3000000</v>
      </c>
      <c r="E22" s="36"/>
      <c r="F22" s="37">
        <v>0.5</v>
      </c>
      <c r="G22" s="38">
        <f t="shared" ref="G22" si="0">+(D22+E22)*B22*F22</f>
        <v>1500000</v>
      </c>
      <c r="H22" s="101" t="s">
        <v>75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row>
    <row r="23" spans="2:217" s="15" customFormat="1" x14ac:dyDescent="0.25">
      <c r="B23" s="39"/>
      <c r="C23" s="30" t="s">
        <v>23</v>
      </c>
      <c r="D23" s="40"/>
      <c r="E23" s="40"/>
      <c r="F23" s="40"/>
      <c r="G23" s="41"/>
      <c r="H23" s="6"/>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row>
    <row r="24" spans="2:217" s="15" customFormat="1" x14ac:dyDescent="0.25">
      <c r="B24" s="33">
        <v>1</v>
      </c>
      <c r="C24" s="42" t="s">
        <v>102</v>
      </c>
      <c r="D24" s="35">
        <v>1600000</v>
      </c>
      <c r="E24" s="36"/>
      <c r="F24" s="37">
        <v>2</v>
      </c>
      <c r="G24" s="38">
        <f t="shared" ref="G24" si="1">+(D24+E24)*B24*F24</f>
        <v>3200000</v>
      </c>
      <c r="H24" s="101" t="s">
        <v>75</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row>
    <row r="25" spans="2:217" s="15" customFormat="1" x14ac:dyDescent="0.25">
      <c r="B25" s="43"/>
      <c r="C25" s="44" t="s">
        <v>24</v>
      </c>
      <c r="D25" s="40"/>
      <c r="E25" s="40"/>
      <c r="F25" s="40"/>
      <c r="G25" s="41"/>
      <c r="H25" s="6"/>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row>
    <row r="26" spans="2:217" s="15" customFormat="1" x14ac:dyDescent="0.25">
      <c r="B26" s="33">
        <v>1</v>
      </c>
      <c r="C26" s="42" t="s">
        <v>25</v>
      </c>
      <c r="D26" s="35">
        <v>1180000</v>
      </c>
      <c r="E26" s="36"/>
      <c r="F26" s="37">
        <v>1.8</v>
      </c>
      <c r="G26" s="38">
        <f>+(D26+E26)*B26*F26</f>
        <v>2124000</v>
      </c>
      <c r="H26" s="101" t="s">
        <v>75</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row>
    <row r="27" spans="2:217" s="15" customFormat="1" x14ac:dyDescent="0.25">
      <c r="B27" s="39"/>
      <c r="C27" s="30" t="s">
        <v>26</v>
      </c>
      <c r="D27" s="40"/>
      <c r="E27" s="40"/>
      <c r="F27" s="40"/>
      <c r="G27" s="41"/>
      <c r="H27" s="6"/>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row>
    <row r="28" spans="2:217" s="15" customFormat="1" x14ac:dyDescent="0.25">
      <c r="B28" s="33">
        <v>1</v>
      </c>
      <c r="C28" s="42" t="s">
        <v>27</v>
      </c>
      <c r="D28" s="35">
        <v>1160000</v>
      </c>
      <c r="E28" s="36"/>
      <c r="F28" s="37">
        <v>2.5</v>
      </c>
      <c r="G28" s="38">
        <f>+(D28+E28)*B28*F28</f>
        <v>2900000</v>
      </c>
      <c r="H28" s="101" t="s">
        <v>75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row>
    <row r="29" spans="2:217" s="15" customFormat="1" x14ac:dyDescent="0.25">
      <c r="B29" s="45"/>
      <c r="C29" s="183" t="s">
        <v>28</v>
      </c>
      <c r="D29" s="184"/>
      <c r="E29" s="184"/>
      <c r="F29" s="185"/>
      <c r="G29" s="46">
        <f>SUM(G18:G28)</f>
        <v>28024000</v>
      </c>
      <c r="H29" s="4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row>
    <row r="30" spans="2:217" s="15" customFormat="1" x14ac:dyDescent="0.25">
      <c r="B30" s="39"/>
      <c r="C30" s="186" t="s">
        <v>29</v>
      </c>
      <c r="D30" s="187"/>
      <c r="E30" s="187"/>
      <c r="F30" s="188"/>
      <c r="G30" s="101">
        <v>2.2999999999999998</v>
      </c>
      <c r="H30" s="101" t="s">
        <v>74</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row>
    <row r="31" spans="2:217" s="15" customFormat="1" ht="17.25" thickBot="1" x14ac:dyDescent="0.3">
      <c r="B31" s="48"/>
      <c r="C31" s="189" t="s">
        <v>30</v>
      </c>
      <c r="D31" s="190"/>
      <c r="E31" s="190"/>
      <c r="F31" s="191"/>
      <c r="G31" s="49">
        <f>G29*G30</f>
        <v>64455199.999999993</v>
      </c>
      <c r="H31" s="6"/>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row>
    <row r="32" spans="2:217" s="15" customFormat="1" x14ac:dyDescent="0.25">
      <c r="B32" s="192" t="s">
        <v>4</v>
      </c>
      <c r="C32" s="194" t="s">
        <v>31</v>
      </c>
      <c r="D32" s="196" t="s">
        <v>32</v>
      </c>
      <c r="E32" s="22" t="s">
        <v>33</v>
      </c>
      <c r="F32" s="198" t="s">
        <v>34</v>
      </c>
      <c r="G32" s="50" t="s">
        <v>9</v>
      </c>
      <c r="H32" s="51"/>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row>
    <row r="33" spans="2:217" s="15" customFormat="1" x14ac:dyDescent="0.25">
      <c r="B33" s="193"/>
      <c r="C33" s="194"/>
      <c r="D33" s="196"/>
      <c r="E33" s="23" t="s">
        <v>35</v>
      </c>
      <c r="F33" s="199"/>
      <c r="G33" s="24" t="s">
        <v>13</v>
      </c>
      <c r="H33" s="6"/>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row>
    <row r="34" spans="2:217" s="15" customFormat="1" ht="17.25" thickBot="1" x14ac:dyDescent="0.3">
      <c r="B34" s="25" t="s">
        <v>36</v>
      </c>
      <c r="C34" s="195"/>
      <c r="D34" s="197"/>
      <c r="E34" s="26" t="s">
        <v>37</v>
      </c>
      <c r="F34" s="26" t="s">
        <v>38</v>
      </c>
      <c r="G34" s="27" t="s">
        <v>39</v>
      </c>
      <c r="H34" s="6"/>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row>
    <row r="35" spans="2:217" s="15" customFormat="1" x14ac:dyDescent="0.25">
      <c r="B35" s="52"/>
      <c r="C35" s="53" t="s">
        <v>40</v>
      </c>
      <c r="D35" s="53"/>
      <c r="E35" s="53"/>
      <c r="F35" s="53"/>
      <c r="G35" s="54"/>
      <c r="H35" s="6"/>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row>
    <row r="36" spans="2:217" s="15" customFormat="1" x14ac:dyDescent="0.25">
      <c r="B36" s="39"/>
      <c r="C36" s="30" t="s">
        <v>41</v>
      </c>
      <c r="D36" s="30"/>
      <c r="E36" s="40"/>
      <c r="F36" s="58"/>
      <c r="G36" s="59"/>
      <c r="H36" s="6"/>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row>
    <row r="37" spans="2:217" s="15" customFormat="1" ht="40.5" x14ac:dyDescent="0.25">
      <c r="B37" s="33">
        <v>1</v>
      </c>
      <c r="C37" s="60" t="s">
        <v>101</v>
      </c>
      <c r="D37" s="56" t="s">
        <v>42</v>
      </c>
      <c r="E37" s="61">
        <v>3500000</v>
      </c>
      <c r="F37" s="57">
        <v>2.5</v>
      </c>
      <c r="G37" s="38">
        <f>+B37*E37*F37</f>
        <v>8750000</v>
      </c>
      <c r="H37" s="6"/>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row>
    <row r="38" spans="2:217" s="15" customFormat="1" ht="25.5" x14ac:dyDescent="0.25">
      <c r="B38" s="33">
        <v>1</v>
      </c>
      <c r="C38" s="55" t="s">
        <v>104</v>
      </c>
      <c r="D38" s="62" t="s">
        <v>43</v>
      </c>
      <c r="E38" s="61">
        <v>4000000</v>
      </c>
      <c r="F38" s="57">
        <v>1.5</v>
      </c>
      <c r="G38" s="38">
        <f t="shared" ref="G38:G43" si="2">+B38*E38*F38</f>
        <v>6000000</v>
      </c>
      <c r="H38" s="6"/>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row>
    <row r="39" spans="2:217" s="15" customFormat="1" ht="25.5" x14ac:dyDescent="0.25">
      <c r="B39" s="33">
        <v>1</v>
      </c>
      <c r="C39" s="55" t="s">
        <v>44</v>
      </c>
      <c r="D39" s="62" t="s">
        <v>43</v>
      </c>
      <c r="E39" s="61">
        <v>650000</v>
      </c>
      <c r="F39" s="57">
        <v>2.5</v>
      </c>
      <c r="G39" s="38">
        <f t="shared" si="2"/>
        <v>1625000</v>
      </c>
      <c r="H39" s="6"/>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row>
    <row r="40" spans="2:217" s="15" customFormat="1" ht="25.5" x14ac:dyDescent="0.25">
      <c r="B40" s="33">
        <v>1</v>
      </c>
      <c r="C40" s="55" t="s">
        <v>45</v>
      </c>
      <c r="D40" s="62" t="s">
        <v>43</v>
      </c>
      <c r="E40" s="61">
        <v>900000</v>
      </c>
      <c r="F40" s="57">
        <v>2.5</v>
      </c>
      <c r="G40" s="38">
        <f t="shared" si="2"/>
        <v>2250000</v>
      </c>
      <c r="H40" s="6"/>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row>
    <row r="41" spans="2:217" s="15" customFormat="1" x14ac:dyDescent="0.25">
      <c r="B41" s="39"/>
      <c r="C41" s="30" t="s">
        <v>46</v>
      </c>
      <c r="D41" s="30"/>
      <c r="E41" s="40"/>
      <c r="F41" s="40"/>
      <c r="G41" s="59"/>
      <c r="H41" s="6"/>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row>
    <row r="42" spans="2:217" s="15" customFormat="1" ht="27" x14ac:dyDescent="0.25">
      <c r="B42" s="33">
        <v>1</v>
      </c>
      <c r="C42" s="55" t="s">
        <v>47</v>
      </c>
      <c r="D42" s="62" t="s">
        <v>43</v>
      </c>
      <c r="E42" s="61">
        <v>200000</v>
      </c>
      <c r="F42" s="57">
        <v>2.5</v>
      </c>
      <c r="G42" s="38">
        <f t="shared" si="2"/>
        <v>500000</v>
      </c>
      <c r="H42" s="6"/>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row>
    <row r="43" spans="2:217" s="15" customFormat="1" ht="25.5" x14ac:dyDescent="0.25">
      <c r="B43" s="33">
        <v>1</v>
      </c>
      <c r="C43" s="55" t="s">
        <v>48</v>
      </c>
      <c r="D43" s="62" t="s">
        <v>43</v>
      </c>
      <c r="E43" s="61">
        <v>100000</v>
      </c>
      <c r="F43" s="57">
        <v>2.5</v>
      </c>
      <c r="G43" s="38">
        <f t="shared" si="2"/>
        <v>250000</v>
      </c>
      <c r="H43" s="4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row>
    <row r="44" spans="2:217" s="15" customFormat="1" ht="26.25" thickBot="1" x14ac:dyDescent="0.3">
      <c r="B44" s="63">
        <v>1</v>
      </c>
      <c r="C44" s="64" t="s">
        <v>49</v>
      </c>
      <c r="D44" s="65" t="s">
        <v>43</v>
      </c>
      <c r="E44" s="66">
        <v>81365.399999999994</v>
      </c>
      <c r="F44" s="67">
        <v>2.5</v>
      </c>
      <c r="G44" s="68">
        <f>ROUND(+B44*E44*F44,0)</f>
        <v>203414</v>
      </c>
      <c r="H44" s="4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row>
    <row r="45" spans="2:217" s="15" customFormat="1" x14ac:dyDescent="0.25">
      <c r="B45" s="69"/>
      <c r="C45" s="173" t="s">
        <v>50</v>
      </c>
      <c r="D45" s="173"/>
      <c r="E45" s="173"/>
      <c r="F45" s="173"/>
      <c r="G45" s="38">
        <f>ROUND(SUM(G36:G44),0)</f>
        <v>19578414</v>
      </c>
      <c r="H45" s="70"/>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row>
    <row r="46" spans="2:217" s="15" customFormat="1" x14ac:dyDescent="0.25">
      <c r="B46" s="71"/>
      <c r="C46" s="174" t="s">
        <v>51</v>
      </c>
      <c r="D46" s="174"/>
      <c r="E46" s="174"/>
      <c r="F46" s="174"/>
      <c r="G46" s="38">
        <f>G31+G45</f>
        <v>84033614</v>
      </c>
      <c r="H46" s="47"/>
      <c r="I46" s="72"/>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row>
    <row r="47" spans="2:217" s="15" customFormat="1" x14ac:dyDescent="0.25">
      <c r="B47" s="71"/>
      <c r="C47" s="174" t="s">
        <v>52</v>
      </c>
      <c r="D47" s="174"/>
      <c r="E47" s="174"/>
      <c r="F47" s="174"/>
      <c r="G47" s="38"/>
      <c r="H47" s="47"/>
      <c r="I47" s="7"/>
      <c r="J47" s="7"/>
      <c r="K47" s="7"/>
      <c r="L47" s="7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row>
    <row r="48" spans="2:217" s="15" customFormat="1" x14ac:dyDescent="0.25">
      <c r="B48" s="71"/>
      <c r="C48" s="174" t="s">
        <v>53</v>
      </c>
      <c r="D48" s="174"/>
      <c r="E48" s="174"/>
      <c r="F48" s="174"/>
      <c r="G48" s="38">
        <f>G46+G47</f>
        <v>84033614</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row>
    <row r="49" spans="2:217" s="15" customFormat="1" x14ac:dyDescent="0.25">
      <c r="B49" s="71"/>
      <c r="C49" s="174" t="s">
        <v>54</v>
      </c>
      <c r="D49" s="174"/>
      <c r="E49" s="174"/>
      <c r="F49" s="174"/>
      <c r="G49" s="38">
        <f>ROUND(G48*19%,0)</f>
        <v>15966387</v>
      </c>
      <c r="H49" s="7"/>
      <c r="I49" s="7"/>
      <c r="J49" s="7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row>
    <row r="50" spans="2:217" s="15" customFormat="1" ht="17.25" thickBot="1" x14ac:dyDescent="0.3">
      <c r="B50" s="74"/>
      <c r="C50" s="175" t="s">
        <v>55</v>
      </c>
      <c r="D50" s="175"/>
      <c r="E50" s="175"/>
      <c r="F50" s="175"/>
      <c r="G50" s="38">
        <f>G46+G47+G49-1</f>
        <v>100000000</v>
      </c>
      <c r="H50" s="75"/>
      <c r="I50" s="76"/>
      <c r="J50" s="76"/>
      <c r="K50" s="7"/>
      <c r="L50" s="7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row>
    <row r="51" spans="2:217" s="15" customFormat="1" x14ac:dyDescent="0.25">
      <c r="B51" s="176" t="s">
        <v>56</v>
      </c>
      <c r="C51" s="177"/>
      <c r="D51" s="177"/>
      <c r="E51" s="177"/>
      <c r="F51" s="177"/>
      <c r="G51" s="177"/>
      <c r="H51" s="78"/>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row>
    <row r="52" spans="2:217" ht="21" customHeight="1" x14ac:dyDescent="0.25">
      <c r="B52" s="167" t="s">
        <v>57</v>
      </c>
      <c r="C52" s="168"/>
      <c r="D52" s="168"/>
      <c r="E52" s="168"/>
      <c r="F52" s="168"/>
      <c r="G52" s="168"/>
      <c r="H52" s="79"/>
      <c r="I52" s="72"/>
    </row>
    <row r="53" spans="2:217" s="15" customFormat="1" ht="21" customHeight="1" x14ac:dyDescent="0.25">
      <c r="B53" s="167" t="s">
        <v>58</v>
      </c>
      <c r="C53" s="168"/>
      <c r="D53" s="168"/>
      <c r="E53" s="168"/>
      <c r="F53" s="168"/>
      <c r="G53" s="168"/>
      <c r="H53" s="80"/>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row>
    <row r="54" spans="2:217" s="15" customFormat="1" ht="21" customHeight="1" x14ac:dyDescent="0.25">
      <c r="B54" s="167" t="s">
        <v>59</v>
      </c>
      <c r="C54" s="168"/>
      <c r="D54" s="168"/>
      <c r="E54" s="168"/>
      <c r="F54" s="168"/>
      <c r="G54" s="169"/>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row>
    <row r="55" spans="2:217" s="15" customFormat="1" ht="26.25" customHeight="1" x14ac:dyDescent="0.25">
      <c r="B55" s="178" t="s">
        <v>60</v>
      </c>
      <c r="C55" s="179"/>
      <c r="D55" s="179"/>
      <c r="E55" s="179"/>
      <c r="F55" s="179"/>
      <c r="G55" s="180"/>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row>
    <row r="56" spans="2:217" s="15" customFormat="1" ht="34.5" customHeight="1" x14ac:dyDescent="0.25">
      <c r="B56" s="167" t="s">
        <v>61</v>
      </c>
      <c r="C56" s="168"/>
      <c r="D56" s="168"/>
      <c r="E56" s="168"/>
      <c r="F56" s="168"/>
      <c r="G56" s="169"/>
      <c r="H56" s="73"/>
      <c r="I56" s="7"/>
      <c r="J56" s="7"/>
      <c r="K56" s="7"/>
      <c r="L56" s="73"/>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row>
    <row r="57" spans="2:217" s="15" customFormat="1" ht="21" customHeight="1" x14ac:dyDescent="0.25">
      <c r="B57" s="167" t="s">
        <v>62</v>
      </c>
      <c r="C57" s="168"/>
      <c r="D57" s="168"/>
      <c r="E57" s="168"/>
      <c r="F57" s="168"/>
      <c r="G57" s="169"/>
      <c r="H57" s="77"/>
      <c r="I57" s="7"/>
      <c r="J57" s="7"/>
      <c r="K57" s="7"/>
      <c r="L57" s="7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row>
    <row r="58" spans="2:217" s="81" customFormat="1" ht="21" customHeight="1" x14ac:dyDescent="0.25">
      <c r="B58" s="167" t="s">
        <v>63</v>
      </c>
      <c r="C58" s="168"/>
      <c r="D58" s="168"/>
      <c r="E58" s="168"/>
      <c r="F58" s="168"/>
      <c r="G58" s="169"/>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row>
    <row r="59" spans="2:217" s="81" customFormat="1" ht="21" customHeight="1" x14ac:dyDescent="0.25">
      <c r="B59" s="167" t="s">
        <v>64</v>
      </c>
      <c r="C59" s="168"/>
      <c r="D59" s="168"/>
      <c r="E59" s="168"/>
      <c r="F59" s="168"/>
      <c r="G59" s="169"/>
      <c r="H59" s="6"/>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row>
    <row r="60" spans="2:217" s="81" customFormat="1" ht="36" customHeight="1" x14ac:dyDescent="0.25">
      <c r="B60" s="167" t="s">
        <v>65</v>
      </c>
      <c r="C60" s="168"/>
      <c r="D60" s="168"/>
      <c r="E60" s="168"/>
      <c r="F60" s="168"/>
      <c r="G60" s="169"/>
      <c r="H60" s="6"/>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row>
    <row r="61" spans="2:217" ht="20.25" customHeight="1" x14ac:dyDescent="0.25">
      <c r="B61" s="167" t="s">
        <v>108</v>
      </c>
      <c r="C61" s="168"/>
      <c r="D61" s="168"/>
      <c r="E61" s="168"/>
      <c r="F61" s="168"/>
      <c r="G61" s="169"/>
      <c r="H61" s="6"/>
    </row>
    <row r="62" spans="2:217" ht="25.5" customHeight="1" thickBot="1" x14ac:dyDescent="0.3">
      <c r="B62" s="170" t="s">
        <v>67</v>
      </c>
      <c r="C62" s="171"/>
      <c r="D62" s="171"/>
      <c r="E62" s="171"/>
      <c r="F62" s="171"/>
      <c r="G62" s="172"/>
      <c r="H62" s="6"/>
    </row>
    <row r="63" spans="2:217" x14ac:dyDescent="0.25">
      <c r="H63" s="84"/>
    </row>
    <row r="64" spans="2:217" ht="15.75" x14ac:dyDescent="0.25">
      <c r="B64" s="85" t="s">
        <v>68</v>
      </c>
      <c r="C64" s="86"/>
      <c r="D64" s="86"/>
      <c r="E64" s="87"/>
      <c r="F64" s="88"/>
      <c r="G64" s="88"/>
      <c r="H64" s="84"/>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c r="FC64" s="88"/>
      <c r="FD64" s="88"/>
      <c r="FE64" s="88"/>
      <c r="FF64" s="88"/>
      <c r="FG64" s="88"/>
      <c r="FH64" s="88"/>
      <c r="FI64" s="88"/>
      <c r="FJ64" s="88"/>
      <c r="FK64" s="88"/>
      <c r="FL64" s="88"/>
      <c r="FM64" s="88"/>
      <c r="FN64" s="88"/>
      <c r="FO64" s="88"/>
      <c r="FP64" s="88"/>
      <c r="FQ64" s="88"/>
      <c r="FR64" s="88"/>
      <c r="FS64" s="88"/>
      <c r="FT64" s="88"/>
      <c r="FU64" s="88"/>
      <c r="FV64" s="88"/>
      <c r="FW64" s="88"/>
      <c r="FX64" s="88"/>
      <c r="FY64" s="88"/>
      <c r="FZ64" s="88"/>
      <c r="GA64" s="88"/>
      <c r="GB64" s="88"/>
      <c r="GC64" s="88"/>
      <c r="GD64" s="88"/>
      <c r="GE64" s="88"/>
      <c r="GF64" s="88"/>
      <c r="GG64" s="88"/>
      <c r="GH64" s="88"/>
      <c r="GI64" s="88"/>
      <c r="GJ64" s="88"/>
      <c r="GK64" s="88"/>
      <c r="GL64" s="88"/>
      <c r="GM64" s="88"/>
      <c r="GN64" s="88"/>
      <c r="GO64" s="88"/>
      <c r="GP64" s="88"/>
      <c r="GQ64" s="88"/>
      <c r="GR64" s="88"/>
      <c r="GS64" s="88"/>
      <c r="GT64" s="88"/>
      <c r="GU64" s="88"/>
      <c r="GV64" s="88"/>
      <c r="GW64" s="88"/>
      <c r="GX64" s="88"/>
      <c r="GY64" s="88"/>
      <c r="GZ64" s="88"/>
      <c r="HA64" s="88"/>
      <c r="HB64" s="88"/>
      <c r="HC64" s="88"/>
      <c r="HD64" s="88"/>
      <c r="HE64" s="88"/>
      <c r="HF64" s="88"/>
      <c r="HG64" s="88"/>
      <c r="HH64" s="88"/>
      <c r="HI64" s="88"/>
    </row>
    <row r="65" spans="2:217" x14ac:dyDescent="0.25">
      <c r="B65" s="89"/>
      <c r="C65" s="90"/>
      <c r="D65" s="86"/>
      <c r="E65" s="91"/>
      <c r="F65" s="92"/>
      <c r="G65" s="92"/>
      <c r="H65" s="84"/>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c r="EL65" s="88"/>
      <c r="EM65" s="88"/>
      <c r="EN65" s="88"/>
      <c r="EO65" s="88"/>
      <c r="EP65" s="88"/>
      <c r="EQ65" s="88"/>
      <c r="ER65" s="88"/>
      <c r="ES65" s="88"/>
      <c r="ET65" s="88"/>
      <c r="EU65" s="88"/>
      <c r="EV65" s="88"/>
      <c r="EW65" s="88"/>
      <c r="EX65" s="88"/>
      <c r="EY65" s="88"/>
      <c r="EZ65" s="88"/>
      <c r="FA65" s="88"/>
      <c r="FB65" s="88"/>
      <c r="FC65" s="88"/>
      <c r="FD65" s="88"/>
      <c r="FE65" s="88"/>
      <c r="FF65" s="88"/>
      <c r="FG65" s="88"/>
      <c r="FH65" s="88"/>
      <c r="FI65" s="88"/>
      <c r="FJ65" s="88"/>
      <c r="FK65" s="88"/>
      <c r="FL65" s="88"/>
      <c r="FM65" s="88"/>
      <c r="FN65" s="88"/>
      <c r="FO65" s="88"/>
      <c r="FP65" s="88"/>
      <c r="FQ65" s="88"/>
      <c r="FR65" s="88"/>
      <c r="FS65" s="88"/>
      <c r="FT65" s="88"/>
      <c r="FU65" s="88"/>
      <c r="FV65" s="88"/>
      <c r="FW65" s="88"/>
      <c r="FX65" s="88"/>
      <c r="FY65" s="88"/>
      <c r="FZ65" s="88"/>
      <c r="GA65" s="88"/>
      <c r="GB65" s="88"/>
      <c r="GC65" s="88"/>
      <c r="GD65" s="88"/>
      <c r="GE65" s="88"/>
      <c r="GF65" s="88"/>
      <c r="GG65" s="88"/>
      <c r="GH65" s="88"/>
      <c r="GI65" s="88"/>
      <c r="GJ65" s="88"/>
      <c r="GK65" s="88"/>
      <c r="GL65" s="88"/>
      <c r="GM65" s="88"/>
      <c r="GN65" s="88"/>
      <c r="GO65" s="88"/>
      <c r="GP65" s="88"/>
      <c r="GQ65" s="88"/>
      <c r="GR65" s="88"/>
      <c r="GS65" s="88"/>
      <c r="GT65" s="88"/>
      <c r="GU65" s="88"/>
      <c r="GV65" s="88"/>
      <c r="GW65" s="88"/>
      <c r="GX65" s="88"/>
      <c r="GY65" s="88"/>
      <c r="GZ65" s="88"/>
      <c r="HA65" s="88"/>
      <c r="HB65" s="88"/>
      <c r="HC65" s="88"/>
      <c r="HD65" s="88"/>
      <c r="HE65" s="88"/>
      <c r="HF65" s="88"/>
      <c r="HG65" s="88"/>
      <c r="HH65" s="88"/>
      <c r="HI65" s="88"/>
    </row>
    <row r="66" spans="2:217" x14ac:dyDescent="0.25">
      <c r="B66" s="93" t="s">
        <v>69</v>
      </c>
      <c r="C66" s="86"/>
      <c r="D66" s="86"/>
      <c r="E66" s="166" t="s">
        <v>70</v>
      </c>
      <c r="F66" s="166"/>
      <c r="G66" s="166"/>
      <c r="H66" s="6"/>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c r="FC66" s="88"/>
      <c r="FD66" s="88"/>
      <c r="FE66" s="88"/>
      <c r="FF66" s="88"/>
      <c r="FG66" s="88"/>
      <c r="FH66" s="88"/>
      <c r="FI66" s="88"/>
      <c r="FJ66" s="88"/>
      <c r="FK66" s="88"/>
      <c r="FL66" s="88"/>
      <c r="FM66" s="88"/>
      <c r="FN66" s="88"/>
      <c r="FO66" s="88"/>
      <c r="FP66" s="88"/>
      <c r="FQ66" s="88"/>
      <c r="FR66" s="88"/>
      <c r="FS66" s="88"/>
      <c r="FT66" s="88"/>
      <c r="FU66" s="88"/>
      <c r="FV66" s="88"/>
      <c r="FW66" s="88"/>
      <c r="FX66" s="88"/>
      <c r="FY66" s="88"/>
      <c r="FZ66" s="88"/>
      <c r="GA66" s="88"/>
      <c r="GB66" s="88"/>
      <c r="GC66" s="88"/>
      <c r="GD66" s="88"/>
      <c r="GE66" s="88"/>
      <c r="GF66" s="88"/>
      <c r="GG66" s="88"/>
      <c r="GH66" s="88"/>
      <c r="GI66" s="88"/>
      <c r="GJ66" s="88"/>
      <c r="GK66" s="88"/>
      <c r="GL66" s="88"/>
      <c r="GM66" s="88"/>
      <c r="GN66" s="88"/>
      <c r="GO66" s="88"/>
      <c r="GP66" s="88"/>
      <c r="GQ66" s="88"/>
      <c r="GR66" s="88"/>
      <c r="GS66" s="88"/>
      <c r="GT66" s="88"/>
      <c r="GU66" s="88"/>
      <c r="GV66" s="88"/>
      <c r="GW66" s="88"/>
      <c r="GX66" s="88"/>
      <c r="GY66" s="88"/>
      <c r="GZ66" s="88"/>
      <c r="HA66" s="88"/>
      <c r="HB66" s="88"/>
      <c r="HC66" s="88"/>
      <c r="HD66" s="88"/>
      <c r="HE66" s="88"/>
      <c r="HF66" s="88"/>
      <c r="HG66" s="88"/>
      <c r="HH66" s="88"/>
      <c r="HI66" s="88"/>
    </row>
    <row r="67" spans="2:217" x14ac:dyDescent="0.25">
      <c r="H67" s="6"/>
    </row>
    <row r="68" spans="2:217" ht="15.75" x14ac:dyDescent="0.25">
      <c r="B68" s="8"/>
      <c r="C68" s="8"/>
      <c r="D68" s="8"/>
      <c r="E68" s="8"/>
      <c r="F68" s="8"/>
      <c r="G68" s="8"/>
      <c r="H68" s="6"/>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row>
    <row r="69" spans="2:217" ht="15.75" x14ac:dyDescent="0.25">
      <c r="B69" s="8"/>
      <c r="C69" s="8"/>
      <c r="D69" s="8"/>
      <c r="E69" s="8"/>
      <c r="F69" s="8"/>
      <c r="G69" s="8"/>
      <c r="H69" s="6"/>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row>
  </sheetData>
  <mergeCells count="37">
    <mergeCell ref="B2:G2"/>
    <mergeCell ref="B3:G3"/>
    <mergeCell ref="B4:G4"/>
    <mergeCell ref="B5:G5"/>
    <mergeCell ref="B6:G6"/>
    <mergeCell ref="B8:G8"/>
    <mergeCell ref="B11:E11"/>
    <mergeCell ref="B13:B14"/>
    <mergeCell ref="C13:C15"/>
    <mergeCell ref="B7:G7"/>
    <mergeCell ref="C16:G16"/>
    <mergeCell ref="C29:F29"/>
    <mergeCell ref="C30:F30"/>
    <mergeCell ref="C31:F31"/>
    <mergeCell ref="B32:B33"/>
    <mergeCell ref="C32:C34"/>
    <mergeCell ref="D32:D34"/>
    <mergeCell ref="F32:F33"/>
    <mergeCell ref="B56:G56"/>
    <mergeCell ref="C45:F45"/>
    <mergeCell ref="C46:F46"/>
    <mergeCell ref="C47:F47"/>
    <mergeCell ref="C48:F48"/>
    <mergeCell ref="C49:F49"/>
    <mergeCell ref="C50:F50"/>
    <mergeCell ref="B51:G51"/>
    <mergeCell ref="B52:G52"/>
    <mergeCell ref="B53:G53"/>
    <mergeCell ref="B54:G54"/>
    <mergeCell ref="B55:G55"/>
    <mergeCell ref="E66:G66"/>
    <mergeCell ref="B57:G57"/>
    <mergeCell ref="B58:G58"/>
    <mergeCell ref="B59:G59"/>
    <mergeCell ref="B60:G60"/>
    <mergeCell ref="B61:G61"/>
    <mergeCell ref="B62:G6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298E6-CBC5-4061-9BA7-92D69ADC70EA}">
  <dimension ref="B1:HI69"/>
  <sheetViews>
    <sheetView workbookViewId="0">
      <selection activeCell="H30" sqref="H30"/>
    </sheetView>
  </sheetViews>
  <sheetFormatPr baseColWidth="10" defaultColWidth="12.5703125" defaultRowHeight="16.5" x14ac:dyDescent="0.3"/>
  <cols>
    <col min="1" max="1" width="1.85546875" style="8" customWidth="1"/>
    <col min="2" max="2" width="9.7109375" style="81" customWidth="1"/>
    <col min="3" max="3" width="48.5703125" style="82" customWidth="1"/>
    <col min="4" max="4" width="14.42578125" style="82" customWidth="1"/>
    <col min="5" max="5" width="15.85546875" style="83" customWidth="1"/>
    <col min="6" max="6" width="11.7109375" style="7" customWidth="1"/>
    <col min="7" max="7" width="21" style="7" customWidth="1"/>
    <col min="8" max="8" width="21.5703125" style="94" customWidth="1"/>
    <col min="9" max="9" width="16.85546875" style="7" bestFit="1" customWidth="1"/>
    <col min="10" max="10" width="20.28515625" style="7" customWidth="1"/>
    <col min="11" max="11" width="11.5703125" style="7" customWidth="1"/>
    <col min="12" max="12" width="20" style="7" customWidth="1"/>
    <col min="13" max="217" width="11.5703125" style="7" customWidth="1"/>
    <col min="218" max="16384" width="12.5703125" style="8"/>
  </cols>
  <sheetData>
    <row r="1" spans="2:217" ht="11.25" customHeight="1" x14ac:dyDescent="0.25">
      <c r="B1" s="1"/>
      <c r="C1" s="2"/>
      <c r="D1" s="2"/>
      <c r="E1" s="3"/>
      <c r="F1" s="4"/>
      <c r="G1" s="5"/>
      <c r="H1" s="6"/>
    </row>
    <row r="2" spans="2:217" ht="18" customHeight="1" x14ac:dyDescent="0.25">
      <c r="B2" s="208" t="s">
        <v>0</v>
      </c>
      <c r="C2" s="209"/>
      <c r="D2" s="209"/>
      <c r="E2" s="209"/>
      <c r="F2" s="209"/>
      <c r="G2" s="210"/>
      <c r="H2" s="6"/>
    </row>
    <row r="3" spans="2:217" ht="16.5" customHeight="1" x14ac:dyDescent="0.25">
      <c r="B3" s="211" t="s">
        <v>1</v>
      </c>
      <c r="C3" s="212"/>
      <c r="D3" s="212"/>
      <c r="E3" s="212"/>
      <c r="F3" s="212"/>
      <c r="G3" s="213"/>
      <c r="H3" s="6"/>
    </row>
    <row r="4" spans="2:217" ht="16.5" customHeight="1" x14ac:dyDescent="0.25">
      <c r="B4" s="203" t="s">
        <v>2</v>
      </c>
      <c r="C4" s="204"/>
      <c r="D4" s="204"/>
      <c r="E4" s="204"/>
      <c r="F4" s="204"/>
      <c r="G4" s="214"/>
      <c r="H4" s="6"/>
    </row>
    <row r="5" spans="2:217" ht="16.5" customHeight="1" x14ac:dyDescent="0.25">
      <c r="B5" s="215" t="s">
        <v>106</v>
      </c>
      <c r="C5" s="215"/>
      <c r="D5" s="215"/>
      <c r="E5" s="215"/>
      <c r="F5" s="215"/>
      <c r="G5" s="215"/>
      <c r="H5" s="6"/>
    </row>
    <row r="6" spans="2:217" ht="16.5" customHeight="1" x14ac:dyDescent="0.25">
      <c r="B6" s="215" t="s">
        <v>3</v>
      </c>
      <c r="C6" s="215"/>
      <c r="D6" s="215"/>
      <c r="E6" s="215"/>
      <c r="F6" s="215"/>
      <c r="G6" s="215"/>
      <c r="H6" s="6"/>
    </row>
    <row r="7" spans="2:217" ht="32.25" customHeight="1" x14ac:dyDescent="0.25">
      <c r="B7" s="207" t="s">
        <v>107</v>
      </c>
      <c r="C7" s="201"/>
      <c r="D7" s="201"/>
      <c r="E7" s="201"/>
      <c r="F7" s="201"/>
      <c r="G7" s="202"/>
      <c r="H7" s="6"/>
    </row>
    <row r="8" spans="2:217" ht="17.25" thickBot="1" x14ac:dyDescent="0.3">
      <c r="B8" s="200"/>
      <c r="C8" s="201"/>
      <c r="D8" s="201"/>
      <c r="E8" s="201"/>
      <c r="F8" s="201"/>
      <c r="G8" s="202"/>
      <c r="H8" s="6"/>
    </row>
    <row r="9" spans="2:217" ht="15" customHeight="1" thickBot="1" x14ac:dyDescent="0.3">
      <c r="B9" s="95"/>
      <c r="C9" s="96"/>
      <c r="D9" s="96"/>
      <c r="E9" s="97" t="s">
        <v>72</v>
      </c>
      <c r="F9" s="98">
        <v>2.5</v>
      </c>
      <c r="G9" s="99" t="s">
        <v>73</v>
      </c>
      <c r="H9" s="6"/>
    </row>
    <row r="10" spans="2:217" ht="11.25" customHeight="1" x14ac:dyDescent="0.25">
      <c r="B10" s="9"/>
      <c r="C10" s="10"/>
      <c r="D10" s="10"/>
      <c r="E10" s="10"/>
      <c r="F10" s="11"/>
      <c r="G10" s="12"/>
      <c r="H10" s="6"/>
    </row>
    <row r="11" spans="2:217" s="15" customFormat="1" ht="16.5" customHeight="1" x14ac:dyDescent="0.25">
      <c r="B11" s="203" t="s">
        <v>3</v>
      </c>
      <c r="C11" s="204"/>
      <c r="D11" s="204"/>
      <c r="E11" s="204"/>
      <c r="F11" s="13"/>
      <c r="G11" s="14"/>
      <c r="H11" s="6"/>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row>
    <row r="12" spans="2:217" s="15" customFormat="1" ht="14.25" customHeight="1" thickBot="1" x14ac:dyDescent="0.3">
      <c r="B12" s="16"/>
      <c r="C12" s="17"/>
      <c r="D12" s="17"/>
      <c r="E12" s="17"/>
      <c r="F12" s="17"/>
      <c r="G12" s="18"/>
      <c r="H12" s="19"/>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row>
    <row r="13" spans="2:217" s="15" customFormat="1" x14ac:dyDescent="0.25">
      <c r="B13" s="205" t="s">
        <v>4</v>
      </c>
      <c r="C13" s="206" t="s">
        <v>5</v>
      </c>
      <c r="D13" s="20" t="s">
        <v>6</v>
      </c>
      <c r="E13" s="20" t="s">
        <v>7</v>
      </c>
      <c r="F13" s="20" t="s">
        <v>8</v>
      </c>
      <c r="G13" s="21" t="s">
        <v>9</v>
      </c>
      <c r="H13" s="100"/>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row>
    <row r="14" spans="2:217" s="15" customFormat="1" x14ac:dyDescent="0.25">
      <c r="B14" s="193"/>
      <c r="C14" s="196"/>
      <c r="D14" s="23" t="s">
        <v>10</v>
      </c>
      <c r="E14" s="23" t="s">
        <v>11</v>
      </c>
      <c r="F14" s="23" t="s">
        <v>12</v>
      </c>
      <c r="G14" s="24" t="s">
        <v>13</v>
      </c>
      <c r="H14" s="6"/>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row>
    <row r="15" spans="2:217" s="15" customFormat="1" ht="17.25" thickBot="1" x14ac:dyDescent="0.3">
      <c r="B15" s="25" t="s">
        <v>14</v>
      </c>
      <c r="C15" s="197"/>
      <c r="D15" s="26" t="s">
        <v>15</v>
      </c>
      <c r="E15" s="26" t="s">
        <v>16</v>
      </c>
      <c r="F15" s="26" t="s">
        <v>17</v>
      </c>
      <c r="G15" s="27" t="s">
        <v>18</v>
      </c>
      <c r="H15" s="6"/>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row>
    <row r="16" spans="2:217" s="15" customFormat="1" x14ac:dyDescent="0.25">
      <c r="B16" s="28"/>
      <c r="C16" s="181" t="s">
        <v>19</v>
      </c>
      <c r="D16" s="181"/>
      <c r="E16" s="181"/>
      <c r="F16" s="181"/>
      <c r="G16" s="182"/>
      <c r="H16" s="6"/>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row>
    <row r="17" spans="2:217" s="15" customFormat="1" x14ac:dyDescent="0.25">
      <c r="B17" s="29"/>
      <c r="C17" s="30" t="s">
        <v>20</v>
      </c>
      <c r="D17" s="30"/>
      <c r="E17" s="30"/>
      <c r="F17" s="30"/>
      <c r="G17" s="31"/>
      <c r="H17" s="6"/>
      <c r="I17" s="7"/>
      <c r="J17" s="7"/>
      <c r="K17" s="7"/>
      <c r="L17" s="32"/>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row>
    <row r="18" spans="2:217" s="15" customFormat="1" x14ac:dyDescent="0.25">
      <c r="B18" s="33">
        <v>1</v>
      </c>
      <c r="C18" s="34" t="s">
        <v>71</v>
      </c>
      <c r="D18" s="35"/>
      <c r="E18" s="36"/>
      <c r="F18" s="37">
        <v>0.3</v>
      </c>
      <c r="G18" s="38"/>
      <c r="H18" s="101" t="s">
        <v>75</v>
      </c>
      <c r="I18" s="7"/>
      <c r="J18" s="7"/>
      <c r="K18" s="7"/>
      <c r="L18" s="32"/>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row>
    <row r="19" spans="2:217" s="15" customFormat="1" x14ac:dyDescent="0.25">
      <c r="B19" s="33">
        <v>1</v>
      </c>
      <c r="C19" s="34" t="s">
        <v>21</v>
      </c>
      <c r="D19" s="35"/>
      <c r="E19" s="36"/>
      <c r="F19" s="37">
        <v>2.5</v>
      </c>
      <c r="G19" s="38"/>
      <c r="H19" s="101" t="s">
        <v>75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row>
    <row r="20" spans="2:217" s="15" customFormat="1" x14ac:dyDescent="0.25">
      <c r="B20" s="33">
        <v>1</v>
      </c>
      <c r="C20" s="34" t="s">
        <v>98</v>
      </c>
      <c r="D20" s="35"/>
      <c r="E20" s="36"/>
      <c r="F20" s="37">
        <v>0.5</v>
      </c>
      <c r="G20" s="38"/>
      <c r="H20" s="101" t="s">
        <v>75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row>
    <row r="21" spans="2:217" s="15" customFormat="1" x14ac:dyDescent="0.25">
      <c r="B21" s="33">
        <v>1</v>
      </c>
      <c r="C21" s="34" t="s">
        <v>22</v>
      </c>
      <c r="D21" s="35"/>
      <c r="E21" s="36"/>
      <c r="F21" s="37">
        <v>1</v>
      </c>
      <c r="G21" s="38"/>
      <c r="H21" s="101" t="s">
        <v>75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row>
    <row r="22" spans="2:217" s="15" customFormat="1" x14ac:dyDescent="0.25">
      <c r="B22" s="33">
        <v>1</v>
      </c>
      <c r="C22" s="34" t="s">
        <v>99</v>
      </c>
      <c r="D22" s="35"/>
      <c r="E22" s="36"/>
      <c r="F22" s="37">
        <v>0.5</v>
      </c>
      <c r="G22" s="38"/>
      <c r="H22" s="101" t="s">
        <v>75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row>
    <row r="23" spans="2:217" s="15" customFormat="1" x14ac:dyDescent="0.25">
      <c r="B23" s="39"/>
      <c r="C23" s="30" t="s">
        <v>23</v>
      </c>
      <c r="D23" s="40"/>
      <c r="E23" s="40"/>
      <c r="F23" s="40"/>
      <c r="G23" s="41"/>
      <c r="H23" s="6"/>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row>
    <row r="24" spans="2:217" s="15" customFormat="1" x14ac:dyDescent="0.25">
      <c r="B24" s="33">
        <v>1</v>
      </c>
      <c r="C24" s="42" t="s">
        <v>102</v>
      </c>
      <c r="D24" s="35"/>
      <c r="E24" s="36"/>
      <c r="F24" s="37">
        <v>2</v>
      </c>
      <c r="G24" s="38"/>
      <c r="H24" s="101" t="s">
        <v>75</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row>
    <row r="25" spans="2:217" s="15" customFormat="1" x14ac:dyDescent="0.25">
      <c r="B25" s="43"/>
      <c r="C25" s="44" t="s">
        <v>24</v>
      </c>
      <c r="D25" s="40"/>
      <c r="E25" s="40"/>
      <c r="F25" s="40"/>
      <c r="G25" s="41"/>
      <c r="H25" s="6"/>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row>
    <row r="26" spans="2:217" s="15" customFormat="1" x14ac:dyDescent="0.25">
      <c r="B26" s="33">
        <v>1</v>
      </c>
      <c r="C26" s="42" t="s">
        <v>25</v>
      </c>
      <c r="D26" s="35"/>
      <c r="E26" s="36"/>
      <c r="F26" s="37">
        <v>1.8</v>
      </c>
      <c r="G26" s="38"/>
      <c r="H26" s="101" t="s">
        <v>75</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row>
    <row r="27" spans="2:217" s="15" customFormat="1" x14ac:dyDescent="0.25">
      <c r="B27" s="39"/>
      <c r="C27" s="30" t="s">
        <v>26</v>
      </c>
      <c r="D27" s="40"/>
      <c r="E27" s="40"/>
      <c r="F27" s="40"/>
      <c r="G27" s="41"/>
      <c r="H27" s="6"/>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row>
    <row r="28" spans="2:217" s="15" customFormat="1" x14ac:dyDescent="0.25">
      <c r="B28" s="33">
        <v>1</v>
      </c>
      <c r="C28" s="42" t="s">
        <v>27</v>
      </c>
      <c r="D28" s="35"/>
      <c r="E28" s="36"/>
      <c r="F28" s="37">
        <v>2.5</v>
      </c>
      <c r="G28" s="38"/>
      <c r="H28" s="101" t="s">
        <v>75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row>
    <row r="29" spans="2:217" s="15" customFormat="1" x14ac:dyDescent="0.25">
      <c r="B29" s="45"/>
      <c r="C29" s="183" t="s">
        <v>28</v>
      </c>
      <c r="D29" s="184"/>
      <c r="E29" s="184"/>
      <c r="F29" s="185"/>
      <c r="G29" s="46">
        <f>SUM(G18:G28)</f>
        <v>0</v>
      </c>
      <c r="H29" s="4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row>
    <row r="30" spans="2:217" s="15" customFormat="1" x14ac:dyDescent="0.25">
      <c r="B30" s="39"/>
      <c r="C30" s="186" t="s">
        <v>29</v>
      </c>
      <c r="D30" s="187"/>
      <c r="E30" s="187"/>
      <c r="F30" s="188"/>
      <c r="G30" s="101">
        <v>2.2999999999999998</v>
      </c>
      <c r="H30" s="101" t="s">
        <v>74</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row>
    <row r="31" spans="2:217" s="15" customFormat="1" ht="17.25" thickBot="1" x14ac:dyDescent="0.3">
      <c r="B31" s="48"/>
      <c r="C31" s="189" t="s">
        <v>30</v>
      </c>
      <c r="D31" s="190"/>
      <c r="E31" s="190"/>
      <c r="F31" s="191"/>
      <c r="G31" s="49">
        <f>G29*G30</f>
        <v>0</v>
      </c>
      <c r="H31" s="6"/>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row>
    <row r="32" spans="2:217" s="15" customFormat="1" x14ac:dyDescent="0.25">
      <c r="B32" s="192" t="s">
        <v>4</v>
      </c>
      <c r="C32" s="194" t="s">
        <v>31</v>
      </c>
      <c r="D32" s="196" t="s">
        <v>32</v>
      </c>
      <c r="E32" s="22" t="s">
        <v>33</v>
      </c>
      <c r="F32" s="198" t="s">
        <v>34</v>
      </c>
      <c r="G32" s="50" t="s">
        <v>9</v>
      </c>
      <c r="H32" s="51"/>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row>
    <row r="33" spans="2:217" s="15" customFormat="1" x14ac:dyDescent="0.25">
      <c r="B33" s="193"/>
      <c r="C33" s="194"/>
      <c r="D33" s="196"/>
      <c r="E33" s="23" t="s">
        <v>35</v>
      </c>
      <c r="F33" s="199"/>
      <c r="G33" s="24" t="s">
        <v>13</v>
      </c>
      <c r="H33" s="6"/>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row>
    <row r="34" spans="2:217" s="15" customFormat="1" ht="17.25" thickBot="1" x14ac:dyDescent="0.3">
      <c r="B34" s="25" t="s">
        <v>36</v>
      </c>
      <c r="C34" s="195"/>
      <c r="D34" s="197"/>
      <c r="E34" s="26" t="s">
        <v>37</v>
      </c>
      <c r="F34" s="26" t="s">
        <v>38</v>
      </c>
      <c r="G34" s="27" t="s">
        <v>39</v>
      </c>
      <c r="H34" s="6"/>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row>
    <row r="35" spans="2:217" s="15" customFormat="1" x14ac:dyDescent="0.25">
      <c r="B35" s="52"/>
      <c r="C35" s="53" t="s">
        <v>40</v>
      </c>
      <c r="D35" s="53"/>
      <c r="E35" s="53"/>
      <c r="F35" s="53"/>
      <c r="G35" s="54"/>
      <c r="H35" s="6"/>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row>
    <row r="36" spans="2:217" s="15" customFormat="1" x14ac:dyDescent="0.25">
      <c r="B36" s="39"/>
      <c r="C36" s="30" t="s">
        <v>41</v>
      </c>
      <c r="D36" s="30"/>
      <c r="E36" s="40"/>
      <c r="F36" s="58"/>
      <c r="G36" s="59"/>
      <c r="H36" s="6"/>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row>
    <row r="37" spans="2:217" s="15" customFormat="1" ht="40.5" x14ac:dyDescent="0.25">
      <c r="B37" s="33">
        <v>1</v>
      </c>
      <c r="C37" s="60" t="s">
        <v>101</v>
      </c>
      <c r="D37" s="56" t="s">
        <v>42</v>
      </c>
      <c r="E37" s="61"/>
      <c r="F37" s="57">
        <v>2.5</v>
      </c>
      <c r="G37" s="38"/>
      <c r="H37" s="6"/>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row>
    <row r="38" spans="2:217" s="15" customFormat="1" ht="25.5" x14ac:dyDescent="0.25">
      <c r="B38" s="33">
        <v>1</v>
      </c>
      <c r="C38" s="55" t="s">
        <v>100</v>
      </c>
      <c r="D38" s="62" t="s">
        <v>43</v>
      </c>
      <c r="E38" s="61"/>
      <c r="F38" s="57">
        <v>1.5</v>
      </c>
      <c r="G38" s="38"/>
      <c r="H38" s="6"/>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row>
    <row r="39" spans="2:217" s="15" customFormat="1" ht="25.5" x14ac:dyDescent="0.25">
      <c r="B39" s="33">
        <v>1</v>
      </c>
      <c r="C39" s="55" t="s">
        <v>44</v>
      </c>
      <c r="D39" s="62" t="s">
        <v>43</v>
      </c>
      <c r="E39" s="61"/>
      <c r="F39" s="57">
        <v>2.5</v>
      </c>
      <c r="G39" s="38"/>
      <c r="H39" s="6"/>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row>
    <row r="40" spans="2:217" s="15" customFormat="1" ht="25.5" x14ac:dyDescent="0.25">
      <c r="B40" s="33">
        <v>1</v>
      </c>
      <c r="C40" s="55" t="s">
        <v>45</v>
      </c>
      <c r="D40" s="62" t="s">
        <v>43</v>
      </c>
      <c r="E40" s="61"/>
      <c r="F40" s="57">
        <v>2.5</v>
      </c>
      <c r="G40" s="38"/>
      <c r="H40" s="6"/>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row>
    <row r="41" spans="2:217" s="15" customFormat="1" x14ac:dyDescent="0.25">
      <c r="B41" s="39"/>
      <c r="C41" s="30" t="s">
        <v>46</v>
      </c>
      <c r="D41" s="30"/>
      <c r="E41" s="40"/>
      <c r="F41" s="40"/>
      <c r="G41" s="59"/>
      <c r="H41" s="6"/>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row>
    <row r="42" spans="2:217" s="15" customFormat="1" ht="27" x14ac:dyDescent="0.25">
      <c r="B42" s="33">
        <v>1</v>
      </c>
      <c r="C42" s="55" t="s">
        <v>47</v>
      </c>
      <c r="D42" s="62" t="s">
        <v>43</v>
      </c>
      <c r="E42" s="61"/>
      <c r="F42" s="57">
        <v>2.5</v>
      </c>
      <c r="G42" s="38"/>
      <c r="H42" s="6"/>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row>
    <row r="43" spans="2:217" s="15" customFormat="1" ht="25.5" x14ac:dyDescent="0.25">
      <c r="B43" s="33">
        <v>1</v>
      </c>
      <c r="C43" s="55" t="s">
        <v>48</v>
      </c>
      <c r="D43" s="62" t="s">
        <v>43</v>
      </c>
      <c r="E43" s="61"/>
      <c r="F43" s="57">
        <v>2.5</v>
      </c>
      <c r="G43" s="38"/>
      <c r="H43" s="4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row>
    <row r="44" spans="2:217" s="15" customFormat="1" ht="26.25" thickBot="1" x14ac:dyDescent="0.3">
      <c r="B44" s="63">
        <v>1</v>
      </c>
      <c r="C44" s="64" t="s">
        <v>49</v>
      </c>
      <c r="D44" s="65" t="s">
        <v>43</v>
      </c>
      <c r="E44" s="66"/>
      <c r="F44" s="67">
        <v>2.5</v>
      </c>
      <c r="G44" s="68"/>
      <c r="H44" s="4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row>
    <row r="45" spans="2:217" s="15" customFormat="1" x14ac:dyDescent="0.25">
      <c r="B45" s="69"/>
      <c r="C45" s="173" t="s">
        <v>50</v>
      </c>
      <c r="D45" s="173"/>
      <c r="E45" s="173"/>
      <c r="F45" s="173"/>
      <c r="G45" s="38"/>
      <c r="H45" s="70"/>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row>
    <row r="46" spans="2:217" s="15" customFormat="1" x14ac:dyDescent="0.25">
      <c r="B46" s="71"/>
      <c r="C46" s="174" t="s">
        <v>51</v>
      </c>
      <c r="D46" s="174"/>
      <c r="E46" s="174"/>
      <c r="F46" s="174"/>
      <c r="G46" s="38"/>
      <c r="H46" s="47"/>
      <c r="I46" s="72"/>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row>
    <row r="47" spans="2:217" s="15" customFormat="1" x14ac:dyDescent="0.25">
      <c r="B47" s="71"/>
      <c r="C47" s="174" t="s">
        <v>52</v>
      </c>
      <c r="D47" s="174"/>
      <c r="E47" s="174"/>
      <c r="F47" s="174"/>
      <c r="G47" s="38"/>
      <c r="H47" s="47"/>
      <c r="I47" s="7"/>
      <c r="J47" s="7"/>
      <c r="K47" s="7"/>
      <c r="L47" s="7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row>
    <row r="48" spans="2:217" s="15" customFormat="1" x14ac:dyDescent="0.25">
      <c r="B48" s="71"/>
      <c r="C48" s="174" t="s">
        <v>53</v>
      </c>
      <c r="D48" s="174"/>
      <c r="E48" s="174"/>
      <c r="F48" s="174"/>
      <c r="G48" s="38"/>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row>
    <row r="49" spans="2:217" s="15" customFormat="1" x14ac:dyDescent="0.25">
      <c r="B49" s="71"/>
      <c r="C49" s="174" t="s">
        <v>54</v>
      </c>
      <c r="D49" s="174"/>
      <c r="E49" s="174"/>
      <c r="F49" s="174"/>
      <c r="G49" s="38"/>
      <c r="H49" s="7"/>
      <c r="I49" s="7"/>
      <c r="J49" s="7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row>
    <row r="50" spans="2:217" s="15" customFormat="1" ht="17.25" thickBot="1" x14ac:dyDescent="0.3">
      <c r="B50" s="74"/>
      <c r="C50" s="175" t="s">
        <v>55</v>
      </c>
      <c r="D50" s="175"/>
      <c r="E50" s="175"/>
      <c r="F50" s="175"/>
      <c r="G50" s="38"/>
      <c r="H50" s="75"/>
      <c r="I50" s="76"/>
      <c r="J50" s="76"/>
      <c r="K50" s="7"/>
      <c r="L50" s="7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row>
    <row r="51" spans="2:217" s="15" customFormat="1" x14ac:dyDescent="0.25">
      <c r="B51" s="176" t="s">
        <v>56</v>
      </c>
      <c r="C51" s="177"/>
      <c r="D51" s="177"/>
      <c r="E51" s="177"/>
      <c r="F51" s="177"/>
      <c r="G51" s="177"/>
      <c r="H51" s="78"/>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row>
    <row r="52" spans="2:217" ht="21" customHeight="1" x14ac:dyDescent="0.25">
      <c r="B52" s="167" t="s">
        <v>57</v>
      </c>
      <c r="C52" s="168"/>
      <c r="D52" s="168"/>
      <c r="E52" s="168"/>
      <c r="F52" s="168"/>
      <c r="G52" s="168"/>
      <c r="H52" s="79"/>
      <c r="I52" s="72"/>
    </row>
    <row r="53" spans="2:217" s="15" customFormat="1" ht="21" customHeight="1" x14ac:dyDescent="0.25">
      <c r="B53" s="167" t="s">
        <v>58</v>
      </c>
      <c r="C53" s="168"/>
      <c r="D53" s="168"/>
      <c r="E53" s="168"/>
      <c r="F53" s="168"/>
      <c r="G53" s="168"/>
      <c r="H53" s="80"/>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row>
    <row r="54" spans="2:217" s="15" customFormat="1" ht="21" customHeight="1" x14ac:dyDescent="0.25">
      <c r="B54" s="167" t="s">
        <v>59</v>
      </c>
      <c r="C54" s="168"/>
      <c r="D54" s="168"/>
      <c r="E54" s="168"/>
      <c r="F54" s="168"/>
      <c r="G54" s="169"/>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row>
    <row r="55" spans="2:217" s="15" customFormat="1" ht="26.25" customHeight="1" x14ac:dyDescent="0.25">
      <c r="B55" s="178" t="s">
        <v>60</v>
      </c>
      <c r="C55" s="179"/>
      <c r="D55" s="179"/>
      <c r="E55" s="179"/>
      <c r="F55" s="179"/>
      <c r="G55" s="180"/>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row>
    <row r="56" spans="2:217" s="15" customFormat="1" ht="34.5" customHeight="1" x14ac:dyDescent="0.25">
      <c r="B56" s="167" t="s">
        <v>61</v>
      </c>
      <c r="C56" s="168"/>
      <c r="D56" s="168"/>
      <c r="E56" s="168"/>
      <c r="F56" s="168"/>
      <c r="G56" s="169"/>
      <c r="H56" s="73"/>
      <c r="I56" s="7"/>
      <c r="J56" s="7"/>
      <c r="K56" s="7"/>
      <c r="L56" s="73"/>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row>
    <row r="57" spans="2:217" s="15" customFormat="1" ht="21" customHeight="1" x14ac:dyDescent="0.25">
      <c r="B57" s="167" t="s">
        <v>62</v>
      </c>
      <c r="C57" s="168"/>
      <c r="D57" s="168"/>
      <c r="E57" s="168"/>
      <c r="F57" s="168"/>
      <c r="G57" s="169"/>
      <c r="H57" s="77"/>
      <c r="I57" s="7"/>
      <c r="J57" s="7"/>
      <c r="K57" s="7"/>
      <c r="L57" s="7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row>
    <row r="58" spans="2:217" s="81" customFormat="1" ht="21" customHeight="1" x14ac:dyDescent="0.25">
      <c r="B58" s="167" t="s">
        <v>63</v>
      </c>
      <c r="C58" s="168"/>
      <c r="D58" s="168"/>
      <c r="E58" s="168"/>
      <c r="F58" s="168"/>
      <c r="G58" s="169"/>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row>
    <row r="59" spans="2:217" s="81" customFormat="1" ht="21" customHeight="1" x14ac:dyDescent="0.25">
      <c r="B59" s="167" t="s">
        <v>64</v>
      </c>
      <c r="C59" s="168"/>
      <c r="D59" s="168"/>
      <c r="E59" s="168"/>
      <c r="F59" s="168"/>
      <c r="G59" s="169"/>
      <c r="H59" s="6"/>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row>
    <row r="60" spans="2:217" s="81" customFormat="1" ht="36" customHeight="1" x14ac:dyDescent="0.25">
      <c r="B60" s="167" t="s">
        <v>65</v>
      </c>
      <c r="C60" s="168"/>
      <c r="D60" s="168"/>
      <c r="E60" s="168"/>
      <c r="F60" s="168"/>
      <c r="G60" s="169"/>
      <c r="H60" s="6"/>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row>
    <row r="61" spans="2:217" ht="20.25" customHeight="1" x14ac:dyDescent="0.25">
      <c r="B61" s="167" t="s">
        <v>66</v>
      </c>
      <c r="C61" s="168"/>
      <c r="D61" s="168"/>
      <c r="E61" s="168"/>
      <c r="F61" s="168"/>
      <c r="G61" s="169"/>
      <c r="H61" s="6"/>
    </row>
    <row r="62" spans="2:217" ht="25.5" customHeight="1" thickBot="1" x14ac:dyDescent="0.3">
      <c r="B62" s="170" t="s">
        <v>67</v>
      </c>
      <c r="C62" s="171"/>
      <c r="D62" s="171"/>
      <c r="E62" s="171"/>
      <c r="F62" s="171"/>
      <c r="G62" s="172"/>
      <c r="H62" s="6"/>
    </row>
    <row r="63" spans="2:217" x14ac:dyDescent="0.25">
      <c r="H63" s="84"/>
    </row>
    <row r="64" spans="2:217" ht="15.75" x14ac:dyDescent="0.25">
      <c r="B64" s="85" t="s">
        <v>68</v>
      </c>
      <c r="C64" s="86"/>
      <c r="D64" s="86"/>
      <c r="E64" s="87"/>
      <c r="F64" s="88"/>
      <c r="G64" s="88"/>
      <c r="H64" s="84"/>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c r="FC64" s="88"/>
      <c r="FD64" s="88"/>
      <c r="FE64" s="88"/>
      <c r="FF64" s="88"/>
      <c r="FG64" s="88"/>
      <c r="FH64" s="88"/>
      <c r="FI64" s="88"/>
      <c r="FJ64" s="88"/>
      <c r="FK64" s="88"/>
      <c r="FL64" s="88"/>
      <c r="FM64" s="88"/>
      <c r="FN64" s="88"/>
      <c r="FO64" s="88"/>
      <c r="FP64" s="88"/>
      <c r="FQ64" s="88"/>
      <c r="FR64" s="88"/>
      <c r="FS64" s="88"/>
      <c r="FT64" s="88"/>
      <c r="FU64" s="88"/>
      <c r="FV64" s="88"/>
      <c r="FW64" s="88"/>
      <c r="FX64" s="88"/>
      <c r="FY64" s="88"/>
      <c r="FZ64" s="88"/>
      <c r="GA64" s="88"/>
      <c r="GB64" s="88"/>
      <c r="GC64" s="88"/>
      <c r="GD64" s="88"/>
      <c r="GE64" s="88"/>
      <c r="GF64" s="88"/>
      <c r="GG64" s="88"/>
      <c r="GH64" s="88"/>
      <c r="GI64" s="88"/>
      <c r="GJ64" s="88"/>
      <c r="GK64" s="88"/>
      <c r="GL64" s="88"/>
      <c r="GM64" s="88"/>
      <c r="GN64" s="88"/>
      <c r="GO64" s="88"/>
      <c r="GP64" s="88"/>
      <c r="GQ64" s="88"/>
      <c r="GR64" s="88"/>
      <c r="GS64" s="88"/>
      <c r="GT64" s="88"/>
      <c r="GU64" s="88"/>
      <c r="GV64" s="88"/>
      <c r="GW64" s="88"/>
      <c r="GX64" s="88"/>
      <c r="GY64" s="88"/>
      <c r="GZ64" s="88"/>
      <c r="HA64" s="88"/>
      <c r="HB64" s="88"/>
      <c r="HC64" s="88"/>
      <c r="HD64" s="88"/>
      <c r="HE64" s="88"/>
      <c r="HF64" s="88"/>
      <c r="HG64" s="88"/>
      <c r="HH64" s="88"/>
      <c r="HI64" s="88"/>
    </row>
    <row r="65" spans="2:217" x14ac:dyDescent="0.25">
      <c r="B65" s="89"/>
      <c r="C65" s="90"/>
      <c r="D65" s="86"/>
      <c r="E65" s="91"/>
      <c r="F65" s="92"/>
      <c r="G65" s="92"/>
      <c r="H65" s="84"/>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c r="EL65" s="88"/>
      <c r="EM65" s="88"/>
      <c r="EN65" s="88"/>
      <c r="EO65" s="88"/>
      <c r="EP65" s="88"/>
      <c r="EQ65" s="88"/>
      <c r="ER65" s="88"/>
      <c r="ES65" s="88"/>
      <c r="ET65" s="88"/>
      <c r="EU65" s="88"/>
      <c r="EV65" s="88"/>
      <c r="EW65" s="88"/>
      <c r="EX65" s="88"/>
      <c r="EY65" s="88"/>
      <c r="EZ65" s="88"/>
      <c r="FA65" s="88"/>
      <c r="FB65" s="88"/>
      <c r="FC65" s="88"/>
      <c r="FD65" s="88"/>
      <c r="FE65" s="88"/>
      <c r="FF65" s="88"/>
      <c r="FG65" s="88"/>
      <c r="FH65" s="88"/>
      <c r="FI65" s="88"/>
      <c r="FJ65" s="88"/>
      <c r="FK65" s="88"/>
      <c r="FL65" s="88"/>
      <c r="FM65" s="88"/>
      <c r="FN65" s="88"/>
      <c r="FO65" s="88"/>
      <c r="FP65" s="88"/>
      <c r="FQ65" s="88"/>
      <c r="FR65" s="88"/>
      <c r="FS65" s="88"/>
      <c r="FT65" s="88"/>
      <c r="FU65" s="88"/>
      <c r="FV65" s="88"/>
      <c r="FW65" s="88"/>
      <c r="FX65" s="88"/>
      <c r="FY65" s="88"/>
      <c r="FZ65" s="88"/>
      <c r="GA65" s="88"/>
      <c r="GB65" s="88"/>
      <c r="GC65" s="88"/>
      <c r="GD65" s="88"/>
      <c r="GE65" s="88"/>
      <c r="GF65" s="88"/>
      <c r="GG65" s="88"/>
      <c r="GH65" s="88"/>
      <c r="GI65" s="88"/>
      <c r="GJ65" s="88"/>
      <c r="GK65" s="88"/>
      <c r="GL65" s="88"/>
      <c r="GM65" s="88"/>
      <c r="GN65" s="88"/>
      <c r="GO65" s="88"/>
      <c r="GP65" s="88"/>
      <c r="GQ65" s="88"/>
      <c r="GR65" s="88"/>
      <c r="GS65" s="88"/>
      <c r="GT65" s="88"/>
      <c r="GU65" s="88"/>
      <c r="GV65" s="88"/>
      <c r="GW65" s="88"/>
      <c r="GX65" s="88"/>
      <c r="GY65" s="88"/>
      <c r="GZ65" s="88"/>
      <c r="HA65" s="88"/>
      <c r="HB65" s="88"/>
      <c r="HC65" s="88"/>
      <c r="HD65" s="88"/>
      <c r="HE65" s="88"/>
      <c r="HF65" s="88"/>
      <c r="HG65" s="88"/>
      <c r="HH65" s="88"/>
      <c r="HI65" s="88"/>
    </row>
    <row r="66" spans="2:217" x14ac:dyDescent="0.25">
      <c r="B66" s="93" t="s">
        <v>69</v>
      </c>
      <c r="C66" s="86"/>
      <c r="D66" s="86"/>
      <c r="E66" s="166" t="s">
        <v>70</v>
      </c>
      <c r="F66" s="166"/>
      <c r="G66" s="166"/>
      <c r="H66" s="6"/>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c r="FC66" s="88"/>
      <c r="FD66" s="88"/>
      <c r="FE66" s="88"/>
      <c r="FF66" s="88"/>
      <c r="FG66" s="88"/>
      <c r="FH66" s="88"/>
      <c r="FI66" s="88"/>
      <c r="FJ66" s="88"/>
      <c r="FK66" s="88"/>
      <c r="FL66" s="88"/>
      <c r="FM66" s="88"/>
      <c r="FN66" s="88"/>
      <c r="FO66" s="88"/>
      <c r="FP66" s="88"/>
      <c r="FQ66" s="88"/>
      <c r="FR66" s="88"/>
      <c r="FS66" s="88"/>
      <c r="FT66" s="88"/>
      <c r="FU66" s="88"/>
      <c r="FV66" s="88"/>
      <c r="FW66" s="88"/>
      <c r="FX66" s="88"/>
      <c r="FY66" s="88"/>
      <c r="FZ66" s="88"/>
      <c r="GA66" s="88"/>
      <c r="GB66" s="88"/>
      <c r="GC66" s="88"/>
      <c r="GD66" s="88"/>
      <c r="GE66" s="88"/>
      <c r="GF66" s="88"/>
      <c r="GG66" s="88"/>
      <c r="GH66" s="88"/>
      <c r="GI66" s="88"/>
      <c r="GJ66" s="88"/>
      <c r="GK66" s="88"/>
      <c r="GL66" s="88"/>
      <c r="GM66" s="88"/>
      <c r="GN66" s="88"/>
      <c r="GO66" s="88"/>
      <c r="GP66" s="88"/>
      <c r="GQ66" s="88"/>
      <c r="GR66" s="88"/>
      <c r="GS66" s="88"/>
      <c r="GT66" s="88"/>
      <c r="GU66" s="88"/>
      <c r="GV66" s="88"/>
      <c r="GW66" s="88"/>
      <c r="GX66" s="88"/>
      <c r="GY66" s="88"/>
      <c r="GZ66" s="88"/>
      <c r="HA66" s="88"/>
      <c r="HB66" s="88"/>
      <c r="HC66" s="88"/>
      <c r="HD66" s="88"/>
      <c r="HE66" s="88"/>
      <c r="HF66" s="88"/>
      <c r="HG66" s="88"/>
      <c r="HH66" s="88"/>
      <c r="HI66" s="88"/>
    </row>
    <row r="67" spans="2:217" x14ac:dyDescent="0.25">
      <c r="H67" s="6"/>
    </row>
    <row r="68" spans="2:217" ht="15.75" x14ac:dyDescent="0.25">
      <c r="B68" s="8"/>
      <c r="C68" s="8"/>
      <c r="D68" s="8"/>
      <c r="E68" s="8"/>
      <c r="F68" s="8"/>
      <c r="G68" s="8"/>
      <c r="H68" s="6"/>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row>
    <row r="69" spans="2:217" ht="15.75" x14ac:dyDescent="0.25">
      <c r="B69" s="8"/>
      <c r="C69" s="8"/>
      <c r="D69" s="8"/>
      <c r="E69" s="8"/>
      <c r="F69" s="8"/>
      <c r="G69" s="8"/>
      <c r="H69" s="6"/>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row>
  </sheetData>
  <mergeCells count="37">
    <mergeCell ref="E66:G66"/>
    <mergeCell ref="B57:G57"/>
    <mergeCell ref="B58:G58"/>
    <mergeCell ref="B59:G59"/>
    <mergeCell ref="B60:G60"/>
    <mergeCell ref="B61:G61"/>
    <mergeCell ref="B62:G62"/>
    <mergeCell ref="B56:G56"/>
    <mergeCell ref="C45:F45"/>
    <mergeCell ref="C46:F46"/>
    <mergeCell ref="C47:F47"/>
    <mergeCell ref="C48:F48"/>
    <mergeCell ref="C49:F49"/>
    <mergeCell ref="C50:F50"/>
    <mergeCell ref="B51:G51"/>
    <mergeCell ref="B52:G52"/>
    <mergeCell ref="B53:G53"/>
    <mergeCell ref="B54:G54"/>
    <mergeCell ref="B55:G55"/>
    <mergeCell ref="C30:F30"/>
    <mergeCell ref="C31:F31"/>
    <mergeCell ref="B32:B33"/>
    <mergeCell ref="C32:C34"/>
    <mergeCell ref="D32:D34"/>
    <mergeCell ref="F32:F33"/>
    <mergeCell ref="C29:F29"/>
    <mergeCell ref="B2:G2"/>
    <mergeCell ref="B3:G3"/>
    <mergeCell ref="B4:G4"/>
    <mergeCell ref="B5:G5"/>
    <mergeCell ref="B6:G6"/>
    <mergeCell ref="B7:G7"/>
    <mergeCell ref="B8:G8"/>
    <mergeCell ref="B11:E11"/>
    <mergeCell ref="B13:B14"/>
    <mergeCell ref="C13:C15"/>
    <mergeCell ref="C16:G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0AF9B-7A7C-48DB-A7D1-F1FCDC02030E}">
  <sheetPr>
    <tabColor theme="6" tint="0.39997558519241921"/>
  </sheetPr>
  <dimension ref="A1:V58"/>
  <sheetViews>
    <sheetView zoomScale="70" zoomScaleNormal="70" zoomScaleSheetLayoutView="85" workbookViewId="0">
      <selection activeCell="A6" sqref="A6:V6"/>
    </sheetView>
  </sheetViews>
  <sheetFormatPr baseColWidth="10" defaultRowHeight="16.5" x14ac:dyDescent="0.25"/>
  <cols>
    <col min="1" max="1" width="45.7109375" style="102" customWidth="1"/>
    <col min="2" max="13" width="3.7109375" style="102" customWidth="1"/>
    <col min="14" max="14" width="45.28515625" style="102" customWidth="1"/>
    <col min="15" max="15" width="10.28515625" style="152" customWidth="1"/>
    <col min="16" max="21" width="11.28515625" style="152" customWidth="1"/>
    <col min="22" max="22" width="9.28515625" style="159" customWidth="1"/>
    <col min="23" max="212" width="11.42578125" style="102"/>
    <col min="213" max="213" width="40.7109375" style="102" customWidth="1"/>
    <col min="214" max="220" width="3.7109375" style="102" customWidth="1"/>
    <col min="221" max="221" width="5.28515625" style="102" customWidth="1"/>
    <col min="222" max="261" width="3.7109375" style="102" customWidth="1"/>
    <col min="262" max="262" width="45.28515625" style="102" customWidth="1"/>
    <col min="263" max="274" width="6.5703125" style="102" customWidth="1"/>
    <col min="275" max="275" width="7" style="102" bestFit="1" customWidth="1"/>
    <col min="276" max="278" width="6.5703125" style="102" customWidth="1"/>
    <col min="279" max="468" width="11.42578125" style="102"/>
    <col min="469" max="469" width="40.7109375" style="102" customWidth="1"/>
    <col min="470" max="476" width="3.7109375" style="102" customWidth="1"/>
    <col min="477" max="477" width="5.28515625" style="102" customWidth="1"/>
    <col min="478" max="517" width="3.7109375" style="102" customWidth="1"/>
    <col min="518" max="518" width="45.28515625" style="102" customWidth="1"/>
    <col min="519" max="530" width="6.5703125" style="102" customWidth="1"/>
    <col min="531" max="531" width="7" style="102" bestFit="1" customWidth="1"/>
    <col min="532" max="534" width="6.5703125" style="102" customWidth="1"/>
    <col min="535" max="724" width="11.42578125" style="102"/>
    <col min="725" max="725" width="40.7109375" style="102" customWidth="1"/>
    <col min="726" max="732" width="3.7109375" style="102" customWidth="1"/>
    <col min="733" max="733" width="5.28515625" style="102" customWidth="1"/>
    <col min="734" max="773" width="3.7109375" style="102" customWidth="1"/>
    <col min="774" max="774" width="45.28515625" style="102" customWidth="1"/>
    <col min="775" max="786" width="6.5703125" style="102" customWidth="1"/>
    <col min="787" max="787" width="7" style="102" bestFit="1" customWidth="1"/>
    <col min="788" max="790" width="6.5703125" style="102" customWidth="1"/>
    <col min="791" max="980" width="11.42578125" style="102"/>
    <col min="981" max="981" width="40.7109375" style="102" customWidth="1"/>
    <col min="982" max="988" width="3.7109375" style="102" customWidth="1"/>
    <col min="989" max="989" width="5.28515625" style="102" customWidth="1"/>
    <col min="990" max="1029" width="3.7109375" style="102" customWidth="1"/>
    <col min="1030" max="1030" width="45.28515625" style="102" customWidth="1"/>
    <col min="1031" max="1042" width="6.5703125" style="102" customWidth="1"/>
    <col min="1043" max="1043" width="7" style="102" bestFit="1" customWidth="1"/>
    <col min="1044" max="1046" width="6.5703125" style="102" customWidth="1"/>
    <col min="1047" max="1236" width="11.42578125" style="102"/>
    <col min="1237" max="1237" width="40.7109375" style="102" customWidth="1"/>
    <col min="1238" max="1244" width="3.7109375" style="102" customWidth="1"/>
    <col min="1245" max="1245" width="5.28515625" style="102" customWidth="1"/>
    <col min="1246" max="1285" width="3.7109375" style="102" customWidth="1"/>
    <col min="1286" max="1286" width="45.28515625" style="102" customWidth="1"/>
    <col min="1287" max="1298" width="6.5703125" style="102" customWidth="1"/>
    <col min="1299" max="1299" width="7" style="102" bestFit="1" customWidth="1"/>
    <col min="1300" max="1302" width="6.5703125" style="102" customWidth="1"/>
    <col min="1303" max="1492" width="11.42578125" style="102"/>
    <col min="1493" max="1493" width="40.7109375" style="102" customWidth="1"/>
    <col min="1494" max="1500" width="3.7109375" style="102" customWidth="1"/>
    <col min="1501" max="1501" width="5.28515625" style="102" customWidth="1"/>
    <col min="1502" max="1541" width="3.7109375" style="102" customWidth="1"/>
    <col min="1542" max="1542" width="45.28515625" style="102" customWidth="1"/>
    <col min="1543" max="1554" width="6.5703125" style="102" customWidth="1"/>
    <col min="1555" max="1555" width="7" style="102" bestFit="1" customWidth="1"/>
    <col min="1556" max="1558" width="6.5703125" style="102" customWidth="1"/>
    <col min="1559" max="1748" width="11.42578125" style="102"/>
    <col min="1749" max="1749" width="40.7109375" style="102" customWidth="1"/>
    <col min="1750" max="1756" width="3.7109375" style="102" customWidth="1"/>
    <col min="1757" max="1757" width="5.28515625" style="102" customWidth="1"/>
    <col min="1758" max="1797" width="3.7109375" style="102" customWidth="1"/>
    <col min="1798" max="1798" width="45.28515625" style="102" customWidth="1"/>
    <col min="1799" max="1810" width="6.5703125" style="102" customWidth="1"/>
    <col min="1811" max="1811" width="7" style="102" bestFit="1" customWidth="1"/>
    <col min="1812" max="1814" width="6.5703125" style="102" customWidth="1"/>
    <col min="1815" max="2004" width="11.42578125" style="102"/>
    <col min="2005" max="2005" width="40.7109375" style="102" customWidth="1"/>
    <col min="2006" max="2012" width="3.7109375" style="102" customWidth="1"/>
    <col min="2013" max="2013" width="5.28515625" style="102" customWidth="1"/>
    <col min="2014" max="2053" width="3.7109375" style="102" customWidth="1"/>
    <col min="2054" max="2054" width="45.28515625" style="102" customWidth="1"/>
    <col min="2055" max="2066" width="6.5703125" style="102" customWidth="1"/>
    <col min="2067" max="2067" width="7" style="102" bestFit="1" customWidth="1"/>
    <col min="2068" max="2070" width="6.5703125" style="102" customWidth="1"/>
    <col min="2071" max="2260" width="11.42578125" style="102"/>
    <col min="2261" max="2261" width="40.7109375" style="102" customWidth="1"/>
    <col min="2262" max="2268" width="3.7109375" style="102" customWidth="1"/>
    <col min="2269" max="2269" width="5.28515625" style="102" customWidth="1"/>
    <col min="2270" max="2309" width="3.7109375" style="102" customWidth="1"/>
    <col min="2310" max="2310" width="45.28515625" style="102" customWidth="1"/>
    <col min="2311" max="2322" width="6.5703125" style="102" customWidth="1"/>
    <col min="2323" max="2323" width="7" style="102" bestFit="1" customWidth="1"/>
    <col min="2324" max="2326" width="6.5703125" style="102" customWidth="1"/>
    <col min="2327" max="2516" width="11.42578125" style="102"/>
    <col min="2517" max="2517" width="40.7109375" style="102" customWidth="1"/>
    <col min="2518" max="2524" width="3.7109375" style="102" customWidth="1"/>
    <col min="2525" max="2525" width="5.28515625" style="102" customWidth="1"/>
    <col min="2526" max="2565" width="3.7109375" style="102" customWidth="1"/>
    <col min="2566" max="2566" width="45.28515625" style="102" customWidth="1"/>
    <col min="2567" max="2578" width="6.5703125" style="102" customWidth="1"/>
    <col min="2579" max="2579" width="7" style="102" bestFit="1" customWidth="1"/>
    <col min="2580" max="2582" width="6.5703125" style="102" customWidth="1"/>
    <col min="2583" max="2772" width="11.42578125" style="102"/>
    <col min="2773" max="2773" width="40.7109375" style="102" customWidth="1"/>
    <col min="2774" max="2780" width="3.7109375" style="102" customWidth="1"/>
    <col min="2781" max="2781" width="5.28515625" style="102" customWidth="1"/>
    <col min="2782" max="2821" width="3.7109375" style="102" customWidth="1"/>
    <col min="2822" max="2822" width="45.28515625" style="102" customWidth="1"/>
    <col min="2823" max="2834" width="6.5703125" style="102" customWidth="1"/>
    <col min="2835" max="2835" width="7" style="102" bestFit="1" customWidth="1"/>
    <col min="2836" max="2838" width="6.5703125" style="102" customWidth="1"/>
    <col min="2839" max="3028" width="11.42578125" style="102"/>
    <col min="3029" max="3029" width="40.7109375" style="102" customWidth="1"/>
    <col min="3030" max="3036" width="3.7109375" style="102" customWidth="1"/>
    <col min="3037" max="3037" width="5.28515625" style="102" customWidth="1"/>
    <col min="3038" max="3077" width="3.7109375" style="102" customWidth="1"/>
    <col min="3078" max="3078" width="45.28515625" style="102" customWidth="1"/>
    <col min="3079" max="3090" width="6.5703125" style="102" customWidth="1"/>
    <col min="3091" max="3091" width="7" style="102" bestFit="1" customWidth="1"/>
    <col min="3092" max="3094" width="6.5703125" style="102" customWidth="1"/>
    <col min="3095" max="3284" width="11.42578125" style="102"/>
    <col min="3285" max="3285" width="40.7109375" style="102" customWidth="1"/>
    <col min="3286" max="3292" width="3.7109375" style="102" customWidth="1"/>
    <col min="3293" max="3293" width="5.28515625" style="102" customWidth="1"/>
    <col min="3294" max="3333" width="3.7109375" style="102" customWidth="1"/>
    <col min="3334" max="3334" width="45.28515625" style="102" customWidth="1"/>
    <col min="3335" max="3346" width="6.5703125" style="102" customWidth="1"/>
    <col min="3347" max="3347" width="7" style="102" bestFit="1" customWidth="1"/>
    <col min="3348" max="3350" width="6.5703125" style="102" customWidth="1"/>
    <col min="3351" max="3540" width="11.42578125" style="102"/>
    <col min="3541" max="3541" width="40.7109375" style="102" customWidth="1"/>
    <col min="3542" max="3548" width="3.7109375" style="102" customWidth="1"/>
    <col min="3549" max="3549" width="5.28515625" style="102" customWidth="1"/>
    <col min="3550" max="3589" width="3.7109375" style="102" customWidth="1"/>
    <col min="3590" max="3590" width="45.28515625" style="102" customWidth="1"/>
    <col min="3591" max="3602" width="6.5703125" style="102" customWidth="1"/>
    <col min="3603" max="3603" width="7" style="102" bestFit="1" customWidth="1"/>
    <col min="3604" max="3606" width="6.5703125" style="102" customWidth="1"/>
    <col min="3607" max="3796" width="11.42578125" style="102"/>
    <col min="3797" max="3797" width="40.7109375" style="102" customWidth="1"/>
    <col min="3798" max="3804" width="3.7109375" style="102" customWidth="1"/>
    <col min="3805" max="3805" width="5.28515625" style="102" customWidth="1"/>
    <col min="3806" max="3845" width="3.7109375" style="102" customWidth="1"/>
    <col min="3846" max="3846" width="45.28515625" style="102" customWidth="1"/>
    <col min="3847" max="3858" width="6.5703125" style="102" customWidth="1"/>
    <col min="3859" max="3859" width="7" style="102" bestFit="1" customWidth="1"/>
    <col min="3860" max="3862" width="6.5703125" style="102" customWidth="1"/>
    <col min="3863" max="4052" width="11.42578125" style="102"/>
    <col min="4053" max="4053" width="40.7109375" style="102" customWidth="1"/>
    <col min="4054" max="4060" width="3.7109375" style="102" customWidth="1"/>
    <col min="4061" max="4061" width="5.28515625" style="102" customWidth="1"/>
    <col min="4062" max="4101" width="3.7109375" style="102" customWidth="1"/>
    <col min="4102" max="4102" width="45.28515625" style="102" customWidth="1"/>
    <col min="4103" max="4114" width="6.5703125" style="102" customWidth="1"/>
    <col min="4115" max="4115" width="7" style="102" bestFit="1" customWidth="1"/>
    <col min="4116" max="4118" width="6.5703125" style="102" customWidth="1"/>
    <col min="4119" max="4308" width="11.42578125" style="102"/>
    <col min="4309" max="4309" width="40.7109375" style="102" customWidth="1"/>
    <col min="4310" max="4316" width="3.7109375" style="102" customWidth="1"/>
    <col min="4317" max="4317" width="5.28515625" style="102" customWidth="1"/>
    <col min="4318" max="4357" width="3.7109375" style="102" customWidth="1"/>
    <col min="4358" max="4358" width="45.28515625" style="102" customWidth="1"/>
    <col min="4359" max="4370" width="6.5703125" style="102" customWidth="1"/>
    <col min="4371" max="4371" width="7" style="102" bestFit="1" customWidth="1"/>
    <col min="4372" max="4374" width="6.5703125" style="102" customWidth="1"/>
    <col min="4375" max="4564" width="11.42578125" style="102"/>
    <col min="4565" max="4565" width="40.7109375" style="102" customWidth="1"/>
    <col min="4566" max="4572" width="3.7109375" style="102" customWidth="1"/>
    <col min="4573" max="4573" width="5.28515625" style="102" customWidth="1"/>
    <col min="4574" max="4613" width="3.7109375" style="102" customWidth="1"/>
    <col min="4614" max="4614" width="45.28515625" style="102" customWidth="1"/>
    <col min="4615" max="4626" width="6.5703125" style="102" customWidth="1"/>
    <col min="4627" max="4627" width="7" style="102" bestFit="1" customWidth="1"/>
    <col min="4628" max="4630" width="6.5703125" style="102" customWidth="1"/>
    <col min="4631" max="4820" width="11.42578125" style="102"/>
    <col min="4821" max="4821" width="40.7109375" style="102" customWidth="1"/>
    <col min="4822" max="4828" width="3.7109375" style="102" customWidth="1"/>
    <col min="4829" max="4829" width="5.28515625" style="102" customWidth="1"/>
    <col min="4830" max="4869" width="3.7109375" style="102" customWidth="1"/>
    <col min="4870" max="4870" width="45.28515625" style="102" customWidth="1"/>
    <col min="4871" max="4882" width="6.5703125" style="102" customWidth="1"/>
    <col min="4883" max="4883" width="7" style="102" bestFit="1" customWidth="1"/>
    <col min="4884" max="4886" width="6.5703125" style="102" customWidth="1"/>
    <col min="4887" max="5076" width="11.42578125" style="102"/>
    <col min="5077" max="5077" width="40.7109375" style="102" customWidth="1"/>
    <col min="5078" max="5084" width="3.7109375" style="102" customWidth="1"/>
    <col min="5085" max="5085" width="5.28515625" style="102" customWidth="1"/>
    <col min="5086" max="5125" width="3.7109375" style="102" customWidth="1"/>
    <col min="5126" max="5126" width="45.28515625" style="102" customWidth="1"/>
    <col min="5127" max="5138" width="6.5703125" style="102" customWidth="1"/>
    <col min="5139" max="5139" width="7" style="102" bestFit="1" customWidth="1"/>
    <col min="5140" max="5142" width="6.5703125" style="102" customWidth="1"/>
    <col min="5143" max="5332" width="11.42578125" style="102"/>
    <col min="5333" max="5333" width="40.7109375" style="102" customWidth="1"/>
    <col min="5334" max="5340" width="3.7109375" style="102" customWidth="1"/>
    <col min="5341" max="5341" width="5.28515625" style="102" customWidth="1"/>
    <col min="5342" max="5381" width="3.7109375" style="102" customWidth="1"/>
    <col min="5382" max="5382" width="45.28515625" style="102" customWidth="1"/>
    <col min="5383" max="5394" width="6.5703125" style="102" customWidth="1"/>
    <col min="5395" max="5395" width="7" style="102" bestFit="1" customWidth="1"/>
    <col min="5396" max="5398" width="6.5703125" style="102" customWidth="1"/>
    <col min="5399" max="5588" width="11.42578125" style="102"/>
    <col min="5589" max="5589" width="40.7109375" style="102" customWidth="1"/>
    <col min="5590" max="5596" width="3.7109375" style="102" customWidth="1"/>
    <col min="5597" max="5597" width="5.28515625" style="102" customWidth="1"/>
    <col min="5598" max="5637" width="3.7109375" style="102" customWidth="1"/>
    <col min="5638" max="5638" width="45.28515625" style="102" customWidth="1"/>
    <col min="5639" max="5650" width="6.5703125" style="102" customWidth="1"/>
    <col min="5651" max="5651" width="7" style="102" bestFit="1" customWidth="1"/>
    <col min="5652" max="5654" width="6.5703125" style="102" customWidth="1"/>
    <col min="5655" max="5844" width="11.42578125" style="102"/>
    <col min="5845" max="5845" width="40.7109375" style="102" customWidth="1"/>
    <col min="5846" max="5852" width="3.7109375" style="102" customWidth="1"/>
    <col min="5853" max="5853" width="5.28515625" style="102" customWidth="1"/>
    <col min="5854" max="5893" width="3.7109375" style="102" customWidth="1"/>
    <col min="5894" max="5894" width="45.28515625" style="102" customWidth="1"/>
    <col min="5895" max="5906" width="6.5703125" style="102" customWidth="1"/>
    <col min="5907" max="5907" width="7" style="102" bestFit="1" customWidth="1"/>
    <col min="5908" max="5910" width="6.5703125" style="102" customWidth="1"/>
    <col min="5911" max="6100" width="11.42578125" style="102"/>
    <col min="6101" max="6101" width="40.7109375" style="102" customWidth="1"/>
    <col min="6102" max="6108" width="3.7109375" style="102" customWidth="1"/>
    <col min="6109" max="6109" width="5.28515625" style="102" customWidth="1"/>
    <col min="6110" max="6149" width="3.7109375" style="102" customWidth="1"/>
    <col min="6150" max="6150" width="45.28515625" style="102" customWidth="1"/>
    <col min="6151" max="6162" width="6.5703125" style="102" customWidth="1"/>
    <col min="6163" max="6163" width="7" style="102" bestFit="1" customWidth="1"/>
    <col min="6164" max="6166" width="6.5703125" style="102" customWidth="1"/>
    <col min="6167" max="6356" width="11.42578125" style="102"/>
    <col min="6357" max="6357" width="40.7109375" style="102" customWidth="1"/>
    <col min="6358" max="6364" width="3.7109375" style="102" customWidth="1"/>
    <col min="6365" max="6365" width="5.28515625" style="102" customWidth="1"/>
    <col min="6366" max="6405" width="3.7109375" style="102" customWidth="1"/>
    <col min="6406" max="6406" width="45.28515625" style="102" customWidth="1"/>
    <col min="6407" max="6418" width="6.5703125" style="102" customWidth="1"/>
    <col min="6419" max="6419" width="7" style="102" bestFit="1" customWidth="1"/>
    <col min="6420" max="6422" width="6.5703125" style="102" customWidth="1"/>
    <col min="6423" max="6612" width="11.42578125" style="102"/>
    <col min="6613" max="6613" width="40.7109375" style="102" customWidth="1"/>
    <col min="6614" max="6620" width="3.7109375" style="102" customWidth="1"/>
    <col min="6621" max="6621" width="5.28515625" style="102" customWidth="1"/>
    <col min="6622" max="6661" width="3.7109375" style="102" customWidth="1"/>
    <col min="6662" max="6662" width="45.28515625" style="102" customWidth="1"/>
    <col min="6663" max="6674" width="6.5703125" style="102" customWidth="1"/>
    <col min="6675" max="6675" width="7" style="102" bestFit="1" customWidth="1"/>
    <col min="6676" max="6678" width="6.5703125" style="102" customWidth="1"/>
    <col min="6679" max="6868" width="11.42578125" style="102"/>
    <col min="6869" max="6869" width="40.7109375" style="102" customWidth="1"/>
    <col min="6870" max="6876" width="3.7109375" style="102" customWidth="1"/>
    <col min="6877" max="6877" width="5.28515625" style="102" customWidth="1"/>
    <col min="6878" max="6917" width="3.7109375" style="102" customWidth="1"/>
    <col min="6918" max="6918" width="45.28515625" style="102" customWidth="1"/>
    <col min="6919" max="6930" width="6.5703125" style="102" customWidth="1"/>
    <col min="6931" max="6931" width="7" style="102" bestFit="1" customWidth="1"/>
    <col min="6932" max="6934" width="6.5703125" style="102" customWidth="1"/>
    <col min="6935" max="7124" width="11.42578125" style="102"/>
    <col min="7125" max="7125" width="40.7109375" style="102" customWidth="1"/>
    <col min="7126" max="7132" width="3.7109375" style="102" customWidth="1"/>
    <col min="7133" max="7133" width="5.28515625" style="102" customWidth="1"/>
    <col min="7134" max="7173" width="3.7109375" style="102" customWidth="1"/>
    <col min="7174" max="7174" width="45.28515625" style="102" customWidth="1"/>
    <col min="7175" max="7186" width="6.5703125" style="102" customWidth="1"/>
    <col min="7187" max="7187" width="7" style="102" bestFit="1" customWidth="1"/>
    <col min="7188" max="7190" width="6.5703125" style="102" customWidth="1"/>
    <col min="7191" max="7380" width="11.42578125" style="102"/>
    <col min="7381" max="7381" width="40.7109375" style="102" customWidth="1"/>
    <col min="7382" max="7388" width="3.7109375" style="102" customWidth="1"/>
    <col min="7389" max="7389" width="5.28515625" style="102" customWidth="1"/>
    <col min="7390" max="7429" width="3.7109375" style="102" customWidth="1"/>
    <col min="7430" max="7430" width="45.28515625" style="102" customWidth="1"/>
    <col min="7431" max="7442" width="6.5703125" style="102" customWidth="1"/>
    <col min="7443" max="7443" width="7" style="102" bestFit="1" customWidth="1"/>
    <col min="7444" max="7446" width="6.5703125" style="102" customWidth="1"/>
    <col min="7447" max="7636" width="11.42578125" style="102"/>
    <col min="7637" max="7637" width="40.7109375" style="102" customWidth="1"/>
    <col min="7638" max="7644" width="3.7109375" style="102" customWidth="1"/>
    <col min="7645" max="7645" width="5.28515625" style="102" customWidth="1"/>
    <col min="7646" max="7685" width="3.7109375" style="102" customWidth="1"/>
    <col min="7686" max="7686" width="45.28515625" style="102" customWidth="1"/>
    <col min="7687" max="7698" width="6.5703125" style="102" customWidth="1"/>
    <col min="7699" max="7699" width="7" style="102" bestFit="1" customWidth="1"/>
    <col min="7700" max="7702" width="6.5703125" style="102" customWidth="1"/>
    <col min="7703" max="7892" width="11.42578125" style="102"/>
    <col min="7893" max="7893" width="40.7109375" style="102" customWidth="1"/>
    <col min="7894" max="7900" width="3.7109375" style="102" customWidth="1"/>
    <col min="7901" max="7901" width="5.28515625" style="102" customWidth="1"/>
    <col min="7902" max="7941" width="3.7109375" style="102" customWidth="1"/>
    <col min="7942" max="7942" width="45.28515625" style="102" customWidth="1"/>
    <col min="7943" max="7954" width="6.5703125" style="102" customWidth="1"/>
    <col min="7955" max="7955" width="7" style="102" bestFit="1" customWidth="1"/>
    <col min="7956" max="7958" width="6.5703125" style="102" customWidth="1"/>
    <col min="7959" max="8148" width="11.42578125" style="102"/>
    <col min="8149" max="8149" width="40.7109375" style="102" customWidth="1"/>
    <col min="8150" max="8156" width="3.7109375" style="102" customWidth="1"/>
    <col min="8157" max="8157" width="5.28515625" style="102" customWidth="1"/>
    <col min="8158" max="8197" width="3.7109375" style="102" customWidth="1"/>
    <col min="8198" max="8198" width="45.28515625" style="102" customWidth="1"/>
    <col min="8199" max="8210" width="6.5703125" style="102" customWidth="1"/>
    <col min="8211" max="8211" width="7" style="102" bestFit="1" customWidth="1"/>
    <col min="8212" max="8214" width="6.5703125" style="102" customWidth="1"/>
    <col min="8215" max="8404" width="11.42578125" style="102"/>
    <col min="8405" max="8405" width="40.7109375" style="102" customWidth="1"/>
    <col min="8406" max="8412" width="3.7109375" style="102" customWidth="1"/>
    <col min="8413" max="8413" width="5.28515625" style="102" customWidth="1"/>
    <col min="8414" max="8453" width="3.7109375" style="102" customWidth="1"/>
    <col min="8454" max="8454" width="45.28515625" style="102" customWidth="1"/>
    <col min="8455" max="8466" width="6.5703125" style="102" customWidth="1"/>
    <col min="8467" max="8467" width="7" style="102" bestFit="1" customWidth="1"/>
    <col min="8468" max="8470" width="6.5703125" style="102" customWidth="1"/>
    <col min="8471" max="8660" width="11.42578125" style="102"/>
    <col min="8661" max="8661" width="40.7109375" style="102" customWidth="1"/>
    <col min="8662" max="8668" width="3.7109375" style="102" customWidth="1"/>
    <col min="8669" max="8669" width="5.28515625" style="102" customWidth="1"/>
    <col min="8670" max="8709" width="3.7109375" style="102" customWidth="1"/>
    <col min="8710" max="8710" width="45.28515625" style="102" customWidth="1"/>
    <col min="8711" max="8722" width="6.5703125" style="102" customWidth="1"/>
    <col min="8723" max="8723" width="7" style="102" bestFit="1" customWidth="1"/>
    <col min="8724" max="8726" width="6.5703125" style="102" customWidth="1"/>
    <col min="8727" max="8916" width="11.42578125" style="102"/>
    <col min="8917" max="8917" width="40.7109375" style="102" customWidth="1"/>
    <col min="8918" max="8924" width="3.7109375" style="102" customWidth="1"/>
    <col min="8925" max="8925" width="5.28515625" style="102" customWidth="1"/>
    <col min="8926" max="8965" width="3.7109375" style="102" customWidth="1"/>
    <col min="8966" max="8966" width="45.28515625" style="102" customWidth="1"/>
    <col min="8967" max="8978" width="6.5703125" style="102" customWidth="1"/>
    <col min="8979" max="8979" width="7" style="102" bestFit="1" customWidth="1"/>
    <col min="8980" max="8982" width="6.5703125" style="102" customWidth="1"/>
    <col min="8983" max="9172" width="11.42578125" style="102"/>
    <col min="9173" max="9173" width="40.7109375" style="102" customWidth="1"/>
    <col min="9174" max="9180" width="3.7109375" style="102" customWidth="1"/>
    <col min="9181" max="9181" width="5.28515625" style="102" customWidth="1"/>
    <col min="9182" max="9221" width="3.7109375" style="102" customWidth="1"/>
    <col min="9222" max="9222" width="45.28515625" style="102" customWidth="1"/>
    <col min="9223" max="9234" width="6.5703125" style="102" customWidth="1"/>
    <col min="9235" max="9235" width="7" style="102" bestFit="1" customWidth="1"/>
    <col min="9236" max="9238" width="6.5703125" style="102" customWidth="1"/>
    <col min="9239" max="9428" width="11.42578125" style="102"/>
    <col min="9429" max="9429" width="40.7109375" style="102" customWidth="1"/>
    <col min="9430" max="9436" width="3.7109375" style="102" customWidth="1"/>
    <col min="9437" max="9437" width="5.28515625" style="102" customWidth="1"/>
    <col min="9438" max="9477" width="3.7109375" style="102" customWidth="1"/>
    <col min="9478" max="9478" width="45.28515625" style="102" customWidth="1"/>
    <col min="9479" max="9490" width="6.5703125" style="102" customWidth="1"/>
    <col min="9491" max="9491" width="7" style="102" bestFit="1" customWidth="1"/>
    <col min="9492" max="9494" width="6.5703125" style="102" customWidth="1"/>
    <col min="9495" max="9684" width="11.42578125" style="102"/>
    <col min="9685" max="9685" width="40.7109375" style="102" customWidth="1"/>
    <col min="9686" max="9692" width="3.7109375" style="102" customWidth="1"/>
    <col min="9693" max="9693" width="5.28515625" style="102" customWidth="1"/>
    <col min="9694" max="9733" width="3.7109375" style="102" customWidth="1"/>
    <col min="9734" max="9734" width="45.28515625" style="102" customWidth="1"/>
    <col min="9735" max="9746" width="6.5703125" style="102" customWidth="1"/>
    <col min="9747" max="9747" width="7" style="102" bestFit="1" customWidth="1"/>
    <col min="9748" max="9750" width="6.5703125" style="102" customWidth="1"/>
    <col min="9751" max="9940" width="11.42578125" style="102"/>
    <col min="9941" max="9941" width="40.7109375" style="102" customWidth="1"/>
    <col min="9942" max="9948" width="3.7109375" style="102" customWidth="1"/>
    <col min="9949" max="9949" width="5.28515625" style="102" customWidth="1"/>
    <col min="9950" max="9989" width="3.7109375" style="102" customWidth="1"/>
    <col min="9990" max="9990" width="45.28515625" style="102" customWidth="1"/>
    <col min="9991" max="10002" width="6.5703125" style="102" customWidth="1"/>
    <col min="10003" max="10003" width="7" style="102" bestFit="1" customWidth="1"/>
    <col min="10004" max="10006" width="6.5703125" style="102" customWidth="1"/>
    <col min="10007" max="10196" width="11.42578125" style="102"/>
    <col min="10197" max="10197" width="40.7109375" style="102" customWidth="1"/>
    <col min="10198" max="10204" width="3.7109375" style="102" customWidth="1"/>
    <col min="10205" max="10205" width="5.28515625" style="102" customWidth="1"/>
    <col min="10206" max="10245" width="3.7109375" style="102" customWidth="1"/>
    <col min="10246" max="10246" width="45.28515625" style="102" customWidth="1"/>
    <col min="10247" max="10258" width="6.5703125" style="102" customWidth="1"/>
    <col min="10259" max="10259" width="7" style="102" bestFit="1" customWidth="1"/>
    <col min="10260" max="10262" width="6.5703125" style="102" customWidth="1"/>
    <col min="10263" max="10452" width="11.42578125" style="102"/>
    <col min="10453" max="10453" width="40.7109375" style="102" customWidth="1"/>
    <col min="10454" max="10460" width="3.7109375" style="102" customWidth="1"/>
    <col min="10461" max="10461" width="5.28515625" style="102" customWidth="1"/>
    <col min="10462" max="10501" width="3.7109375" style="102" customWidth="1"/>
    <col min="10502" max="10502" width="45.28515625" style="102" customWidth="1"/>
    <col min="10503" max="10514" width="6.5703125" style="102" customWidth="1"/>
    <col min="10515" max="10515" width="7" style="102" bestFit="1" customWidth="1"/>
    <col min="10516" max="10518" width="6.5703125" style="102" customWidth="1"/>
    <col min="10519" max="10708" width="11.42578125" style="102"/>
    <col min="10709" max="10709" width="40.7109375" style="102" customWidth="1"/>
    <col min="10710" max="10716" width="3.7109375" style="102" customWidth="1"/>
    <col min="10717" max="10717" width="5.28515625" style="102" customWidth="1"/>
    <col min="10718" max="10757" width="3.7109375" style="102" customWidth="1"/>
    <col min="10758" max="10758" width="45.28515625" style="102" customWidth="1"/>
    <col min="10759" max="10770" width="6.5703125" style="102" customWidth="1"/>
    <col min="10771" max="10771" width="7" style="102" bestFit="1" customWidth="1"/>
    <col min="10772" max="10774" width="6.5703125" style="102" customWidth="1"/>
    <col min="10775" max="10964" width="11.42578125" style="102"/>
    <col min="10965" max="10965" width="40.7109375" style="102" customWidth="1"/>
    <col min="10966" max="10972" width="3.7109375" style="102" customWidth="1"/>
    <col min="10973" max="10973" width="5.28515625" style="102" customWidth="1"/>
    <col min="10974" max="11013" width="3.7109375" style="102" customWidth="1"/>
    <col min="11014" max="11014" width="45.28515625" style="102" customWidth="1"/>
    <col min="11015" max="11026" width="6.5703125" style="102" customWidth="1"/>
    <col min="11027" max="11027" width="7" style="102" bestFit="1" customWidth="1"/>
    <col min="11028" max="11030" width="6.5703125" style="102" customWidth="1"/>
    <col min="11031" max="11220" width="11.42578125" style="102"/>
    <col min="11221" max="11221" width="40.7109375" style="102" customWidth="1"/>
    <col min="11222" max="11228" width="3.7109375" style="102" customWidth="1"/>
    <col min="11229" max="11229" width="5.28515625" style="102" customWidth="1"/>
    <col min="11230" max="11269" width="3.7109375" style="102" customWidth="1"/>
    <col min="11270" max="11270" width="45.28515625" style="102" customWidth="1"/>
    <col min="11271" max="11282" width="6.5703125" style="102" customWidth="1"/>
    <col min="11283" max="11283" width="7" style="102" bestFit="1" customWidth="1"/>
    <col min="11284" max="11286" width="6.5703125" style="102" customWidth="1"/>
    <col min="11287" max="11476" width="11.42578125" style="102"/>
    <col min="11477" max="11477" width="40.7109375" style="102" customWidth="1"/>
    <col min="11478" max="11484" width="3.7109375" style="102" customWidth="1"/>
    <col min="11485" max="11485" width="5.28515625" style="102" customWidth="1"/>
    <col min="11486" max="11525" width="3.7109375" style="102" customWidth="1"/>
    <col min="11526" max="11526" width="45.28515625" style="102" customWidth="1"/>
    <col min="11527" max="11538" width="6.5703125" style="102" customWidth="1"/>
    <col min="11539" max="11539" width="7" style="102" bestFit="1" customWidth="1"/>
    <col min="11540" max="11542" width="6.5703125" style="102" customWidth="1"/>
    <col min="11543" max="11732" width="11.42578125" style="102"/>
    <col min="11733" max="11733" width="40.7109375" style="102" customWidth="1"/>
    <col min="11734" max="11740" width="3.7109375" style="102" customWidth="1"/>
    <col min="11741" max="11741" width="5.28515625" style="102" customWidth="1"/>
    <col min="11742" max="11781" width="3.7109375" style="102" customWidth="1"/>
    <col min="11782" max="11782" width="45.28515625" style="102" customWidth="1"/>
    <col min="11783" max="11794" width="6.5703125" style="102" customWidth="1"/>
    <col min="11795" max="11795" width="7" style="102" bestFit="1" customWidth="1"/>
    <col min="11796" max="11798" width="6.5703125" style="102" customWidth="1"/>
    <col min="11799" max="11988" width="11.42578125" style="102"/>
    <col min="11989" max="11989" width="40.7109375" style="102" customWidth="1"/>
    <col min="11990" max="11996" width="3.7109375" style="102" customWidth="1"/>
    <col min="11997" max="11997" width="5.28515625" style="102" customWidth="1"/>
    <col min="11998" max="12037" width="3.7109375" style="102" customWidth="1"/>
    <col min="12038" max="12038" width="45.28515625" style="102" customWidth="1"/>
    <col min="12039" max="12050" width="6.5703125" style="102" customWidth="1"/>
    <col min="12051" max="12051" width="7" style="102" bestFit="1" customWidth="1"/>
    <col min="12052" max="12054" width="6.5703125" style="102" customWidth="1"/>
    <col min="12055" max="12244" width="11.42578125" style="102"/>
    <col min="12245" max="12245" width="40.7109375" style="102" customWidth="1"/>
    <col min="12246" max="12252" width="3.7109375" style="102" customWidth="1"/>
    <col min="12253" max="12253" width="5.28515625" style="102" customWidth="1"/>
    <col min="12254" max="12293" width="3.7109375" style="102" customWidth="1"/>
    <col min="12294" max="12294" width="45.28515625" style="102" customWidth="1"/>
    <col min="12295" max="12306" width="6.5703125" style="102" customWidth="1"/>
    <col min="12307" max="12307" width="7" style="102" bestFit="1" customWidth="1"/>
    <col min="12308" max="12310" width="6.5703125" style="102" customWidth="1"/>
    <col min="12311" max="12500" width="11.42578125" style="102"/>
    <col min="12501" max="12501" width="40.7109375" style="102" customWidth="1"/>
    <col min="12502" max="12508" width="3.7109375" style="102" customWidth="1"/>
    <col min="12509" max="12509" width="5.28515625" style="102" customWidth="1"/>
    <col min="12510" max="12549" width="3.7109375" style="102" customWidth="1"/>
    <col min="12550" max="12550" width="45.28515625" style="102" customWidth="1"/>
    <col min="12551" max="12562" width="6.5703125" style="102" customWidth="1"/>
    <col min="12563" max="12563" width="7" style="102" bestFit="1" customWidth="1"/>
    <col min="12564" max="12566" width="6.5703125" style="102" customWidth="1"/>
    <col min="12567" max="12756" width="11.42578125" style="102"/>
    <col min="12757" max="12757" width="40.7109375" style="102" customWidth="1"/>
    <col min="12758" max="12764" width="3.7109375" style="102" customWidth="1"/>
    <col min="12765" max="12765" width="5.28515625" style="102" customWidth="1"/>
    <col min="12766" max="12805" width="3.7109375" style="102" customWidth="1"/>
    <col min="12806" max="12806" width="45.28515625" style="102" customWidth="1"/>
    <col min="12807" max="12818" width="6.5703125" style="102" customWidth="1"/>
    <col min="12819" max="12819" width="7" style="102" bestFit="1" customWidth="1"/>
    <col min="12820" max="12822" width="6.5703125" style="102" customWidth="1"/>
    <col min="12823" max="13012" width="11.42578125" style="102"/>
    <col min="13013" max="13013" width="40.7109375" style="102" customWidth="1"/>
    <col min="13014" max="13020" width="3.7109375" style="102" customWidth="1"/>
    <col min="13021" max="13021" width="5.28515625" style="102" customWidth="1"/>
    <col min="13022" max="13061" width="3.7109375" style="102" customWidth="1"/>
    <col min="13062" max="13062" width="45.28515625" style="102" customWidth="1"/>
    <col min="13063" max="13074" width="6.5703125" style="102" customWidth="1"/>
    <col min="13075" max="13075" width="7" style="102" bestFit="1" customWidth="1"/>
    <col min="13076" max="13078" width="6.5703125" style="102" customWidth="1"/>
    <col min="13079" max="13268" width="11.42578125" style="102"/>
    <col min="13269" max="13269" width="40.7109375" style="102" customWidth="1"/>
    <col min="13270" max="13276" width="3.7109375" style="102" customWidth="1"/>
    <col min="13277" max="13277" width="5.28515625" style="102" customWidth="1"/>
    <col min="13278" max="13317" width="3.7109375" style="102" customWidth="1"/>
    <col min="13318" max="13318" width="45.28515625" style="102" customWidth="1"/>
    <col min="13319" max="13330" width="6.5703125" style="102" customWidth="1"/>
    <col min="13331" max="13331" width="7" style="102" bestFit="1" customWidth="1"/>
    <col min="13332" max="13334" width="6.5703125" style="102" customWidth="1"/>
    <col min="13335" max="13524" width="11.42578125" style="102"/>
    <col min="13525" max="13525" width="40.7109375" style="102" customWidth="1"/>
    <col min="13526" max="13532" width="3.7109375" style="102" customWidth="1"/>
    <col min="13533" max="13533" width="5.28515625" style="102" customWidth="1"/>
    <col min="13534" max="13573" width="3.7109375" style="102" customWidth="1"/>
    <col min="13574" max="13574" width="45.28515625" style="102" customWidth="1"/>
    <col min="13575" max="13586" width="6.5703125" style="102" customWidth="1"/>
    <col min="13587" max="13587" width="7" style="102" bestFit="1" customWidth="1"/>
    <col min="13588" max="13590" width="6.5703125" style="102" customWidth="1"/>
    <col min="13591" max="13780" width="11.42578125" style="102"/>
    <col min="13781" max="13781" width="40.7109375" style="102" customWidth="1"/>
    <col min="13782" max="13788" width="3.7109375" style="102" customWidth="1"/>
    <col min="13789" max="13789" width="5.28515625" style="102" customWidth="1"/>
    <col min="13790" max="13829" width="3.7109375" style="102" customWidth="1"/>
    <col min="13830" max="13830" width="45.28515625" style="102" customWidth="1"/>
    <col min="13831" max="13842" width="6.5703125" style="102" customWidth="1"/>
    <col min="13843" max="13843" width="7" style="102" bestFit="1" customWidth="1"/>
    <col min="13844" max="13846" width="6.5703125" style="102" customWidth="1"/>
    <col min="13847" max="14036" width="11.42578125" style="102"/>
    <col min="14037" max="14037" width="40.7109375" style="102" customWidth="1"/>
    <col min="14038" max="14044" width="3.7109375" style="102" customWidth="1"/>
    <col min="14045" max="14045" width="5.28515625" style="102" customWidth="1"/>
    <col min="14046" max="14085" width="3.7109375" style="102" customWidth="1"/>
    <col min="14086" max="14086" width="45.28515625" style="102" customWidth="1"/>
    <col min="14087" max="14098" width="6.5703125" style="102" customWidth="1"/>
    <col min="14099" max="14099" width="7" style="102" bestFit="1" customWidth="1"/>
    <col min="14100" max="14102" width="6.5703125" style="102" customWidth="1"/>
    <col min="14103" max="14292" width="11.42578125" style="102"/>
    <col min="14293" max="14293" width="40.7109375" style="102" customWidth="1"/>
    <col min="14294" max="14300" width="3.7109375" style="102" customWidth="1"/>
    <col min="14301" max="14301" width="5.28515625" style="102" customWidth="1"/>
    <col min="14302" max="14341" width="3.7109375" style="102" customWidth="1"/>
    <col min="14342" max="14342" width="45.28515625" style="102" customWidth="1"/>
    <col min="14343" max="14354" width="6.5703125" style="102" customWidth="1"/>
    <col min="14355" max="14355" width="7" style="102" bestFit="1" customWidth="1"/>
    <col min="14356" max="14358" width="6.5703125" style="102" customWidth="1"/>
    <col min="14359" max="14548" width="11.42578125" style="102"/>
    <col min="14549" max="14549" width="40.7109375" style="102" customWidth="1"/>
    <col min="14550" max="14556" width="3.7109375" style="102" customWidth="1"/>
    <col min="14557" max="14557" width="5.28515625" style="102" customWidth="1"/>
    <col min="14558" max="14597" width="3.7109375" style="102" customWidth="1"/>
    <col min="14598" max="14598" width="45.28515625" style="102" customWidth="1"/>
    <col min="14599" max="14610" width="6.5703125" style="102" customWidth="1"/>
    <col min="14611" max="14611" width="7" style="102" bestFit="1" customWidth="1"/>
    <col min="14612" max="14614" width="6.5703125" style="102" customWidth="1"/>
    <col min="14615" max="14804" width="11.42578125" style="102"/>
    <col min="14805" max="14805" width="40.7109375" style="102" customWidth="1"/>
    <col min="14806" max="14812" width="3.7109375" style="102" customWidth="1"/>
    <col min="14813" max="14813" width="5.28515625" style="102" customWidth="1"/>
    <col min="14814" max="14853" width="3.7109375" style="102" customWidth="1"/>
    <col min="14854" max="14854" width="45.28515625" style="102" customWidth="1"/>
    <col min="14855" max="14866" width="6.5703125" style="102" customWidth="1"/>
    <col min="14867" max="14867" width="7" style="102" bestFit="1" customWidth="1"/>
    <col min="14868" max="14870" width="6.5703125" style="102" customWidth="1"/>
    <col min="14871" max="15060" width="11.42578125" style="102"/>
    <col min="15061" max="15061" width="40.7109375" style="102" customWidth="1"/>
    <col min="15062" max="15068" width="3.7109375" style="102" customWidth="1"/>
    <col min="15069" max="15069" width="5.28515625" style="102" customWidth="1"/>
    <col min="15070" max="15109" width="3.7109375" style="102" customWidth="1"/>
    <col min="15110" max="15110" width="45.28515625" style="102" customWidth="1"/>
    <col min="15111" max="15122" width="6.5703125" style="102" customWidth="1"/>
    <col min="15123" max="15123" width="7" style="102" bestFit="1" customWidth="1"/>
    <col min="15124" max="15126" width="6.5703125" style="102" customWidth="1"/>
    <col min="15127" max="15316" width="11.42578125" style="102"/>
    <col min="15317" max="15317" width="40.7109375" style="102" customWidth="1"/>
    <col min="15318" max="15324" width="3.7109375" style="102" customWidth="1"/>
    <col min="15325" max="15325" width="5.28515625" style="102" customWidth="1"/>
    <col min="15326" max="15365" width="3.7109375" style="102" customWidth="1"/>
    <col min="15366" max="15366" width="45.28515625" style="102" customWidth="1"/>
    <col min="15367" max="15378" width="6.5703125" style="102" customWidth="1"/>
    <col min="15379" max="15379" width="7" style="102" bestFit="1" customWidth="1"/>
    <col min="15380" max="15382" width="6.5703125" style="102" customWidth="1"/>
    <col min="15383" max="15572" width="11.42578125" style="102"/>
    <col min="15573" max="15573" width="40.7109375" style="102" customWidth="1"/>
    <col min="15574" max="15580" width="3.7109375" style="102" customWidth="1"/>
    <col min="15581" max="15581" width="5.28515625" style="102" customWidth="1"/>
    <col min="15582" max="15621" width="3.7109375" style="102" customWidth="1"/>
    <col min="15622" max="15622" width="45.28515625" style="102" customWidth="1"/>
    <col min="15623" max="15634" width="6.5703125" style="102" customWidth="1"/>
    <col min="15635" max="15635" width="7" style="102" bestFit="1" customWidth="1"/>
    <col min="15636" max="15638" width="6.5703125" style="102" customWidth="1"/>
    <col min="15639" max="15828" width="11.42578125" style="102"/>
    <col min="15829" max="15829" width="40.7109375" style="102" customWidth="1"/>
    <col min="15830" max="15836" width="3.7109375" style="102" customWidth="1"/>
    <col min="15837" max="15837" width="5.28515625" style="102" customWidth="1"/>
    <col min="15838" max="15877" width="3.7109375" style="102" customWidth="1"/>
    <col min="15878" max="15878" width="45.28515625" style="102" customWidth="1"/>
    <col min="15879" max="15890" width="6.5703125" style="102" customWidth="1"/>
    <col min="15891" max="15891" width="7" style="102" bestFit="1" customWidth="1"/>
    <col min="15892" max="15894" width="6.5703125" style="102" customWidth="1"/>
    <col min="15895" max="16084" width="11.42578125" style="102"/>
    <col min="16085" max="16085" width="40.7109375" style="102" customWidth="1"/>
    <col min="16086" max="16092" width="3.7109375" style="102" customWidth="1"/>
    <col min="16093" max="16093" width="5.28515625" style="102" customWidth="1"/>
    <col min="16094" max="16133" width="3.7109375" style="102" customWidth="1"/>
    <col min="16134" max="16134" width="45.28515625" style="102" customWidth="1"/>
    <col min="16135" max="16146" width="6.5703125" style="102" customWidth="1"/>
    <col min="16147" max="16147" width="7" style="102" bestFit="1" customWidth="1"/>
    <col min="16148" max="16150" width="6.5703125" style="102" customWidth="1"/>
    <col min="16151" max="16384" width="11.42578125" style="102"/>
  </cols>
  <sheetData>
    <row r="1" spans="1:22" x14ac:dyDescent="0.25">
      <c r="A1" s="245" t="s">
        <v>0</v>
      </c>
      <c r="B1" s="245"/>
      <c r="C1" s="245"/>
      <c r="D1" s="245"/>
      <c r="E1" s="245"/>
      <c r="F1" s="245"/>
      <c r="G1" s="245"/>
      <c r="H1" s="245"/>
      <c r="I1" s="245"/>
      <c r="J1" s="245"/>
      <c r="K1" s="245"/>
      <c r="L1" s="245"/>
      <c r="M1" s="245"/>
      <c r="N1" s="245"/>
      <c r="O1" s="232"/>
      <c r="P1" s="232"/>
      <c r="Q1" s="232"/>
      <c r="R1" s="232"/>
      <c r="S1" s="232"/>
      <c r="T1" s="232"/>
      <c r="U1" s="232"/>
      <c r="V1" s="232"/>
    </row>
    <row r="2" spans="1:22" x14ac:dyDescent="0.25">
      <c r="A2" s="245" t="s">
        <v>1</v>
      </c>
      <c r="B2" s="245"/>
      <c r="C2" s="245"/>
      <c r="D2" s="245"/>
      <c r="E2" s="245"/>
      <c r="F2" s="245"/>
      <c r="G2" s="245"/>
      <c r="H2" s="245"/>
      <c r="I2" s="245"/>
      <c r="J2" s="245"/>
      <c r="K2" s="245"/>
      <c r="L2" s="245"/>
      <c r="M2" s="245"/>
      <c r="N2" s="245"/>
      <c r="O2" s="232"/>
      <c r="P2" s="232"/>
      <c r="Q2" s="232"/>
      <c r="R2" s="232"/>
      <c r="S2" s="232"/>
      <c r="T2" s="232"/>
      <c r="U2" s="232"/>
      <c r="V2" s="232"/>
    </row>
    <row r="3" spans="1:22" ht="23.25" customHeight="1" x14ac:dyDescent="0.25">
      <c r="A3" s="245" t="s">
        <v>103</v>
      </c>
      <c r="B3" s="245"/>
      <c r="C3" s="245"/>
      <c r="D3" s="245"/>
      <c r="E3" s="245"/>
      <c r="F3" s="245"/>
      <c r="G3" s="245"/>
      <c r="H3" s="245"/>
      <c r="I3" s="245"/>
      <c r="J3" s="245"/>
      <c r="K3" s="245"/>
      <c r="L3" s="245"/>
      <c r="M3" s="245"/>
      <c r="N3" s="245"/>
      <c r="O3" s="232"/>
      <c r="P3" s="232"/>
      <c r="Q3" s="232"/>
      <c r="R3" s="232"/>
      <c r="S3" s="232"/>
      <c r="T3" s="232"/>
      <c r="U3" s="232"/>
      <c r="V3" s="232"/>
    </row>
    <row r="4" spans="1:22" ht="10.5" customHeight="1" x14ac:dyDescent="0.25">
      <c r="A4" s="245"/>
      <c r="B4" s="245"/>
      <c r="C4" s="245"/>
      <c r="D4" s="245"/>
      <c r="E4" s="245"/>
      <c r="F4" s="245"/>
      <c r="G4" s="245"/>
      <c r="H4" s="245"/>
      <c r="I4" s="245"/>
      <c r="J4" s="245"/>
      <c r="K4" s="245"/>
      <c r="L4" s="245"/>
      <c r="M4" s="245"/>
      <c r="N4" s="245"/>
      <c r="O4" s="232"/>
      <c r="P4" s="232"/>
      <c r="Q4" s="232"/>
      <c r="R4" s="232"/>
      <c r="S4" s="232"/>
      <c r="T4" s="232"/>
      <c r="U4" s="232"/>
      <c r="V4" s="232"/>
    </row>
    <row r="5" spans="1:22" ht="32.25" customHeight="1" x14ac:dyDescent="0.25">
      <c r="A5" s="231" t="s">
        <v>109</v>
      </c>
      <c r="B5" s="231"/>
      <c r="C5" s="231"/>
      <c r="D5" s="231"/>
      <c r="E5" s="231"/>
      <c r="F5" s="231"/>
      <c r="G5" s="231"/>
      <c r="H5" s="231"/>
      <c r="I5" s="231"/>
      <c r="J5" s="231"/>
      <c r="K5" s="231"/>
      <c r="L5" s="231"/>
      <c r="M5" s="231"/>
      <c r="N5" s="231"/>
      <c r="O5" s="232"/>
      <c r="P5" s="232"/>
      <c r="Q5" s="232"/>
      <c r="R5" s="232"/>
      <c r="S5" s="232"/>
      <c r="T5" s="232"/>
      <c r="U5" s="232"/>
      <c r="V5" s="232"/>
    </row>
    <row r="6" spans="1:22" ht="81.75" customHeight="1" x14ac:dyDescent="0.25">
      <c r="A6" s="231" t="s">
        <v>105</v>
      </c>
      <c r="B6" s="231"/>
      <c r="C6" s="231"/>
      <c r="D6" s="231"/>
      <c r="E6" s="231"/>
      <c r="F6" s="231"/>
      <c r="G6" s="231"/>
      <c r="H6" s="231"/>
      <c r="I6" s="231"/>
      <c r="J6" s="231"/>
      <c r="K6" s="231"/>
      <c r="L6" s="231"/>
      <c r="M6" s="231"/>
      <c r="N6" s="231"/>
      <c r="O6" s="232"/>
      <c r="P6" s="232"/>
      <c r="Q6" s="232"/>
      <c r="R6" s="232"/>
      <c r="S6" s="232"/>
      <c r="T6" s="232"/>
      <c r="U6" s="232"/>
      <c r="V6" s="232"/>
    </row>
    <row r="7" spans="1:22" x14ac:dyDescent="0.25">
      <c r="A7" s="231"/>
      <c r="B7" s="231"/>
      <c r="C7" s="231"/>
      <c r="D7" s="231"/>
      <c r="E7" s="231"/>
      <c r="F7" s="231"/>
      <c r="G7" s="231"/>
      <c r="H7" s="231"/>
      <c r="I7" s="231"/>
      <c r="J7" s="231"/>
      <c r="K7" s="231"/>
      <c r="L7" s="231"/>
      <c r="M7" s="231"/>
      <c r="N7" s="231"/>
      <c r="O7" s="232"/>
      <c r="P7" s="232"/>
      <c r="Q7" s="232"/>
      <c r="R7" s="232"/>
      <c r="S7" s="232"/>
      <c r="T7" s="232"/>
      <c r="U7" s="232"/>
      <c r="V7" s="232"/>
    </row>
    <row r="8" spans="1:22" ht="9.75" customHeight="1" x14ac:dyDescent="0.25">
      <c r="A8" s="233" t="s">
        <v>76</v>
      </c>
      <c r="B8" s="233"/>
      <c r="C8" s="233"/>
      <c r="D8" s="233"/>
      <c r="E8" s="233"/>
      <c r="F8" s="233"/>
      <c r="G8" s="233"/>
      <c r="H8" s="233"/>
      <c r="I8" s="233"/>
      <c r="J8" s="233"/>
      <c r="K8" s="233"/>
      <c r="L8" s="233"/>
      <c r="M8" s="233"/>
      <c r="N8" s="233"/>
      <c r="O8" s="233"/>
      <c r="P8" s="233"/>
      <c r="Q8" s="233"/>
      <c r="R8" s="233"/>
      <c r="S8" s="233"/>
      <c r="T8" s="233"/>
      <c r="U8" s="233"/>
      <c r="V8" s="233"/>
    </row>
    <row r="9" spans="1:22" ht="15.75" customHeight="1" x14ac:dyDescent="0.25">
      <c r="A9" s="233"/>
      <c r="B9" s="233"/>
      <c r="C9" s="233"/>
      <c r="D9" s="233"/>
      <c r="E9" s="233"/>
      <c r="F9" s="233"/>
      <c r="G9" s="233"/>
      <c r="H9" s="233"/>
      <c r="I9" s="233"/>
      <c r="J9" s="233"/>
      <c r="K9" s="233"/>
      <c r="L9" s="233"/>
      <c r="M9" s="233"/>
      <c r="N9" s="233"/>
      <c r="O9" s="233"/>
      <c r="P9" s="233"/>
      <c r="Q9" s="233"/>
      <c r="R9" s="233"/>
      <c r="S9" s="233"/>
      <c r="T9" s="233"/>
      <c r="U9" s="233"/>
      <c r="V9" s="233"/>
    </row>
    <row r="10" spans="1:22" ht="36" customHeight="1" thickBot="1" x14ac:dyDescent="0.3">
      <c r="O10" s="103"/>
      <c r="P10" s="103"/>
      <c r="Q10" s="103"/>
      <c r="R10" s="103"/>
      <c r="S10" s="103"/>
      <c r="T10" s="103"/>
      <c r="U10" s="103"/>
      <c r="V10" s="104"/>
    </row>
    <row r="11" spans="1:22" ht="64.5" customHeight="1" thickTop="1" x14ac:dyDescent="0.25">
      <c r="A11" s="234" t="s">
        <v>77</v>
      </c>
      <c r="B11" s="237" t="s">
        <v>78</v>
      </c>
      <c r="C11" s="238"/>
      <c r="D11" s="238"/>
      <c r="E11" s="105">
        <v>1</v>
      </c>
      <c r="F11" s="237" t="s">
        <v>78</v>
      </c>
      <c r="G11" s="238"/>
      <c r="H11" s="238"/>
      <c r="I11" s="105">
        <v>2</v>
      </c>
      <c r="J11" s="237" t="s">
        <v>78</v>
      </c>
      <c r="K11" s="238"/>
      <c r="L11" s="238"/>
      <c r="M11" s="105">
        <v>3</v>
      </c>
      <c r="N11" s="239" t="s">
        <v>79</v>
      </c>
      <c r="O11" s="242" t="s">
        <v>80</v>
      </c>
      <c r="P11" s="242"/>
      <c r="Q11" s="242"/>
      <c r="R11" s="242"/>
      <c r="S11" s="242"/>
      <c r="T11" s="242"/>
      <c r="U11" s="242"/>
      <c r="V11" s="242"/>
    </row>
    <row r="12" spans="1:22" ht="64.5" customHeight="1" thickBot="1" x14ac:dyDescent="0.3">
      <c r="A12" s="235"/>
      <c r="B12" s="106">
        <v>1</v>
      </c>
      <c r="C12" s="107">
        <v>2</v>
      </c>
      <c r="D12" s="107">
        <v>3</v>
      </c>
      <c r="E12" s="108">
        <v>4</v>
      </c>
      <c r="F12" s="106">
        <v>1</v>
      </c>
      <c r="G12" s="107">
        <v>2</v>
      </c>
      <c r="H12" s="107">
        <v>3</v>
      </c>
      <c r="I12" s="108">
        <v>4</v>
      </c>
      <c r="J12" s="106">
        <v>1</v>
      </c>
      <c r="K12" s="107">
        <v>2</v>
      </c>
      <c r="L12" s="107">
        <v>3</v>
      </c>
      <c r="M12" s="108">
        <v>4</v>
      </c>
      <c r="N12" s="240"/>
      <c r="O12" s="109">
        <v>1</v>
      </c>
      <c r="P12" s="110">
        <v>1</v>
      </c>
      <c r="Q12" s="110">
        <v>1</v>
      </c>
      <c r="R12" s="110">
        <v>1</v>
      </c>
      <c r="S12" s="110">
        <v>1</v>
      </c>
      <c r="T12" s="110">
        <v>1</v>
      </c>
      <c r="U12" s="110">
        <v>1</v>
      </c>
      <c r="V12" s="110">
        <v>1</v>
      </c>
    </row>
    <row r="13" spans="1:22" ht="132.75" customHeight="1" x14ac:dyDescent="0.25">
      <c r="A13" s="235"/>
      <c r="B13" s="225"/>
      <c r="C13" s="226"/>
      <c r="D13" s="226"/>
      <c r="E13" s="227"/>
      <c r="F13" s="225"/>
      <c r="G13" s="226"/>
      <c r="H13" s="226"/>
      <c r="I13" s="227"/>
      <c r="J13" s="225"/>
      <c r="K13" s="226"/>
      <c r="L13" s="226"/>
      <c r="M13" s="227"/>
      <c r="N13" s="240"/>
      <c r="O13" s="243" t="str">
        <f>+'Presupuesto Oficial'!C18</f>
        <v>Director interventoría</v>
      </c>
      <c r="P13" s="217" t="str">
        <f>+'Presupuesto Oficial'!C19</f>
        <v>Ingeniero Residente de Interventoría</v>
      </c>
      <c r="Q13" s="217" t="str">
        <f>+'Presupuesto Oficial'!C20</f>
        <v xml:space="preserve">Especialista Estructural y/o pavimentos </v>
      </c>
      <c r="R13" s="217" t="str">
        <f>+'Presupuesto Oficial'!C21</f>
        <v xml:space="preserve">Profesional Ambiental </v>
      </c>
      <c r="S13" s="217" t="str">
        <f>+'Presupuesto Oficial'!C22</f>
        <v>Profesional Social</v>
      </c>
      <c r="T13" s="217" t="str">
        <f>+'Presupuesto Oficial'!C24</f>
        <v xml:space="preserve">Inspector </v>
      </c>
      <c r="U13" s="217" t="str">
        <f>+'Presupuesto Oficial'!C26</f>
        <v xml:space="preserve">Secretaria </v>
      </c>
      <c r="V13" s="217" t="str">
        <f>+'Presupuesto Oficial'!C28</f>
        <v xml:space="preserve">Conductor </v>
      </c>
    </row>
    <row r="14" spans="1:22" ht="69.75" customHeight="1" thickBot="1" x14ac:dyDescent="0.3">
      <c r="A14" s="236"/>
      <c r="B14" s="228"/>
      <c r="C14" s="229"/>
      <c r="D14" s="229"/>
      <c r="E14" s="230"/>
      <c r="F14" s="228"/>
      <c r="G14" s="229"/>
      <c r="H14" s="229"/>
      <c r="I14" s="230"/>
      <c r="J14" s="228"/>
      <c r="K14" s="229"/>
      <c r="L14" s="229"/>
      <c r="M14" s="230"/>
      <c r="N14" s="241"/>
      <c r="O14" s="244"/>
      <c r="P14" s="218"/>
      <c r="Q14" s="218"/>
      <c r="R14" s="218"/>
      <c r="S14" s="218"/>
      <c r="T14" s="218"/>
      <c r="U14" s="218"/>
      <c r="V14" s="218"/>
    </row>
    <row r="15" spans="1:22" ht="69.75" customHeight="1" thickBot="1" x14ac:dyDescent="0.3">
      <c r="A15" s="111" t="s">
        <v>81</v>
      </c>
      <c r="B15" s="112">
        <v>1</v>
      </c>
      <c r="C15" s="113">
        <v>1</v>
      </c>
      <c r="D15" s="113">
        <v>1</v>
      </c>
      <c r="E15" s="114">
        <v>1</v>
      </c>
      <c r="F15" s="115"/>
      <c r="G15" s="115"/>
      <c r="H15" s="115"/>
      <c r="I15" s="116"/>
      <c r="J15" s="115"/>
      <c r="K15" s="115"/>
      <c r="L15" s="115"/>
      <c r="M15" s="116"/>
      <c r="N15" s="117" t="s">
        <v>82</v>
      </c>
      <c r="O15" s="118">
        <v>0.04</v>
      </c>
      <c r="P15" s="118">
        <v>0</v>
      </c>
      <c r="Q15" s="118">
        <v>0.1</v>
      </c>
      <c r="R15" s="118">
        <v>0.2</v>
      </c>
      <c r="S15" s="118">
        <v>0.1</v>
      </c>
      <c r="T15" s="119">
        <v>0.05</v>
      </c>
      <c r="U15" s="165">
        <v>0.05</v>
      </c>
      <c r="V15" s="119">
        <v>0.5</v>
      </c>
    </row>
    <row r="16" spans="1:22" ht="60" customHeight="1" thickBot="1" x14ac:dyDescent="0.3">
      <c r="A16" s="120" t="s">
        <v>83</v>
      </c>
      <c r="B16" s="121"/>
      <c r="C16" s="122"/>
      <c r="D16" s="122">
        <v>1</v>
      </c>
      <c r="E16" s="123">
        <v>1</v>
      </c>
      <c r="F16" s="124">
        <v>1</v>
      </c>
      <c r="G16" s="125">
        <v>1</v>
      </c>
      <c r="H16" s="125">
        <v>1</v>
      </c>
      <c r="I16" s="126">
        <v>1</v>
      </c>
      <c r="J16" s="124">
        <v>1</v>
      </c>
      <c r="K16" s="125">
        <v>1</v>
      </c>
      <c r="L16" s="125">
        <v>1</v>
      </c>
      <c r="M16" s="126">
        <v>1</v>
      </c>
      <c r="N16" s="117" t="s">
        <v>96</v>
      </c>
      <c r="O16" s="127">
        <v>0.04</v>
      </c>
      <c r="P16" s="127">
        <v>2</v>
      </c>
      <c r="Q16" s="127">
        <v>0.05</v>
      </c>
      <c r="R16" s="127">
        <v>0.1</v>
      </c>
      <c r="S16" s="127">
        <v>0.05</v>
      </c>
      <c r="T16" s="119">
        <v>0.9</v>
      </c>
      <c r="U16" s="165">
        <v>0.1</v>
      </c>
      <c r="V16" s="119">
        <v>2</v>
      </c>
    </row>
    <row r="17" spans="1:22" ht="63.75" customHeight="1" thickBot="1" x14ac:dyDescent="0.3">
      <c r="A17" s="128" t="s">
        <v>84</v>
      </c>
      <c r="B17" s="129">
        <v>1</v>
      </c>
      <c r="C17" s="130">
        <v>1</v>
      </c>
      <c r="D17" s="130">
        <v>1</v>
      </c>
      <c r="E17" s="131">
        <v>1</v>
      </c>
      <c r="F17" s="132">
        <v>1</v>
      </c>
      <c r="G17" s="133">
        <v>1</v>
      </c>
      <c r="H17" s="133">
        <v>1</v>
      </c>
      <c r="I17" s="131">
        <v>1</v>
      </c>
      <c r="J17" s="132">
        <v>1</v>
      </c>
      <c r="K17" s="133">
        <v>1</v>
      </c>
      <c r="L17" s="133">
        <v>1</v>
      </c>
      <c r="M17" s="131">
        <v>1</v>
      </c>
      <c r="N17" s="117" t="s">
        <v>96</v>
      </c>
      <c r="O17" s="127">
        <v>2.5000000000000001E-2</v>
      </c>
      <c r="P17" s="127">
        <v>0.05</v>
      </c>
      <c r="Q17" s="127">
        <v>2.5000000000000001E-2</v>
      </c>
      <c r="R17" s="127">
        <v>0.1</v>
      </c>
      <c r="S17" s="127">
        <v>2.5000000000000001E-2</v>
      </c>
      <c r="T17" s="119">
        <v>0.8</v>
      </c>
      <c r="U17" s="165">
        <v>0.1</v>
      </c>
      <c r="V17" s="119">
        <v>0</v>
      </c>
    </row>
    <row r="18" spans="1:22" ht="51" customHeight="1" thickBot="1" x14ac:dyDescent="0.3">
      <c r="A18" s="135" t="s">
        <v>85</v>
      </c>
      <c r="B18" s="129">
        <v>1</v>
      </c>
      <c r="C18" s="130">
        <v>1</v>
      </c>
      <c r="D18" s="130">
        <v>1</v>
      </c>
      <c r="E18" s="131">
        <v>1</v>
      </c>
      <c r="F18" s="136">
        <v>1</v>
      </c>
      <c r="G18" s="137">
        <v>1</v>
      </c>
      <c r="H18" s="137">
        <v>1</v>
      </c>
      <c r="I18" s="138">
        <v>1</v>
      </c>
      <c r="J18" s="136">
        <v>1</v>
      </c>
      <c r="K18" s="137">
        <v>1</v>
      </c>
      <c r="L18" s="137">
        <v>1</v>
      </c>
      <c r="M18" s="138">
        <v>1</v>
      </c>
      <c r="N18" s="117" t="s">
        <v>86</v>
      </c>
      <c r="O18" s="127">
        <v>2.5000000000000001E-2</v>
      </c>
      <c r="P18" s="127">
        <v>0.08</v>
      </c>
      <c r="Q18" s="127">
        <v>0.06</v>
      </c>
      <c r="R18" s="127">
        <v>0.05</v>
      </c>
      <c r="S18" s="127">
        <v>0.06</v>
      </c>
      <c r="T18" s="119">
        <v>0.1</v>
      </c>
      <c r="U18" s="165">
        <v>0.3</v>
      </c>
      <c r="V18" s="119">
        <v>0</v>
      </c>
    </row>
    <row r="19" spans="1:22" ht="56.25" customHeight="1" thickBot="1" x14ac:dyDescent="0.3">
      <c r="A19" s="135" t="s">
        <v>87</v>
      </c>
      <c r="B19" s="121"/>
      <c r="C19" s="122"/>
      <c r="D19" s="122"/>
      <c r="E19" s="140">
        <v>1</v>
      </c>
      <c r="F19" s="121"/>
      <c r="G19" s="122"/>
      <c r="H19" s="122"/>
      <c r="I19" s="140">
        <v>1</v>
      </c>
      <c r="J19" s="121"/>
      <c r="K19" s="122"/>
      <c r="L19" s="122"/>
      <c r="M19" s="140">
        <v>1</v>
      </c>
      <c r="N19" s="117" t="s">
        <v>96</v>
      </c>
      <c r="O19" s="118">
        <v>0.03</v>
      </c>
      <c r="P19" s="118">
        <v>0.2</v>
      </c>
      <c r="Q19" s="118">
        <v>0.1</v>
      </c>
      <c r="R19" s="118">
        <v>0.1</v>
      </c>
      <c r="S19" s="118">
        <v>0.05</v>
      </c>
      <c r="T19" s="119">
        <v>0.1</v>
      </c>
      <c r="U19" s="165">
        <v>0.3</v>
      </c>
      <c r="V19" s="119">
        <v>0</v>
      </c>
    </row>
    <row r="20" spans="1:22" ht="54.75" customHeight="1" thickBot="1" x14ac:dyDescent="0.3">
      <c r="A20" s="135" t="s">
        <v>88</v>
      </c>
      <c r="B20" s="136"/>
      <c r="C20" s="139"/>
      <c r="D20" s="139"/>
      <c r="E20" s="138">
        <v>1</v>
      </c>
      <c r="F20" s="136"/>
      <c r="G20" s="136"/>
      <c r="H20" s="136"/>
      <c r="I20" s="138">
        <v>1</v>
      </c>
      <c r="J20" s="136"/>
      <c r="K20" s="136"/>
      <c r="L20" s="136"/>
      <c r="M20" s="138">
        <v>1</v>
      </c>
      <c r="N20" s="117" t="s">
        <v>97</v>
      </c>
      <c r="O20" s="127">
        <v>0.03</v>
      </c>
      <c r="P20" s="127">
        <v>0.05</v>
      </c>
      <c r="Q20" s="127">
        <v>0.05</v>
      </c>
      <c r="R20" s="127">
        <v>0.05</v>
      </c>
      <c r="S20" s="127">
        <v>0.04</v>
      </c>
      <c r="T20" s="119">
        <v>0.05</v>
      </c>
      <c r="U20" s="165">
        <v>0.2</v>
      </c>
      <c r="V20" s="119">
        <v>0</v>
      </c>
    </row>
    <row r="21" spans="1:22" ht="56.25" customHeight="1" thickBot="1" x14ac:dyDescent="0.3">
      <c r="A21" s="135" t="s">
        <v>89</v>
      </c>
      <c r="B21" s="121"/>
      <c r="C21" s="122"/>
      <c r="D21" s="122"/>
      <c r="E21" s="123"/>
      <c r="F21" s="115"/>
      <c r="G21" s="113"/>
      <c r="H21" s="113"/>
      <c r="I21" s="114"/>
      <c r="J21" s="115"/>
      <c r="K21" s="113"/>
      <c r="L21" s="141"/>
      <c r="M21" s="142">
        <v>1</v>
      </c>
      <c r="N21" s="117" t="s">
        <v>97</v>
      </c>
      <c r="O21" s="143">
        <v>0.03</v>
      </c>
      <c r="P21" s="143">
        <v>0.02</v>
      </c>
      <c r="Q21" s="143">
        <v>0.03</v>
      </c>
      <c r="R21" s="143">
        <v>0.1</v>
      </c>
      <c r="S21" s="143">
        <v>0.03</v>
      </c>
      <c r="T21" s="119">
        <v>0</v>
      </c>
      <c r="U21" s="165">
        <v>0.3</v>
      </c>
      <c r="V21" s="119">
        <v>0</v>
      </c>
    </row>
    <row r="22" spans="1:22" ht="44.25" customHeight="1" thickBot="1" x14ac:dyDescent="0.3">
      <c r="A22" s="135" t="s">
        <v>90</v>
      </c>
      <c r="B22" s="144"/>
      <c r="C22" s="139"/>
      <c r="D22" s="139"/>
      <c r="E22" s="138"/>
      <c r="F22" s="121"/>
      <c r="G22" s="122"/>
      <c r="H22" s="122"/>
      <c r="I22" s="123"/>
      <c r="J22" s="121"/>
      <c r="K22" s="122"/>
      <c r="L22" s="122"/>
      <c r="M22" s="142">
        <v>1</v>
      </c>
      <c r="N22" s="117" t="s">
        <v>96</v>
      </c>
      <c r="O22" s="127">
        <v>0.04</v>
      </c>
      <c r="P22" s="127">
        <v>0.05</v>
      </c>
      <c r="Q22" s="127">
        <v>0.04</v>
      </c>
      <c r="R22" s="127">
        <v>0.1</v>
      </c>
      <c r="S22" s="127">
        <v>0.04</v>
      </c>
      <c r="T22" s="119">
        <v>0</v>
      </c>
      <c r="U22" s="165">
        <v>0.2</v>
      </c>
      <c r="V22" s="119">
        <v>0</v>
      </c>
    </row>
    <row r="23" spans="1:22" ht="37.5" customHeight="1" thickBot="1" x14ac:dyDescent="0.3">
      <c r="A23" s="135" t="s">
        <v>91</v>
      </c>
      <c r="B23" s="121"/>
      <c r="C23" s="122"/>
      <c r="D23" s="122"/>
      <c r="E23" s="123"/>
      <c r="F23" s="134"/>
      <c r="G23" s="130"/>
      <c r="H23" s="130"/>
      <c r="I23" s="131"/>
      <c r="J23" s="132"/>
      <c r="K23" s="132"/>
      <c r="L23" s="132"/>
      <c r="M23" s="142">
        <v>1</v>
      </c>
      <c r="N23" s="117" t="s">
        <v>97</v>
      </c>
      <c r="O23" s="145">
        <v>0.04</v>
      </c>
      <c r="P23" s="145">
        <v>0.05</v>
      </c>
      <c r="Q23" s="145">
        <v>0.04</v>
      </c>
      <c r="R23" s="145">
        <v>0.2</v>
      </c>
      <c r="S23" s="145">
        <v>0.1</v>
      </c>
      <c r="T23" s="119">
        <v>0</v>
      </c>
      <c r="U23" s="165">
        <v>0.25</v>
      </c>
      <c r="V23" s="119">
        <v>0</v>
      </c>
    </row>
    <row r="24" spans="1:22" ht="24.75" customHeight="1" thickBot="1" x14ac:dyDescent="0.3">
      <c r="A24" s="135" t="s">
        <v>92</v>
      </c>
      <c r="B24" s="219" t="s">
        <v>92</v>
      </c>
      <c r="C24" s="220"/>
      <c r="D24" s="220"/>
      <c r="E24" s="220"/>
      <c r="F24" s="220"/>
      <c r="G24" s="220"/>
      <c r="H24" s="220"/>
      <c r="I24" s="220"/>
      <c r="J24" s="221"/>
      <c r="K24" s="221"/>
      <c r="L24" s="221"/>
      <c r="M24" s="221"/>
      <c r="N24" s="146" t="s">
        <v>93</v>
      </c>
      <c r="O24" s="147">
        <f t="shared" ref="O24:V24" si="0">SUM(O15:O23)/2.5</f>
        <v>0.12</v>
      </c>
      <c r="P24" s="147">
        <f t="shared" si="0"/>
        <v>0.99999999999999978</v>
      </c>
      <c r="Q24" s="147">
        <f t="shared" si="0"/>
        <v>0.19800000000000001</v>
      </c>
      <c r="R24" s="147">
        <f t="shared" si="0"/>
        <v>0.4</v>
      </c>
      <c r="S24" s="147">
        <f t="shared" si="0"/>
        <v>0.19800000000000001</v>
      </c>
      <c r="T24" s="147">
        <f t="shared" si="0"/>
        <v>0.8</v>
      </c>
      <c r="U24" s="147">
        <f t="shared" si="0"/>
        <v>0.72</v>
      </c>
      <c r="V24" s="147">
        <f t="shared" si="0"/>
        <v>1</v>
      </c>
    </row>
    <row r="25" spans="1:22" ht="33" customHeight="1" thickBot="1" x14ac:dyDescent="0.3">
      <c r="A25" s="148"/>
      <c r="B25" s="222"/>
      <c r="C25" s="223"/>
      <c r="D25" s="223"/>
      <c r="E25" s="223"/>
      <c r="F25" s="223"/>
      <c r="G25" s="223"/>
      <c r="H25" s="223"/>
      <c r="I25" s="223"/>
      <c r="J25" s="223"/>
      <c r="K25" s="223"/>
      <c r="L25" s="223"/>
      <c r="M25" s="223"/>
      <c r="N25" s="149" t="s">
        <v>94</v>
      </c>
      <c r="O25" s="150">
        <f t="shared" ref="O25:V25" si="1">+O24*2.5</f>
        <v>0.3</v>
      </c>
      <c r="P25" s="150">
        <f t="shared" si="1"/>
        <v>2.4999999999999996</v>
      </c>
      <c r="Q25" s="150">
        <f t="shared" si="1"/>
        <v>0.495</v>
      </c>
      <c r="R25" s="150">
        <f t="shared" si="1"/>
        <v>1</v>
      </c>
      <c r="S25" s="150">
        <f t="shared" si="1"/>
        <v>0.495</v>
      </c>
      <c r="T25" s="150">
        <f t="shared" si="1"/>
        <v>2</v>
      </c>
      <c r="U25" s="150">
        <f t="shared" si="1"/>
        <v>1.7999999999999998</v>
      </c>
      <c r="V25" s="150">
        <f t="shared" si="1"/>
        <v>2.5</v>
      </c>
    </row>
    <row r="26" spans="1:22" ht="17.25" thickTop="1" x14ac:dyDescent="0.25">
      <c r="A26" s="151"/>
      <c r="N26" s="102" t="s">
        <v>92</v>
      </c>
      <c r="V26" s="152"/>
    </row>
    <row r="27" spans="1:22" x14ac:dyDescent="0.25">
      <c r="A27" s="153"/>
      <c r="C27" s="154"/>
      <c r="D27" s="154"/>
      <c r="N27" s="155"/>
      <c r="O27" s="156"/>
      <c r="P27" s="156"/>
      <c r="Q27" s="156"/>
      <c r="R27" s="156"/>
      <c r="S27" s="156"/>
      <c r="T27" s="156"/>
      <c r="U27" s="156"/>
      <c r="V27" s="156"/>
    </row>
    <row r="28" spans="1:22" x14ac:dyDescent="0.25">
      <c r="A28" s="157"/>
      <c r="C28" s="154"/>
      <c r="D28" s="154"/>
      <c r="E28" s="154"/>
      <c r="F28" s="154"/>
      <c r="G28" s="154"/>
      <c r="H28" s="154"/>
      <c r="I28" s="154"/>
      <c r="J28" s="154"/>
      <c r="K28" s="154"/>
      <c r="L28" s="154"/>
      <c r="M28" s="154"/>
      <c r="N28" s="154"/>
      <c r="O28" s="158"/>
      <c r="P28" s="158"/>
      <c r="Q28" s="158"/>
      <c r="R28" s="158"/>
      <c r="S28" s="158"/>
      <c r="T28" s="158"/>
      <c r="U28" s="158"/>
      <c r="V28" s="158"/>
    </row>
    <row r="29" spans="1:22" ht="15" customHeight="1" x14ac:dyDescent="0.25"/>
    <row r="31" spans="1:22" x14ac:dyDescent="0.25">
      <c r="A31" s="160"/>
      <c r="B31" s="161"/>
      <c r="C31" s="161"/>
      <c r="D31" s="162"/>
      <c r="E31" s="163"/>
      <c r="F31" s="163"/>
      <c r="G31" s="163"/>
      <c r="H31" s="163"/>
      <c r="I31" s="163"/>
      <c r="J31" s="163"/>
      <c r="K31" s="163"/>
      <c r="L31" s="163"/>
      <c r="M31" s="163"/>
      <c r="O31" s="164"/>
      <c r="P31" s="164"/>
      <c r="Q31" s="164"/>
      <c r="R31" s="164"/>
      <c r="S31" s="164"/>
      <c r="T31" s="164"/>
      <c r="U31" s="164"/>
    </row>
    <row r="32" spans="1:22" x14ac:dyDescent="0.25">
      <c r="A32" s="224"/>
      <c r="B32" s="224"/>
      <c r="C32" s="224"/>
      <c r="D32" s="224"/>
      <c r="E32" s="224"/>
      <c r="F32" s="224"/>
      <c r="G32" s="224"/>
      <c r="H32" s="224"/>
      <c r="I32" s="224"/>
      <c r="J32" s="224"/>
      <c r="K32" s="224"/>
      <c r="L32" s="224"/>
      <c r="M32" s="224"/>
      <c r="O32" s="164"/>
      <c r="P32" s="164"/>
      <c r="Q32" s="164"/>
      <c r="R32" s="164"/>
      <c r="S32" s="164"/>
      <c r="T32" s="164"/>
      <c r="U32" s="164"/>
    </row>
    <row r="33" spans="1:21" ht="16.5" customHeight="1" x14ac:dyDescent="0.25">
      <c r="A33" s="216" t="s">
        <v>69</v>
      </c>
      <c r="B33" s="216"/>
      <c r="C33" s="216"/>
      <c r="D33" s="216"/>
      <c r="E33" s="216"/>
      <c r="F33" s="216"/>
      <c r="G33" s="216"/>
      <c r="H33" s="216"/>
      <c r="I33" s="216"/>
      <c r="J33" s="216"/>
      <c r="K33" s="216"/>
      <c r="L33" s="216"/>
      <c r="M33" s="216"/>
      <c r="O33" s="164" t="s">
        <v>92</v>
      </c>
      <c r="P33" s="164"/>
      <c r="Q33" s="164"/>
      <c r="R33" s="164"/>
      <c r="S33" s="164"/>
      <c r="T33" s="164"/>
      <c r="U33" s="164"/>
    </row>
    <row r="34" spans="1:21" x14ac:dyDescent="0.25">
      <c r="O34" s="164" t="s">
        <v>92</v>
      </c>
      <c r="P34" s="164"/>
      <c r="Q34" s="164"/>
      <c r="R34" s="164"/>
      <c r="S34" s="164"/>
      <c r="T34" s="164"/>
      <c r="U34" s="164"/>
    </row>
    <row r="35" spans="1:21" x14ac:dyDescent="0.25">
      <c r="O35" s="164" t="s">
        <v>95</v>
      </c>
      <c r="P35" s="164"/>
      <c r="Q35" s="164"/>
      <c r="R35" s="164"/>
      <c r="S35" s="164"/>
      <c r="T35" s="164"/>
      <c r="U35" s="164"/>
    </row>
    <row r="36" spans="1:21" x14ac:dyDescent="0.25">
      <c r="O36" s="164" t="s">
        <v>92</v>
      </c>
      <c r="P36" s="164"/>
      <c r="Q36" s="164"/>
      <c r="R36" s="164"/>
      <c r="S36" s="164"/>
      <c r="T36" s="164"/>
      <c r="U36" s="164"/>
    </row>
    <row r="37" spans="1:21" x14ac:dyDescent="0.25">
      <c r="O37" s="164" t="s">
        <v>92</v>
      </c>
      <c r="P37" s="164"/>
      <c r="Q37" s="164"/>
      <c r="R37" s="164"/>
      <c r="S37" s="164"/>
      <c r="T37" s="164"/>
      <c r="U37" s="164"/>
    </row>
    <row r="38" spans="1:21" x14ac:dyDescent="0.25">
      <c r="O38" s="164" t="s">
        <v>92</v>
      </c>
      <c r="P38" s="164"/>
      <c r="Q38" s="164"/>
      <c r="R38" s="164"/>
      <c r="S38" s="164"/>
      <c r="T38" s="164"/>
      <c r="U38" s="164"/>
    </row>
    <row r="39" spans="1:21" x14ac:dyDescent="0.25">
      <c r="O39" s="164" t="s">
        <v>92</v>
      </c>
      <c r="P39" s="164"/>
      <c r="Q39" s="164"/>
      <c r="R39" s="164"/>
      <c r="S39" s="164"/>
      <c r="T39" s="164"/>
      <c r="U39" s="164"/>
    </row>
    <row r="40" spans="1:21" x14ac:dyDescent="0.25">
      <c r="O40" s="164" t="s">
        <v>92</v>
      </c>
      <c r="P40" s="164"/>
      <c r="Q40" s="164"/>
      <c r="R40" s="164"/>
      <c r="S40" s="164"/>
      <c r="T40" s="164"/>
      <c r="U40" s="164"/>
    </row>
    <row r="41" spans="1:21" x14ac:dyDescent="0.25">
      <c r="O41" s="164" t="s">
        <v>92</v>
      </c>
      <c r="P41" s="164"/>
      <c r="Q41" s="164"/>
      <c r="R41" s="164"/>
      <c r="S41" s="164"/>
      <c r="T41" s="164"/>
      <c r="U41" s="164"/>
    </row>
    <row r="42" spans="1:21" x14ac:dyDescent="0.25">
      <c r="O42" s="152" t="s">
        <v>92</v>
      </c>
    </row>
    <row r="43" spans="1:21" x14ac:dyDescent="0.25">
      <c r="O43" s="152" t="s">
        <v>92</v>
      </c>
    </row>
    <row r="58" ht="15" customHeight="1" x14ac:dyDescent="0.25"/>
  </sheetData>
  <mergeCells count="29">
    <mergeCell ref="A6:V6"/>
    <mergeCell ref="A1:V1"/>
    <mergeCell ref="A2:V2"/>
    <mergeCell ref="A3:V3"/>
    <mergeCell ref="A4:V4"/>
    <mergeCell ref="A5:V5"/>
    <mergeCell ref="A7:V7"/>
    <mergeCell ref="A8:V9"/>
    <mergeCell ref="A11:A14"/>
    <mergeCell ref="B11:D11"/>
    <mergeCell ref="F11:H11"/>
    <mergeCell ref="J11:L11"/>
    <mergeCell ref="N11:N14"/>
    <mergeCell ref="O11:V11"/>
    <mergeCell ref="V13:V14"/>
    <mergeCell ref="O13:O14"/>
    <mergeCell ref="U13:U14"/>
    <mergeCell ref="P13:P14"/>
    <mergeCell ref="A33:M33"/>
    <mergeCell ref="Q13:Q14"/>
    <mergeCell ref="R13:R14"/>
    <mergeCell ref="S13:S14"/>
    <mergeCell ref="T13:T14"/>
    <mergeCell ref="B24:M24"/>
    <mergeCell ref="B25:M25"/>
    <mergeCell ref="A32:M32"/>
    <mergeCell ref="B13:E14"/>
    <mergeCell ref="F13:I14"/>
    <mergeCell ref="J13:M14"/>
  </mergeCells>
  <conditionalFormatting sqref="B24 N24">
    <cfRule type="cellIs" dxfId="1" priority="25" stopIfTrue="1" operator="equal">
      <formula>1</formula>
    </cfRule>
  </conditionalFormatting>
  <conditionalFormatting sqref="B15:M23">
    <cfRule type="cellIs" dxfId="0" priority="6"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vt:lpstr>
      <vt:lpstr>propuesta Economica</vt:lpstr>
      <vt:lpstr>CRONOGRAMA Y PLAN DE CARGAS</vt:lpstr>
      <vt:lpstr>'CRONOGRAMA Y PLAN DE CARGAS'!Área_de_impresión</vt:lpstr>
      <vt:lpstr>'CRONOGRAMA Y PLAN DE CARGAS'!Títulos_a_imprimir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LUISA RUIZ</cp:lastModifiedBy>
  <dcterms:created xsi:type="dcterms:W3CDTF">2023-01-27T03:58:46Z</dcterms:created>
  <dcterms:modified xsi:type="dcterms:W3CDTF">2023-10-02T15:20:43Z</dcterms:modified>
</cp:coreProperties>
</file>