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24226"/>
  <mc:AlternateContent xmlns:mc="http://schemas.openxmlformats.org/markup-compatibility/2006">
    <mc:Choice Requires="x15">
      <x15ac:absPath xmlns:x15ac="http://schemas.microsoft.com/office/spreadsheetml/2010/11/ac" url="D:\DOCUMENTOS\INVÍAS\PROCESO SEDE\2023\IP-DT-BOY-027-2023 - SUMINISTRO DE MEZCLA EN CALIENTE TUNJA, MONIQUIRÁ, BARBOSA\"/>
    </mc:Choice>
  </mc:AlternateContent>
  <xr:revisionPtr revIDLastSave="0" documentId="8_{F0407F29-4734-4B93-9BD0-D6A418D26293}" xr6:coauthVersionLast="45" xr6:coauthVersionMax="45" xr10:uidLastSave="{00000000-0000-0000-0000-000000000000}"/>
  <bookViews>
    <workbookView xWindow="-108" yWindow="-108" windowWidth="23256" windowHeight="12576" xr2:uid="{00000000-000D-0000-FFFF-FFFF00000000}"/>
  </bookViews>
  <sheets>
    <sheet name="ppto" sheetId="1" r:id="rId1"/>
    <sheet name="450.2P" sheetId="19" state="hidden" r:id="rId2"/>
    <sheet name="421.1" sheetId="20" state="hidden" r:id="rId3"/>
  </sheets>
  <externalReferences>
    <externalReference r:id="rId4"/>
  </externalReferences>
  <definedNames>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"A:\SAIN.mdb"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nscount" hidden="1">1</definedName>
    <definedName name="aqaq" hidden="1">{"TAB1",#N/A,TRUE,"GENERAL";"TAB2",#N/A,TRUE,"GENERAL";"TAB3",#N/A,TRUE,"GENERAL";"TAB4",#N/A,TRUE,"GENERAL";"TAB5",#N/A,TRUE,"GENERAL"}</definedName>
    <definedName name="_xlnm.Print_Area" localSheetId="0">ppto!$A$1:$K$22</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 hidden="1">#REF!</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OG" hidden="1">#REF!</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59" i="20" l="1"/>
  <c r="N58" i="20"/>
  <c r="N88" i="20"/>
  <c r="N98" i="20" s="1"/>
  <c r="N52" i="20" s="1"/>
  <c r="N82" i="20"/>
  <c r="N81" i="20"/>
  <c r="N80" i="20"/>
  <c r="N79" i="20"/>
  <c r="N78" i="20"/>
  <c r="N83" i="20" s="1"/>
  <c r="N72" i="20"/>
  <c r="N71" i="20"/>
  <c r="N70" i="20"/>
  <c r="N69" i="20"/>
  <c r="N68" i="20"/>
  <c r="N67" i="20"/>
  <c r="N66" i="20"/>
  <c r="N65" i="20"/>
  <c r="N64" i="20"/>
  <c r="N63" i="20"/>
  <c r="N62" i="20"/>
  <c r="N61" i="20"/>
  <c r="N60" i="20"/>
  <c r="N51" i="20"/>
  <c r="N50" i="20"/>
  <c r="N49" i="20"/>
  <c r="N48" i="20"/>
  <c r="N47" i="20"/>
  <c r="N46" i="20"/>
  <c r="N45" i="20"/>
  <c r="N44" i="20"/>
  <c r="N43" i="20"/>
  <c r="N42" i="20"/>
  <c r="N41" i="20"/>
  <c r="N40" i="20"/>
  <c r="L39" i="20"/>
  <c r="N39" i="20"/>
  <c r="L38" i="20"/>
  <c r="N38" i="20"/>
  <c r="H10" i="20"/>
  <c r="N73" i="20" l="1"/>
  <c r="N53" i="20"/>
  <c r="I88" i="20"/>
  <c r="N100" i="20" l="1"/>
  <c r="N108" i="20"/>
  <c r="I88" i="19"/>
  <c r="I89" i="19"/>
  <c r="I90" i="19"/>
  <c r="N60" i="19"/>
  <c r="F14" i="1"/>
  <c r="N89" i="19"/>
  <c r="N82" i="19"/>
  <c r="N81" i="19"/>
  <c r="N80" i="19"/>
  <c r="N79" i="19"/>
  <c r="M78" i="19"/>
  <c r="L78" i="19"/>
  <c r="N78" i="19" s="1"/>
  <c r="N83" i="19" s="1"/>
  <c r="N72" i="19"/>
  <c r="N71" i="19"/>
  <c r="N70" i="19"/>
  <c r="N69" i="19"/>
  <c r="N68" i="19"/>
  <c r="N67" i="19"/>
  <c r="N66" i="19"/>
  <c r="N65" i="19"/>
  <c r="N64" i="19"/>
  <c r="N63" i="19"/>
  <c r="N62" i="19"/>
  <c r="N61" i="19"/>
  <c r="N59" i="19"/>
  <c r="N58" i="19"/>
  <c r="N51" i="19"/>
  <c r="N50" i="19"/>
  <c r="N49" i="19"/>
  <c r="N48" i="19"/>
  <c r="N47" i="19"/>
  <c r="N46" i="19"/>
  <c r="N45" i="19"/>
  <c r="N44" i="19"/>
  <c r="N43" i="19"/>
  <c r="N42" i="19"/>
  <c r="N41" i="19"/>
  <c r="L40" i="19"/>
  <c r="N40" i="19"/>
  <c r="L39" i="19"/>
  <c r="N39" i="19"/>
  <c r="L38" i="19"/>
  <c r="N38" i="19"/>
  <c r="H10" i="19"/>
  <c r="N110" i="20" l="1"/>
  <c r="N73" i="19"/>
  <c r="N88" i="19"/>
  <c r="N90" i="19"/>
  <c r="N98" i="19" l="1"/>
  <c r="N52" i="19" s="1"/>
  <c r="N53" i="19" s="1"/>
  <c r="N100" i="19" s="1"/>
  <c r="N108" i="19" l="1"/>
  <c r="N110" i="19" s="1"/>
</calcChain>
</file>

<file path=xl/sharedStrings.xml><?xml version="1.0" encoding="utf-8"?>
<sst xmlns="http://schemas.openxmlformats.org/spreadsheetml/2006/main" count="271" uniqueCount="128">
  <si>
    <t>MINISTERIO DE TRANSPORTE</t>
  </si>
  <si>
    <t>INSTITUTO NACIONAL DE VÍAS</t>
  </si>
  <si>
    <t>DEPENDENCIA: TERRITORIAL BOYACÁ</t>
  </si>
  <si>
    <t>No.</t>
  </si>
  <si>
    <t>ITEM DE PAGO</t>
  </si>
  <si>
    <t>ESPECIFICACIONES</t>
  </si>
  <si>
    <t>DESCRIPCIÓN</t>
  </si>
  <si>
    <t>UND</t>
  </si>
  <si>
    <t>CANTIDAD</t>
  </si>
  <si>
    <t>VALOR UNITARIO</t>
  </si>
  <si>
    <t>VALOR TOTAL</t>
  </si>
  <si>
    <t>GRAL</t>
  </si>
  <si>
    <t>PART</t>
  </si>
  <si>
    <t>SUBTOTAL</t>
  </si>
  <si>
    <t>CÓDIGO</t>
  </si>
  <si>
    <t>INSTITUTO NACIONAL DE VIAS</t>
  </si>
  <si>
    <t>VERSIÓN</t>
  </si>
  <si>
    <t>PÁGINA</t>
  </si>
  <si>
    <t>FECHA</t>
  </si>
  <si>
    <t xml:space="preserve">UNIDAD EJECUTORA: </t>
  </si>
  <si>
    <t>DIRECCIÓN TERRITORIAL:</t>
  </si>
  <si>
    <t>CONTRATO No.</t>
  </si>
  <si>
    <t>DATOS ESPECÍFICOS</t>
  </si>
  <si>
    <t>GRUPO DE AJUSTE</t>
  </si>
  <si>
    <t>UNIDAD</t>
  </si>
  <si>
    <t>I. EQUIPO</t>
  </si>
  <si>
    <t>TIPO</t>
  </si>
  <si>
    <t>TARIFA/HORA</t>
  </si>
  <si>
    <t>RENDIMIENTO</t>
  </si>
  <si>
    <t>Vr. UNITARIO</t>
  </si>
  <si>
    <t>II. MATERIALES</t>
  </si>
  <si>
    <t>PRECIO UNIT.</t>
  </si>
  <si>
    <t>III. TRANSPORTES</t>
  </si>
  <si>
    <t>TARIFA</t>
  </si>
  <si>
    <t>IV. MANO DE OBRA</t>
  </si>
  <si>
    <t>JORNAL</t>
  </si>
  <si>
    <t>V. COSTOS INDIRECTOS</t>
  </si>
  <si>
    <t>UTILIDAD</t>
  </si>
  <si>
    <t>450-13</t>
  </si>
  <si>
    <t>411-13</t>
  </si>
  <si>
    <t>Firma</t>
  </si>
  <si>
    <t>Nombre:</t>
  </si>
  <si>
    <t>Representante Legal del Contratista o su Apoderado</t>
  </si>
  <si>
    <t>Matricula No. :</t>
  </si>
  <si>
    <t>Representante Legal del Interventor o su Apoderado</t>
  </si>
  <si>
    <t>IVA (19% )</t>
  </si>
  <si>
    <t>(Día)</t>
  </si>
  <si>
    <t>(Mes)</t>
  </si>
  <si>
    <t>(Año)</t>
  </si>
  <si>
    <t>□</t>
  </si>
  <si>
    <t>OBJETO DEL CONTRATO:</t>
  </si>
  <si>
    <t>CARRETERA:</t>
  </si>
  <si>
    <t>SECTOR:</t>
  </si>
  <si>
    <t>CONTRATISTA:</t>
  </si>
  <si>
    <t>INTERVENTOR:</t>
  </si>
  <si>
    <t xml:space="preserve">                                    (Día)</t>
  </si>
  <si>
    <t>SUBTOTAL $</t>
  </si>
  <si>
    <t>DISTANCIA (2)</t>
  </si>
  <si>
    <t>(1) * (2)</t>
  </si>
  <si>
    <t>m3-km</t>
  </si>
  <si>
    <t>PRESTACIONES (%)</t>
  </si>
  <si>
    <t>TOTAL COSTO DIRECTO $</t>
  </si>
  <si>
    <t>Porcentaje</t>
  </si>
  <si>
    <t>Valor Total</t>
  </si>
  <si>
    <t>ADMINISTRACION</t>
  </si>
  <si>
    <t xml:space="preserve">IMPREVISTOS </t>
  </si>
  <si>
    <t>Precio Unitario Total Aproximado al Peso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</si>
  <si>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</si>
  <si>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</si>
  <si>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</si>
  <si>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</si>
  <si>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</si>
  <si>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m3</t>
  </si>
  <si>
    <t>FR-APU-1</t>
  </si>
  <si>
    <t xml:space="preserve">ANÁLISIS DE PRECIOS UNITARIOS DE REFERENCIA REGIONALIZADOS </t>
  </si>
  <si>
    <t>ACTUALIZACIÓN PERIÓDICA</t>
  </si>
  <si>
    <t xml:space="preserve">ÍTEM BASE DE APU DE REFERENCIA: </t>
  </si>
  <si>
    <t>⊠</t>
  </si>
  <si>
    <t>PUBLICACIÓN:</t>
  </si>
  <si>
    <t xml:space="preserve">ÍTEM DE PROYECTO PARTICULAR: </t>
  </si>
  <si>
    <t>ÍTEM DE LA PROPUESTA ECONÓMICA:</t>
  </si>
  <si>
    <t xml:space="preserve">ÍTEM NO PREVISTO:   </t>
  </si>
  <si>
    <t xml:space="preserve">ÍTEM APU PARTICULAR:   </t>
  </si>
  <si>
    <t>FECHA:</t>
  </si>
  <si>
    <t>______________</t>
  </si>
  <si>
    <t>FECHA DE CIERRE DEL PROCESO DE SELECCIÓN DEL CONTRATO:</t>
  </si>
  <si>
    <t>/</t>
  </si>
  <si>
    <t>ÍTEM</t>
  </si>
  <si>
    <r>
      <rPr>
        <b/>
        <sz val="11"/>
        <color rgb="FF000000"/>
        <rFont val="Arial"/>
        <family val="2"/>
      </rPr>
      <t>NOTA ACLARATORIA</t>
    </r>
    <r>
      <rPr>
        <sz val="11"/>
        <color rgb="FF000000"/>
        <rFont val="Arial"/>
        <family val="2"/>
      </rPr>
      <t>: El APU particular se publica para conocimiento de los interesados, del valor total de la colocación de la mezcla asfáltica incluyendo el cemento, dado que el ítem 450.2 tal y como indica la Especificación General de Construcción; no permite considerar el valor del cemento asfáltico en la mezcla.</t>
    </r>
  </si>
  <si>
    <t>450.2P</t>
  </si>
  <si>
    <t>B0014502</t>
  </si>
  <si>
    <t>Mezcla densa en caliente MDC-19</t>
  </si>
  <si>
    <t>CANTIDAD (1)</t>
  </si>
  <si>
    <t>T0010065</t>
  </si>
  <si>
    <t>Transporte de mezcla en caliente</t>
  </si>
  <si>
    <t>JR. TOTAL</t>
  </si>
  <si>
    <t>NOTA: Los documentos publicados periódicamente son propiedad del Instituto Nacional de Vías. Su uso con fines comerciales o de lucro a cualquier título sin previa autorización, está totalmente prohibido y constituye una infracción a la normatividad vigente.</t>
  </si>
  <si>
    <t>450-2P</t>
  </si>
  <si>
    <t>421.1</t>
  </si>
  <si>
    <t>B020007</t>
  </si>
  <si>
    <t>Emulsión asfáltica CRR-60 (CRR-1)</t>
  </si>
  <si>
    <t>L</t>
  </si>
  <si>
    <t>421.1P</t>
  </si>
  <si>
    <t>PRESUPUESTO</t>
  </si>
  <si>
    <t>OBJETO: Suministro de mezcla asfáltica ruta 6209, vía Barbosa - Moniquirá - Tunja, PR 0+0000 - PR 64+0000</t>
  </si>
  <si>
    <r>
      <t xml:space="preserve">MEZCLA DENSA EN CALIENTE TIPO MDC‐19 
</t>
    </r>
    <r>
      <rPr>
        <sz val="11"/>
        <rFont val="Arial"/>
        <family val="2"/>
      </rPr>
      <t>(Compra de mezcla)</t>
    </r>
  </si>
  <si>
    <t>C0010230</t>
  </si>
  <si>
    <t>Compactador neumático de Potencia 70 HP, peso de 13 ton</t>
  </si>
  <si>
    <t>C0010211</t>
  </si>
  <si>
    <t>Compactador de rodillo potencia: 99 hp, peso: 8 toneladas</t>
  </si>
  <si>
    <t>C0010910</t>
  </si>
  <si>
    <t>Terminadora de asfalto (Finisher), potencia en el volante 174 HP, R=20M3/H, velocidad de desplazamiento 114 m/min</t>
  </si>
  <si>
    <t>HERRAMIENTA MENOR (%)</t>
  </si>
  <si>
    <t>A0030080</t>
  </si>
  <si>
    <t>Obrero (8)</t>
  </si>
  <si>
    <t>A0040010</t>
  </si>
  <si>
    <t>Oficial</t>
  </si>
  <si>
    <t>A0070020</t>
  </si>
  <si>
    <t>Rastrilleros (2)</t>
  </si>
  <si>
    <t xml:space="preserve">RIEGO DE LIGA CON EMULSIÓN ASFÁLTICA CRR-60 </t>
  </si>
  <si>
    <t>m2</t>
  </si>
  <si>
    <t>C0010160</t>
  </si>
  <si>
    <t>Carrotanque irrigador de asfalto, 1000 galones de capacidad</t>
  </si>
  <si>
    <t>C0010250</t>
  </si>
  <si>
    <t>Compresor (barrido y soplado)</t>
  </si>
  <si>
    <t>A0030040</t>
  </si>
  <si>
    <t>Obrero (4)</t>
  </si>
  <si>
    <t>SUMINISTRO DE EMULSIÓN ASFÁLTICA CRR‐60, INCLUYE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</si>
</sst>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41" formatCode="_-* #,##0_-;\-* #,##0_-;_-* &quot;-&quot;_-;_-@_-"/>
    <numFmt numFmtId="44" formatCode="_-&quot;$&quot;\ * #,##0.00_-;\-&quot;$&quot;\ * #,##0.00_-;_-&quot;$&quot;\ * &quot;-&quot;??_-;_-@_-"/>
    <numFmt numFmtId="164" formatCode="_-&quot;$&quot;* #,##0_-;\-&quot;$&quot;* #,##0_-;_-&quot;$&quot;* &quot;-&quot;_-;_-@_-"/>
    <numFmt numFmtId="165" formatCode="&quot;$&quot;\ #,##0_);[Red]\(&quot;$&quot;\ #,##0\)"/>
    <numFmt numFmtId="166" formatCode="&quot;$&quot;\ #,##0.00_);\(&quot;$&quot;\ #,##0.00\)"/>
    <numFmt numFmtId="167" formatCode="_(* #,##0_);_(* \(#,##0\);_(* &quot;-&quot;_);_(@_)"/>
    <numFmt numFmtId="168" formatCode="_(&quot;$&quot;\ * #,##0.00_);_(&quot;$&quot;\ * \(#,##0.00\);_(&quot;$&quot;\ * &quot;-&quot;??_);_(@_)"/>
    <numFmt numFmtId="169" formatCode="_(* #,##0.00_);_(* \(#,##0.00\);_(* &quot;-&quot;??_);_(@_)"/>
    <numFmt numFmtId="170" formatCode="#,##0.00\ &quot;€&quot;;[Red]\-#,##0.00\ &quot;€&quot;"/>
    <numFmt numFmtId="171" formatCode="_-* #,##0.00\ _€_-;\-* #,##0.00\ _€_-;_-* &quot;-&quot;??\ _€_-;_-@_-"/>
    <numFmt numFmtId="172" formatCode="_ &quot;$&quot;\ * #,##0.00_ ;_ &quot;$&quot;\ * \-#,##0.00_ ;_ &quot;$&quot;\ * &quot;-&quot;??_ ;_ @_ "/>
    <numFmt numFmtId="173" formatCode="&quot;$&quot;\ #,##0"/>
    <numFmt numFmtId="174" formatCode="_ * #,##0.00_ ;_ * \-#,##0.00_ ;_ * &quot;-&quot;??_ ;_ @_ "/>
    <numFmt numFmtId="175" formatCode="_-* #,##0\ &quot;Pts&quot;_-;\-* #,##0\ &quot;Pts&quot;_-;_-* &quot;-&quot;\ &quot;Pts&quot;_-;_-@_-"/>
    <numFmt numFmtId="176" formatCode="_-* #,##0.00\ &quot;Pts&quot;_-;\-* #,##0.00\ &quot;Pts&quot;_-;_-* &quot;-&quot;??\ &quot;Pts&quot;_-;_-@_-"/>
    <numFmt numFmtId="177" formatCode="\$#,##0\ ;\(\$#,##0\)"/>
    <numFmt numFmtId="178" formatCode="_ [$€-2]\ * #,##0.00_ ;_ [$€-2]\ * \-#,##0.00_ ;_ [$€-2]\ * &quot;-&quot;??_ "/>
    <numFmt numFmtId="179" formatCode="#.##"/>
    <numFmt numFmtId="180" formatCode="#,##0.000"/>
    <numFmt numFmtId="181" formatCode="#,##0.0"/>
    <numFmt numFmtId="182" formatCode="[$$-240A]\ #,##0.00"/>
    <numFmt numFmtId="183" formatCode="#,##0.0000"/>
    <numFmt numFmtId="184" formatCode="000\°00&quot;´&quot;00&quot;´´&quot;"/>
    <numFmt numFmtId="185" formatCode="_ &quot;$&quot;* #,##0.00_ ;_ &quot;$&quot;* \-#,##0.00_ ;_ &quot;$&quot;* &quot;-&quot;??_ ;_ @_ "/>
    <numFmt numFmtId="186" formatCode="[$$-500A]\ #,##0.00"/>
    <numFmt numFmtId="187" formatCode="_-* #,##0.00\ [$€]_-;\-* #,##0.00\ [$€]_-;_-* &quot;-&quot;??\ [$€]_-;_-@_-"/>
    <numFmt numFmtId="188" formatCode="#,##0_ ;\-#,##0\ "/>
    <numFmt numFmtId="189" formatCode="_(* #,##0_);_(* \(#,##0\);_(* &quot;-&quot;??_);_(@_)"/>
    <numFmt numFmtId="190" formatCode="_(&quot;$&quot;\ * #,##0_);_(&quot;$&quot;\ * \(#,##0\);_(&quot;$&quot;\ * &quot;-&quot;??_);_(@_)"/>
    <numFmt numFmtId="191" formatCode="_([$$-240A]\ * #,##0.00_);_([$$-240A]\ * \(#,##0.00\);_([$$-240A]\ * &quot;-&quot;??_);_(@_)"/>
    <numFmt numFmtId="192" formatCode="0.0000"/>
    <numFmt numFmtId="193" formatCode="0.000"/>
    <numFmt numFmtId="194" formatCode="_-[$$-240A]\ * #,##0.00_-;\-[$$-240A]\ * #,##0.00_-;_-[$$-240A]\ * &quot;-&quot;??_-;_-@_-"/>
    <numFmt numFmtId="195" formatCode="_-[$$-240A]\ * #,##0_-;\-[$$-240A]\ * #,##0_-;_-[$$-240A]\ * &quot;-&quot;_-;_-@_-"/>
    <numFmt numFmtId="196" formatCode="0.00000"/>
  </numFmts>
  <fonts count="71">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2"/>
      <name val="Courier"/>
      <family val="3"/>
    </font>
    <font>
      <b/>
      <sz val="10"/>
      <name val="Arial"/>
      <family val="2"/>
    </font>
    <font>
      <sz val="10"/>
      <color indexed="24"/>
      <name val="Arial"/>
      <family val="2"/>
    </font>
    <font>
      <sz val="1"/>
      <color indexed="8"/>
      <name val="Courier"/>
      <family val="3"/>
    </font>
    <font>
      <i/>
      <sz val="1"/>
      <color indexed="8"/>
      <name val="Courier"/>
      <family val="3"/>
    </font>
    <font>
      <b/>
      <sz val="18"/>
      <color indexed="24"/>
      <name val="Arial"/>
      <family val="2"/>
    </font>
    <font>
      <b/>
      <sz val="12"/>
      <color indexed="24"/>
      <name val="Arial"/>
      <family val="2"/>
    </font>
    <font>
      <u/>
      <sz val="10"/>
      <color indexed="12"/>
      <name val="Arial"/>
      <family val="2"/>
    </font>
    <font>
      <b/>
      <sz val="11"/>
      <color indexed="10"/>
      <name val="Calibri"/>
      <family val="2"/>
    </font>
    <font>
      <b/>
      <sz val="11"/>
      <color indexed="62"/>
      <name val="Calibri"/>
      <family val="2"/>
    </font>
    <font>
      <sz val="10"/>
      <color indexed="8"/>
      <name val="Arial"/>
      <family val="2"/>
    </font>
    <font>
      <sz val="11"/>
      <color indexed="19"/>
      <name val="Calibri"/>
      <family val="2"/>
    </font>
    <font>
      <sz val="12"/>
      <color indexed="8"/>
      <name val="Arial"/>
      <family val="2"/>
    </font>
    <font>
      <b/>
      <sz val="15"/>
      <color indexed="62"/>
      <name val="Calibri"/>
      <family val="2"/>
    </font>
    <font>
      <b/>
      <sz val="13"/>
      <color indexed="62"/>
      <name val="Calibri"/>
      <family val="2"/>
    </font>
    <font>
      <b/>
      <sz val="18"/>
      <color indexed="62"/>
      <name val="Cambria"/>
      <family val="2"/>
    </font>
    <font>
      <b/>
      <sz val="12"/>
      <name val="Tahoma"/>
      <family val="2"/>
    </font>
    <font>
      <sz val="12"/>
      <name val="Tahoma"/>
      <family val="2"/>
    </font>
    <font>
      <b/>
      <sz val="16"/>
      <name val="Tahoma"/>
      <family val="2"/>
    </font>
    <font>
      <sz val="10"/>
      <name val="Tahoma"/>
      <family val="2"/>
    </font>
    <font>
      <sz val="11"/>
      <name val="Tahoma"/>
      <family val="2"/>
    </font>
    <font>
      <sz val="12"/>
      <color indexed="9"/>
      <name val="Tahoma"/>
      <family val="2"/>
    </font>
    <font>
      <u/>
      <sz val="10"/>
      <color theme="10"/>
      <name val="Calibri"/>
      <family val="2"/>
    </font>
    <font>
      <sz val="10"/>
      <name val="Arial"/>
      <family val="2"/>
    </font>
    <font>
      <b/>
      <sz val="14"/>
      <name val="Tahoma"/>
      <family val="2"/>
    </font>
    <font>
      <sz val="10"/>
      <color theme="1"/>
      <name val="Calibri"/>
      <family val="2"/>
      <scheme val="minor"/>
    </font>
    <font>
      <sz val="13"/>
      <color theme="1"/>
      <name val="Calibri"/>
      <family val="2"/>
      <scheme val="minor"/>
    </font>
    <font>
      <b/>
      <sz val="12"/>
      <color theme="1"/>
      <name val="Tahoma"/>
      <family val="2"/>
    </font>
    <font>
      <sz val="11"/>
      <name val="Arial"/>
      <family val="2"/>
    </font>
    <font>
      <sz val="11"/>
      <color rgb="FF000000"/>
      <name val="Calibri"/>
      <family val="2"/>
    </font>
    <font>
      <sz val="10"/>
      <name val="Geneva"/>
      <family val="2"/>
    </font>
    <font>
      <sz val="10"/>
      <color rgb="FF7030A0"/>
      <name val="Arial"/>
      <family val="2"/>
    </font>
    <font>
      <sz val="9"/>
      <name val="Arial"/>
      <family val="2"/>
    </font>
    <font>
      <b/>
      <sz val="11"/>
      <name val="Arial"/>
      <family val="2"/>
    </font>
    <font>
      <b/>
      <sz val="12"/>
      <name val="Arial"/>
      <family val="2"/>
    </font>
    <font>
      <sz val="12"/>
      <color indexed="8"/>
      <name val="Tahoma"/>
      <family val="2"/>
    </font>
    <font>
      <b/>
      <sz val="12"/>
      <color indexed="8"/>
      <name val="Tahoma"/>
      <family val="2"/>
    </font>
    <font>
      <b/>
      <sz val="11"/>
      <color theme="1"/>
      <name val="Calibri"/>
      <family val="2"/>
      <scheme val="minor"/>
    </font>
    <font>
      <b/>
      <sz val="9"/>
      <color theme="1"/>
      <name val="Calibri"/>
      <family val="2"/>
      <scheme val="minor"/>
    </font>
    <font>
      <sz val="11"/>
      <color rgb="FF000000"/>
      <name val="Arial"/>
      <family val="2"/>
    </font>
    <font>
      <sz val="9"/>
      <color theme="1" tint="0.34998626667073579"/>
      <name val="Arial"/>
      <family val="2"/>
    </font>
    <font>
      <b/>
      <sz val="16"/>
      <name val="Arial"/>
      <family val="2"/>
    </font>
    <font>
      <b/>
      <u/>
      <sz val="10"/>
      <name val="Arial"/>
      <family val="2"/>
    </font>
    <font>
      <b/>
      <sz val="28"/>
      <name val="Arial"/>
      <family val="2"/>
    </font>
    <font>
      <sz val="28"/>
      <name val="Arial"/>
      <family val="2"/>
    </font>
    <font>
      <sz val="8"/>
      <color rgb="FF000000"/>
      <name val="Arial"/>
      <family val="2"/>
    </font>
    <font>
      <b/>
      <sz val="11"/>
      <color rgb="FF000000"/>
      <name val="Arial"/>
      <family val="2"/>
    </font>
    <font>
      <sz val="10"/>
      <name val="Arial Narrow"/>
      <family val="2"/>
    </font>
  </fonts>
  <fills count="34">
    <fill>
      <patternFill patternType="none"/>
    </fill>
    <fill>
      <patternFill patternType="gray125"/>
    </fill>
    <fill>
      <patternFill patternType="solid">
        <fgColor indexed="31"/>
      </patternFill>
    </fill>
    <fill>
      <patternFill patternType="solid">
        <fgColor indexed="44"/>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46"/>
      </patternFill>
    </fill>
    <fill>
      <patternFill patternType="solid">
        <fgColor indexed="47"/>
      </patternFill>
    </fill>
    <fill>
      <patternFill patternType="solid">
        <fgColor indexed="27"/>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9"/>
      </patternFill>
    </fill>
    <fill>
      <patternFill patternType="solid">
        <fgColor indexed="55"/>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9"/>
        <bgColor indexed="64"/>
      </patternFill>
    </fill>
    <fill>
      <patternFill patternType="solid">
        <fgColor theme="0"/>
        <bgColor indexed="64"/>
      </patternFill>
    </fill>
    <fill>
      <patternFill patternType="solid">
        <fgColor rgb="FFFFFFFF"/>
        <bgColor rgb="FF000000"/>
      </patternFill>
    </fill>
    <fill>
      <patternFill patternType="solid">
        <fgColor theme="0"/>
        <bgColor auto="1"/>
      </patternFill>
    </fill>
    <fill>
      <patternFill patternType="solid">
        <fgColor theme="0"/>
        <bgColor rgb="FF000000"/>
      </patternFill>
    </fill>
    <fill>
      <patternFill patternType="solid">
        <fgColor theme="5"/>
        <bgColor indexed="64"/>
      </patternFill>
    </fill>
    <fill>
      <patternFill patternType="solid">
        <fgColor theme="5"/>
        <bgColor rgb="FF000000"/>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style="thin">
        <color indexed="64"/>
      </left>
      <right style="medium">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56"/>
      </bottom>
      <diagonal/>
    </border>
    <border>
      <left/>
      <right/>
      <top/>
      <bottom style="thick">
        <color indexed="22"/>
      </bottom>
      <diagonal/>
    </border>
    <border>
      <left/>
      <right/>
      <top/>
      <bottom style="thick">
        <color indexed="27"/>
      </bottom>
      <diagonal/>
    </border>
    <border>
      <left/>
      <right/>
      <top/>
      <bottom style="medium">
        <color indexed="30"/>
      </bottom>
      <diagonal/>
    </border>
    <border>
      <left/>
      <right/>
      <top/>
      <bottom style="medium">
        <color indexed="27"/>
      </bottom>
      <diagonal/>
    </border>
    <border>
      <left/>
      <right/>
      <top style="thin">
        <color indexed="62"/>
      </top>
      <bottom style="double">
        <color indexed="62"/>
      </bottom>
      <diagonal/>
    </border>
    <border>
      <left/>
      <right/>
      <top style="thin">
        <color indexed="56"/>
      </top>
      <bottom style="double">
        <color indexed="56"/>
      </bottom>
      <diagonal/>
    </border>
    <border>
      <left/>
      <right/>
      <top style="double">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auto="1"/>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medium">
        <color auto="1"/>
      </right>
      <top/>
      <bottom/>
      <diagonal/>
    </border>
    <border>
      <left style="medium">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thin">
        <color auto="1"/>
      </top>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medium">
        <color auto="1"/>
      </bottom>
      <diagonal/>
    </border>
  </borders>
  <cellStyleXfs count="501">
    <xf numFmtId="0" fontId="0" fillId="0" borderId="0"/>
    <xf numFmtId="0" fontId="2"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9" borderId="0" applyNumberFormat="0" applyBorder="0" applyAlignment="0" applyProtection="0"/>
    <xf numFmtId="0" fontId="3" fillId="7" borderId="0" applyNumberFormat="0" applyBorder="0" applyAlignment="0" applyProtection="0"/>
    <xf numFmtId="2" fontId="4" fillId="0" borderId="0"/>
    <xf numFmtId="2" fontId="4" fillId="0" borderId="0"/>
    <xf numFmtId="2" fontId="4" fillId="0" borderId="0"/>
    <xf numFmtId="2" fontId="4" fillId="0" borderId="0"/>
    <xf numFmtId="0" fontId="3" fillId="3"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8" borderId="0" applyNumberFormat="0" applyBorder="0" applyAlignment="0" applyProtection="0"/>
    <xf numFmtId="0" fontId="3" fillId="4" borderId="0" applyNumberFormat="0" applyBorder="0" applyAlignment="0" applyProtection="0"/>
    <xf numFmtId="0" fontId="3" fillId="3"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7" borderId="0" applyNumberFormat="0" applyBorder="0" applyAlignment="0" applyProtection="0"/>
    <xf numFmtId="0" fontId="5" fillId="1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5" borderId="0" applyNumberFormat="0" applyBorder="0" applyAlignment="0" applyProtection="0"/>
    <xf numFmtId="0" fontId="5" fillId="11" borderId="0" applyNumberFormat="0" applyBorder="0" applyAlignment="0" applyProtection="0"/>
    <xf numFmtId="0" fontId="5" fillId="13" borderId="0" applyNumberFormat="0" applyBorder="0" applyAlignment="0" applyProtection="0"/>
    <xf numFmtId="0" fontId="5" fillId="16" borderId="0" applyNumberFormat="0" applyBorder="0" applyAlignment="0" applyProtection="0"/>
    <xf numFmtId="0" fontId="5" fillId="4" borderId="0" applyNumberFormat="0" applyBorder="0" applyAlignment="0" applyProtection="0"/>
    <xf numFmtId="0" fontId="5" fillId="17" borderId="0" applyNumberFormat="0" applyBorder="0" applyAlignment="0" applyProtection="0"/>
    <xf numFmtId="0" fontId="5" fillId="10" borderId="0" applyNumberFormat="0" applyBorder="0" applyAlignment="0" applyProtection="0"/>
    <xf numFmtId="0" fontId="5" fillId="18"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6" fillId="10" borderId="0" applyNumberFormat="0" applyBorder="0" applyAlignment="0" applyProtection="0"/>
    <xf numFmtId="0" fontId="7" fillId="19" borderId="1" applyNumberFormat="0" applyAlignment="0" applyProtection="0"/>
    <xf numFmtId="0" fontId="31" fillId="20" borderId="1" applyNumberFormat="0" applyAlignment="0" applyProtection="0"/>
    <xf numFmtId="0" fontId="8" fillId="21" borderId="2" applyNumberFormat="0" applyAlignment="0" applyProtection="0"/>
    <xf numFmtId="0" fontId="8" fillId="21" borderId="2" applyNumberFormat="0" applyAlignment="0" applyProtection="0"/>
    <xf numFmtId="0" fontId="9" fillId="0" borderId="3" applyNumberFormat="0" applyFill="0" applyAlignment="0" applyProtection="0"/>
    <xf numFmtId="0" fontId="16" fillId="0" borderId="4" applyNumberFormat="0" applyFill="0" applyAlignment="0" applyProtection="0"/>
    <xf numFmtId="3" fontId="25" fillId="0" borderId="0" applyFont="0" applyFill="0" applyBorder="0" applyAlignment="0" applyProtection="0"/>
    <xf numFmtId="175" fontId="4" fillId="0" borderId="0" applyFont="0" applyFill="0" applyBorder="0" applyAlignment="0" applyProtection="0"/>
    <xf numFmtId="176" fontId="4" fillId="0" borderId="0" applyFont="0" applyFill="0" applyBorder="0" applyAlignment="0" applyProtection="0"/>
    <xf numFmtId="177" fontId="25" fillId="0" borderId="0" applyFont="0" applyFill="0" applyBorder="0" applyAlignment="0" applyProtection="0"/>
    <xf numFmtId="0" fontId="25" fillId="0" borderId="0" applyFont="0" applyFill="0" applyBorder="0" applyAlignment="0" applyProtection="0"/>
    <xf numFmtId="0" fontId="10" fillId="0" borderId="0" applyNumberFormat="0" applyFill="0" applyBorder="0" applyAlignment="0" applyProtection="0"/>
    <xf numFmtId="0" fontId="32" fillId="0" borderId="0" applyNumberFormat="0" applyFill="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15" borderId="0" applyNumberFormat="0" applyBorder="0" applyAlignment="0" applyProtection="0"/>
    <xf numFmtId="0" fontId="5" fillId="25" borderId="0" applyNumberFormat="0" applyBorder="0" applyAlignment="0" applyProtection="0"/>
    <xf numFmtId="0" fontId="5" fillId="13" borderId="0" applyNumberFormat="0" applyBorder="0" applyAlignment="0" applyProtection="0"/>
    <xf numFmtId="0" fontId="5" fillId="16" borderId="0" applyNumberFormat="0" applyBorder="0" applyAlignment="0" applyProtection="0"/>
    <xf numFmtId="0" fontId="5" fillId="26"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5" borderId="0" applyNumberFormat="0" applyBorder="0" applyAlignment="0" applyProtection="0"/>
    <xf numFmtId="0" fontId="5" fillId="24" borderId="0" applyNumberFormat="0" applyBorder="0" applyAlignment="0" applyProtection="0"/>
    <xf numFmtId="1" fontId="4" fillId="0" borderId="0"/>
    <xf numFmtId="1" fontId="4" fillId="0" borderId="0"/>
    <xf numFmtId="1" fontId="4" fillId="0" borderId="0"/>
    <xf numFmtId="1" fontId="4" fillId="0" borderId="0"/>
    <xf numFmtId="0" fontId="11" fillId="9" borderId="1" applyNumberFormat="0" applyAlignment="0" applyProtection="0"/>
    <xf numFmtId="0" fontId="11" fillId="12" borderId="1" applyNumberFormat="0" applyAlignment="0" applyProtection="0"/>
    <xf numFmtId="0" fontId="33" fillId="0" borderId="0">
      <alignment vertical="top"/>
    </xf>
    <xf numFmtId="0" fontId="23"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87" fontId="4" fillId="0" borderId="0" applyFont="0" applyFill="0" applyBorder="0" applyAlignment="0" applyProtection="0"/>
    <xf numFmtId="187"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178" fontId="4" fillId="0" borderId="0" applyFont="0" applyFill="0" applyBorder="0" applyAlignment="0" applyProtection="0"/>
    <xf numFmtId="4" fontId="26" fillId="0" borderId="0">
      <protection locked="0"/>
    </xf>
    <xf numFmtId="4" fontId="26" fillId="0" borderId="0">
      <protection locked="0"/>
    </xf>
    <xf numFmtId="4" fontId="27" fillId="0" borderId="0">
      <protection locked="0"/>
    </xf>
    <xf numFmtId="4" fontId="26" fillId="0" borderId="0">
      <protection locked="0"/>
    </xf>
    <xf numFmtId="4" fontId="26" fillId="0" borderId="0">
      <protection locked="0"/>
    </xf>
    <xf numFmtId="4" fontId="26" fillId="0" borderId="0">
      <protection locked="0"/>
    </xf>
    <xf numFmtId="4" fontId="27" fillId="0" borderId="0">
      <protection locked="0"/>
    </xf>
    <xf numFmtId="2" fontId="25" fillId="0" borderId="0" applyFont="0" applyFill="0" applyBorder="0" applyAlignment="0" applyProtection="0"/>
    <xf numFmtId="184" fontId="4" fillId="0" borderId="0"/>
    <xf numFmtId="184" fontId="4" fillId="0" borderId="0"/>
    <xf numFmtId="184" fontId="4" fillId="0" borderId="0"/>
    <xf numFmtId="184" fontId="4" fillId="0" borderId="0"/>
    <xf numFmtId="0" fontId="28"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12" fillId="4" borderId="0" applyNumberFormat="0" applyBorder="0" applyAlignment="0" applyProtection="0"/>
    <xf numFmtId="0" fontId="12" fillId="8" borderId="0" applyNumberFormat="0" applyBorder="0" applyAlignment="0" applyProtection="0"/>
    <xf numFmtId="167" fontId="4"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3" fillId="0" borderId="0" applyFont="0" applyFill="0" applyBorder="0" applyAlignment="0" applyProtection="0"/>
    <xf numFmtId="166"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1" fontId="4" fillId="0" borderId="0" applyFont="0" applyFill="0" applyBorder="0" applyAlignment="0" applyProtection="0"/>
    <xf numFmtId="183"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4" fillId="0" borderId="0" applyFont="0" applyFill="0" applyBorder="0" applyAlignment="0" applyProtection="0"/>
    <xf numFmtId="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5"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1" fillId="0" borderId="0" applyFont="0" applyFill="0" applyBorder="0" applyAlignment="0" applyProtection="0"/>
    <xf numFmtId="165"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8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2" fontId="4" fillId="0" borderId="0" applyFont="0" applyFill="0" applyBorder="0" applyAlignment="0" applyProtection="0"/>
    <xf numFmtId="182" fontId="22" fillId="0" borderId="5"/>
    <xf numFmtId="185" fontId="4" fillId="0" borderId="0"/>
    <xf numFmtId="185" fontId="4" fillId="0" borderId="0"/>
    <xf numFmtId="185" fontId="4" fillId="0" borderId="0"/>
    <xf numFmtId="185" fontId="4" fillId="0" borderId="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86"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88" fontId="4" fillId="0" borderId="0" applyFont="0" applyFill="0" applyBorder="0" applyAlignment="0" applyProtection="0"/>
    <xf numFmtId="186"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0"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68" fontId="1"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0" fontId="13" fillId="12" borderId="0" applyNumberFormat="0" applyBorder="0" applyAlignment="0" applyProtection="0"/>
    <xf numFmtId="0" fontId="34" fillId="12" borderId="0" applyNumberFormat="0" applyBorder="0" applyAlignment="0" applyProtection="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0" borderId="0"/>
    <xf numFmtId="0" fontId="4" fillId="0" borderId="0"/>
    <xf numFmtId="0" fontId="4" fillId="0" borderId="0"/>
    <xf numFmtId="0" fontId="4" fillId="0" borderId="0"/>
    <xf numFmtId="0" fontId="3" fillId="0" borderId="0"/>
    <xf numFmtId="0" fontId="4" fillId="0" borderId="0"/>
    <xf numFmtId="0" fontId="3" fillId="0" borderId="0"/>
    <xf numFmtId="0" fontId="3" fillId="0" borderId="0"/>
    <xf numFmtId="0" fontId="4" fillId="0" borderId="0"/>
    <xf numFmtId="0" fontId="3" fillId="0" borderId="0"/>
    <xf numFmtId="0" fontId="3" fillId="0" borderId="0"/>
    <xf numFmtId="39" fontId="23" fillId="0" borderId="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0" fontId="4" fillId="7" borderId="6" applyNumberFormat="0" applyFont="0" applyAlignment="0" applyProtection="0"/>
    <xf numFmtId="10" fontId="25"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5" fillId="19" borderId="7" applyNumberFormat="0" applyAlignment="0" applyProtection="0"/>
    <xf numFmtId="0" fontId="15" fillId="20" borderId="7" applyNumberFormat="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49" fontId="24" fillId="0" borderId="0">
      <alignment horizontal="center" vertical="center"/>
    </xf>
    <xf numFmtId="0" fontId="18" fillId="0" borderId="0" applyNumberFormat="0" applyFill="0" applyBorder="0" applyAlignment="0" applyProtection="0"/>
    <xf numFmtId="0" fontId="19" fillId="0" borderId="8" applyNumberFormat="0" applyFill="0" applyAlignment="0" applyProtection="0"/>
    <xf numFmtId="0" fontId="36" fillId="0" borderId="9" applyNumberFormat="0" applyFill="0" applyAlignment="0" applyProtection="0"/>
    <xf numFmtId="0" fontId="20" fillId="0" borderId="10" applyNumberFormat="0" applyFill="0" applyAlignment="0" applyProtection="0"/>
    <xf numFmtId="0" fontId="37" fillId="0" borderId="11" applyNumberFormat="0" applyFill="0" applyAlignment="0" applyProtection="0"/>
    <xf numFmtId="0" fontId="10" fillId="0" borderId="12" applyNumberFormat="0" applyFill="0" applyAlignment="0" applyProtection="0"/>
    <xf numFmtId="0" fontId="32" fillId="0" borderId="13" applyNumberFormat="0" applyFill="0" applyAlignment="0" applyProtection="0"/>
    <xf numFmtId="0" fontId="38" fillId="0" borderId="0" applyNumberFormat="0" applyFill="0" applyBorder="0" applyAlignment="0" applyProtection="0"/>
    <xf numFmtId="0" fontId="21" fillId="0" borderId="14" applyNumberFormat="0" applyFill="0" applyAlignment="0" applyProtection="0"/>
    <xf numFmtId="0" fontId="21" fillId="0" borderId="15" applyNumberFormat="0" applyFill="0" applyAlignment="0" applyProtection="0"/>
    <xf numFmtId="0" fontId="25" fillId="0" borderId="16" applyNumberFormat="0" applyFont="0" applyFill="0" applyAlignment="0" applyProtection="0"/>
    <xf numFmtId="0" fontId="25" fillId="0" borderId="16" applyNumberFormat="0" applyFont="0" applyFill="0" applyAlignment="0" applyProtection="0"/>
    <xf numFmtId="0" fontId="25" fillId="0" borderId="16" applyNumberFormat="0" applyFont="0" applyFill="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0" fontId="46" fillId="0" borderId="0"/>
    <xf numFmtId="172" fontId="2" fillId="0" borderId="0" applyFont="0" applyFill="0" applyBorder="0" applyAlignment="0" applyProtection="0"/>
    <xf numFmtId="169" fontId="2" fillId="0" borderId="0" applyFont="0" applyFill="0" applyBorder="0" applyAlignment="0" applyProtection="0"/>
    <xf numFmtId="9" fontId="2" fillId="0" borderId="0" applyFont="0" applyFill="0" applyBorder="0" applyAlignment="0" applyProtection="0"/>
    <xf numFmtId="168" fontId="1" fillId="0" borderId="0" applyFont="0" applyFill="0" applyBorder="0" applyAlignment="0" applyProtection="0"/>
    <xf numFmtId="0" fontId="52" fillId="0" borderId="0" applyNumberFormat="0" applyBorder="0" applyAlignment="0"/>
    <xf numFmtId="0" fontId="53" fillId="0" borderId="0"/>
    <xf numFmtId="0" fontId="2" fillId="0" borderId="0"/>
    <xf numFmtId="164" fontId="2" fillId="0" borderId="0" applyFont="0" applyFill="0" applyBorder="0" applyAlignment="0" applyProtection="0"/>
    <xf numFmtId="0" fontId="2" fillId="0" borderId="0"/>
    <xf numFmtId="9" fontId="52" fillId="0" borderId="0" applyFont="0" applyFill="0" applyBorder="0" applyAlignment="0" applyProtection="0"/>
    <xf numFmtId="168" fontId="5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69" fontId="52" fillId="0" borderId="0" applyFont="0" applyFill="0" applyBorder="0" applyAlignment="0" applyProtection="0"/>
    <xf numFmtId="41" fontId="1" fillId="0" borderId="0" applyFont="0" applyFill="0" applyBorder="0" applyAlignment="0" applyProtection="0"/>
    <xf numFmtId="0" fontId="1" fillId="0" borderId="0"/>
    <xf numFmtId="0" fontId="2" fillId="0" borderId="0"/>
  </cellStyleXfs>
  <cellXfs count="406">
    <xf numFmtId="0" fontId="0" fillId="0" borderId="0" xfId="0"/>
    <xf numFmtId="0" fontId="2" fillId="0" borderId="0" xfId="1"/>
    <xf numFmtId="39" fontId="39" fillId="0" borderId="0" xfId="420" applyFont="1" applyAlignment="1">
      <alignment horizontal="center" vertical="center"/>
    </xf>
    <xf numFmtId="39" fontId="39" fillId="0" borderId="0" xfId="420" applyFont="1" applyAlignment="1">
      <alignment vertical="center"/>
    </xf>
    <xf numFmtId="39" fontId="43" fillId="0" borderId="22" xfId="420" applyFont="1" applyBorder="1" applyAlignment="1">
      <alignment horizontal="center" vertical="center"/>
    </xf>
    <xf numFmtId="0" fontId="43" fillId="0" borderId="22" xfId="1" applyFont="1" applyBorder="1" applyAlignment="1">
      <alignment horizontal="center" vertical="center"/>
    </xf>
    <xf numFmtId="39" fontId="43" fillId="0" borderId="22" xfId="420" applyFont="1" applyBorder="1" applyAlignment="1">
      <alignment horizontal="center" vertical="center" wrapText="1"/>
    </xf>
    <xf numFmtId="0" fontId="43" fillId="0" borderId="22" xfId="1" applyFont="1" applyBorder="1" applyAlignment="1">
      <alignment horizontal="justify" vertical="center" wrapText="1"/>
    </xf>
    <xf numFmtId="0" fontId="39" fillId="0" borderId="28" xfId="1" applyFont="1" applyBorder="1" applyAlignment="1">
      <alignment vertical="center"/>
    </xf>
    <xf numFmtId="0" fontId="43" fillId="0" borderId="28" xfId="1" applyFont="1" applyBorder="1" applyAlignment="1">
      <alignment vertical="center"/>
    </xf>
    <xf numFmtId="0" fontId="43" fillId="0" borderId="28" xfId="1" applyFont="1" applyBorder="1" applyAlignment="1">
      <alignment horizontal="center" vertical="center"/>
    </xf>
    <xf numFmtId="4" fontId="43" fillId="0" borderId="28" xfId="1" applyNumberFormat="1" applyFont="1" applyBorder="1" applyAlignment="1">
      <alignment vertical="center"/>
    </xf>
    <xf numFmtId="0" fontId="42" fillId="0" borderId="33" xfId="1" applyFont="1" applyBorder="1" applyAlignment="1">
      <alignment vertical="center"/>
    </xf>
    <xf numFmtId="0" fontId="42" fillId="0" borderId="28" xfId="1" applyFont="1" applyBorder="1" applyAlignment="1">
      <alignment vertical="center"/>
    </xf>
    <xf numFmtId="0" fontId="42" fillId="0" borderId="17" xfId="1" applyFont="1" applyBorder="1" applyAlignment="1">
      <alignment vertical="center"/>
    </xf>
    <xf numFmtId="0" fontId="42" fillId="0" borderId="18" xfId="1" applyFont="1" applyBorder="1" applyAlignment="1">
      <alignment vertical="center"/>
    </xf>
    <xf numFmtId="0" fontId="39" fillId="0" borderId="18" xfId="1" applyFont="1" applyBorder="1" applyAlignment="1">
      <alignment vertical="center"/>
    </xf>
    <xf numFmtId="0" fontId="43" fillId="0" borderId="18" xfId="1" applyFont="1" applyBorder="1" applyAlignment="1">
      <alignment vertical="center"/>
    </xf>
    <xf numFmtId="173" fontId="43" fillId="0" borderId="18" xfId="1" applyNumberFormat="1" applyFont="1" applyBorder="1" applyAlignment="1">
      <alignment horizontal="center" vertical="center"/>
    </xf>
    <xf numFmtId="0" fontId="0" fillId="28" borderId="0" xfId="0" applyFill="1"/>
    <xf numFmtId="189" fontId="0" fillId="0" borderId="0" xfId="0" applyNumberFormat="1"/>
    <xf numFmtId="0" fontId="50" fillId="0" borderId="0" xfId="0" applyFont="1"/>
    <xf numFmtId="3" fontId="50" fillId="0" borderId="0" xfId="0" applyNumberFormat="1" applyFont="1"/>
    <xf numFmtId="4" fontId="43" fillId="0" borderId="5" xfId="281" applyNumberFormat="1" applyFont="1" applyBorder="1" applyAlignment="1">
      <alignment vertical="center"/>
    </xf>
    <xf numFmtId="4" fontId="43" fillId="0" borderId="22" xfId="120" applyNumberFormat="1" applyFont="1" applyFill="1" applyBorder="1" applyAlignment="1">
      <alignment horizontal="right" vertical="center"/>
    </xf>
    <xf numFmtId="4" fontId="40" fillId="0" borderId="0" xfId="420" applyNumberFormat="1" applyFont="1" applyAlignment="1">
      <alignment vertical="center"/>
    </xf>
    <xf numFmtId="4" fontId="44" fillId="0" borderId="0" xfId="420" applyNumberFormat="1" applyFont="1" applyAlignment="1">
      <alignment vertical="center"/>
    </xf>
    <xf numFmtId="4" fontId="43" fillId="0" borderId="18" xfId="1" applyNumberFormat="1" applyFont="1" applyBorder="1" applyAlignment="1">
      <alignment vertical="center"/>
    </xf>
    <xf numFmtId="37" fontId="43" fillId="0" borderId="43" xfId="1" applyNumberFormat="1" applyFont="1" applyBorder="1" applyAlignment="1">
      <alignment horizontal="center" vertical="center" wrapText="1"/>
    </xf>
    <xf numFmtId="39" fontId="43" fillId="0" borderId="35" xfId="420" applyFont="1" applyBorder="1" applyAlignment="1">
      <alignment horizontal="center" vertical="center"/>
    </xf>
    <xf numFmtId="169" fontId="42" fillId="0" borderId="47" xfId="280" applyFont="1" applyFill="1" applyBorder="1" applyAlignment="1">
      <alignment vertical="center"/>
    </xf>
    <xf numFmtId="169" fontId="42" fillId="0" borderId="48" xfId="280" applyFont="1" applyFill="1" applyBorder="1" applyAlignment="1">
      <alignment vertical="center"/>
    </xf>
    <xf numFmtId="0" fontId="39" fillId="0" borderId="48" xfId="1" applyFont="1" applyBorder="1" applyAlignment="1">
      <alignment vertical="center"/>
    </xf>
    <xf numFmtId="0" fontId="43" fillId="0" borderId="48" xfId="1" applyFont="1" applyBorder="1" applyAlignment="1">
      <alignment vertical="center"/>
    </xf>
    <xf numFmtId="0" fontId="43" fillId="0" borderId="48" xfId="1" applyFont="1" applyBorder="1" applyAlignment="1">
      <alignment horizontal="center" vertical="center"/>
    </xf>
    <xf numFmtId="4" fontId="43" fillId="0" borderId="48" xfId="1" applyNumberFormat="1" applyFont="1" applyBorder="1" applyAlignment="1">
      <alignment vertical="center"/>
    </xf>
    <xf numFmtId="4" fontId="58" fillId="0" borderId="49" xfId="155" applyNumberFormat="1" applyFont="1" applyFill="1" applyBorder="1" applyAlignment="1">
      <alignment vertical="center"/>
    </xf>
    <xf numFmtId="4" fontId="58" fillId="0" borderId="34" xfId="155" applyNumberFormat="1" applyFont="1" applyFill="1" applyBorder="1" applyAlignment="1">
      <alignment vertical="center"/>
    </xf>
    <xf numFmtId="4" fontId="59" fillId="0" borderId="19" xfId="155" applyNumberFormat="1" applyFont="1" applyFill="1" applyBorder="1" applyAlignment="1">
      <alignment vertical="center"/>
    </xf>
    <xf numFmtId="0" fontId="43" fillId="27" borderId="56" xfId="1" applyFont="1" applyFill="1" applyBorder="1" applyAlignment="1">
      <alignment horizontal="center" vertical="center"/>
    </xf>
    <xf numFmtId="49" fontId="43" fillId="0" borderId="42" xfId="1" applyNumberFormat="1" applyFont="1" applyBorder="1" applyAlignment="1">
      <alignment horizontal="center" vertical="center"/>
    </xf>
    <xf numFmtId="0" fontId="43" fillId="27" borderId="42" xfId="1" applyFont="1" applyFill="1" applyBorder="1" applyAlignment="1">
      <alignment horizontal="left" vertical="center" wrapText="1"/>
    </xf>
    <xf numFmtId="0" fontId="43" fillId="0" borderId="42" xfId="1" applyFont="1" applyBorder="1" applyAlignment="1">
      <alignment horizontal="centerContinuous" vertical="center"/>
    </xf>
    <xf numFmtId="4" fontId="43" fillId="0" borderId="42" xfId="1" applyNumberFormat="1" applyFont="1" applyBorder="1" applyAlignment="1">
      <alignment horizontal="right" vertical="center"/>
    </xf>
    <xf numFmtId="4" fontId="43" fillId="0" borderId="52" xfId="281" applyNumberFormat="1" applyFont="1" applyBorder="1" applyAlignment="1">
      <alignment vertical="center"/>
    </xf>
    <xf numFmtId="39" fontId="42" fillId="0" borderId="35" xfId="420" applyFont="1" applyBorder="1" applyAlignment="1">
      <alignment horizontal="center" vertical="center"/>
    </xf>
    <xf numFmtId="4" fontId="49" fillId="0" borderId="0" xfId="0" applyNumberFormat="1" applyFont="1"/>
    <xf numFmtId="192" fontId="0" fillId="0" borderId="0" xfId="0" applyNumberFormat="1"/>
    <xf numFmtId="0" fontId="61" fillId="0" borderId="0" xfId="0" applyFont="1" applyAlignment="1">
      <alignment horizontal="right"/>
    </xf>
    <xf numFmtId="0" fontId="60" fillId="0" borderId="0" xfId="0" applyFont="1" applyAlignment="1">
      <alignment horizontal="center"/>
    </xf>
    <xf numFmtId="193" fontId="0" fillId="0" borderId="0" xfId="0" applyNumberFormat="1" applyAlignment="1">
      <alignment horizontal="center"/>
    </xf>
    <xf numFmtId="0" fontId="0" fillId="0" borderId="0" xfId="0" applyAlignment="1">
      <alignment horizontal="center"/>
    </xf>
    <xf numFmtId="0" fontId="60" fillId="0" borderId="0" xfId="0" applyFont="1" applyAlignment="1">
      <alignment horizontal="right" vertical="center"/>
    </xf>
    <xf numFmtId="0" fontId="60" fillId="0" borderId="0" xfId="0" applyFont="1" applyAlignment="1">
      <alignment horizontal="center" vertical="center"/>
    </xf>
    <xf numFmtId="0" fontId="60" fillId="0" borderId="0" xfId="0" applyFont="1" applyAlignment="1">
      <alignment horizontal="center" vertical="center" wrapText="1"/>
    </xf>
    <xf numFmtId="3" fontId="0" fillId="0" borderId="0" xfId="0" applyNumberFormat="1" applyAlignment="1">
      <alignment horizontal="center"/>
    </xf>
    <xf numFmtId="4" fontId="60" fillId="0" borderId="0" xfId="0" applyNumberFormat="1" applyFont="1"/>
    <xf numFmtId="0" fontId="48" fillId="0" borderId="0" xfId="0" applyFont="1"/>
    <xf numFmtId="191" fontId="0" fillId="0" borderId="0" xfId="0" applyNumberFormat="1"/>
    <xf numFmtId="11" fontId="0" fillId="0" borderId="0" xfId="498" applyNumberFormat="1" applyFont="1" applyFill="1" applyBorder="1"/>
    <xf numFmtId="190" fontId="0" fillId="0" borderId="0" xfId="487" applyNumberFormat="1" applyFont="1" applyFill="1" applyBorder="1"/>
    <xf numFmtId="0" fontId="0" fillId="0" borderId="0" xfId="0" applyAlignment="1">
      <alignment horizontal="right"/>
    </xf>
    <xf numFmtId="0" fontId="49" fillId="0" borderId="0" xfId="0" applyFont="1"/>
    <xf numFmtId="1" fontId="49" fillId="0" borderId="0" xfId="0" applyNumberFormat="1" applyFont="1" applyAlignment="1">
      <alignment horizontal="center"/>
    </xf>
    <xf numFmtId="1" fontId="49" fillId="0" borderId="0" xfId="0" applyNumberFormat="1" applyFont="1" applyAlignment="1">
      <alignment horizontal="left"/>
    </xf>
    <xf numFmtId="1" fontId="0" fillId="0" borderId="0" xfId="0" applyNumberFormat="1"/>
    <xf numFmtId="0" fontId="49" fillId="0" borderId="0" xfId="0" applyFont="1" applyAlignment="1">
      <alignment horizontal="center"/>
    </xf>
    <xf numFmtId="0" fontId="49" fillId="0" borderId="0" xfId="0" applyFont="1" applyAlignment="1">
      <alignment horizontal="left"/>
    </xf>
    <xf numFmtId="0" fontId="62" fillId="0" borderId="0" xfId="488" applyFont="1"/>
    <xf numFmtId="0" fontId="62" fillId="0" borderId="0" xfId="488" applyFont="1" applyProtection="1">
      <protection locked="0"/>
    </xf>
    <xf numFmtId="0" fontId="2" fillId="0" borderId="20" xfId="488" applyFont="1" applyBorder="1" applyProtection="1">
      <protection locked="0"/>
    </xf>
    <xf numFmtId="0" fontId="2" fillId="0" borderId="21" xfId="488" applyFont="1" applyBorder="1" applyProtection="1">
      <protection locked="0"/>
    </xf>
    <xf numFmtId="0" fontId="2" fillId="0" borderId="27" xfId="488" applyFont="1" applyBorder="1" applyProtection="1">
      <protection locked="0"/>
    </xf>
    <xf numFmtId="0" fontId="62" fillId="0" borderId="0" xfId="488" applyFont="1" applyAlignment="1" applyProtection="1">
      <alignment vertical="center"/>
      <protection locked="0"/>
    </xf>
    <xf numFmtId="0" fontId="24" fillId="0" borderId="23" xfId="488" applyFont="1" applyBorder="1" applyAlignment="1">
      <alignment horizontal="left" vertical="center"/>
    </xf>
    <xf numFmtId="0" fontId="24" fillId="0" borderId="25" xfId="488" applyFont="1" applyBorder="1" applyAlignment="1" applyProtection="1">
      <alignment horizontal="left" vertical="center"/>
      <protection locked="0"/>
    </xf>
    <xf numFmtId="0" fontId="24" fillId="0" borderId="0" xfId="488" applyFont="1" applyBorder="1" applyAlignment="1" applyProtection="1">
      <alignment horizontal="right" vertical="center"/>
      <protection locked="0"/>
    </xf>
    <xf numFmtId="0" fontId="2" fillId="0" borderId="25" xfId="488" applyFont="1" applyBorder="1" applyAlignment="1" applyProtection="1">
      <alignment vertical="center"/>
      <protection locked="0"/>
    </xf>
    <xf numFmtId="0" fontId="2" fillId="0" borderId="0" xfId="488" applyFont="1" applyBorder="1" applyAlignment="1" applyProtection="1">
      <alignment vertical="center"/>
      <protection locked="0"/>
    </xf>
    <xf numFmtId="0" fontId="2" fillId="0" borderId="24" xfId="488" applyFont="1" applyBorder="1" applyAlignment="1" applyProtection="1">
      <alignment vertical="center"/>
      <protection locked="0"/>
    </xf>
    <xf numFmtId="0" fontId="62" fillId="0" borderId="0" xfId="488" applyFont="1" applyAlignment="1">
      <alignment vertical="center"/>
    </xf>
    <xf numFmtId="0" fontId="24" fillId="0" borderId="23" xfId="488" applyFont="1" applyBorder="1" applyAlignment="1">
      <alignment horizontal="left"/>
    </xf>
    <xf numFmtId="0" fontId="24" fillId="0" borderId="0" xfId="488" applyFont="1" applyBorder="1" applyAlignment="1" applyProtection="1">
      <alignment vertical="center"/>
      <protection locked="0"/>
    </xf>
    <xf numFmtId="0" fontId="2" fillId="0" borderId="25" xfId="488" applyFont="1" applyBorder="1" applyAlignment="1" applyProtection="1">
      <alignment horizontal="center" vertical="center"/>
      <protection locked="0"/>
    </xf>
    <xf numFmtId="0" fontId="24" fillId="0" borderId="23" xfId="488" applyFont="1" applyBorder="1" applyAlignment="1">
      <alignment vertical="center"/>
    </xf>
    <xf numFmtId="0" fontId="2" fillId="0" borderId="69" xfId="488" applyFont="1" applyBorder="1" applyAlignment="1" applyProtection="1">
      <alignment horizontal="center" vertical="center"/>
      <protection locked="0"/>
    </xf>
    <xf numFmtId="0" fontId="2" fillId="0" borderId="0" xfId="488" applyFont="1" applyBorder="1" applyAlignment="1" applyProtection="1">
      <alignment horizontal="center" vertical="center"/>
      <protection locked="0"/>
    </xf>
    <xf numFmtId="0" fontId="2" fillId="0" borderId="24" xfId="488" applyFont="1" applyBorder="1" applyAlignment="1" applyProtection="1">
      <alignment horizontal="center" vertical="center"/>
      <protection locked="0"/>
    </xf>
    <xf numFmtId="0" fontId="24" fillId="0" borderId="25" xfId="488" applyFont="1" applyBorder="1" applyAlignment="1" applyProtection="1">
      <alignment vertical="center"/>
      <protection locked="0"/>
    </xf>
    <xf numFmtId="0" fontId="24" fillId="0" borderId="0" xfId="488" applyFont="1" applyBorder="1" applyAlignment="1" applyProtection="1">
      <alignment horizontal="center" vertical="center"/>
      <protection locked="0"/>
    </xf>
    <xf numFmtId="0" fontId="2" fillId="0" borderId="26" xfId="488" applyFont="1" applyBorder="1" applyAlignment="1" applyProtection="1">
      <alignment horizontal="center" vertical="center"/>
      <protection locked="0"/>
    </xf>
    <xf numFmtId="0" fontId="24" fillId="29" borderId="0" xfId="488" applyFont="1" applyFill="1" applyBorder="1" applyAlignment="1">
      <alignment horizontal="center" vertical="center"/>
    </xf>
    <xf numFmtId="0" fontId="2" fillId="29" borderId="25" xfId="488" applyFont="1" applyFill="1" applyBorder="1" applyAlignment="1" applyProtection="1">
      <alignment horizontal="center" vertical="center"/>
      <protection locked="0"/>
    </xf>
    <xf numFmtId="0" fontId="24" fillId="29" borderId="0" xfId="488" applyFont="1" applyFill="1" applyBorder="1" applyAlignment="1" applyProtection="1">
      <alignment horizontal="center" vertical="center"/>
      <protection locked="0"/>
    </xf>
    <xf numFmtId="0" fontId="54" fillId="29" borderId="24" xfId="488" applyFont="1" applyFill="1" applyBorder="1" applyAlignment="1" applyProtection="1">
      <alignment horizontal="left" vertical="center"/>
      <protection locked="0"/>
    </xf>
    <xf numFmtId="0" fontId="2" fillId="0" borderId="25" xfId="488" applyFont="1" applyBorder="1" applyAlignment="1" applyProtection="1">
      <alignment horizontal="left" vertical="center"/>
      <protection locked="0"/>
    </xf>
    <xf numFmtId="0" fontId="68" fillId="0" borderId="0" xfId="488" applyFont="1" applyBorder="1" applyAlignment="1" applyProtection="1">
      <alignment horizontal="center" vertical="center"/>
      <protection locked="0"/>
    </xf>
    <xf numFmtId="0" fontId="22" fillId="0" borderId="0" xfId="488" applyFont="1" applyBorder="1" applyAlignment="1" applyProtection="1">
      <alignment horizontal="center" vertical="center"/>
      <protection locked="0"/>
    </xf>
    <xf numFmtId="0" fontId="22" fillId="0" borderId="0" xfId="488" applyFont="1" applyBorder="1" applyAlignment="1" applyProtection="1">
      <alignment horizontal="left" vertical="center"/>
      <protection locked="0"/>
    </xf>
    <xf numFmtId="0" fontId="2" fillId="0" borderId="23" xfId="488" applyFont="1" applyBorder="1" applyProtection="1">
      <protection locked="0"/>
    </xf>
    <xf numFmtId="0" fontId="2" fillId="0" borderId="0" xfId="488" applyFont="1" applyBorder="1" applyProtection="1">
      <protection locked="0"/>
    </xf>
    <xf numFmtId="0" fontId="2" fillId="0" borderId="24" xfId="488" applyFont="1" applyBorder="1" applyProtection="1">
      <protection locked="0"/>
    </xf>
    <xf numFmtId="0" fontId="2" fillId="29" borderId="23" xfId="488" applyFont="1" applyFill="1" applyBorder="1"/>
    <xf numFmtId="0" fontId="2" fillId="29" borderId="0" xfId="488" applyFont="1" applyFill="1" applyBorder="1"/>
    <xf numFmtId="0" fontId="2" fillId="29" borderId="24" xfId="488" applyFont="1" applyFill="1" applyBorder="1"/>
    <xf numFmtId="0" fontId="51" fillId="30" borderId="23" xfId="488" applyFont="1" applyFill="1" applyBorder="1"/>
    <xf numFmtId="0" fontId="51" fillId="30" borderId="0" xfId="488" applyFont="1" applyFill="1" applyBorder="1"/>
    <xf numFmtId="0" fontId="51" fillId="30" borderId="24" xfId="488" applyFont="1" applyFill="1" applyBorder="1"/>
    <xf numFmtId="0" fontId="56" fillId="31" borderId="23" xfId="488" applyFont="1" applyFill="1" applyBorder="1"/>
    <xf numFmtId="0" fontId="51" fillId="31" borderId="0" xfId="488" applyFont="1" applyFill="1" applyBorder="1"/>
    <xf numFmtId="0" fontId="51" fillId="31" borderId="24" xfId="488" applyFont="1" applyFill="1" applyBorder="1"/>
    <xf numFmtId="0" fontId="2" fillId="0" borderId="56" xfId="488" applyFont="1" applyBorder="1" applyAlignment="1" applyProtection="1">
      <alignment horizontal="center" vertical="center" wrapText="1"/>
      <protection locked="0"/>
    </xf>
    <xf numFmtId="0" fontId="55" fillId="0" borderId="42" xfId="488" applyFont="1" applyBorder="1" applyAlignment="1" applyProtection="1">
      <alignment horizontal="center" vertical="center" wrapText="1"/>
      <protection locked="0"/>
    </xf>
    <xf numFmtId="194" fontId="2" fillId="0" borderId="52" xfId="488" applyNumberFormat="1" applyFont="1" applyBorder="1" applyAlignment="1">
      <alignment horizontal="right" vertical="center" wrapText="1"/>
    </xf>
    <xf numFmtId="0" fontId="2" fillId="0" borderId="58" xfId="488" applyFont="1" applyBorder="1" applyAlignment="1" applyProtection="1">
      <alignment horizontal="center" vertical="center" wrapText="1"/>
      <protection locked="0"/>
    </xf>
    <xf numFmtId="0" fontId="55" fillId="0" borderId="78" xfId="488" applyFont="1" applyBorder="1" applyAlignment="1" applyProtection="1">
      <alignment horizontal="center" vertical="center" wrapText="1"/>
      <protection locked="0"/>
    </xf>
    <xf numFmtId="0" fontId="2" fillId="0" borderId="58" xfId="492" applyBorder="1" applyAlignment="1" applyProtection="1">
      <alignment horizontal="center" vertical="center" wrapText="1"/>
      <protection locked="0"/>
    </xf>
    <xf numFmtId="0" fontId="2" fillId="0" borderId="73" xfId="488" applyFont="1" applyBorder="1" applyAlignment="1" applyProtection="1">
      <alignment horizontal="center" vertical="center"/>
      <protection locked="0"/>
    </xf>
    <xf numFmtId="0" fontId="2" fillId="0" borderId="74" xfId="488" applyFont="1" applyBorder="1" applyAlignment="1" applyProtection="1">
      <alignment horizontal="center" vertical="center" wrapText="1"/>
      <protection locked="0"/>
    </xf>
    <xf numFmtId="194" fontId="2" fillId="29" borderId="54" xfId="488" applyNumberFormat="1" applyFont="1" applyFill="1" applyBorder="1" applyAlignment="1">
      <alignment horizontal="right" vertical="center"/>
    </xf>
    <xf numFmtId="0" fontId="24" fillId="29" borderId="23" xfId="488" applyFont="1" applyFill="1" applyBorder="1"/>
    <xf numFmtId="0" fontId="51" fillId="31" borderId="23" xfId="488" applyFont="1" applyFill="1" applyBorder="1" applyAlignment="1">
      <alignment vertical="center" wrapText="1"/>
    </xf>
    <xf numFmtId="0" fontId="51" fillId="31" borderId="0" xfId="488" applyFont="1" applyFill="1" applyBorder="1" applyAlignment="1">
      <alignment vertical="center" wrapText="1"/>
    </xf>
    <xf numFmtId="0" fontId="51" fillId="31" borderId="24" xfId="488" applyFont="1" applyFill="1" applyBorder="1" applyAlignment="1">
      <alignment vertical="center" wrapText="1"/>
    </xf>
    <xf numFmtId="0" fontId="2" fillId="0" borderId="42" xfId="488" applyFont="1" applyBorder="1" applyAlignment="1" applyProtection="1">
      <alignment horizontal="center" vertical="center" wrapText="1"/>
      <protection locked="0"/>
    </xf>
    <xf numFmtId="180" fontId="2" fillId="0" borderId="42" xfId="488" applyNumberFormat="1" applyFont="1" applyBorder="1" applyAlignment="1" applyProtection="1">
      <alignment horizontal="center" vertical="center" wrapText="1"/>
      <protection locked="0"/>
    </xf>
    <xf numFmtId="0" fontId="2" fillId="0" borderId="78" xfId="488" applyFont="1" applyBorder="1" applyAlignment="1" applyProtection="1">
      <alignment horizontal="center" vertical="center" wrapText="1"/>
      <protection locked="0"/>
    </xf>
    <xf numFmtId="180" fontId="2" fillId="0" borderId="78" xfId="488" applyNumberFormat="1" applyFont="1" applyBorder="1" applyAlignment="1" applyProtection="1">
      <alignment horizontal="center" vertical="center" wrapText="1"/>
      <protection locked="0"/>
    </xf>
    <xf numFmtId="0" fontId="2" fillId="0" borderId="73" xfId="488" applyFont="1" applyBorder="1" applyAlignment="1" applyProtection="1">
      <alignment horizontal="center" vertical="center" wrapText="1"/>
      <protection locked="0"/>
    </xf>
    <xf numFmtId="180" fontId="2" fillId="0" borderId="74" xfId="488" applyNumberFormat="1" applyFont="1" applyBorder="1" applyAlignment="1" applyProtection="1">
      <alignment horizontal="center" vertical="center" wrapText="1"/>
      <protection locked="0"/>
    </xf>
    <xf numFmtId="194" fontId="2" fillId="0" borderId="59" xfId="488" applyNumberFormat="1" applyFont="1" applyBorder="1" applyAlignment="1">
      <alignment horizontal="right" vertical="center" wrapText="1"/>
    </xf>
    <xf numFmtId="194" fontId="2" fillId="29" borderId="32" xfId="488" applyNumberFormat="1" applyFont="1" applyFill="1" applyBorder="1" applyAlignment="1">
      <alignment horizontal="right" vertical="center"/>
    </xf>
    <xf numFmtId="0" fontId="51" fillId="0" borderId="23" xfId="488" applyFont="1" applyBorder="1" applyAlignment="1">
      <alignment vertical="center" wrapText="1"/>
    </xf>
    <xf numFmtId="0" fontId="51" fillId="0" borderId="0" xfId="488" applyFont="1" applyBorder="1" applyAlignment="1">
      <alignment vertical="center" wrapText="1"/>
    </xf>
    <xf numFmtId="0" fontId="51" fillId="0" borderId="24" xfId="488" applyFont="1" applyBorder="1" applyAlignment="1">
      <alignment vertical="center" wrapText="1"/>
    </xf>
    <xf numFmtId="0" fontId="2" fillId="0" borderId="56" xfId="492" applyBorder="1" applyAlignment="1" applyProtection="1">
      <alignment horizontal="center" vertical="center"/>
      <protection locked="0"/>
    </xf>
    <xf numFmtId="0" fontId="2" fillId="0" borderId="42" xfId="488" applyFont="1" applyBorder="1" applyAlignment="1" applyProtection="1">
      <alignment horizontal="center" vertical="center"/>
      <protection locked="0"/>
    </xf>
    <xf numFmtId="180" fontId="2" fillId="0" borderId="42" xfId="488" applyNumberFormat="1" applyFont="1" applyBorder="1" applyAlignment="1" applyProtection="1">
      <alignment horizontal="center" vertical="center"/>
      <protection locked="0"/>
    </xf>
    <xf numFmtId="194" fontId="2" fillId="0" borderId="52" xfId="488" applyNumberFormat="1" applyFont="1" applyBorder="1" applyAlignment="1">
      <alignment horizontal="right" vertical="center"/>
    </xf>
    <xf numFmtId="0" fontId="2" fillId="0" borderId="58" xfId="492" applyBorder="1" applyAlignment="1" applyProtection="1">
      <alignment horizontal="center" vertical="center"/>
      <protection locked="0"/>
    </xf>
    <xf numFmtId="0" fontId="2" fillId="0" borderId="78" xfId="488" applyFont="1" applyBorder="1" applyAlignment="1" applyProtection="1">
      <alignment horizontal="center" vertical="center"/>
      <protection locked="0"/>
    </xf>
    <xf numFmtId="180" fontId="2" fillId="0" borderId="78" xfId="488" applyNumberFormat="1" applyFont="1" applyBorder="1" applyAlignment="1" applyProtection="1">
      <alignment horizontal="center" vertical="center"/>
      <protection locked="0"/>
    </xf>
    <xf numFmtId="194" fontId="2" fillId="0" borderId="78" xfId="488" applyNumberFormat="1" applyFont="1" applyBorder="1" applyAlignment="1" applyProtection="1">
      <alignment horizontal="right" vertical="center"/>
      <protection locked="0"/>
    </xf>
    <xf numFmtId="0" fontId="2" fillId="0" borderId="74" xfId="488" applyFont="1" applyBorder="1" applyAlignment="1" applyProtection="1">
      <alignment horizontal="center" vertical="center"/>
      <protection locked="0"/>
    </xf>
    <xf numFmtId="180" fontId="2" fillId="0" borderId="74" xfId="488" applyNumberFormat="1" applyFont="1" applyBorder="1" applyAlignment="1" applyProtection="1">
      <alignment horizontal="center" vertical="center"/>
      <protection locked="0"/>
    </xf>
    <xf numFmtId="194" fontId="2" fillId="0" borderId="74" xfId="488" applyNumberFormat="1" applyFont="1" applyBorder="1" applyAlignment="1" applyProtection="1">
      <alignment horizontal="right" vertical="center"/>
      <protection locked="0"/>
    </xf>
    <xf numFmtId="194" fontId="2" fillId="0" borderId="59" xfId="488" applyNumberFormat="1" applyFont="1" applyBorder="1" applyAlignment="1">
      <alignment horizontal="right" vertical="center"/>
    </xf>
    <xf numFmtId="0" fontId="51" fillId="28" borderId="23" xfId="488" applyFont="1" applyFill="1" applyBorder="1" applyAlignment="1">
      <alignment vertical="center"/>
    </xf>
    <xf numFmtId="0" fontId="51" fillId="28" borderId="0" xfId="488" applyFont="1" applyFill="1" applyBorder="1" applyAlignment="1">
      <alignment vertical="center"/>
    </xf>
    <xf numFmtId="0" fontId="51" fillId="28" borderId="24" xfId="488" applyFont="1" applyFill="1" applyBorder="1" applyAlignment="1">
      <alignment vertical="center"/>
    </xf>
    <xf numFmtId="0" fontId="2" fillId="0" borderId="56" xfId="488" applyFont="1" applyBorder="1" applyAlignment="1" applyProtection="1">
      <alignment horizontal="center" vertical="center"/>
      <protection locked="0"/>
    </xf>
    <xf numFmtId="194" fontId="2" fillId="0" borderId="42" xfId="488" applyNumberFormat="1" applyFont="1" applyBorder="1" applyAlignment="1" applyProtection="1">
      <alignment horizontal="right" vertical="center"/>
      <protection locked="0"/>
    </xf>
    <xf numFmtId="1" fontId="2" fillId="0" borderId="42" xfId="496" applyNumberFormat="1" applyFont="1" applyFill="1" applyBorder="1" applyAlignment="1" applyProtection="1">
      <alignment horizontal="center" vertical="center"/>
      <protection locked="0"/>
    </xf>
    <xf numFmtId="194" fontId="2" fillId="0" borderId="42" xfId="494" applyNumberFormat="1" applyFont="1" applyFill="1" applyBorder="1" applyAlignment="1" applyProtection="1">
      <alignment horizontal="right" vertical="center"/>
      <protection locked="0"/>
    </xf>
    <xf numFmtId="194" fontId="2" fillId="0" borderId="52" xfId="492" applyNumberFormat="1" applyBorder="1" applyAlignment="1" applyProtection="1">
      <alignment horizontal="right" vertical="center"/>
      <protection locked="0"/>
    </xf>
    <xf numFmtId="0" fontId="70" fillId="0" borderId="0" xfId="500" applyFont="1"/>
    <xf numFmtId="0" fontId="2" fillId="0" borderId="58" xfId="488" applyFont="1" applyBorder="1" applyAlignment="1" applyProtection="1">
      <alignment horizontal="center" vertical="center"/>
      <protection locked="0"/>
    </xf>
    <xf numFmtId="1" fontId="2" fillId="0" borderId="78" xfId="496" applyNumberFormat="1" applyFont="1" applyFill="1" applyBorder="1" applyAlignment="1" applyProtection="1">
      <alignment horizontal="center" vertical="center"/>
      <protection locked="0"/>
    </xf>
    <xf numFmtId="194" fontId="2" fillId="0" borderId="78" xfId="494" applyNumberFormat="1" applyFont="1" applyFill="1" applyBorder="1" applyAlignment="1" applyProtection="1">
      <alignment horizontal="right" vertical="center"/>
      <protection locked="0"/>
    </xf>
    <xf numFmtId="194" fontId="2" fillId="0" borderId="84" xfId="492" applyNumberFormat="1" applyBorder="1" applyAlignment="1" applyProtection="1">
      <alignment horizontal="right" vertical="center"/>
      <protection locked="0"/>
    </xf>
    <xf numFmtId="194" fontId="2" fillId="0" borderId="78" xfId="492" applyNumberFormat="1" applyBorder="1" applyAlignment="1" applyProtection="1">
      <alignment horizontal="right" vertical="center"/>
      <protection locked="0"/>
    </xf>
    <xf numFmtId="0" fontId="2" fillId="29" borderId="73" xfId="488" applyFont="1" applyFill="1" applyBorder="1" applyAlignment="1" applyProtection="1">
      <alignment horizontal="center" vertical="center"/>
      <protection locked="0"/>
    </xf>
    <xf numFmtId="194" fontId="2" fillId="29" borderId="74" xfId="488" applyNumberFormat="1" applyFont="1" applyFill="1" applyBorder="1" applyAlignment="1" applyProtection="1">
      <alignment horizontal="right" vertical="center"/>
      <protection locked="0"/>
    </xf>
    <xf numFmtId="1" fontId="2" fillId="29" borderId="74" xfId="488" applyNumberFormat="1" applyFont="1" applyFill="1" applyBorder="1" applyAlignment="1" applyProtection="1">
      <alignment horizontal="center" vertical="center"/>
      <protection locked="0"/>
    </xf>
    <xf numFmtId="194" fontId="2" fillId="29" borderId="75" xfId="488" applyNumberFormat="1" applyFont="1" applyFill="1" applyBorder="1" applyAlignment="1" applyProtection="1">
      <alignment horizontal="right" vertical="center"/>
      <protection locked="0"/>
    </xf>
    <xf numFmtId="194" fontId="2" fillId="0" borderId="32" xfId="492" applyNumberFormat="1" applyBorder="1" applyAlignment="1">
      <alignment horizontal="right" vertical="center"/>
    </xf>
    <xf numFmtId="0" fontId="2" fillId="31" borderId="23" xfId="488" applyFont="1" applyFill="1" applyBorder="1"/>
    <xf numFmtId="0" fontId="2" fillId="31" borderId="0" xfId="488" applyFont="1" applyFill="1" applyBorder="1"/>
    <xf numFmtId="0" fontId="2" fillId="31" borderId="24" xfId="488" applyFont="1" applyFill="1" applyBorder="1"/>
    <xf numFmtId="195" fontId="57" fillId="29" borderId="32" xfId="488" applyNumberFormat="1" applyFont="1" applyFill="1" applyBorder="1" applyAlignment="1">
      <alignment horizontal="center" vertical="center" wrapText="1"/>
    </xf>
    <xf numFmtId="0" fontId="2" fillId="0" borderId="25" xfId="488" applyFont="1" applyBorder="1" applyProtection="1">
      <protection locked="0"/>
    </xf>
    <xf numFmtId="0" fontId="24" fillId="0" borderId="47" xfId="488" applyFont="1" applyBorder="1" applyProtection="1">
      <protection locked="0"/>
    </xf>
    <xf numFmtId="0" fontId="2" fillId="0" borderId="48" xfId="488" applyFont="1" applyBorder="1" applyProtection="1">
      <protection locked="0"/>
    </xf>
    <xf numFmtId="0" fontId="2" fillId="0" borderId="49" xfId="488" applyFont="1" applyBorder="1" applyProtection="1">
      <protection locked="0"/>
    </xf>
    <xf numFmtId="0" fontId="2" fillId="0" borderId="76" xfId="488" applyFont="1" applyBorder="1" applyAlignment="1" applyProtection="1">
      <protection locked="0"/>
    </xf>
    <xf numFmtId="0" fontId="2" fillId="0" borderId="69" xfId="488" applyFont="1" applyBorder="1" applyAlignment="1" applyProtection="1">
      <protection locked="0"/>
    </xf>
    <xf numFmtId="0" fontId="2" fillId="0" borderId="77" xfId="488" applyFont="1" applyBorder="1" applyAlignment="1" applyProtection="1">
      <protection locked="0"/>
    </xf>
    <xf numFmtId="0" fontId="2" fillId="0" borderId="86" xfId="488" applyFont="1" applyBorder="1" applyAlignment="1" applyProtection="1">
      <protection locked="0"/>
    </xf>
    <xf numFmtId="0" fontId="2" fillId="0" borderId="83" xfId="488" applyFont="1" applyBorder="1" applyAlignment="1" applyProtection="1">
      <protection locked="0"/>
    </xf>
    <xf numFmtId="0" fontId="2" fillId="0" borderId="87" xfId="488" applyFont="1" applyBorder="1" applyAlignment="1" applyProtection="1">
      <protection locked="0"/>
    </xf>
    <xf numFmtId="0" fontId="2" fillId="0" borderId="23" xfId="488" applyFont="1" applyBorder="1" applyAlignment="1"/>
    <xf numFmtId="0" fontId="2" fillId="0" borderId="0" xfId="488" applyFont="1" applyBorder="1" applyAlignment="1"/>
    <xf numFmtId="0" fontId="2" fillId="0" borderId="24" xfId="488" applyFont="1" applyBorder="1" applyAlignment="1"/>
    <xf numFmtId="0" fontId="2" fillId="0" borderId="0" xfId="488" applyFont="1" applyBorder="1" applyAlignment="1">
      <alignment horizontal="center"/>
    </xf>
    <xf numFmtId="0" fontId="2" fillId="0" borderId="24" xfId="488" applyFont="1" applyBorder="1" applyAlignment="1">
      <alignment horizontal="center"/>
    </xf>
    <xf numFmtId="0" fontId="24" fillId="0" borderId="23" xfId="488" applyFont="1" applyBorder="1" applyAlignment="1">
      <alignment horizontal="justify" vertical="center" wrapText="1"/>
    </xf>
    <xf numFmtId="0" fontId="24" fillId="0" borderId="0" xfId="488" applyFont="1" applyBorder="1" applyAlignment="1">
      <alignment horizontal="justify" vertical="center" wrapText="1"/>
    </xf>
    <xf numFmtId="0" fontId="24" fillId="0" borderId="24" xfId="488" applyFont="1" applyBorder="1" applyAlignment="1">
      <alignment horizontal="justify" vertical="center" wrapText="1"/>
    </xf>
    <xf numFmtId="0" fontId="24" fillId="0" borderId="23" xfId="488" applyFont="1" applyBorder="1" applyAlignment="1" applyProtection="1">
      <alignment horizontal="justify" vertical="center" wrapText="1"/>
      <protection locked="0"/>
    </xf>
    <xf numFmtId="0" fontId="24" fillId="0" borderId="0" xfId="488" applyFont="1" applyBorder="1" applyAlignment="1" applyProtection="1">
      <alignment horizontal="justify" vertical="center" wrapText="1"/>
      <protection locked="0"/>
    </xf>
    <xf numFmtId="0" fontId="24" fillId="0" borderId="24" xfId="488" applyFont="1" applyBorder="1" applyAlignment="1" applyProtection="1">
      <alignment horizontal="justify" vertical="center" wrapText="1"/>
      <protection locked="0"/>
    </xf>
    <xf numFmtId="0" fontId="24" fillId="0" borderId="23" xfId="488" applyFont="1" applyBorder="1" applyAlignment="1" applyProtection="1">
      <alignment horizontal="left"/>
      <protection locked="0"/>
    </xf>
    <xf numFmtId="0" fontId="2" fillId="0" borderId="0" xfId="488" applyFont="1" applyBorder="1" applyAlignment="1" applyProtection="1">
      <alignment horizontal="center"/>
      <protection locked="0"/>
    </xf>
    <xf numFmtId="0" fontId="2" fillId="0" borderId="24" xfId="488" applyFont="1" applyBorder="1" applyAlignment="1" applyProtection="1">
      <alignment horizontal="center"/>
      <protection locked="0"/>
    </xf>
    <xf numFmtId="0" fontId="2" fillId="0" borderId="62" xfId="488" applyFont="1" applyBorder="1" applyProtection="1">
      <protection locked="0"/>
    </xf>
    <xf numFmtId="0" fontId="2" fillId="0" borderId="0" xfId="488" applyFont="1" applyBorder="1" applyAlignment="1" applyProtection="1">
      <alignment horizontal="left"/>
      <protection locked="0"/>
    </xf>
    <xf numFmtId="0" fontId="2" fillId="0" borderId="23" xfId="488" applyFont="1" applyBorder="1" applyAlignment="1" applyProtection="1">
      <alignment horizontal="left"/>
      <protection locked="0"/>
    </xf>
    <xf numFmtId="0" fontId="2" fillId="0" borderId="64" xfId="488" applyFont="1" applyBorder="1" applyAlignment="1" applyProtection="1">
      <alignment horizontal="left"/>
      <protection locked="0"/>
    </xf>
    <xf numFmtId="0" fontId="2" fillId="0" borderId="64" xfId="488" applyFont="1" applyBorder="1" applyProtection="1">
      <protection locked="0"/>
    </xf>
    <xf numFmtId="0" fontId="2" fillId="0" borderId="64" xfId="488" applyFont="1" applyBorder="1" applyAlignment="1" applyProtection="1">
      <protection locked="0"/>
    </xf>
    <xf numFmtId="0" fontId="2" fillId="0" borderId="65" xfId="488" applyFont="1" applyBorder="1" applyAlignment="1" applyProtection="1">
      <protection locked="0"/>
    </xf>
    <xf numFmtId="4" fontId="43" fillId="0" borderId="42" xfId="1" applyNumberFormat="1" applyFont="1" applyBorder="1" applyAlignment="1">
      <alignment horizontal="center" vertical="center"/>
    </xf>
    <xf numFmtId="4" fontId="43" fillId="0" borderId="22" xfId="1" applyNumberFormat="1" applyFont="1" applyBorder="1" applyAlignment="1">
      <alignment horizontal="center" vertical="center" wrapText="1"/>
    </xf>
    <xf numFmtId="0" fontId="2" fillId="28" borderId="37" xfId="499" applyFont="1" applyFill="1" applyBorder="1" applyAlignment="1">
      <alignment horizontal="center"/>
    </xf>
    <xf numFmtId="0" fontId="24" fillId="28" borderId="38" xfId="499" applyFont="1" applyFill="1" applyBorder="1" applyAlignment="1">
      <alignment horizontal="center"/>
    </xf>
    <xf numFmtId="0" fontId="2" fillId="28" borderId="38" xfId="499" applyFont="1" applyFill="1" applyBorder="1" applyAlignment="1">
      <alignment vertical="center"/>
    </xf>
    <xf numFmtId="0" fontId="2" fillId="28" borderId="39" xfId="499" applyFont="1" applyFill="1" applyBorder="1" applyAlignment="1">
      <alignment vertical="center"/>
    </xf>
    <xf numFmtId="0" fontId="2" fillId="28" borderId="20" xfId="499" applyFont="1" applyFill="1" applyBorder="1" applyAlignment="1" applyProtection="1">
      <alignment horizontal="center"/>
      <protection locked="0"/>
    </xf>
    <xf numFmtId="0" fontId="24" fillId="28" borderId="21" xfId="499" applyFont="1" applyFill="1" applyBorder="1" applyAlignment="1" applyProtection="1">
      <alignment horizontal="center"/>
      <protection locked="0"/>
    </xf>
    <xf numFmtId="0" fontId="2" fillId="28" borderId="21" xfId="499" applyFont="1" applyFill="1" applyBorder="1" applyAlignment="1" applyProtection="1">
      <alignment horizontal="center"/>
      <protection locked="0"/>
    </xf>
    <xf numFmtId="0" fontId="2" fillId="28" borderId="29" xfId="499" applyFont="1" applyFill="1" applyBorder="1" applyAlignment="1" applyProtection="1">
      <alignment horizontal="center" vertical="center"/>
      <protection locked="0"/>
    </xf>
    <xf numFmtId="0" fontId="2" fillId="28" borderId="30" xfId="499" applyFont="1" applyFill="1" applyBorder="1" applyAlignment="1" applyProtection="1">
      <alignment horizontal="center" vertical="center"/>
      <protection locked="0"/>
    </xf>
    <xf numFmtId="0" fontId="2" fillId="28" borderId="23" xfId="499" applyFont="1" applyFill="1" applyBorder="1" applyAlignment="1" applyProtection="1">
      <alignment horizontal="center"/>
      <protection locked="0"/>
    </xf>
    <xf numFmtId="0" fontId="24" fillId="28" borderId="0" xfId="499" applyFont="1" applyFill="1" applyAlignment="1" applyProtection="1">
      <alignment horizontal="center"/>
      <protection locked="0"/>
    </xf>
    <xf numFmtId="0" fontId="2" fillId="28" borderId="0" xfId="499" applyFont="1" applyFill="1" applyAlignment="1" applyProtection="1">
      <alignment horizontal="right" vertical="center"/>
      <protection locked="0"/>
    </xf>
    <xf numFmtId="0" fontId="22" fillId="28" borderId="0" xfId="499" applyFont="1" applyFill="1" applyAlignment="1" applyProtection="1">
      <alignment horizontal="center" vertical="center"/>
      <protection locked="0"/>
    </xf>
    <xf numFmtId="0" fontId="22" fillId="28" borderId="24" xfId="499" applyFont="1" applyFill="1" applyBorder="1" applyAlignment="1" applyProtection="1">
      <alignment horizontal="center" vertical="center"/>
      <protection locked="0"/>
    </xf>
    <xf numFmtId="0" fontId="64" fillId="28" borderId="0" xfId="499" applyFont="1" applyFill="1" applyAlignment="1" applyProtection="1">
      <alignment horizontal="left" vertical="top"/>
      <protection locked="0"/>
    </xf>
    <xf numFmtId="0" fontId="24" fillId="28" borderId="0" xfId="499" applyFont="1" applyFill="1" applyAlignment="1" applyProtection="1">
      <alignment vertical="center"/>
      <protection locked="0"/>
    </xf>
    <xf numFmtId="0" fontId="24" fillId="28" borderId="23" xfId="499" applyFont="1" applyFill="1" applyBorder="1" applyAlignment="1" applyProtection="1">
      <alignment horizontal="left" vertical="center"/>
      <protection locked="0"/>
    </xf>
    <xf numFmtId="0" fontId="24" fillId="28" borderId="0" xfId="499" applyFont="1" applyFill="1" applyAlignment="1" applyProtection="1">
      <alignment horizontal="left" vertical="center"/>
      <protection locked="0"/>
    </xf>
    <xf numFmtId="0" fontId="66" fillId="28" borderId="0" xfId="499" applyFont="1" applyFill="1" applyAlignment="1" applyProtection="1">
      <alignment horizontal="left" vertical="center"/>
      <protection locked="0"/>
    </xf>
    <xf numFmtId="0" fontId="65" fillId="28" borderId="0" xfId="499" applyFont="1" applyFill="1" applyAlignment="1" applyProtection="1">
      <alignment horizontal="center"/>
      <protection locked="0"/>
    </xf>
    <xf numFmtId="0" fontId="66" fillId="28" borderId="0" xfId="499" applyFont="1" applyFill="1" applyAlignment="1" applyProtection="1">
      <alignment horizontal="left"/>
      <protection locked="0"/>
    </xf>
    <xf numFmtId="0" fontId="67" fillId="28" borderId="0" xfId="499" applyFont="1" applyFill="1" applyAlignment="1" applyProtection="1">
      <alignment horizontal="left"/>
      <protection locked="0"/>
    </xf>
    <xf numFmtId="0" fontId="2" fillId="28" borderId="24" xfId="499" applyFont="1" applyFill="1" applyBorder="1" applyAlignment="1" applyProtection="1">
      <alignment horizontal="center" vertical="center"/>
      <protection locked="0"/>
    </xf>
    <xf numFmtId="0" fontId="24" fillId="28" borderId="23" xfId="499" applyFont="1" applyFill="1" applyBorder="1" applyAlignment="1" applyProtection="1">
      <alignment horizontal="left"/>
      <protection locked="0"/>
    </xf>
    <xf numFmtId="0" fontId="2" fillId="28" borderId="0" xfId="499" applyFont="1" applyFill="1" applyAlignment="1" applyProtection="1">
      <alignment horizontal="right"/>
      <protection locked="0"/>
    </xf>
    <xf numFmtId="0" fontId="2" fillId="28" borderId="25" xfId="499" applyFont="1" applyFill="1" applyBorder="1" applyAlignment="1" applyProtection="1">
      <alignment horizontal="center"/>
      <protection locked="0"/>
    </xf>
    <xf numFmtId="0" fontId="2" fillId="28" borderId="0" xfId="499" applyFont="1" applyFill="1" applyProtection="1">
      <protection locked="0"/>
    </xf>
    <xf numFmtId="0" fontId="24" fillId="28" borderId="0" xfId="499" applyFont="1" applyFill="1" applyAlignment="1" applyProtection="1">
      <alignment horizontal="right"/>
      <protection locked="0"/>
    </xf>
    <xf numFmtId="0" fontId="2" fillId="28" borderId="25" xfId="499" applyFont="1" applyFill="1" applyBorder="1" applyAlignment="1" applyProtection="1">
      <alignment horizontal="right"/>
      <protection locked="0"/>
    </xf>
    <xf numFmtId="0" fontId="2" fillId="28" borderId="24" xfId="499" applyFont="1" applyFill="1" applyBorder="1" applyAlignment="1" applyProtection="1">
      <alignment horizontal="center"/>
      <protection locked="0"/>
    </xf>
    <xf numFmtId="0" fontId="2" fillId="28" borderId="88" xfId="499" applyFont="1" applyFill="1" applyBorder="1" applyAlignment="1" applyProtection="1">
      <alignment horizontal="left"/>
      <protection locked="0"/>
    </xf>
    <xf numFmtId="0" fontId="2" fillId="28" borderId="64" xfId="499" applyFont="1" applyFill="1" applyBorder="1" applyAlignment="1" applyProtection="1">
      <alignment horizontal="right"/>
      <protection locked="0"/>
    </xf>
    <xf numFmtId="0" fontId="2" fillId="28" borderId="64" xfId="499" applyFont="1" applyFill="1" applyBorder="1" applyAlignment="1" applyProtection="1">
      <alignment horizontal="center"/>
      <protection locked="0"/>
    </xf>
    <xf numFmtId="0" fontId="56" fillId="33" borderId="40" xfId="488" applyFont="1" applyFill="1" applyBorder="1" applyAlignment="1">
      <alignment horizontal="center" vertical="center"/>
    </xf>
    <xf numFmtId="0" fontId="56" fillId="33" borderId="30" xfId="488" applyFont="1" applyFill="1" applyBorder="1" applyAlignment="1">
      <alignment horizontal="center" vertical="center"/>
    </xf>
    <xf numFmtId="0" fontId="56" fillId="31" borderId="73" xfId="488" applyFont="1" applyFill="1" applyBorder="1" applyAlignment="1">
      <alignment horizontal="center" vertical="center" wrapText="1"/>
    </xf>
    <xf numFmtId="0" fontId="56" fillId="31" borderId="75" xfId="488" applyFont="1" applyFill="1" applyBorder="1" applyAlignment="1" applyProtection="1">
      <alignment horizontal="center" vertical="center" wrapText="1"/>
      <protection locked="0"/>
    </xf>
    <xf numFmtId="0" fontId="56" fillId="33" borderId="40" xfId="488" applyFont="1" applyFill="1" applyBorder="1" applyAlignment="1">
      <alignment horizontal="center" vertical="center" wrapText="1"/>
    </xf>
    <xf numFmtId="0" fontId="56" fillId="33" borderId="29" xfId="488" applyFont="1" applyFill="1" applyBorder="1" applyAlignment="1">
      <alignment horizontal="center" vertical="center" wrapText="1"/>
    </xf>
    <xf numFmtId="0" fontId="56" fillId="33" borderId="30" xfId="488" applyFont="1" applyFill="1" applyBorder="1" applyAlignment="1">
      <alignment horizontal="center" vertical="center" wrapText="1"/>
    </xf>
    <xf numFmtId="44" fontId="2" fillId="0" borderId="42" xfId="488" applyNumberFormat="1" applyFont="1" applyBorder="1" applyAlignment="1" applyProtection="1">
      <alignment horizontal="right" vertical="center" wrapText="1"/>
      <protection locked="0"/>
    </xf>
    <xf numFmtId="44" fontId="2" fillId="0" borderId="52" xfId="488" applyNumberFormat="1" applyFont="1" applyBorder="1" applyAlignment="1">
      <alignment horizontal="right" vertical="center" wrapText="1"/>
    </xf>
    <xf numFmtId="44" fontId="2" fillId="0" borderId="78" xfId="488" applyNumberFormat="1" applyFont="1" applyBorder="1" applyAlignment="1" applyProtection="1">
      <alignment horizontal="right" vertical="center" wrapText="1"/>
      <protection locked="0"/>
    </xf>
    <xf numFmtId="0" fontId="2" fillId="0" borderId="74" xfId="488" applyNumberFormat="1" applyFont="1" applyBorder="1" applyAlignment="1" applyProtection="1">
      <alignment horizontal="right" vertical="center"/>
      <protection locked="0"/>
    </xf>
    <xf numFmtId="44" fontId="2" fillId="0" borderId="75" xfId="492" applyNumberFormat="1" applyBorder="1" applyAlignment="1">
      <alignment horizontal="right" vertical="center"/>
    </xf>
    <xf numFmtId="0" fontId="24" fillId="33" borderId="48" xfId="488" applyFont="1" applyFill="1" applyBorder="1" applyAlignment="1">
      <alignment horizontal="center" vertical="center"/>
    </xf>
    <xf numFmtId="0" fontId="24" fillId="33" borderId="50" xfId="488" applyFont="1" applyFill="1" applyBorder="1" applyAlignment="1">
      <alignment horizontal="center" vertical="center" wrapText="1"/>
    </xf>
    <xf numFmtId="169" fontId="24" fillId="31" borderId="69" xfId="497" applyFont="1" applyFill="1" applyBorder="1" applyProtection="1"/>
    <xf numFmtId="9" fontId="24" fillId="31" borderId="80" xfId="493" applyFont="1" applyFill="1" applyBorder="1" applyProtection="1"/>
    <xf numFmtId="9" fontId="2" fillId="28" borderId="80" xfId="492" applyNumberFormat="1" applyFill="1" applyBorder="1" applyAlignment="1" applyProtection="1">
      <alignment horizontal="center" vertical="center"/>
      <protection locked="0"/>
    </xf>
    <xf numFmtId="0" fontId="56" fillId="31" borderId="85" xfId="488" applyFont="1" applyFill="1" applyBorder="1" applyAlignment="1"/>
    <xf numFmtId="0" fontId="56" fillId="31" borderId="62" xfId="488" applyFont="1" applyFill="1" applyBorder="1" applyAlignment="1"/>
    <xf numFmtId="0" fontId="56" fillId="31" borderId="86" xfId="488" applyFont="1" applyFill="1" applyBorder="1" applyAlignment="1"/>
    <xf numFmtId="0" fontId="56" fillId="31" borderId="83" xfId="488" applyFont="1" applyFill="1" applyBorder="1" applyAlignment="1"/>
    <xf numFmtId="169" fontId="24" fillId="31" borderId="83" xfId="497" applyFont="1" applyFill="1" applyBorder="1" applyProtection="1"/>
    <xf numFmtId="9" fontId="24" fillId="31" borderId="82" xfId="493" applyFont="1" applyFill="1" applyBorder="1" applyProtection="1"/>
    <xf numFmtId="9" fontId="2" fillId="28" borderId="74" xfId="492" applyNumberFormat="1" applyFill="1" applyBorder="1" applyAlignment="1" applyProtection="1">
      <alignment horizontal="center" vertical="center"/>
      <protection locked="0"/>
    </xf>
    <xf numFmtId="0" fontId="2" fillId="0" borderId="88" xfId="488" applyFont="1" applyBorder="1" applyAlignment="1" applyProtection="1">
      <alignment horizontal="left"/>
      <protection locked="0"/>
    </xf>
    <xf numFmtId="39" fontId="42" fillId="0" borderId="41" xfId="420" applyFont="1" applyBorder="1" applyAlignment="1">
      <alignment horizontal="center" vertical="center"/>
    </xf>
    <xf numFmtId="39" fontId="42" fillId="0" borderId="31" xfId="420" applyFont="1" applyBorder="1" applyAlignment="1">
      <alignment horizontal="center" vertical="center"/>
    </xf>
    <xf numFmtId="39" fontId="42" fillId="0" borderId="29" xfId="420" applyFont="1" applyBorder="1" applyAlignment="1">
      <alignment horizontal="center" vertical="center" wrapText="1"/>
    </xf>
    <xf numFmtId="39" fontId="42" fillId="0" borderId="35" xfId="420" applyFont="1" applyBorder="1" applyAlignment="1">
      <alignment horizontal="center" vertical="center" wrapText="1"/>
    </xf>
    <xf numFmtId="39" fontId="47" fillId="0" borderId="0" xfId="420" applyFont="1" applyAlignment="1">
      <alignment horizontal="center" vertical="center"/>
    </xf>
    <xf numFmtId="39" fontId="42" fillId="0" borderId="29" xfId="420" applyFont="1" applyBorder="1" applyAlignment="1">
      <alignment horizontal="center" vertical="center"/>
    </xf>
    <xf numFmtId="39" fontId="39" fillId="28" borderId="0" xfId="420" applyFont="1" applyFill="1" applyAlignment="1">
      <alignment horizontal="center" vertical="center"/>
    </xf>
    <xf numFmtId="39" fontId="43" fillId="0" borderId="29" xfId="420" applyFont="1" applyBorder="1" applyAlignment="1">
      <alignment horizontal="center" vertical="center" wrapText="1"/>
    </xf>
    <xf numFmtId="39" fontId="43" fillId="0" borderId="35" xfId="420" applyFont="1" applyBorder="1" applyAlignment="1">
      <alignment horizontal="center" vertical="center" wrapText="1"/>
    </xf>
    <xf numFmtId="39" fontId="47" fillId="0" borderId="0" xfId="420" applyFont="1" applyAlignment="1">
      <alignment horizontal="center" vertical="center" wrapText="1"/>
    </xf>
    <xf numFmtId="39" fontId="39" fillId="0" borderId="0" xfId="420" applyFont="1" applyAlignment="1">
      <alignment horizontal="center" vertical="center" wrapText="1"/>
    </xf>
    <xf numFmtId="39" fontId="41" fillId="0" borderId="0" xfId="420" applyFont="1" applyAlignment="1">
      <alignment horizontal="center" vertical="center"/>
    </xf>
    <xf numFmtId="39" fontId="43" fillId="0" borderId="30" xfId="420" applyFont="1" applyBorder="1" applyAlignment="1">
      <alignment horizontal="center" vertical="center" wrapText="1"/>
    </xf>
    <xf numFmtId="39" fontId="43" fillId="0" borderId="36" xfId="420" applyFont="1" applyBorder="1" applyAlignment="1">
      <alignment horizontal="center" vertical="center" wrapText="1"/>
    </xf>
    <xf numFmtId="39" fontId="42" fillId="0" borderId="40" xfId="420" applyFont="1" applyBorder="1" applyAlignment="1">
      <alignment horizontal="center" vertical="center"/>
    </xf>
    <xf numFmtId="39" fontId="42" fillId="0" borderId="55" xfId="420" applyFont="1" applyBorder="1" applyAlignment="1">
      <alignment horizontal="center" vertical="center"/>
    </xf>
    <xf numFmtId="0" fontId="65" fillId="28" borderId="23" xfId="499" applyFont="1" applyFill="1" applyBorder="1" applyAlignment="1" applyProtection="1">
      <alignment horizontal="left" vertical="center"/>
      <protection locked="0"/>
    </xf>
    <xf numFmtId="0" fontId="65" fillId="28" borderId="0" xfId="499" applyFont="1" applyFill="1" applyAlignment="1" applyProtection="1">
      <alignment horizontal="left" vertical="center"/>
      <protection locked="0"/>
    </xf>
    <xf numFmtId="0" fontId="24" fillId="28" borderId="23" xfId="499" applyFont="1" applyFill="1" applyBorder="1" applyAlignment="1" applyProtection="1">
      <alignment horizontal="left" vertical="center"/>
      <protection locked="0"/>
    </xf>
    <xf numFmtId="0" fontId="24" fillId="28" borderId="0" xfId="499" applyFont="1" applyFill="1" applyAlignment="1" applyProtection="1">
      <alignment horizontal="left" vertical="center"/>
      <protection locked="0"/>
    </xf>
    <xf numFmtId="0" fontId="24" fillId="28" borderId="0" xfId="499" applyFont="1" applyFill="1" applyAlignment="1" applyProtection="1">
      <alignment horizontal="center" vertical="center"/>
      <protection locked="0"/>
    </xf>
    <xf numFmtId="0" fontId="2" fillId="28" borderId="25" xfId="499" applyFont="1" applyFill="1" applyBorder="1" applyAlignment="1" applyProtection="1">
      <alignment horizontal="center"/>
      <protection locked="0"/>
    </xf>
    <xf numFmtId="0" fontId="2" fillId="28" borderId="64" xfId="499" applyFont="1" applyFill="1" applyBorder="1" applyAlignment="1" applyProtection="1">
      <alignment horizontal="center"/>
      <protection locked="0"/>
    </xf>
    <xf numFmtId="0" fontId="2" fillId="28" borderId="65" xfId="499" applyFont="1" applyFill="1" applyBorder="1" applyAlignment="1" applyProtection="1">
      <alignment horizontal="center"/>
      <protection locked="0"/>
    </xf>
    <xf numFmtId="0" fontId="63" fillId="31" borderId="60" xfId="489" applyFont="1" applyFill="1" applyBorder="1" applyAlignment="1">
      <alignment horizontal="center" vertical="center"/>
    </xf>
    <xf numFmtId="0" fontId="63" fillId="31" borderId="66" xfId="489" applyFont="1" applyFill="1" applyBorder="1" applyAlignment="1">
      <alignment horizontal="center" vertical="center"/>
    </xf>
    <xf numFmtId="0" fontId="63" fillId="31" borderId="63" xfId="489" applyFont="1" applyFill="1" applyBorder="1" applyAlignment="1">
      <alignment horizontal="center" vertical="center"/>
    </xf>
    <xf numFmtId="0" fontId="63" fillId="31" borderId="67" xfId="489" applyFont="1" applyFill="1" applyBorder="1" applyAlignment="1">
      <alignment horizontal="center" vertical="center"/>
    </xf>
    <xf numFmtId="0" fontId="24" fillId="31" borderId="64" xfId="499" applyFont="1" applyFill="1" applyBorder="1" applyAlignment="1">
      <alignment horizontal="center"/>
    </xf>
    <xf numFmtId="0" fontId="24" fillId="31" borderId="65" xfId="499" applyFont="1" applyFill="1" applyBorder="1" applyAlignment="1">
      <alignment horizontal="center"/>
    </xf>
    <xf numFmtId="0" fontId="24" fillId="28" borderId="21" xfId="499" applyFont="1" applyFill="1" applyBorder="1" applyAlignment="1" applyProtection="1">
      <alignment horizontal="center"/>
      <protection locked="0"/>
    </xf>
    <xf numFmtId="0" fontId="24" fillId="28" borderId="0" xfId="499" applyFont="1" applyFill="1" applyAlignment="1" applyProtection="1">
      <alignment horizontal="center"/>
      <protection locked="0"/>
    </xf>
    <xf numFmtId="0" fontId="24" fillId="28" borderId="0" xfId="499" applyFont="1" applyFill="1" applyAlignment="1" applyProtection="1">
      <alignment horizontal="center" vertical="top"/>
      <protection locked="0"/>
    </xf>
    <xf numFmtId="0" fontId="65" fillId="28" borderId="0" xfId="499" applyFont="1" applyFill="1" applyAlignment="1" applyProtection="1">
      <alignment horizontal="center" vertical="top"/>
      <protection locked="0"/>
    </xf>
    <xf numFmtId="0" fontId="2" fillId="28" borderId="20" xfId="499" applyFont="1" applyFill="1" applyBorder="1" applyAlignment="1">
      <alignment horizontal="center"/>
    </xf>
    <xf numFmtId="0" fontId="2" fillId="28" borderId="23" xfId="499" applyFont="1" applyFill="1" applyBorder="1" applyAlignment="1">
      <alignment horizontal="center"/>
    </xf>
    <xf numFmtId="0" fontId="2" fillId="28" borderId="88" xfId="499" applyFont="1" applyFill="1" applyBorder="1" applyAlignment="1">
      <alignment horizontal="center"/>
    </xf>
    <xf numFmtId="0" fontId="56" fillId="31" borderId="21" xfId="499" applyFont="1" applyFill="1" applyBorder="1" applyAlignment="1">
      <alignment horizontal="center"/>
    </xf>
    <xf numFmtId="0" fontId="56" fillId="31" borderId="27" xfId="499" applyFont="1" applyFill="1" applyBorder="1" applyAlignment="1">
      <alignment horizontal="center"/>
    </xf>
    <xf numFmtId="0" fontId="63" fillId="31" borderId="40" xfId="489" applyFont="1" applyFill="1" applyBorder="1" applyAlignment="1">
      <alignment horizontal="center" vertical="center"/>
    </xf>
    <xf numFmtId="0" fontId="63" fillId="31" borderId="58" xfId="489" applyFont="1" applyFill="1" applyBorder="1" applyAlignment="1">
      <alignment horizontal="center" vertical="center"/>
    </xf>
    <xf numFmtId="0" fontId="63" fillId="31" borderId="44" xfId="489" applyFont="1" applyFill="1" applyBorder="1" applyAlignment="1">
      <alignment horizontal="center" vertical="center"/>
    </xf>
    <xf numFmtId="0" fontId="63" fillId="31" borderId="21" xfId="489" applyFont="1" applyFill="1" applyBorder="1" applyAlignment="1">
      <alignment horizontal="center" vertical="center"/>
    </xf>
    <xf numFmtId="0" fontId="63" fillId="31" borderId="45" xfId="489" applyFont="1" applyFill="1" applyBorder="1" applyAlignment="1">
      <alignment horizontal="center" vertical="center"/>
    </xf>
    <xf numFmtId="0" fontId="63" fillId="31" borderId="25" xfId="489" applyFont="1" applyFill="1" applyBorder="1" applyAlignment="1">
      <alignment horizontal="center" vertical="center"/>
    </xf>
    <xf numFmtId="0" fontId="2" fillId="31" borderId="57" xfId="489" applyFont="1" applyFill="1" applyBorder="1" applyAlignment="1">
      <alignment horizontal="center" vertical="center"/>
    </xf>
    <xf numFmtId="0" fontId="2" fillId="31" borderId="59" xfId="489" applyFont="1" applyFill="1" applyBorder="1" applyAlignment="1">
      <alignment horizontal="center" vertical="center"/>
    </xf>
    <xf numFmtId="0" fontId="2" fillId="31" borderId="68" xfId="489" applyFont="1" applyFill="1" applyBorder="1" applyAlignment="1">
      <alignment horizontal="center" vertical="center"/>
    </xf>
    <xf numFmtId="0" fontId="57" fillId="31" borderId="0" xfId="499" applyFont="1" applyFill="1" applyAlignment="1">
      <alignment horizontal="center"/>
    </xf>
    <xf numFmtId="0" fontId="57" fillId="31" borderId="24" xfId="499" applyFont="1" applyFill="1" applyBorder="1" applyAlignment="1">
      <alignment horizontal="center"/>
    </xf>
    <xf numFmtId="0" fontId="24" fillId="31" borderId="0" xfId="499" applyFont="1" applyFill="1" applyAlignment="1">
      <alignment horizontal="center" vertical="center"/>
    </xf>
    <xf numFmtId="0" fontId="24" fillId="31" borderId="24" xfId="499" applyFont="1" applyFill="1" applyBorder="1" applyAlignment="1">
      <alignment horizontal="center" vertical="center"/>
    </xf>
    <xf numFmtId="0" fontId="63" fillId="31" borderId="56" xfId="499" applyFont="1" applyFill="1" applyBorder="1" applyAlignment="1">
      <alignment horizontal="center" vertical="center"/>
    </xf>
    <xf numFmtId="0" fontId="63" fillId="31" borderId="61" xfId="489" applyFont="1" applyFill="1" applyBorder="1" applyAlignment="1">
      <alignment horizontal="center" vertical="center"/>
    </xf>
    <xf numFmtId="0" fontId="63" fillId="31" borderId="62" xfId="489" applyFont="1" applyFill="1" applyBorder="1" applyAlignment="1">
      <alignment horizontal="center" vertical="center"/>
    </xf>
    <xf numFmtId="0" fontId="56" fillId="32" borderId="70" xfId="488" applyFont="1" applyFill="1" applyBorder="1" applyAlignment="1">
      <alignment horizontal="center" vertical="center" wrapText="1"/>
    </xf>
    <xf numFmtId="0" fontId="56" fillId="32" borderId="71" xfId="488" applyFont="1" applyFill="1" applyBorder="1" applyAlignment="1">
      <alignment horizontal="center" vertical="center" wrapText="1"/>
    </xf>
    <xf numFmtId="0" fontId="56" fillId="32" borderId="72" xfId="488" applyFont="1" applyFill="1" applyBorder="1" applyAlignment="1">
      <alignment horizontal="center" vertical="center" wrapText="1"/>
    </xf>
    <xf numFmtId="0" fontId="56" fillId="33" borderId="29" xfId="488" applyFont="1" applyFill="1" applyBorder="1" applyAlignment="1">
      <alignment horizontal="center" vertical="center" wrapText="1"/>
    </xf>
    <xf numFmtId="0" fontId="56" fillId="32" borderId="29" xfId="488" applyFont="1" applyFill="1" applyBorder="1" applyAlignment="1">
      <alignment horizontal="center" vertical="center" wrapText="1"/>
    </xf>
    <xf numFmtId="0" fontId="56" fillId="33" borderId="29" xfId="488" applyFont="1" applyFill="1" applyBorder="1" applyAlignment="1">
      <alignment horizontal="center" vertical="center"/>
    </xf>
    <xf numFmtId="0" fontId="62" fillId="0" borderId="0" xfId="488" applyFont="1" applyAlignment="1">
      <alignment horizontal="left" vertical="center" wrapText="1"/>
    </xf>
    <xf numFmtId="0" fontId="56" fillId="31" borderId="74" xfId="488" applyFont="1" applyFill="1" applyBorder="1" applyAlignment="1">
      <alignment horizontal="center" vertical="center" wrapText="1"/>
    </xf>
    <xf numFmtId="0" fontId="56" fillId="33" borderId="76" xfId="488" applyFont="1" applyFill="1" applyBorder="1" applyAlignment="1">
      <alignment horizontal="left" vertical="center"/>
    </xf>
    <xf numFmtId="0" fontId="56" fillId="33" borderId="69" xfId="488" applyFont="1" applyFill="1" applyBorder="1" applyAlignment="1">
      <alignment horizontal="left" vertical="center"/>
    </xf>
    <xf numFmtId="0" fontId="56" fillId="33" borderId="77" xfId="488" applyFont="1" applyFill="1" applyBorder="1" applyAlignment="1">
      <alignment horizontal="left" vertical="center"/>
    </xf>
    <xf numFmtId="0" fontId="2" fillId="0" borderId="78" xfId="488" applyFont="1" applyBorder="1" applyAlignment="1" applyProtection="1">
      <alignment horizontal="left" vertical="center" wrapText="1"/>
      <protection locked="0"/>
    </xf>
    <xf numFmtId="196" fontId="2" fillId="0" borderId="78" xfId="488" applyNumberFormat="1" applyFont="1" applyBorder="1" applyAlignment="1" applyProtection="1">
      <alignment horizontal="center" vertical="center" wrapText="1"/>
      <protection locked="0"/>
    </xf>
    <xf numFmtId="0" fontId="2" fillId="0" borderId="42" xfId="488" applyFont="1" applyBorder="1" applyAlignment="1" applyProtection="1">
      <alignment horizontal="left" vertical="center" wrapText="1"/>
      <protection locked="0"/>
    </xf>
    <xf numFmtId="196" fontId="2" fillId="0" borderId="42" xfId="488" applyNumberFormat="1" applyFont="1" applyBorder="1" applyAlignment="1" applyProtection="1">
      <alignment horizontal="center" vertical="center" wrapText="1"/>
      <protection locked="0"/>
    </xf>
    <xf numFmtId="0" fontId="24" fillId="29" borderId="88" xfId="488" applyFont="1" applyFill="1" applyBorder="1" applyAlignment="1">
      <alignment horizontal="right"/>
    </xf>
    <xf numFmtId="0" fontId="24" fillId="29" borderId="64" xfId="488" applyFont="1" applyFill="1" applyBorder="1" applyAlignment="1">
      <alignment horizontal="right"/>
    </xf>
    <xf numFmtId="0" fontId="24" fillId="29" borderId="65" xfId="488" applyFont="1" applyFill="1" applyBorder="1" applyAlignment="1">
      <alignment horizontal="right"/>
    </xf>
    <xf numFmtId="0" fontId="56" fillId="33" borderId="76" xfId="488" applyFont="1" applyFill="1" applyBorder="1" applyAlignment="1">
      <alignment horizontal="left" vertical="center" wrapText="1"/>
    </xf>
    <xf numFmtId="0" fontId="56" fillId="33" borderId="69" xfId="488" applyFont="1" applyFill="1" applyBorder="1" applyAlignment="1">
      <alignment horizontal="left" vertical="center" wrapText="1"/>
    </xf>
    <xf numFmtId="0" fontId="56" fillId="33" borderId="77" xfId="488" applyFont="1" applyFill="1" applyBorder="1" applyAlignment="1">
      <alignment horizontal="left" vertical="center" wrapText="1"/>
    </xf>
    <xf numFmtId="194" fontId="2" fillId="0" borderId="45" xfId="494" applyNumberFormat="1" applyFont="1" applyFill="1" applyBorder="1" applyAlignment="1" applyProtection="1">
      <alignment horizontal="right" vertical="center" wrapText="1"/>
      <protection locked="0"/>
    </xf>
    <xf numFmtId="194" fontId="2" fillId="0" borderId="46" xfId="494" applyNumberFormat="1" applyFont="1" applyFill="1" applyBorder="1" applyAlignment="1" applyProtection="1">
      <alignment horizontal="right" vertical="center" wrapText="1"/>
      <protection locked="0"/>
    </xf>
    <xf numFmtId="0" fontId="2" fillId="0" borderId="74" xfId="492" applyBorder="1" applyAlignment="1" applyProtection="1">
      <alignment horizontal="left" vertical="center" wrapText="1"/>
      <protection locked="0"/>
    </xf>
    <xf numFmtId="10" fontId="2" fillId="0" borderId="74" xfId="493" applyNumberFormat="1" applyFont="1" applyFill="1" applyBorder="1" applyAlignment="1" applyProtection="1">
      <alignment horizontal="center" vertical="center"/>
      <protection locked="0"/>
    </xf>
    <xf numFmtId="194" fontId="2" fillId="0" borderId="79" xfId="494" applyNumberFormat="1" applyFont="1" applyFill="1" applyBorder="1" applyAlignment="1" applyProtection="1">
      <alignment horizontal="right" vertical="center" wrapText="1"/>
      <protection locked="0"/>
    </xf>
    <xf numFmtId="194" fontId="2" fillId="0" borderId="80" xfId="494" applyNumberFormat="1" applyFont="1" applyFill="1" applyBorder="1" applyAlignment="1" applyProtection="1">
      <alignment horizontal="right" vertical="center" wrapText="1"/>
      <protection locked="0"/>
    </xf>
    <xf numFmtId="194" fontId="2" fillId="0" borderId="79" xfId="488" applyNumberFormat="1" applyFont="1" applyBorder="1" applyAlignment="1" applyProtection="1">
      <alignment horizontal="right" vertical="center" wrapText="1"/>
      <protection locked="0"/>
    </xf>
    <xf numFmtId="194" fontId="2" fillId="0" borderId="80" xfId="488" applyNumberFormat="1" applyFont="1" applyBorder="1" applyAlignment="1" applyProtection="1">
      <alignment horizontal="right" vertical="center" wrapText="1"/>
      <protection locked="0"/>
    </xf>
    <xf numFmtId="0" fontId="2" fillId="0" borderId="45" xfId="492" applyBorder="1" applyAlignment="1" applyProtection="1">
      <alignment horizontal="left" vertical="center" wrapText="1"/>
      <protection locked="0"/>
    </xf>
    <xf numFmtId="0" fontId="2" fillId="0" borderId="25" xfId="492" applyBorder="1" applyAlignment="1" applyProtection="1">
      <alignment horizontal="left" vertical="center" wrapText="1"/>
      <protection locked="0"/>
    </xf>
    <xf numFmtId="0" fontId="2" fillId="0" borderId="46" xfId="492" applyBorder="1" applyAlignment="1" applyProtection="1">
      <alignment horizontal="left" vertical="center" wrapText="1"/>
      <protection locked="0"/>
    </xf>
    <xf numFmtId="0" fontId="2" fillId="0" borderId="79" xfId="492" applyBorder="1" applyAlignment="1" applyProtection="1">
      <alignment horizontal="left" vertical="center" wrapText="1"/>
      <protection locked="0"/>
    </xf>
    <xf numFmtId="0" fontId="2" fillId="0" borderId="69" xfId="492" applyBorder="1" applyAlignment="1" applyProtection="1">
      <alignment horizontal="left" vertical="center" wrapText="1"/>
      <protection locked="0"/>
    </xf>
    <xf numFmtId="0" fontId="2" fillId="0" borderId="80" xfId="492" applyBorder="1" applyAlignment="1" applyProtection="1">
      <alignment horizontal="left" vertical="center" wrapText="1"/>
      <protection locked="0"/>
    </xf>
    <xf numFmtId="0" fontId="2" fillId="0" borderId="81" xfId="488" applyFont="1" applyBorder="1" applyAlignment="1" applyProtection="1">
      <alignment horizontal="left" vertical="center" wrapText="1"/>
      <protection locked="0"/>
    </xf>
    <xf numFmtId="0" fontId="2" fillId="0" borderId="83" xfId="488" applyFont="1" applyBorder="1" applyAlignment="1" applyProtection="1">
      <alignment horizontal="left" vertical="center" wrapText="1"/>
      <protection locked="0"/>
    </xf>
    <xf numFmtId="0" fontId="2" fillId="0" borderId="82" xfId="488" applyFont="1" applyBorder="1" applyAlignment="1" applyProtection="1">
      <alignment horizontal="left" vertical="center" wrapText="1"/>
      <protection locked="0"/>
    </xf>
    <xf numFmtId="0" fontId="2" fillId="0" borderId="74" xfId="488" applyFont="1" applyBorder="1" applyAlignment="1" applyProtection="1">
      <alignment horizontal="left" vertical="center" wrapText="1"/>
      <protection locked="0"/>
    </xf>
    <xf numFmtId="194" fontId="2" fillId="0" borderId="81" xfId="488" applyNumberFormat="1" applyFont="1" applyBorder="1" applyAlignment="1" applyProtection="1">
      <alignment horizontal="right" vertical="center" wrapText="1"/>
      <protection locked="0"/>
    </xf>
    <xf numFmtId="194" fontId="2" fillId="0" borderId="82" xfId="488" applyNumberFormat="1" applyFont="1" applyBorder="1" applyAlignment="1" applyProtection="1">
      <alignment horizontal="right" vertical="center" wrapText="1"/>
      <protection locked="0"/>
    </xf>
    <xf numFmtId="0" fontId="2" fillId="0" borderId="79" xfId="488" applyFont="1" applyBorder="1" applyAlignment="1" applyProtection="1">
      <alignment horizontal="left" vertical="center" wrapText="1"/>
      <protection locked="0"/>
    </xf>
    <xf numFmtId="0" fontId="2" fillId="0" borderId="69" xfId="488" applyFont="1" applyBorder="1" applyAlignment="1" applyProtection="1">
      <alignment horizontal="left" vertical="center" wrapText="1"/>
      <protection locked="0"/>
    </xf>
    <xf numFmtId="0" fontId="2" fillId="0" borderId="80" xfId="488" applyFont="1" applyBorder="1" applyAlignment="1" applyProtection="1">
      <alignment horizontal="left" vertical="center" wrapText="1"/>
      <protection locked="0"/>
    </xf>
    <xf numFmtId="4" fontId="2" fillId="0" borderId="45" xfId="488" applyNumberFormat="1" applyFont="1" applyBorder="1" applyAlignment="1" applyProtection="1">
      <alignment horizontal="center" vertical="center"/>
      <protection locked="0"/>
    </xf>
    <xf numFmtId="4" fontId="2" fillId="0" borderId="46" xfId="488" applyNumberFormat="1" applyFont="1" applyBorder="1" applyAlignment="1" applyProtection="1">
      <alignment horizontal="center" vertical="center"/>
      <protection locked="0"/>
    </xf>
    <xf numFmtId="180" fontId="2" fillId="0" borderId="79" xfId="488" applyNumberFormat="1" applyFont="1" applyBorder="1" applyAlignment="1" applyProtection="1">
      <alignment horizontal="center" vertical="center"/>
      <protection locked="0"/>
    </xf>
    <xf numFmtId="180" fontId="2" fillId="0" borderId="80" xfId="488" applyNumberFormat="1" applyFont="1" applyBorder="1" applyAlignment="1" applyProtection="1">
      <alignment horizontal="center" vertical="center"/>
      <protection locked="0"/>
    </xf>
    <xf numFmtId="0" fontId="2" fillId="0" borderId="45" xfId="488" applyFont="1" applyBorder="1" applyAlignment="1" applyProtection="1">
      <alignment horizontal="left" vertical="center" wrapText="1"/>
      <protection locked="0"/>
    </xf>
    <xf numFmtId="0" fontId="2" fillId="0" borderId="25" xfId="488" applyFont="1" applyBorder="1" applyAlignment="1" applyProtection="1">
      <alignment horizontal="left" vertical="center" wrapText="1"/>
      <protection locked="0"/>
    </xf>
    <xf numFmtId="0" fontId="2" fillId="29" borderId="81" xfId="488" applyFont="1" applyFill="1" applyBorder="1" applyAlignment="1" applyProtection="1">
      <alignment horizontal="left" vertical="center" wrapText="1"/>
      <protection locked="0"/>
    </xf>
    <xf numFmtId="0" fontId="2" fillId="29" borderId="83" xfId="488" applyFont="1" applyFill="1" applyBorder="1" applyAlignment="1" applyProtection="1">
      <alignment horizontal="left" vertical="center" wrapText="1"/>
      <protection locked="0"/>
    </xf>
    <xf numFmtId="0" fontId="2" fillId="29" borderId="82" xfId="488" applyFont="1" applyFill="1" applyBorder="1" applyAlignment="1" applyProtection="1">
      <alignment horizontal="left" vertical="center" wrapText="1"/>
      <protection locked="0"/>
    </xf>
    <xf numFmtId="180" fontId="2" fillId="29" borderId="81" xfId="488" applyNumberFormat="1" applyFont="1" applyFill="1" applyBorder="1" applyAlignment="1" applyProtection="1">
      <alignment horizontal="center" vertical="center"/>
      <protection locked="0"/>
    </xf>
    <xf numFmtId="180" fontId="2" fillId="29" borderId="82" xfId="488" applyNumberFormat="1" applyFont="1" applyFill="1" applyBorder="1" applyAlignment="1" applyProtection="1">
      <alignment horizontal="center" vertical="center"/>
      <protection locked="0"/>
    </xf>
    <xf numFmtId="0" fontId="24" fillId="0" borderId="23" xfId="488" applyFont="1" applyBorder="1" applyAlignment="1">
      <alignment horizontal="left" wrapText="1"/>
    </xf>
    <xf numFmtId="0" fontId="24" fillId="0" borderId="0" xfId="488" applyFont="1" applyBorder="1" applyAlignment="1">
      <alignment horizontal="left" wrapText="1"/>
    </xf>
    <xf numFmtId="0" fontId="24" fillId="0" borderId="24" xfId="488" applyFont="1" applyBorder="1" applyAlignment="1">
      <alignment horizontal="left" wrapText="1"/>
    </xf>
    <xf numFmtId="194" fontId="2" fillId="28" borderId="79" xfId="497" applyNumberFormat="1" applyFont="1" applyFill="1" applyBorder="1" applyAlignment="1" applyProtection="1">
      <alignment horizontal="center" vertical="center"/>
    </xf>
    <xf numFmtId="194" fontId="2" fillId="28" borderId="69" xfId="497" applyNumberFormat="1" applyFont="1" applyFill="1" applyBorder="1" applyAlignment="1" applyProtection="1">
      <alignment horizontal="center" vertical="center"/>
    </xf>
    <xf numFmtId="194" fontId="2" fillId="28" borderId="77" xfId="497" applyNumberFormat="1" applyFont="1" applyFill="1" applyBorder="1" applyAlignment="1" applyProtection="1">
      <alignment horizontal="center" vertical="center"/>
    </xf>
    <xf numFmtId="194" fontId="2" fillId="28" borderId="81" xfId="497" applyNumberFormat="1" applyFont="1" applyFill="1" applyBorder="1" applyAlignment="1" applyProtection="1">
      <alignment horizontal="center" vertical="center"/>
    </xf>
    <xf numFmtId="194" fontId="2" fillId="28" borderId="83" xfId="497" applyNumberFormat="1" applyFont="1" applyFill="1" applyBorder="1" applyAlignment="1" applyProtection="1">
      <alignment horizontal="center" vertical="center"/>
    </xf>
    <xf numFmtId="194" fontId="2" fillId="28" borderId="87" xfId="497" applyNumberFormat="1" applyFont="1" applyFill="1" applyBorder="1" applyAlignment="1" applyProtection="1">
      <alignment horizontal="center" vertical="center"/>
    </xf>
    <xf numFmtId="0" fontId="24" fillId="29" borderId="37" xfId="488" applyFont="1" applyFill="1" applyBorder="1" applyAlignment="1">
      <alignment horizontal="right" vertical="center"/>
    </xf>
    <xf numFmtId="0" fontId="24" fillId="29" borderId="38" xfId="488" applyFont="1" applyFill="1" applyBorder="1" applyAlignment="1">
      <alignment horizontal="right" vertical="center"/>
    </xf>
    <xf numFmtId="0" fontId="24" fillId="29" borderId="39" xfId="488" applyFont="1" applyFill="1" applyBorder="1" applyAlignment="1">
      <alignment horizontal="right" vertical="center"/>
    </xf>
    <xf numFmtId="0" fontId="24" fillId="33" borderId="37" xfId="488" applyFont="1" applyFill="1" applyBorder="1" applyAlignment="1">
      <alignment horizontal="right" vertical="center" wrapText="1"/>
    </xf>
    <xf numFmtId="0" fontId="24" fillId="33" borderId="38" xfId="488" applyFont="1" applyFill="1" applyBorder="1" applyAlignment="1">
      <alignment horizontal="right" vertical="center" wrapText="1"/>
    </xf>
    <xf numFmtId="0" fontId="24" fillId="33" borderId="39" xfId="488" applyFont="1" applyFill="1" applyBorder="1" applyAlignment="1">
      <alignment horizontal="right" vertical="center" wrapText="1"/>
    </xf>
    <xf numFmtId="0" fontId="2" fillId="0" borderId="23" xfId="488" applyFont="1" applyBorder="1" applyAlignment="1">
      <alignment horizontal="justify" vertical="center"/>
    </xf>
    <xf numFmtId="0" fontId="2" fillId="0" borderId="0" xfId="488" applyFont="1" applyBorder="1" applyAlignment="1">
      <alignment horizontal="justify" vertical="center"/>
    </xf>
    <xf numFmtId="0" fontId="2" fillId="0" borderId="24" xfId="488" applyFont="1" applyBorder="1" applyAlignment="1">
      <alignment horizontal="justify" vertical="center"/>
    </xf>
    <xf numFmtId="0" fontId="24" fillId="29" borderId="37" xfId="488" applyFont="1" applyFill="1" applyBorder="1" applyAlignment="1">
      <alignment horizontal="right"/>
    </xf>
    <xf numFmtId="0" fontId="24" fillId="29" borderId="38" xfId="488" applyFont="1" applyFill="1" applyBorder="1" applyAlignment="1">
      <alignment horizontal="right"/>
    </xf>
    <xf numFmtId="0" fontId="24" fillId="29" borderId="39" xfId="488" applyFont="1" applyFill="1" applyBorder="1" applyAlignment="1">
      <alignment horizontal="right"/>
    </xf>
    <xf numFmtId="0" fontId="24" fillId="33" borderId="37" xfId="488" applyFont="1" applyFill="1" applyBorder="1" applyAlignment="1">
      <alignment horizontal="right"/>
    </xf>
    <xf numFmtId="0" fontId="24" fillId="33" borderId="38" xfId="488" applyFont="1" applyFill="1" applyBorder="1" applyAlignment="1">
      <alignment horizontal="right"/>
    </xf>
    <xf numFmtId="0" fontId="24" fillId="33" borderId="39" xfId="488" applyFont="1" applyFill="1" applyBorder="1" applyAlignment="1">
      <alignment horizontal="right"/>
    </xf>
    <xf numFmtId="0" fontId="56" fillId="33" borderId="47" xfId="488" applyFont="1" applyFill="1" applyBorder="1" applyAlignment="1">
      <alignment horizontal="center" vertical="center"/>
    </xf>
    <xf numFmtId="0" fontId="56" fillId="33" borderId="48" xfId="488" applyFont="1" applyFill="1" applyBorder="1" applyAlignment="1">
      <alignment horizontal="center" vertical="center"/>
    </xf>
    <xf numFmtId="0" fontId="56" fillId="33" borderId="51" xfId="488" applyFont="1" applyFill="1" applyBorder="1" applyAlignment="1">
      <alignment horizontal="center" vertical="center" wrapText="1"/>
    </xf>
    <xf numFmtId="0" fontId="56" fillId="33" borderId="48" xfId="488" applyFont="1" applyFill="1" applyBorder="1" applyAlignment="1">
      <alignment horizontal="center" vertical="center" wrapText="1"/>
    </xf>
    <xf numFmtId="0" fontId="56" fillId="33" borderId="49" xfId="488" applyFont="1" applyFill="1" applyBorder="1" applyAlignment="1">
      <alignment horizontal="center" vertical="center" wrapText="1"/>
    </xf>
    <xf numFmtId="0" fontId="56" fillId="31" borderId="76" xfId="488" applyFont="1" applyFill="1" applyBorder="1" applyAlignment="1"/>
    <xf numFmtId="0" fontId="56" fillId="31" borderId="69" xfId="488" applyFont="1" applyFill="1" applyBorder="1" applyAlignment="1"/>
    <xf numFmtId="0" fontId="51" fillId="30" borderId="53" xfId="488" applyFont="1" applyFill="1" applyBorder="1" applyAlignment="1">
      <alignment horizontal="center"/>
    </xf>
    <xf numFmtId="0" fontId="51" fillId="30" borderId="25" xfId="488" applyFont="1" applyFill="1" applyBorder="1" applyAlignment="1">
      <alignment horizontal="center"/>
    </xf>
    <xf numFmtId="0" fontId="51" fillId="30" borderId="26" xfId="488" applyFont="1" applyFill="1" applyBorder="1" applyAlignment="1">
      <alignment horizontal="center"/>
    </xf>
    <xf numFmtId="0" fontId="69" fillId="31" borderId="74" xfId="488" applyFont="1" applyFill="1" applyBorder="1" applyAlignment="1">
      <alignment horizontal="center" vertical="center" wrapText="1"/>
    </xf>
  </cellXfs>
  <cellStyles count="501">
    <cellStyle name="20% - Énfasis1 2" xfId="3" xr:uid="{00000000-0005-0000-0000-000000000000}"/>
    <cellStyle name="20% - Énfasis1 3" xfId="2" xr:uid="{00000000-0005-0000-0000-000001000000}"/>
    <cellStyle name="20% - Énfasis2 2" xfId="5" xr:uid="{00000000-0005-0000-0000-000002000000}"/>
    <cellStyle name="20% - Énfasis2 3" xfId="4" xr:uid="{00000000-0005-0000-0000-000003000000}"/>
    <cellStyle name="20% - Énfasis3 2" xfId="7" xr:uid="{00000000-0005-0000-0000-000004000000}"/>
    <cellStyle name="20% - Énfasis3 3" xfId="6" xr:uid="{00000000-0005-0000-0000-000005000000}"/>
    <cellStyle name="20% - Énfasis4 2" xfId="9" xr:uid="{00000000-0005-0000-0000-000006000000}"/>
    <cellStyle name="20% - Énfasis4 3" xfId="8" xr:uid="{00000000-0005-0000-0000-000007000000}"/>
    <cellStyle name="20% - Énfasis5 2" xfId="11" xr:uid="{00000000-0005-0000-0000-000008000000}"/>
    <cellStyle name="20% - Énfasis5 3" xfId="10" xr:uid="{00000000-0005-0000-0000-000009000000}"/>
    <cellStyle name="20% - Énfasis6 2" xfId="13" xr:uid="{00000000-0005-0000-0000-00000A000000}"/>
    <cellStyle name="20% - Énfasis6 3" xfId="12" xr:uid="{00000000-0005-0000-0000-00000B000000}"/>
    <cellStyle name="2-decimales" xfId="14" xr:uid="{00000000-0005-0000-0000-00000C000000}"/>
    <cellStyle name="2-decimales 2" xfId="15" xr:uid="{00000000-0005-0000-0000-00000D000000}"/>
    <cellStyle name="2-decimales 3" xfId="16" xr:uid="{00000000-0005-0000-0000-00000E000000}"/>
    <cellStyle name="2-decimales_oficio 265 ctos 2233-11, 257-11, baches" xfId="17" xr:uid="{00000000-0005-0000-0000-00000F000000}"/>
    <cellStyle name="40% - Énfasis1 2" xfId="19" xr:uid="{00000000-0005-0000-0000-000010000000}"/>
    <cellStyle name="40% - Énfasis1 3" xfId="18" xr:uid="{00000000-0005-0000-0000-000011000000}"/>
    <cellStyle name="40% - Énfasis2 2" xfId="21" xr:uid="{00000000-0005-0000-0000-000012000000}"/>
    <cellStyle name="40% - Énfasis2 3" xfId="20" xr:uid="{00000000-0005-0000-0000-000013000000}"/>
    <cellStyle name="40% - Énfasis3 2" xfId="23" xr:uid="{00000000-0005-0000-0000-000014000000}"/>
    <cellStyle name="40% - Énfasis3 3" xfId="22" xr:uid="{00000000-0005-0000-0000-000015000000}"/>
    <cellStyle name="40% - Énfasis4 2" xfId="25" xr:uid="{00000000-0005-0000-0000-000016000000}"/>
    <cellStyle name="40% - Énfasis4 3" xfId="24" xr:uid="{00000000-0005-0000-0000-000017000000}"/>
    <cellStyle name="40% - Énfasis5 2" xfId="27" xr:uid="{00000000-0005-0000-0000-000018000000}"/>
    <cellStyle name="40% - Énfasis5 3" xfId="26" xr:uid="{00000000-0005-0000-0000-000019000000}"/>
    <cellStyle name="40% - Énfasis6 2" xfId="29" xr:uid="{00000000-0005-0000-0000-00001A000000}"/>
    <cellStyle name="40% - Énfasis6 3" xfId="28" xr:uid="{00000000-0005-0000-0000-00001B000000}"/>
    <cellStyle name="60% - Énfasis1 2" xfId="31" xr:uid="{00000000-0005-0000-0000-00001C000000}"/>
    <cellStyle name="60% - Énfasis1 3" xfId="30" xr:uid="{00000000-0005-0000-0000-00001D000000}"/>
    <cellStyle name="60% - Énfasis2 2" xfId="33" xr:uid="{00000000-0005-0000-0000-00001E000000}"/>
    <cellStyle name="60% - Énfasis2 3" xfId="32" xr:uid="{00000000-0005-0000-0000-00001F000000}"/>
    <cellStyle name="60% - Énfasis3 2" xfId="35" xr:uid="{00000000-0005-0000-0000-000020000000}"/>
    <cellStyle name="60% - Énfasis3 3" xfId="34" xr:uid="{00000000-0005-0000-0000-000021000000}"/>
    <cellStyle name="60% - Énfasis4 2" xfId="37" xr:uid="{00000000-0005-0000-0000-000022000000}"/>
    <cellStyle name="60% - Énfasis4 3" xfId="36" xr:uid="{00000000-0005-0000-0000-000023000000}"/>
    <cellStyle name="60% - Énfasis5 2" xfId="39" xr:uid="{00000000-0005-0000-0000-000024000000}"/>
    <cellStyle name="60% - Énfasis5 3" xfId="38" xr:uid="{00000000-0005-0000-0000-000025000000}"/>
    <cellStyle name="60% - Énfasis6 2" xfId="41" xr:uid="{00000000-0005-0000-0000-000026000000}"/>
    <cellStyle name="60% - Énfasis6 3" xfId="40" xr:uid="{00000000-0005-0000-0000-000027000000}"/>
    <cellStyle name="Buena 2" xfId="43" xr:uid="{00000000-0005-0000-0000-000028000000}"/>
    <cellStyle name="Buena 3" xfId="42" xr:uid="{00000000-0005-0000-0000-000029000000}"/>
    <cellStyle name="Cálculo 2" xfId="45" xr:uid="{00000000-0005-0000-0000-00002A000000}"/>
    <cellStyle name="Cálculo 3" xfId="44" xr:uid="{00000000-0005-0000-0000-00002B000000}"/>
    <cellStyle name="Celda de comprobación 2" xfId="47" xr:uid="{00000000-0005-0000-0000-00002C000000}"/>
    <cellStyle name="Celda de comprobación 3" xfId="46" xr:uid="{00000000-0005-0000-0000-00002D000000}"/>
    <cellStyle name="Celda vinculada 2" xfId="49" xr:uid="{00000000-0005-0000-0000-00002E000000}"/>
    <cellStyle name="Celda vinculada 3" xfId="48" xr:uid="{00000000-0005-0000-0000-00002F000000}"/>
    <cellStyle name="Comma0" xfId="50" xr:uid="{00000000-0005-0000-0000-000030000000}"/>
    <cellStyle name="Currency [0]_APU" xfId="51" xr:uid="{00000000-0005-0000-0000-000031000000}"/>
    <cellStyle name="Currency_APU" xfId="52" xr:uid="{00000000-0005-0000-0000-000032000000}"/>
    <cellStyle name="Currency0" xfId="53" xr:uid="{00000000-0005-0000-0000-000033000000}"/>
    <cellStyle name="Date" xfId="54" xr:uid="{00000000-0005-0000-0000-000034000000}"/>
    <cellStyle name="Encabezado 4 2" xfId="56" xr:uid="{00000000-0005-0000-0000-000035000000}"/>
    <cellStyle name="Encabezado 4 3" xfId="55" xr:uid="{00000000-0005-0000-0000-000036000000}"/>
    <cellStyle name="Énfasis1 2" xfId="58" xr:uid="{00000000-0005-0000-0000-000037000000}"/>
    <cellStyle name="Énfasis1 3" xfId="57" xr:uid="{00000000-0005-0000-0000-000038000000}"/>
    <cellStyle name="Énfasis2 2" xfId="60" xr:uid="{00000000-0005-0000-0000-000039000000}"/>
    <cellStyle name="Énfasis2 3" xfId="59" xr:uid="{00000000-0005-0000-0000-00003A000000}"/>
    <cellStyle name="Énfasis3 2" xfId="62" xr:uid="{00000000-0005-0000-0000-00003B000000}"/>
    <cellStyle name="Énfasis3 3" xfId="61" xr:uid="{00000000-0005-0000-0000-00003C000000}"/>
    <cellStyle name="Énfasis4 2" xfId="64" xr:uid="{00000000-0005-0000-0000-00003D000000}"/>
    <cellStyle name="Énfasis4 3" xfId="63" xr:uid="{00000000-0005-0000-0000-00003E000000}"/>
    <cellStyle name="Énfasis5 2" xfId="66" xr:uid="{00000000-0005-0000-0000-00003F000000}"/>
    <cellStyle name="Énfasis5 3" xfId="65" xr:uid="{00000000-0005-0000-0000-000040000000}"/>
    <cellStyle name="Énfasis6 2" xfId="68" xr:uid="{00000000-0005-0000-0000-000041000000}"/>
    <cellStyle name="Énfasis6 3" xfId="67" xr:uid="{00000000-0005-0000-0000-000042000000}"/>
    <cellStyle name="ENTERO" xfId="69" xr:uid="{00000000-0005-0000-0000-000043000000}"/>
    <cellStyle name="ENTERO 2" xfId="70" xr:uid="{00000000-0005-0000-0000-000044000000}"/>
    <cellStyle name="ENTERO 3" xfId="71" xr:uid="{00000000-0005-0000-0000-000045000000}"/>
    <cellStyle name="ENTERO_oficio 265 ctos 2233-11, 257-11, baches" xfId="72" xr:uid="{00000000-0005-0000-0000-000046000000}"/>
    <cellStyle name="Entrada 2" xfId="74" xr:uid="{00000000-0005-0000-0000-000047000000}"/>
    <cellStyle name="Entrada 3" xfId="73" xr:uid="{00000000-0005-0000-0000-000048000000}"/>
    <cellStyle name="Estilo 1" xfId="75" xr:uid="{00000000-0005-0000-0000-000049000000}"/>
    <cellStyle name="Euro" xfId="76" xr:uid="{00000000-0005-0000-0000-00004A000000}"/>
    <cellStyle name="Euro 2" xfId="77" xr:uid="{00000000-0005-0000-0000-00004B000000}"/>
    <cellStyle name="Euro 2 2" xfId="78" xr:uid="{00000000-0005-0000-0000-00004C000000}"/>
    <cellStyle name="Euro 2 3" xfId="79" xr:uid="{00000000-0005-0000-0000-00004D000000}"/>
    <cellStyle name="Euro 2 4" xfId="80" xr:uid="{00000000-0005-0000-0000-00004E000000}"/>
    <cellStyle name="Euro 3" xfId="81" xr:uid="{00000000-0005-0000-0000-00004F000000}"/>
    <cellStyle name="Euro 3 2" xfId="82" xr:uid="{00000000-0005-0000-0000-000050000000}"/>
    <cellStyle name="Euro 3 3" xfId="83" xr:uid="{00000000-0005-0000-0000-000051000000}"/>
    <cellStyle name="Euro 3 4" xfId="84" xr:uid="{00000000-0005-0000-0000-000052000000}"/>
    <cellStyle name="Euro 4" xfId="85" xr:uid="{00000000-0005-0000-0000-000053000000}"/>
    <cellStyle name="Euro 4 2" xfId="86" xr:uid="{00000000-0005-0000-0000-000054000000}"/>
    <cellStyle name="Euro 4 3" xfId="87" xr:uid="{00000000-0005-0000-0000-000055000000}"/>
    <cellStyle name="Euro 4 4" xfId="88" xr:uid="{00000000-0005-0000-0000-000056000000}"/>
    <cellStyle name="Euro 5" xfId="89" xr:uid="{00000000-0005-0000-0000-000057000000}"/>
    <cellStyle name="Euro 5 2" xfId="90" xr:uid="{00000000-0005-0000-0000-000058000000}"/>
    <cellStyle name="Euro 5_oficio 024 obras para parcheo-bacheo, apu's y ppto" xfId="91" xr:uid="{00000000-0005-0000-0000-000059000000}"/>
    <cellStyle name="Euro 6" xfId="92" xr:uid="{00000000-0005-0000-0000-00005A000000}"/>
    <cellStyle name="Euro 7" xfId="93" xr:uid="{00000000-0005-0000-0000-00005B000000}"/>
    <cellStyle name="Euro_APU-DEFINITIVO AMV G2 THUI" xfId="94" xr:uid="{00000000-0005-0000-0000-00005C000000}"/>
    <cellStyle name="F2" xfId="95" xr:uid="{00000000-0005-0000-0000-00005D000000}"/>
    <cellStyle name="F3" xfId="96" xr:uid="{00000000-0005-0000-0000-00005E000000}"/>
    <cellStyle name="F4" xfId="97" xr:uid="{00000000-0005-0000-0000-00005F000000}"/>
    <cellStyle name="F5" xfId="98" xr:uid="{00000000-0005-0000-0000-000060000000}"/>
    <cellStyle name="F6" xfId="99" xr:uid="{00000000-0005-0000-0000-000061000000}"/>
    <cellStyle name="F7" xfId="100" xr:uid="{00000000-0005-0000-0000-000062000000}"/>
    <cellStyle name="F8" xfId="101" xr:uid="{00000000-0005-0000-0000-000063000000}"/>
    <cellStyle name="Fixed" xfId="102" xr:uid="{00000000-0005-0000-0000-000064000000}"/>
    <cellStyle name="GRADOSMINSEG" xfId="103" xr:uid="{00000000-0005-0000-0000-000065000000}"/>
    <cellStyle name="GRADOSMINSEG 2" xfId="104" xr:uid="{00000000-0005-0000-0000-000066000000}"/>
    <cellStyle name="GRADOSMINSEG 3" xfId="105" xr:uid="{00000000-0005-0000-0000-000067000000}"/>
    <cellStyle name="GRADOSMINSEG_oficio 265 ctos 2233-11, 257-11, baches" xfId="106" xr:uid="{00000000-0005-0000-0000-000068000000}"/>
    <cellStyle name="Heading 1" xfId="107" xr:uid="{00000000-0005-0000-0000-000069000000}"/>
    <cellStyle name="Heading 2" xfId="108" xr:uid="{00000000-0005-0000-0000-00006A000000}"/>
    <cellStyle name="Hipervínculo 2" xfId="109" xr:uid="{00000000-0005-0000-0000-00006B000000}"/>
    <cellStyle name="Hipervínculo 2 2" xfId="110" xr:uid="{00000000-0005-0000-0000-00006C000000}"/>
    <cellStyle name="Hipervínculo 2 3" xfId="111" xr:uid="{00000000-0005-0000-0000-00006D000000}"/>
    <cellStyle name="Hipervínculo 2 4" xfId="112" xr:uid="{00000000-0005-0000-0000-00006E000000}"/>
    <cellStyle name="Hipervínculo 2 5" xfId="113" xr:uid="{00000000-0005-0000-0000-00006F000000}"/>
    <cellStyle name="Hipervínculo 2 6" xfId="114" xr:uid="{00000000-0005-0000-0000-000070000000}"/>
    <cellStyle name="Hipervínculo 2 7" xfId="115" xr:uid="{00000000-0005-0000-0000-000071000000}"/>
    <cellStyle name="Hipervínculo 2_DESCRIPCIÓN Y PRESUPUSTO" xfId="116" xr:uid="{00000000-0005-0000-0000-000072000000}"/>
    <cellStyle name="Hipervínculo 3" xfId="117" xr:uid="{00000000-0005-0000-0000-000073000000}"/>
    <cellStyle name="Incorrecto 2" xfId="119" xr:uid="{00000000-0005-0000-0000-000074000000}"/>
    <cellStyle name="Incorrecto 3" xfId="118" xr:uid="{00000000-0005-0000-0000-000075000000}"/>
    <cellStyle name="Millares [0]" xfId="498" builtinId="6"/>
    <cellStyle name="Millares [0] 2" xfId="120" xr:uid="{00000000-0005-0000-0000-000077000000}"/>
    <cellStyle name="Millares [0] 2 2" xfId="121" xr:uid="{00000000-0005-0000-0000-000078000000}"/>
    <cellStyle name="Millares [0] 2 3" xfId="122" xr:uid="{00000000-0005-0000-0000-000079000000}"/>
    <cellStyle name="Millares [0] 3" xfId="123" xr:uid="{00000000-0005-0000-0000-00007A000000}"/>
    <cellStyle name="Millares [0] 4" xfId="124" xr:uid="{00000000-0005-0000-0000-00007B000000}"/>
    <cellStyle name="Millares [0] 9" xfId="495" xr:uid="{00000000-0005-0000-0000-00007C000000}"/>
    <cellStyle name="Millares 10" xfId="125" xr:uid="{00000000-0005-0000-0000-00007D000000}"/>
    <cellStyle name="Millares 10 2" xfId="126" xr:uid="{00000000-0005-0000-0000-00007E000000}"/>
    <cellStyle name="Millares 10_oficio 024 obras para parcheo-bacheo, apu's y ppto" xfId="127" xr:uid="{00000000-0005-0000-0000-00007F000000}"/>
    <cellStyle name="Millares 11" xfId="128" xr:uid="{00000000-0005-0000-0000-000080000000}"/>
    <cellStyle name="Millares 11 2" xfId="129" xr:uid="{00000000-0005-0000-0000-000081000000}"/>
    <cellStyle name="Millares 11_oficio 024 obras para parcheo-bacheo, apu's y ppto" xfId="130" xr:uid="{00000000-0005-0000-0000-000082000000}"/>
    <cellStyle name="Millares 12" xfId="131" xr:uid="{00000000-0005-0000-0000-000083000000}"/>
    <cellStyle name="Millares 12 2" xfId="132" xr:uid="{00000000-0005-0000-0000-000084000000}"/>
    <cellStyle name="Millares 12_oficio 024 obras para parcheo-bacheo, apu's y ppto" xfId="133" xr:uid="{00000000-0005-0000-0000-000085000000}"/>
    <cellStyle name="Millares 13" xfId="134" xr:uid="{00000000-0005-0000-0000-000086000000}"/>
    <cellStyle name="Millares 13 2" xfId="135" xr:uid="{00000000-0005-0000-0000-000087000000}"/>
    <cellStyle name="Millares 13_oficio 024 obras para parcheo-bacheo, apu's y ppto" xfId="136" xr:uid="{00000000-0005-0000-0000-000088000000}"/>
    <cellStyle name="Millares 14" xfId="137" xr:uid="{00000000-0005-0000-0000-000089000000}"/>
    <cellStyle name="Millares 14 2" xfId="138" xr:uid="{00000000-0005-0000-0000-00008A000000}"/>
    <cellStyle name="Millares 14_solicitud mezcla SUBBASE 2013 amvg4" xfId="139" xr:uid="{00000000-0005-0000-0000-00008B000000}"/>
    <cellStyle name="Millares 15" xfId="140" xr:uid="{00000000-0005-0000-0000-00008C000000}"/>
    <cellStyle name="Millares 15 2" xfId="141" xr:uid="{00000000-0005-0000-0000-00008D000000}"/>
    <cellStyle name="Millares 15_oficio 024 obras para parcheo-bacheo, apu's y ppto" xfId="142" xr:uid="{00000000-0005-0000-0000-00008E000000}"/>
    <cellStyle name="Millares 16" xfId="143" xr:uid="{00000000-0005-0000-0000-00008F000000}"/>
    <cellStyle name="Millares 16 2" xfId="144" xr:uid="{00000000-0005-0000-0000-000090000000}"/>
    <cellStyle name="Millares 16_oficio 024 obras para parcheo-bacheo, apu's y ppto" xfId="145" xr:uid="{00000000-0005-0000-0000-000091000000}"/>
    <cellStyle name="Millares 17" xfId="146" xr:uid="{00000000-0005-0000-0000-000092000000}"/>
    <cellStyle name="Millares 17 2" xfId="147" xr:uid="{00000000-0005-0000-0000-000093000000}"/>
    <cellStyle name="Millares 17_oficio 024 obras para parcheo-bacheo, apu's y ppto" xfId="148" xr:uid="{00000000-0005-0000-0000-000094000000}"/>
    <cellStyle name="Millares 18" xfId="149" xr:uid="{00000000-0005-0000-0000-000095000000}"/>
    <cellStyle name="Millares 18 2" xfId="150" xr:uid="{00000000-0005-0000-0000-000096000000}"/>
    <cellStyle name="Millares 18_oficio 024 obras para parcheo-bacheo, apu's y ppto" xfId="151" xr:uid="{00000000-0005-0000-0000-000097000000}"/>
    <cellStyle name="Millares 19" xfId="152" xr:uid="{00000000-0005-0000-0000-000098000000}"/>
    <cellStyle name="Millares 19 2" xfId="153" xr:uid="{00000000-0005-0000-0000-000099000000}"/>
    <cellStyle name="Millares 19_oficio 024 obras para parcheo-bacheo, apu's y ppto" xfId="154" xr:uid="{00000000-0005-0000-0000-00009A000000}"/>
    <cellStyle name="Millares 2" xfId="155" xr:uid="{00000000-0005-0000-0000-00009B000000}"/>
    <cellStyle name="Millares 2 10" xfId="497" xr:uid="{00000000-0005-0000-0000-00009C000000}"/>
    <cellStyle name="Millares 2 11" xfId="156" xr:uid="{00000000-0005-0000-0000-00009D000000}"/>
    <cellStyle name="Millares 2 2" xfId="157" xr:uid="{00000000-0005-0000-0000-00009E000000}"/>
    <cellStyle name="Millares 2 2 2" xfId="158" xr:uid="{00000000-0005-0000-0000-00009F000000}"/>
    <cellStyle name="Millares 2 2 3" xfId="159" xr:uid="{00000000-0005-0000-0000-0000A0000000}"/>
    <cellStyle name="Millares 2 2 4" xfId="160" xr:uid="{00000000-0005-0000-0000-0000A1000000}"/>
    <cellStyle name="Millares 2 2_oficio 024 obras para parcheo-bacheo, apu's y ppto" xfId="161" xr:uid="{00000000-0005-0000-0000-0000A2000000}"/>
    <cellStyle name="Millares 2 3" xfId="162" xr:uid="{00000000-0005-0000-0000-0000A3000000}"/>
    <cellStyle name="Millares 2 3 2" xfId="163" xr:uid="{00000000-0005-0000-0000-0000A4000000}"/>
    <cellStyle name="Millares 2 3 3" xfId="164" xr:uid="{00000000-0005-0000-0000-0000A5000000}"/>
    <cellStyle name="Millares 2 3 4" xfId="165" xr:uid="{00000000-0005-0000-0000-0000A6000000}"/>
    <cellStyle name="Millares 2 4" xfId="166" xr:uid="{00000000-0005-0000-0000-0000A7000000}"/>
    <cellStyle name="Millares 2 4 2" xfId="167" xr:uid="{00000000-0005-0000-0000-0000A8000000}"/>
    <cellStyle name="Millares 2 4 3" xfId="168" xr:uid="{00000000-0005-0000-0000-0000A9000000}"/>
    <cellStyle name="Millares 2 4 4" xfId="169" xr:uid="{00000000-0005-0000-0000-0000AA000000}"/>
    <cellStyle name="Millares 2 4_oficio 024 obras para parcheo-bacheo, apu's y ppto" xfId="170" xr:uid="{00000000-0005-0000-0000-0000AB000000}"/>
    <cellStyle name="Millares 2 5" xfId="171" xr:uid="{00000000-0005-0000-0000-0000AC000000}"/>
    <cellStyle name="Millares 2 6" xfId="172" xr:uid="{00000000-0005-0000-0000-0000AD000000}"/>
    <cellStyle name="Millares 2 7" xfId="173" xr:uid="{00000000-0005-0000-0000-0000AE000000}"/>
    <cellStyle name="Millares 2 8" xfId="174" xr:uid="{00000000-0005-0000-0000-0000AF000000}"/>
    <cellStyle name="Millares 2 9" xfId="485" xr:uid="{00000000-0005-0000-0000-0000B0000000}"/>
    <cellStyle name="Millares 2_oficio 024 obras para parcheo-bacheo, apu's y ppto" xfId="175" xr:uid="{00000000-0005-0000-0000-0000B1000000}"/>
    <cellStyle name="Millares 20" xfId="176" xr:uid="{00000000-0005-0000-0000-0000B2000000}"/>
    <cellStyle name="Millares 20 2" xfId="177" xr:uid="{00000000-0005-0000-0000-0000B3000000}"/>
    <cellStyle name="Millares 20_oficio 024 obras para parcheo-bacheo, apu's y ppto" xfId="178" xr:uid="{00000000-0005-0000-0000-0000B4000000}"/>
    <cellStyle name="Millares 21" xfId="179" xr:uid="{00000000-0005-0000-0000-0000B5000000}"/>
    <cellStyle name="Millares 21 2" xfId="180" xr:uid="{00000000-0005-0000-0000-0000B6000000}"/>
    <cellStyle name="Millares 21_oficio 024 obras para parcheo-bacheo, apu's y ppto" xfId="181" xr:uid="{00000000-0005-0000-0000-0000B7000000}"/>
    <cellStyle name="Millares 22" xfId="182" xr:uid="{00000000-0005-0000-0000-0000B8000000}"/>
    <cellStyle name="Millares 22 2" xfId="183" xr:uid="{00000000-0005-0000-0000-0000B9000000}"/>
    <cellStyle name="Millares 22_oficio 024 obras para parcheo-bacheo, apu's y ppto" xfId="184" xr:uid="{00000000-0005-0000-0000-0000BA000000}"/>
    <cellStyle name="Millares 23" xfId="185" xr:uid="{00000000-0005-0000-0000-0000BB000000}"/>
    <cellStyle name="Millares 23 2" xfId="186" xr:uid="{00000000-0005-0000-0000-0000BC000000}"/>
    <cellStyle name="Millares 24" xfId="187" xr:uid="{00000000-0005-0000-0000-0000BD000000}"/>
    <cellStyle name="Millares 24 2" xfId="188" xr:uid="{00000000-0005-0000-0000-0000BE000000}"/>
    <cellStyle name="Millares 24_solicitud mezcla SUBBASE 2013 amvg4" xfId="189" xr:uid="{00000000-0005-0000-0000-0000BF000000}"/>
    <cellStyle name="Millares 25" xfId="190" xr:uid="{00000000-0005-0000-0000-0000C0000000}"/>
    <cellStyle name="Millares 25 2" xfId="191" xr:uid="{00000000-0005-0000-0000-0000C1000000}"/>
    <cellStyle name="Millares 26" xfId="192" xr:uid="{00000000-0005-0000-0000-0000C2000000}"/>
    <cellStyle name="Millares 26 2" xfId="193" xr:uid="{00000000-0005-0000-0000-0000C3000000}"/>
    <cellStyle name="Millares 27" xfId="194" xr:uid="{00000000-0005-0000-0000-0000C4000000}"/>
    <cellStyle name="Millares 27 2" xfId="195" xr:uid="{00000000-0005-0000-0000-0000C5000000}"/>
    <cellStyle name="Millares 28" xfId="196" xr:uid="{00000000-0005-0000-0000-0000C6000000}"/>
    <cellStyle name="Millares 28 2" xfId="197" xr:uid="{00000000-0005-0000-0000-0000C7000000}"/>
    <cellStyle name="Millares 29" xfId="198" xr:uid="{00000000-0005-0000-0000-0000C8000000}"/>
    <cellStyle name="Millares 29 2" xfId="199" xr:uid="{00000000-0005-0000-0000-0000C9000000}"/>
    <cellStyle name="Millares 3" xfId="200" xr:uid="{00000000-0005-0000-0000-0000CA000000}"/>
    <cellStyle name="Millares 3 2" xfId="201" xr:uid="{00000000-0005-0000-0000-0000CB000000}"/>
    <cellStyle name="Millares 3 3" xfId="202" xr:uid="{00000000-0005-0000-0000-0000CC000000}"/>
    <cellStyle name="Millares 3 4" xfId="203" xr:uid="{00000000-0005-0000-0000-0000CD000000}"/>
    <cellStyle name="Millares 3_oficio 024 obras para parcheo-bacheo, apu's y ppto" xfId="204" xr:uid="{00000000-0005-0000-0000-0000CE000000}"/>
    <cellStyle name="Millares 30" xfId="205" xr:uid="{00000000-0005-0000-0000-0000CF000000}"/>
    <cellStyle name="Millares 30 2" xfId="206" xr:uid="{00000000-0005-0000-0000-0000D0000000}"/>
    <cellStyle name="Millares 31" xfId="207" xr:uid="{00000000-0005-0000-0000-0000D1000000}"/>
    <cellStyle name="Millares 31 2" xfId="208" xr:uid="{00000000-0005-0000-0000-0000D2000000}"/>
    <cellStyle name="Millares 32" xfId="209" xr:uid="{00000000-0005-0000-0000-0000D3000000}"/>
    <cellStyle name="Millares 32 2" xfId="210" xr:uid="{00000000-0005-0000-0000-0000D4000000}"/>
    <cellStyle name="Millares 33" xfId="211" xr:uid="{00000000-0005-0000-0000-0000D5000000}"/>
    <cellStyle name="Millares 33 2" xfId="212" xr:uid="{00000000-0005-0000-0000-0000D6000000}"/>
    <cellStyle name="Millares 34" xfId="213" xr:uid="{00000000-0005-0000-0000-0000D7000000}"/>
    <cellStyle name="Millares 34 2" xfId="214" xr:uid="{00000000-0005-0000-0000-0000D8000000}"/>
    <cellStyle name="Millares 35" xfId="215" xr:uid="{00000000-0005-0000-0000-0000D9000000}"/>
    <cellStyle name="Millares 35 2" xfId="216" xr:uid="{00000000-0005-0000-0000-0000DA000000}"/>
    <cellStyle name="Millares 36" xfId="217" xr:uid="{00000000-0005-0000-0000-0000DB000000}"/>
    <cellStyle name="Millares 36 2" xfId="218" xr:uid="{00000000-0005-0000-0000-0000DC000000}"/>
    <cellStyle name="Millares 37" xfId="219" xr:uid="{00000000-0005-0000-0000-0000DD000000}"/>
    <cellStyle name="Millares 37 2" xfId="220" xr:uid="{00000000-0005-0000-0000-0000DE000000}"/>
    <cellStyle name="Millares 38" xfId="221" xr:uid="{00000000-0005-0000-0000-0000DF000000}"/>
    <cellStyle name="Millares 38 2" xfId="222" xr:uid="{00000000-0005-0000-0000-0000E0000000}"/>
    <cellStyle name="Millares 39" xfId="223" xr:uid="{00000000-0005-0000-0000-0000E1000000}"/>
    <cellStyle name="Millares 39 2" xfId="224" xr:uid="{00000000-0005-0000-0000-0000E2000000}"/>
    <cellStyle name="Millares 4" xfId="225" xr:uid="{00000000-0005-0000-0000-0000E3000000}"/>
    <cellStyle name="Millares 4 2" xfId="226" xr:uid="{00000000-0005-0000-0000-0000E4000000}"/>
    <cellStyle name="Millares 4_solicitud mezcla SUBBASE 2013 amvg4" xfId="227" xr:uid="{00000000-0005-0000-0000-0000E5000000}"/>
    <cellStyle name="Millares 40" xfId="228" xr:uid="{00000000-0005-0000-0000-0000E6000000}"/>
    <cellStyle name="Millares 40 2" xfId="229" xr:uid="{00000000-0005-0000-0000-0000E7000000}"/>
    <cellStyle name="Millares 41" xfId="230" xr:uid="{00000000-0005-0000-0000-0000E8000000}"/>
    <cellStyle name="Millares 41 2" xfId="231" xr:uid="{00000000-0005-0000-0000-0000E9000000}"/>
    <cellStyle name="Millares 42" xfId="232" xr:uid="{00000000-0005-0000-0000-0000EA000000}"/>
    <cellStyle name="Millares 42 2" xfId="233" xr:uid="{00000000-0005-0000-0000-0000EB000000}"/>
    <cellStyle name="Millares 43" xfId="234" xr:uid="{00000000-0005-0000-0000-0000EC000000}"/>
    <cellStyle name="Millares 43 2" xfId="235" xr:uid="{00000000-0005-0000-0000-0000ED000000}"/>
    <cellStyle name="Millares 44" xfId="236" xr:uid="{00000000-0005-0000-0000-0000EE000000}"/>
    <cellStyle name="Millares 44 2" xfId="237" xr:uid="{00000000-0005-0000-0000-0000EF000000}"/>
    <cellStyle name="Millares 45" xfId="238" xr:uid="{00000000-0005-0000-0000-0000F0000000}"/>
    <cellStyle name="Millares 45 2" xfId="239" xr:uid="{00000000-0005-0000-0000-0000F1000000}"/>
    <cellStyle name="Millares 46" xfId="240" xr:uid="{00000000-0005-0000-0000-0000F2000000}"/>
    <cellStyle name="Millares 46 2" xfId="241" xr:uid="{00000000-0005-0000-0000-0000F3000000}"/>
    <cellStyle name="Millares 47" xfId="242" xr:uid="{00000000-0005-0000-0000-0000F4000000}"/>
    <cellStyle name="Millares 47 2" xfId="243" xr:uid="{00000000-0005-0000-0000-0000F5000000}"/>
    <cellStyle name="Millares 48" xfId="244" xr:uid="{00000000-0005-0000-0000-0000F6000000}"/>
    <cellStyle name="Millares 48 2" xfId="245" xr:uid="{00000000-0005-0000-0000-0000F7000000}"/>
    <cellStyle name="Millares 49" xfId="246" xr:uid="{00000000-0005-0000-0000-0000F8000000}"/>
    <cellStyle name="Millares 49 2" xfId="247" xr:uid="{00000000-0005-0000-0000-0000F9000000}"/>
    <cellStyle name="Millares 5" xfId="248" xr:uid="{00000000-0005-0000-0000-0000FA000000}"/>
    <cellStyle name="Millares 50" xfId="249" xr:uid="{00000000-0005-0000-0000-0000FB000000}"/>
    <cellStyle name="Millares 50 2" xfId="250" xr:uid="{00000000-0005-0000-0000-0000FC000000}"/>
    <cellStyle name="Millares 51" xfId="251" xr:uid="{00000000-0005-0000-0000-0000FD000000}"/>
    <cellStyle name="Millares 51 2" xfId="252" xr:uid="{00000000-0005-0000-0000-0000FE000000}"/>
    <cellStyle name="Millares 52" xfId="253" xr:uid="{00000000-0005-0000-0000-0000FF000000}"/>
    <cellStyle name="Millares 52 2" xfId="254" xr:uid="{00000000-0005-0000-0000-000000010000}"/>
    <cellStyle name="Millares 53" xfId="255" xr:uid="{00000000-0005-0000-0000-000001010000}"/>
    <cellStyle name="Millares 53 2" xfId="256" xr:uid="{00000000-0005-0000-0000-000002010000}"/>
    <cellStyle name="Millares 54" xfId="257" xr:uid="{00000000-0005-0000-0000-000003010000}"/>
    <cellStyle name="Millares 54 2" xfId="258" xr:uid="{00000000-0005-0000-0000-000004010000}"/>
    <cellStyle name="Millares 55" xfId="259" xr:uid="{00000000-0005-0000-0000-000005010000}"/>
    <cellStyle name="Millares 55 2" xfId="260" xr:uid="{00000000-0005-0000-0000-000006010000}"/>
    <cellStyle name="Millares 56" xfId="261" xr:uid="{00000000-0005-0000-0000-000007010000}"/>
    <cellStyle name="Millares 56 2" xfId="262" xr:uid="{00000000-0005-0000-0000-000008010000}"/>
    <cellStyle name="Millares 57" xfId="263" xr:uid="{00000000-0005-0000-0000-000009010000}"/>
    <cellStyle name="Millares 57 2" xfId="264" xr:uid="{00000000-0005-0000-0000-00000A010000}"/>
    <cellStyle name="Millares 58" xfId="265" xr:uid="{00000000-0005-0000-0000-00000B010000}"/>
    <cellStyle name="Millares 58 2" xfId="266" xr:uid="{00000000-0005-0000-0000-00000C010000}"/>
    <cellStyle name="Millares 59" xfId="267" xr:uid="{00000000-0005-0000-0000-00000D010000}"/>
    <cellStyle name="Millares 6" xfId="268" xr:uid="{00000000-0005-0000-0000-00000E010000}"/>
    <cellStyle name="Millares 6 2" xfId="269" xr:uid="{00000000-0005-0000-0000-00000F010000}"/>
    <cellStyle name="Millares 6_oficio 024 obras para parcheo-bacheo, apu's y ppto" xfId="270" xr:uid="{00000000-0005-0000-0000-000010010000}"/>
    <cellStyle name="Millares 7" xfId="271" xr:uid="{00000000-0005-0000-0000-000011010000}"/>
    <cellStyle name="Millares 7 2" xfId="272" xr:uid="{00000000-0005-0000-0000-000012010000}"/>
    <cellStyle name="Millares 7_oficio 024 obras para parcheo-bacheo, apu's y ppto" xfId="273" xr:uid="{00000000-0005-0000-0000-000013010000}"/>
    <cellStyle name="Millares 8" xfId="274" xr:uid="{00000000-0005-0000-0000-000014010000}"/>
    <cellStyle name="Millares 8 2" xfId="275" xr:uid="{00000000-0005-0000-0000-000015010000}"/>
    <cellStyle name="Millares 8_oficio 024 obras para parcheo-bacheo, apu's y ppto" xfId="276" xr:uid="{00000000-0005-0000-0000-000016010000}"/>
    <cellStyle name="Millares 9" xfId="277" xr:uid="{00000000-0005-0000-0000-000017010000}"/>
    <cellStyle name="Millares 9 2" xfId="278" xr:uid="{00000000-0005-0000-0000-000018010000}"/>
    <cellStyle name="Millares 9_oficio 024 obras para parcheo-bacheo, apu's y ppto" xfId="279" xr:uid="{00000000-0005-0000-0000-000019010000}"/>
    <cellStyle name="Millares_ACTAS BATEA 2" xfId="280" xr:uid="{00000000-0005-0000-0000-00001A010000}"/>
    <cellStyle name="Millares_formatos NECOCLI - SAN JUAN" xfId="281" xr:uid="{00000000-0005-0000-0000-00001B010000}"/>
    <cellStyle name="Moneda" xfId="487" builtinId="4"/>
    <cellStyle name="Moneda [0] 3" xfId="491" xr:uid="{00000000-0005-0000-0000-00001D010000}"/>
    <cellStyle name="Moneda [00]" xfId="283" xr:uid="{00000000-0005-0000-0000-00001E010000}"/>
    <cellStyle name="Moneda [2]" xfId="284" xr:uid="{00000000-0005-0000-0000-00001F010000}"/>
    <cellStyle name="Moneda [2] 2" xfId="285" xr:uid="{00000000-0005-0000-0000-000020010000}"/>
    <cellStyle name="Moneda [2] 3" xfId="286" xr:uid="{00000000-0005-0000-0000-000021010000}"/>
    <cellStyle name="Moneda [2]_oficio 265 ctos 2233-11, 257-11, baches" xfId="287" xr:uid="{00000000-0005-0000-0000-000022010000}"/>
    <cellStyle name="Moneda 10" xfId="288" xr:uid="{00000000-0005-0000-0000-000023010000}"/>
    <cellStyle name="Moneda 10 2" xfId="289" xr:uid="{00000000-0005-0000-0000-000024010000}"/>
    <cellStyle name="Moneda 11" xfId="290" xr:uid="{00000000-0005-0000-0000-000025010000}"/>
    <cellStyle name="Moneda 11 2" xfId="291" xr:uid="{00000000-0005-0000-0000-000026010000}"/>
    <cellStyle name="Moneda 12" xfId="292" xr:uid="{00000000-0005-0000-0000-000027010000}"/>
    <cellStyle name="Moneda 12 2" xfId="293" xr:uid="{00000000-0005-0000-0000-000028010000}"/>
    <cellStyle name="Moneda 13" xfId="294" xr:uid="{00000000-0005-0000-0000-000029010000}"/>
    <cellStyle name="Moneda 13 2" xfId="295" xr:uid="{00000000-0005-0000-0000-00002A010000}"/>
    <cellStyle name="Moneda 14" xfId="296" xr:uid="{00000000-0005-0000-0000-00002B010000}"/>
    <cellStyle name="Moneda 14 2" xfId="297" xr:uid="{00000000-0005-0000-0000-00002C010000}"/>
    <cellStyle name="Moneda 15" xfId="298" xr:uid="{00000000-0005-0000-0000-00002D010000}"/>
    <cellStyle name="Moneda 15 2" xfId="299" xr:uid="{00000000-0005-0000-0000-00002E010000}"/>
    <cellStyle name="Moneda 16" xfId="300" xr:uid="{00000000-0005-0000-0000-00002F010000}"/>
    <cellStyle name="Moneda 16 2" xfId="301" xr:uid="{00000000-0005-0000-0000-000030010000}"/>
    <cellStyle name="Moneda 17" xfId="302" xr:uid="{00000000-0005-0000-0000-000031010000}"/>
    <cellStyle name="Moneda 17 2" xfId="303" xr:uid="{00000000-0005-0000-0000-000032010000}"/>
    <cellStyle name="Moneda 18" xfId="304" xr:uid="{00000000-0005-0000-0000-000033010000}"/>
    <cellStyle name="Moneda 18 2" xfId="305" xr:uid="{00000000-0005-0000-0000-000034010000}"/>
    <cellStyle name="Moneda 19" xfId="306" xr:uid="{00000000-0005-0000-0000-000035010000}"/>
    <cellStyle name="Moneda 19 2" xfId="307" xr:uid="{00000000-0005-0000-0000-000036010000}"/>
    <cellStyle name="Moneda 2" xfId="308" xr:uid="{00000000-0005-0000-0000-000037010000}"/>
    <cellStyle name="Moneda 2 2" xfId="309" xr:uid="{00000000-0005-0000-0000-000038010000}"/>
    <cellStyle name="Moneda 2 3" xfId="310" xr:uid="{00000000-0005-0000-0000-000039010000}"/>
    <cellStyle name="Moneda 2 4" xfId="494" xr:uid="{00000000-0005-0000-0000-00003A010000}"/>
    <cellStyle name="Moneda 2_APU-DEFINITIVO AMV G2 THUI" xfId="311" xr:uid="{00000000-0005-0000-0000-00003B010000}"/>
    <cellStyle name="Moneda 20" xfId="312" xr:uid="{00000000-0005-0000-0000-00003C010000}"/>
    <cellStyle name="Moneda 20 2" xfId="313" xr:uid="{00000000-0005-0000-0000-00003D010000}"/>
    <cellStyle name="Moneda 21" xfId="314" xr:uid="{00000000-0005-0000-0000-00003E010000}"/>
    <cellStyle name="Moneda 21 2" xfId="315" xr:uid="{00000000-0005-0000-0000-00003F010000}"/>
    <cellStyle name="Moneda 22" xfId="316" xr:uid="{00000000-0005-0000-0000-000040010000}"/>
    <cellStyle name="Moneda 22 2" xfId="317" xr:uid="{00000000-0005-0000-0000-000041010000}"/>
    <cellStyle name="Moneda 23" xfId="318" xr:uid="{00000000-0005-0000-0000-000042010000}"/>
    <cellStyle name="Moneda 23 2" xfId="319" xr:uid="{00000000-0005-0000-0000-000043010000}"/>
    <cellStyle name="Moneda 24" xfId="320" xr:uid="{00000000-0005-0000-0000-000044010000}"/>
    <cellStyle name="Moneda 24 2" xfId="321" xr:uid="{00000000-0005-0000-0000-000045010000}"/>
    <cellStyle name="Moneda 25" xfId="322" xr:uid="{00000000-0005-0000-0000-000046010000}"/>
    <cellStyle name="Moneda 25 2" xfId="323" xr:uid="{00000000-0005-0000-0000-000047010000}"/>
    <cellStyle name="Moneda 26" xfId="324" xr:uid="{00000000-0005-0000-0000-000048010000}"/>
    <cellStyle name="Moneda 26 2" xfId="325" xr:uid="{00000000-0005-0000-0000-000049010000}"/>
    <cellStyle name="Moneda 27" xfId="326" xr:uid="{00000000-0005-0000-0000-00004A010000}"/>
    <cellStyle name="Moneda 27 2" xfId="327" xr:uid="{00000000-0005-0000-0000-00004B010000}"/>
    <cellStyle name="Moneda 28" xfId="328" xr:uid="{00000000-0005-0000-0000-00004C010000}"/>
    <cellStyle name="Moneda 28 2" xfId="329" xr:uid="{00000000-0005-0000-0000-00004D010000}"/>
    <cellStyle name="Moneda 29" xfId="330" xr:uid="{00000000-0005-0000-0000-00004E010000}"/>
    <cellStyle name="Moneda 29 2" xfId="331" xr:uid="{00000000-0005-0000-0000-00004F010000}"/>
    <cellStyle name="Moneda 3" xfId="332" xr:uid="{00000000-0005-0000-0000-000050010000}"/>
    <cellStyle name="Moneda 3 2" xfId="333" xr:uid="{00000000-0005-0000-0000-000051010000}"/>
    <cellStyle name="Moneda 3_oficio 024 obras para parcheo-bacheo, apu's y ppto" xfId="334" xr:uid="{00000000-0005-0000-0000-000052010000}"/>
    <cellStyle name="Moneda 30" xfId="335" xr:uid="{00000000-0005-0000-0000-000053010000}"/>
    <cellStyle name="Moneda 30 2" xfId="336" xr:uid="{00000000-0005-0000-0000-000054010000}"/>
    <cellStyle name="Moneda 31" xfId="337" xr:uid="{00000000-0005-0000-0000-000055010000}"/>
    <cellStyle name="Moneda 31 2" xfId="338" xr:uid="{00000000-0005-0000-0000-000056010000}"/>
    <cellStyle name="Moneda 32" xfId="339" xr:uid="{00000000-0005-0000-0000-000057010000}"/>
    <cellStyle name="Moneda 32 2" xfId="340" xr:uid="{00000000-0005-0000-0000-000058010000}"/>
    <cellStyle name="Moneda 33" xfId="341" xr:uid="{00000000-0005-0000-0000-000059010000}"/>
    <cellStyle name="Moneda 33 2" xfId="342" xr:uid="{00000000-0005-0000-0000-00005A010000}"/>
    <cellStyle name="Moneda 34" xfId="343" xr:uid="{00000000-0005-0000-0000-00005B010000}"/>
    <cellStyle name="Moneda 34 2" xfId="344" xr:uid="{00000000-0005-0000-0000-00005C010000}"/>
    <cellStyle name="Moneda 35" xfId="345" xr:uid="{00000000-0005-0000-0000-00005D010000}"/>
    <cellStyle name="Moneda 35 2" xfId="346" xr:uid="{00000000-0005-0000-0000-00005E010000}"/>
    <cellStyle name="Moneda 36" xfId="347" xr:uid="{00000000-0005-0000-0000-00005F010000}"/>
    <cellStyle name="Moneda 36 2" xfId="348" xr:uid="{00000000-0005-0000-0000-000060010000}"/>
    <cellStyle name="Moneda 37" xfId="349" xr:uid="{00000000-0005-0000-0000-000061010000}"/>
    <cellStyle name="Moneda 37 2" xfId="350" xr:uid="{00000000-0005-0000-0000-000062010000}"/>
    <cellStyle name="Moneda 38" xfId="351" xr:uid="{00000000-0005-0000-0000-000063010000}"/>
    <cellStyle name="Moneda 38 2" xfId="352" xr:uid="{00000000-0005-0000-0000-000064010000}"/>
    <cellStyle name="Moneda 39" xfId="353" xr:uid="{00000000-0005-0000-0000-000065010000}"/>
    <cellStyle name="Moneda 39 2" xfId="354" xr:uid="{00000000-0005-0000-0000-000066010000}"/>
    <cellStyle name="Moneda 4" xfId="355" xr:uid="{00000000-0005-0000-0000-000067010000}"/>
    <cellStyle name="Moneda 4 2" xfId="356" xr:uid="{00000000-0005-0000-0000-000068010000}"/>
    <cellStyle name="Moneda 4 3" xfId="357" xr:uid="{00000000-0005-0000-0000-000069010000}"/>
    <cellStyle name="Moneda 40" xfId="358" xr:uid="{00000000-0005-0000-0000-00006A010000}"/>
    <cellStyle name="Moneda 40 2" xfId="359" xr:uid="{00000000-0005-0000-0000-00006B010000}"/>
    <cellStyle name="Moneda 41" xfId="360" xr:uid="{00000000-0005-0000-0000-00006C010000}"/>
    <cellStyle name="Moneda 41 2" xfId="361" xr:uid="{00000000-0005-0000-0000-00006D010000}"/>
    <cellStyle name="Moneda 42" xfId="362" xr:uid="{00000000-0005-0000-0000-00006E010000}"/>
    <cellStyle name="Moneda 42 2" xfId="363" xr:uid="{00000000-0005-0000-0000-00006F010000}"/>
    <cellStyle name="Moneda 43" xfId="364" xr:uid="{00000000-0005-0000-0000-000070010000}"/>
    <cellStyle name="Moneda 43 2" xfId="365" xr:uid="{00000000-0005-0000-0000-000071010000}"/>
    <cellStyle name="Moneda 44" xfId="366" xr:uid="{00000000-0005-0000-0000-000072010000}"/>
    <cellStyle name="Moneda 44 2" xfId="367" xr:uid="{00000000-0005-0000-0000-000073010000}"/>
    <cellStyle name="Moneda 45" xfId="368" xr:uid="{00000000-0005-0000-0000-000074010000}"/>
    <cellStyle name="Moneda 45 2" xfId="369" xr:uid="{00000000-0005-0000-0000-000075010000}"/>
    <cellStyle name="Moneda 46" xfId="370" xr:uid="{00000000-0005-0000-0000-000076010000}"/>
    <cellStyle name="Moneda 46 2" xfId="371" xr:uid="{00000000-0005-0000-0000-000077010000}"/>
    <cellStyle name="Moneda 47" xfId="372" xr:uid="{00000000-0005-0000-0000-000078010000}"/>
    <cellStyle name="Moneda 47 2" xfId="373" xr:uid="{00000000-0005-0000-0000-000079010000}"/>
    <cellStyle name="Moneda 48" xfId="374" xr:uid="{00000000-0005-0000-0000-00007A010000}"/>
    <cellStyle name="Moneda 48 2" xfId="375" xr:uid="{00000000-0005-0000-0000-00007B010000}"/>
    <cellStyle name="Moneda 49" xfId="376" xr:uid="{00000000-0005-0000-0000-00007C010000}"/>
    <cellStyle name="Moneda 49 2" xfId="377" xr:uid="{00000000-0005-0000-0000-00007D010000}"/>
    <cellStyle name="Moneda 5" xfId="378" xr:uid="{00000000-0005-0000-0000-00007E010000}"/>
    <cellStyle name="Moneda 5 2" xfId="379" xr:uid="{00000000-0005-0000-0000-00007F010000}"/>
    <cellStyle name="Moneda 50" xfId="380" xr:uid="{00000000-0005-0000-0000-000080010000}"/>
    <cellStyle name="Moneda 51" xfId="282" xr:uid="{00000000-0005-0000-0000-000081010000}"/>
    <cellStyle name="Moneda 52" xfId="481" xr:uid="{00000000-0005-0000-0000-000082010000}"/>
    <cellStyle name="Moneda 53" xfId="480" xr:uid="{00000000-0005-0000-0000-000083010000}"/>
    <cellStyle name="Moneda 54" xfId="482" xr:uid="{00000000-0005-0000-0000-000084010000}"/>
    <cellStyle name="Moneda 55" xfId="484" xr:uid="{00000000-0005-0000-0000-000085010000}"/>
    <cellStyle name="Moneda 6" xfId="381" xr:uid="{00000000-0005-0000-0000-000086010000}"/>
    <cellStyle name="Moneda 6 2" xfId="382" xr:uid="{00000000-0005-0000-0000-000087010000}"/>
    <cellStyle name="Moneda 7" xfId="383" xr:uid="{00000000-0005-0000-0000-000088010000}"/>
    <cellStyle name="Moneda 7 2" xfId="384" xr:uid="{00000000-0005-0000-0000-000089010000}"/>
    <cellStyle name="Moneda 8" xfId="385" xr:uid="{00000000-0005-0000-0000-00008A010000}"/>
    <cellStyle name="Moneda 8 2" xfId="386" xr:uid="{00000000-0005-0000-0000-00008B010000}"/>
    <cellStyle name="Moneda 9" xfId="387" xr:uid="{00000000-0005-0000-0000-00008C010000}"/>
    <cellStyle name="Moneda 9 2" xfId="388" xr:uid="{00000000-0005-0000-0000-00008D010000}"/>
    <cellStyle name="Neutral 2" xfId="390" xr:uid="{00000000-0005-0000-0000-00008E010000}"/>
    <cellStyle name="Neutral 3" xfId="389" xr:uid="{00000000-0005-0000-0000-00008F010000}"/>
    <cellStyle name="Normal" xfId="0" builtinId="0"/>
    <cellStyle name="Normal 10" xfId="391" xr:uid="{00000000-0005-0000-0000-000091010000}"/>
    <cellStyle name="Normal 11" xfId="1" xr:uid="{00000000-0005-0000-0000-000092010000}"/>
    <cellStyle name="Normal 12" xfId="483" xr:uid="{00000000-0005-0000-0000-000093010000}"/>
    <cellStyle name="Normal 12 2" xfId="490" xr:uid="{00000000-0005-0000-0000-000094010000}"/>
    <cellStyle name="Normal 14" xfId="492" xr:uid="{00000000-0005-0000-0000-000095010000}"/>
    <cellStyle name="Normal 2" xfId="392" xr:uid="{00000000-0005-0000-0000-000096010000}"/>
    <cellStyle name="Normal 2 10" xfId="393" xr:uid="{00000000-0005-0000-0000-000097010000}"/>
    <cellStyle name="Normal 2 10 2 2" xfId="500" xr:uid="{00000000-0005-0000-0000-000098010000}"/>
    <cellStyle name="Normal 2 2" xfId="394" xr:uid="{00000000-0005-0000-0000-000099010000}"/>
    <cellStyle name="Normal 2 2 2" xfId="395" xr:uid="{00000000-0005-0000-0000-00009A010000}"/>
    <cellStyle name="Normal 2 2 3" xfId="396" xr:uid="{00000000-0005-0000-0000-00009B010000}"/>
    <cellStyle name="Normal 2 3" xfId="397" xr:uid="{00000000-0005-0000-0000-00009C010000}"/>
    <cellStyle name="Normal 2 3 2" xfId="398" xr:uid="{00000000-0005-0000-0000-00009D010000}"/>
    <cellStyle name="Normal 2 4" xfId="399" xr:uid="{00000000-0005-0000-0000-00009E010000}"/>
    <cellStyle name="Normal 2 5" xfId="400" xr:uid="{00000000-0005-0000-0000-00009F010000}"/>
    <cellStyle name="Normal 2 5 2" xfId="401" xr:uid="{00000000-0005-0000-0000-0000A0010000}"/>
    <cellStyle name="Normal 2 6" xfId="402" xr:uid="{00000000-0005-0000-0000-0000A1010000}"/>
    <cellStyle name="Normal 2 7" xfId="403" xr:uid="{00000000-0005-0000-0000-0000A2010000}"/>
    <cellStyle name="Normal 2 8" xfId="488" xr:uid="{00000000-0005-0000-0000-0000A3010000}"/>
    <cellStyle name="Normal 2_APU-DEFINITIVO AMV G2 THUI" xfId="404" xr:uid="{00000000-0005-0000-0000-0000A4010000}"/>
    <cellStyle name="Normal 3" xfId="405" xr:uid="{00000000-0005-0000-0000-0000A5010000}"/>
    <cellStyle name="Normal 3 2" xfId="406" xr:uid="{00000000-0005-0000-0000-0000A6010000}"/>
    <cellStyle name="Normal 3 3" xfId="499" xr:uid="{00000000-0005-0000-0000-0000A7010000}"/>
    <cellStyle name="Normal 3_bacheo-parcheo criticos, ppto 6605" xfId="407" xr:uid="{00000000-0005-0000-0000-0000A8010000}"/>
    <cellStyle name="Normal 4" xfId="408" xr:uid="{00000000-0005-0000-0000-0000A9010000}"/>
    <cellStyle name="Normal 4 2" xfId="409" xr:uid="{00000000-0005-0000-0000-0000AA010000}"/>
    <cellStyle name="Normal 4_APUs" xfId="410" xr:uid="{00000000-0005-0000-0000-0000AB010000}"/>
    <cellStyle name="Normal 5" xfId="411" xr:uid="{00000000-0005-0000-0000-0000AC010000}"/>
    <cellStyle name="Normal 5 2" xfId="412" xr:uid="{00000000-0005-0000-0000-0000AD010000}"/>
    <cellStyle name="Normal 5_solicitud mezcla SUBBASE 2013 amvg4" xfId="413" xr:uid="{00000000-0005-0000-0000-0000AE010000}"/>
    <cellStyle name="Normal 6" xfId="414" xr:uid="{00000000-0005-0000-0000-0000AF010000}"/>
    <cellStyle name="Normal 6 2" xfId="415" xr:uid="{00000000-0005-0000-0000-0000B0010000}"/>
    <cellStyle name="Normal 6_oficio 024 obras para parcheo-bacheo, apu's y ppto" xfId="416" xr:uid="{00000000-0005-0000-0000-0000B1010000}"/>
    <cellStyle name="Normal 7" xfId="417" xr:uid="{00000000-0005-0000-0000-0000B2010000}"/>
    <cellStyle name="Normal 8" xfId="418" xr:uid="{00000000-0005-0000-0000-0000B3010000}"/>
    <cellStyle name="Normal 9" xfId="419" xr:uid="{00000000-0005-0000-0000-0000B4010000}"/>
    <cellStyle name="Normal_modelo ACTA OBRA y MODIFICACION" xfId="489" xr:uid="{00000000-0005-0000-0000-0000B5010000}"/>
    <cellStyle name="Normal_PRESUPUESTO PR 82+400_PRESUPUESTO OFICIAL" xfId="420" xr:uid="{00000000-0005-0000-0000-0000B6010000}"/>
    <cellStyle name="Notas 2" xfId="422" xr:uid="{00000000-0005-0000-0000-0000B7010000}"/>
    <cellStyle name="Notas 2 2" xfId="423" xr:uid="{00000000-0005-0000-0000-0000B8010000}"/>
    <cellStyle name="Notas 2 3" xfId="424" xr:uid="{00000000-0005-0000-0000-0000B9010000}"/>
    <cellStyle name="Notas 2 4" xfId="425" xr:uid="{00000000-0005-0000-0000-0000BA010000}"/>
    <cellStyle name="Notas 2_oficio 024 obras para parcheo-bacheo, apu's y ppto" xfId="426" xr:uid="{00000000-0005-0000-0000-0000BB010000}"/>
    <cellStyle name="Notas 3" xfId="427" xr:uid="{00000000-0005-0000-0000-0000BC010000}"/>
    <cellStyle name="Notas 3 2" xfId="428" xr:uid="{00000000-0005-0000-0000-0000BD010000}"/>
    <cellStyle name="Notas 3 3" xfId="429" xr:uid="{00000000-0005-0000-0000-0000BE010000}"/>
    <cellStyle name="Notas 3 4" xfId="430" xr:uid="{00000000-0005-0000-0000-0000BF010000}"/>
    <cellStyle name="Notas 3_oficio 024 obras para parcheo-bacheo, apu's y ppto" xfId="431" xr:uid="{00000000-0005-0000-0000-0000C0010000}"/>
    <cellStyle name="Notas 4" xfId="432" xr:uid="{00000000-0005-0000-0000-0000C1010000}"/>
    <cellStyle name="Notas 4 2" xfId="433" xr:uid="{00000000-0005-0000-0000-0000C2010000}"/>
    <cellStyle name="Notas 4 3" xfId="434" xr:uid="{00000000-0005-0000-0000-0000C3010000}"/>
    <cellStyle name="Notas 4 4" xfId="435" xr:uid="{00000000-0005-0000-0000-0000C4010000}"/>
    <cellStyle name="Notas 4_oficio 024 obras para parcheo-bacheo, apu's y ppto" xfId="436" xr:uid="{00000000-0005-0000-0000-0000C5010000}"/>
    <cellStyle name="Notas 5" xfId="437" xr:uid="{00000000-0005-0000-0000-0000C6010000}"/>
    <cellStyle name="Notas 6" xfId="438" xr:uid="{00000000-0005-0000-0000-0000C7010000}"/>
    <cellStyle name="Notas 7" xfId="439" xr:uid="{00000000-0005-0000-0000-0000C8010000}"/>
    <cellStyle name="Notas 8" xfId="421" xr:uid="{00000000-0005-0000-0000-0000C9010000}"/>
    <cellStyle name="Percent_FLORENCI" xfId="440" xr:uid="{00000000-0005-0000-0000-0000CA010000}"/>
    <cellStyle name="Porcentaje 2" xfId="441" xr:uid="{00000000-0005-0000-0000-0000CB010000}"/>
    <cellStyle name="Porcentaje 2 2" xfId="486" xr:uid="{00000000-0005-0000-0000-0000CC010000}"/>
    <cellStyle name="Porcentaje 3" xfId="442" xr:uid="{00000000-0005-0000-0000-0000CD010000}"/>
    <cellStyle name="Porcentaje 4" xfId="493" xr:uid="{00000000-0005-0000-0000-0000CE010000}"/>
    <cellStyle name="Porcentual 2" xfId="443" xr:uid="{00000000-0005-0000-0000-0000CF010000}"/>
    <cellStyle name="Porcentual 2 2" xfId="444" xr:uid="{00000000-0005-0000-0000-0000D0010000}"/>
    <cellStyle name="Porcentual 2 3" xfId="445" xr:uid="{00000000-0005-0000-0000-0000D1010000}"/>
    <cellStyle name="Porcentual 2 3 2" xfId="446" xr:uid="{00000000-0005-0000-0000-0000D2010000}"/>
    <cellStyle name="Porcentual 2 4" xfId="447" xr:uid="{00000000-0005-0000-0000-0000D3010000}"/>
    <cellStyle name="Porcentual 2 5" xfId="448" xr:uid="{00000000-0005-0000-0000-0000D4010000}"/>
    <cellStyle name="Porcentual 2 5 2" xfId="449" xr:uid="{00000000-0005-0000-0000-0000D5010000}"/>
    <cellStyle name="Porcentual 3" xfId="450" xr:uid="{00000000-0005-0000-0000-0000D6010000}"/>
    <cellStyle name="Porcentual 3 2" xfId="451" xr:uid="{00000000-0005-0000-0000-0000D7010000}"/>
    <cellStyle name="Porcentual 4" xfId="452" xr:uid="{00000000-0005-0000-0000-0000D8010000}"/>
    <cellStyle name="Porcentual 4 2" xfId="453" xr:uid="{00000000-0005-0000-0000-0000D9010000}"/>
    <cellStyle name="Porcentual 5" xfId="454" xr:uid="{00000000-0005-0000-0000-0000DA010000}"/>
    <cellStyle name="Porcentual 6" xfId="455" xr:uid="{00000000-0005-0000-0000-0000DB010000}"/>
    <cellStyle name="Porcentual 7" xfId="456" xr:uid="{00000000-0005-0000-0000-0000DC010000}"/>
    <cellStyle name="Porcentual 7 2" xfId="457" xr:uid="{00000000-0005-0000-0000-0000DD010000}"/>
    <cellStyle name="Porcentual 8" xfId="458" xr:uid="{00000000-0005-0000-0000-0000DE010000}"/>
    <cellStyle name="Porcentual 8 2" xfId="459" xr:uid="{00000000-0005-0000-0000-0000DF010000}"/>
    <cellStyle name="Porcentual 9" xfId="496" xr:uid="{00000000-0005-0000-0000-0000E0010000}"/>
    <cellStyle name="Salida 2" xfId="461" xr:uid="{00000000-0005-0000-0000-0000E1010000}"/>
    <cellStyle name="Salida 3" xfId="460" xr:uid="{00000000-0005-0000-0000-0000E2010000}"/>
    <cellStyle name="Texto de advertencia 2" xfId="463" xr:uid="{00000000-0005-0000-0000-0000E3010000}"/>
    <cellStyle name="Texto de advertencia 3" xfId="462" xr:uid="{00000000-0005-0000-0000-0000E4010000}"/>
    <cellStyle name="Texto explicativo 2" xfId="465" xr:uid="{00000000-0005-0000-0000-0000E5010000}"/>
    <cellStyle name="Texto explicativo 3" xfId="464" xr:uid="{00000000-0005-0000-0000-0000E6010000}"/>
    <cellStyle name="TITULO" xfId="466" xr:uid="{00000000-0005-0000-0000-0000E7010000}"/>
    <cellStyle name="Título 1 2" xfId="469" xr:uid="{00000000-0005-0000-0000-0000E8010000}"/>
    <cellStyle name="Título 1 3" xfId="468" xr:uid="{00000000-0005-0000-0000-0000E9010000}"/>
    <cellStyle name="Título 2 2" xfId="471" xr:uid="{00000000-0005-0000-0000-0000EA010000}"/>
    <cellStyle name="Título 2 3" xfId="470" xr:uid="{00000000-0005-0000-0000-0000EB010000}"/>
    <cellStyle name="Título 3 2" xfId="473" xr:uid="{00000000-0005-0000-0000-0000EC010000}"/>
    <cellStyle name="Título 3 3" xfId="472" xr:uid="{00000000-0005-0000-0000-0000ED010000}"/>
    <cellStyle name="Título 4" xfId="474" xr:uid="{00000000-0005-0000-0000-0000EE010000}"/>
    <cellStyle name="Título 5" xfId="467" xr:uid="{00000000-0005-0000-0000-0000EF010000}"/>
    <cellStyle name="Total 2" xfId="476" xr:uid="{00000000-0005-0000-0000-0000F0010000}"/>
    <cellStyle name="Total 2 2" xfId="477" xr:uid="{00000000-0005-0000-0000-0000F1010000}"/>
    <cellStyle name="Total 3" xfId="478" xr:uid="{00000000-0005-0000-0000-0000F2010000}"/>
    <cellStyle name="Total 4" xfId="479" xr:uid="{00000000-0005-0000-0000-0000F3010000}"/>
    <cellStyle name="Total 5" xfId="475" xr:uid="{00000000-0005-0000-0000-0000F4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hyperlink" Target="#&#205;NDICE!G196"/><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205;NDICE!G158"/><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2C07FC95-DE15-4F6B-B9C2-B65A7AEBA858}"/>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2B082CAC-F363-4F5A-B07D-9C1C45532D6F}"/>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435429</xdr:colOff>
      <xdr:row>0</xdr:row>
      <xdr:rowOff>76201</xdr:rowOff>
    </xdr:from>
    <xdr:to>
      <xdr:col>2</xdr:col>
      <xdr:colOff>654503</xdr:colOff>
      <xdr:row>4</xdr:row>
      <xdr:rowOff>130479</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A0BC9B48-FEF4-4411-B689-8DC5FF47C735}"/>
            </a:ext>
            <a:ext uri="{147F2762-F138-4A5C-976F-8EAC2B608ADB}">
              <a16:predDERef xmlns:a16="http://schemas.microsoft.com/office/drawing/2014/main" pred="{D1670FBE-0541-4B7A-AC0B-C919B747E54D}"/>
            </a:ext>
          </a:extLst>
        </xdr:cNvPr>
        <xdr:cNvSpPr/>
      </xdr:nvSpPr>
      <xdr:spPr>
        <a:xfrm>
          <a:off x="635454" y="76201"/>
          <a:ext cx="1171574"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779C0C02-42B8-4D51-B5B1-3CEA3D377C45}"/>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63122A27-9838-41D2-BE4C-557BB068AA34}"/>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435428</xdr:colOff>
      <xdr:row>0</xdr:row>
      <xdr:rowOff>65314</xdr:rowOff>
    </xdr:from>
    <xdr:to>
      <xdr:col>2</xdr:col>
      <xdr:colOff>654502</xdr:colOff>
      <xdr:row>4</xdr:row>
      <xdr:rowOff>119592</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965712EB-57C4-4419-B371-3B6ECEEDD282}"/>
            </a:ext>
            <a:ext uri="{147F2762-F138-4A5C-976F-8EAC2B608ADB}">
              <a16:predDERef xmlns:a16="http://schemas.microsoft.com/office/drawing/2014/main" pred="{D1670FBE-0541-4B7A-AC0B-C919B747E54D}"/>
            </a:ext>
          </a:extLst>
        </xdr:cNvPr>
        <xdr:cNvSpPr/>
      </xdr:nvSpPr>
      <xdr:spPr>
        <a:xfrm>
          <a:off x="635453" y="65314"/>
          <a:ext cx="1171574"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wnloads\APU_1510_BOYACA__RICAURTE_2023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MENU"/>
      <sheetName val="LISTADO PROVINCIAS"/>
      <sheetName val="ÍNDICE"/>
      <sheetName val="MATERIALES"/>
      <sheetName val="EQUIPOS"/>
      <sheetName val="TRANSPORTE"/>
      <sheetName val="MANO DE OBRA"/>
      <sheetName val="GEOSINT."/>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2"/>
      <sheetName val="430.3.1"/>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1"/>
      <sheetName val="611.1.2"/>
      <sheetName val="611.1.3"/>
      <sheetName val="611.1.4"/>
      <sheetName val="620.1"/>
      <sheetName val="620.2"/>
      <sheetName val="620.3"/>
      <sheetName val="621.1.1"/>
      <sheetName val="621.1.2"/>
      <sheetName val="621.2"/>
      <sheetName val="621.3"/>
      <sheetName val="621.4"/>
      <sheetName val="621.5"/>
      <sheetName val="621.5P"/>
      <sheetName val="621.6"/>
      <sheetName val="621.7"/>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15"/>
      <sheetName val="850.16"/>
      <sheetName val="900.1"/>
      <sheetName val="900.2.1"/>
      <sheetName val="900.2.2"/>
      <sheetName val="900.2.3"/>
      <sheetName val="900.3.1"/>
      <sheetName val="900.3.2"/>
      <sheetName val="900.3.3"/>
    </sheetNames>
    <sheetDataSet>
      <sheetData sheetId="0" refreshError="1"/>
      <sheetData sheetId="1" refreshError="1"/>
      <sheetData sheetId="2" refreshError="1"/>
      <sheetData sheetId="3" refreshError="1"/>
      <sheetData sheetId="4"/>
      <sheetData sheetId="5"/>
      <sheetData sheetId="6">
        <row r="6">
          <cell r="C6" t="str">
            <v>T0100002</v>
          </cell>
          <cell r="D6" t="str">
            <v>kg-km</v>
          </cell>
          <cell r="E6" t="str">
            <v>Transporte de acero</v>
          </cell>
          <cell r="F6">
            <v>0.77060747918553074</v>
          </cell>
        </row>
        <row r="7">
          <cell r="C7" t="str">
            <v>T0010001</v>
          </cell>
          <cell r="D7" t="str">
            <v>t-km</v>
          </cell>
          <cell r="E7" t="str">
            <v>Transporte de acero</v>
          </cell>
          <cell r="F7">
            <v>700.03841835787853</v>
          </cell>
        </row>
        <row r="8">
          <cell r="C8" t="str">
            <v>T0010011</v>
          </cell>
          <cell r="D8" t="str">
            <v>m3-km</v>
          </cell>
          <cell r="E8" t="str">
            <v>Transporte de adoquín e=8cm</v>
          </cell>
          <cell r="F8">
            <v>1578.147022625551</v>
          </cell>
        </row>
        <row r="9">
          <cell r="C9" t="str">
            <v>T0010400</v>
          </cell>
          <cell r="D9" t="str">
            <v>m3-km</v>
          </cell>
          <cell r="E9" t="str">
            <v>Transporte de agregados</v>
          </cell>
          <cell r="F9">
            <v>1133.7117743273368</v>
          </cell>
        </row>
        <row r="10">
          <cell r="C10" t="str">
            <v>T0010004</v>
          </cell>
          <cell r="D10" t="str">
            <v>m3-km</v>
          </cell>
          <cell r="E10" t="str">
            <v>Transporte de arena</v>
          </cell>
          <cell r="F10">
            <v>1120.3177177552307</v>
          </cell>
        </row>
        <row r="11">
          <cell r="C11" t="str">
            <v>T0010053</v>
          </cell>
          <cell r="D11" t="str">
            <v>m3-km</v>
          </cell>
          <cell r="E11" t="str">
            <v>Transporte de barrera de seguridad en concreto</v>
          </cell>
          <cell r="F11">
            <v>1190.2643659291937</v>
          </cell>
        </row>
        <row r="12">
          <cell r="C12" t="str">
            <v>T0010550</v>
          </cell>
          <cell r="D12" t="str">
            <v>kg-km</v>
          </cell>
          <cell r="E12" t="str">
            <v>Transporte de cal</v>
          </cell>
          <cell r="F12">
            <v>1.1129386619362134</v>
          </cell>
        </row>
        <row r="13">
          <cell r="C13" t="str">
            <v>T0015011</v>
          </cell>
          <cell r="D13" t="str">
            <v>kg-km</v>
          </cell>
          <cell r="E13" t="str">
            <v>Transporte de cemento asfáltico</v>
          </cell>
          <cell r="F13">
            <v>1.1272478733039657</v>
          </cell>
        </row>
        <row r="14">
          <cell r="C14" t="str">
            <v>T0010500</v>
          </cell>
          <cell r="D14" t="str">
            <v>kg-km</v>
          </cell>
          <cell r="E14" t="str">
            <v>Transporte de cemento hidráulico</v>
          </cell>
          <cell r="F14">
            <v>1.1272478733039657</v>
          </cell>
        </row>
        <row r="15">
          <cell r="C15" t="str">
            <v>T0010009</v>
          </cell>
          <cell r="D15" t="str">
            <v>m3-km</v>
          </cell>
          <cell r="E15" t="str">
            <v>Transporte de concreto</v>
          </cell>
          <cell r="F15">
            <v>1608.1963664978286</v>
          </cell>
        </row>
        <row r="16">
          <cell r="C16" t="str">
            <v>T0010120</v>
          </cell>
          <cell r="D16" t="str">
            <v>m3-km</v>
          </cell>
          <cell r="E16" t="str">
            <v>Transporte de emulsión asfáltica</v>
          </cell>
          <cell r="F16">
            <v>1.5959540412165305</v>
          </cell>
        </row>
        <row r="17">
          <cell r="C17" t="str">
            <v>T0010160</v>
          </cell>
          <cell r="D17" t="str">
            <v>kg-km</v>
          </cell>
          <cell r="E17" t="str">
            <v xml:space="preserve">Transporte de estructuras metálicas </v>
          </cell>
          <cell r="F17">
            <v>2.4596041023965638</v>
          </cell>
        </row>
        <row r="18">
          <cell r="C18" t="str">
            <v>T0010570</v>
          </cell>
          <cell r="D18" t="str">
            <v>t-km</v>
          </cell>
          <cell r="E18" t="str">
            <v xml:space="preserve">Transporte de estructuras metálicas </v>
          </cell>
          <cell r="F18">
            <v>1738.9513330051909</v>
          </cell>
        </row>
        <row r="19">
          <cell r="C19" t="str">
            <v>T0010560</v>
          </cell>
          <cell r="D19" t="str">
            <v>kg-km</v>
          </cell>
          <cell r="E19" t="str">
            <v>Transporte de formaleta</v>
          </cell>
          <cell r="F19">
            <v>2.4596041023965638</v>
          </cell>
        </row>
        <row r="20">
          <cell r="C20" t="str">
            <v>T0010088</v>
          </cell>
          <cell r="D20" t="str">
            <v>kg-km</v>
          </cell>
          <cell r="E20" t="str">
            <v>Transporte de madera</v>
          </cell>
          <cell r="F20">
            <v>1.578147022625551</v>
          </cell>
        </row>
        <row r="21">
          <cell r="C21" t="str">
            <v>T0010010</v>
          </cell>
          <cell r="D21" t="str">
            <v>m3-km</v>
          </cell>
          <cell r="E21" t="str">
            <v>Transporte de material de afirmado</v>
          </cell>
          <cell r="F21">
            <v>1109.1209202967709</v>
          </cell>
        </row>
        <row r="22">
          <cell r="C22" t="str">
            <v>T0010020</v>
          </cell>
          <cell r="D22" t="str">
            <v>m3-km</v>
          </cell>
          <cell r="E22" t="str">
            <v>Transporte de material de base</v>
          </cell>
          <cell r="F22">
            <v>1131.9622107804137</v>
          </cell>
        </row>
        <row r="23">
          <cell r="C23" t="str">
            <v>T0010032</v>
          </cell>
          <cell r="D23" t="str">
            <v>m3-km</v>
          </cell>
          <cell r="E23" t="str">
            <v>Transporte de material de demolición</v>
          </cell>
          <cell r="F23">
            <v>1089.0702708847878</v>
          </cell>
        </row>
        <row r="24">
          <cell r="C24" t="str">
            <v>T0010025</v>
          </cell>
          <cell r="D24" t="str">
            <v>m3-km</v>
          </cell>
          <cell r="E24" t="str">
            <v>Transporte de material de excavación</v>
          </cell>
          <cell r="F24">
            <v>1141.0294284199369</v>
          </cell>
        </row>
        <row r="25">
          <cell r="C25" t="str">
            <v>T0010062</v>
          </cell>
          <cell r="D25" t="str">
            <v>m3-km</v>
          </cell>
          <cell r="E25" t="str">
            <v>Transporte de material de relleno</v>
          </cell>
          <cell r="F25">
            <v>1141.0294284199369</v>
          </cell>
        </row>
        <row r="26">
          <cell r="C26" t="str">
            <v>T0010036</v>
          </cell>
          <cell r="D26" t="str">
            <v>m3-km</v>
          </cell>
          <cell r="E26" t="str">
            <v>Transporte de material de remoción</v>
          </cell>
          <cell r="F26">
            <v>1148.578241961427</v>
          </cell>
        </row>
        <row r="27">
          <cell r="C27" t="str">
            <v>T0010030</v>
          </cell>
          <cell r="D27" t="str">
            <v>m3-km</v>
          </cell>
          <cell r="E27" t="str">
            <v>Transporte de material de sub-base</v>
          </cell>
          <cell r="F27">
            <v>1139.1106460984381</v>
          </cell>
        </row>
        <row r="28">
          <cell r="C28" t="str">
            <v>T0010040</v>
          </cell>
          <cell r="D28" t="str">
            <v>t-km</v>
          </cell>
          <cell r="E28" t="str">
            <v>Transporte de material desmontado</v>
          </cell>
          <cell r="F28">
            <v>1024.6539041863189</v>
          </cell>
        </row>
        <row r="29">
          <cell r="C29" t="str">
            <v>T0010028</v>
          </cell>
          <cell r="D29" t="str">
            <v>m3-km</v>
          </cell>
          <cell r="E29" t="str">
            <v>Transporte de material drenante</v>
          </cell>
          <cell r="F29">
            <v>1166.6275777355713</v>
          </cell>
        </row>
        <row r="30">
          <cell r="C30" t="str">
            <v>T0010006</v>
          </cell>
          <cell r="D30" t="str">
            <v>m3-km</v>
          </cell>
          <cell r="E30" t="str">
            <v>Transporte de material fresado</v>
          </cell>
          <cell r="F30">
            <v>1091.1342939697854</v>
          </cell>
        </row>
        <row r="31">
          <cell r="C31" t="str">
            <v>T0010480</v>
          </cell>
          <cell r="D31" t="str">
            <v>m3-km</v>
          </cell>
          <cell r="E31" t="str">
            <v>Transporte de material sobrante de poda</v>
          </cell>
          <cell r="F31">
            <v>1116.0735557194098</v>
          </cell>
        </row>
        <row r="32">
          <cell r="C32" t="str">
            <v>T0010130</v>
          </cell>
          <cell r="D32" t="str">
            <v>m3-km</v>
          </cell>
          <cell r="E32" t="str">
            <v>Transporte de mezcla asfáltica drenante</v>
          </cell>
          <cell r="F32">
            <v>1578.147022625551</v>
          </cell>
        </row>
        <row r="33">
          <cell r="C33" t="str">
            <v>T0010510</v>
          </cell>
          <cell r="D33" t="str">
            <v>m3-km</v>
          </cell>
          <cell r="E33" t="str">
            <v>Transporte de mezcla de mortero</v>
          </cell>
          <cell r="F33">
            <v>1608.1963664978286</v>
          </cell>
        </row>
        <row r="34">
          <cell r="C34" t="str">
            <v>T0010065</v>
          </cell>
          <cell r="D34" t="str">
            <v>m3-km</v>
          </cell>
          <cell r="E34" t="str">
            <v>Transporte de mezcla en caliente</v>
          </cell>
          <cell r="F34">
            <v>1578.147022625551</v>
          </cell>
        </row>
        <row r="35">
          <cell r="C35" t="str">
            <v>T0010240</v>
          </cell>
          <cell r="D35" t="str">
            <v>m3-km</v>
          </cell>
          <cell r="E35" t="str">
            <v>Transporte de mezcla en frío</v>
          </cell>
          <cell r="F35">
            <v>1578.147022625551</v>
          </cell>
        </row>
        <row r="36">
          <cell r="C36" t="str">
            <v>T0010091</v>
          </cell>
          <cell r="D36" t="str">
            <v>m3-km</v>
          </cell>
          <cell r="E36" t="str">
            <v>Transporte de piedra para concreto ciclópeo</v>
          </cell>
          <cell r="F36">
            <v>1025.5671444103318</v>
          </cell>
        </row>
        <row r="37">
          <cell r="C37" t="str">
            <v>T0010094</v>
          </cell>
          <cell r="D37" t="str">
            <v>m3-km</v>
          </cell>
          <cell r="E37" t="str">
            <v>Transporte de piedra para gaviones</v>
          </cell>
          <cell r="F37">
            <v>1086.3051699557736</v>
          </cell>
        </row>
        <row r="38">
          <cell r="C38" t="str">
            <v>T0010114</v>
          </cell>
          <cell r="D38" t="str">
            <v>kg-km</v>
          </cell>
          <cell r="E38" t="str">
            <v>Transporte de tubería</v>
          </cell>
          <cell r="F38">
            <v>1.6694079929043211</v>
          </cell>
        </row>
        <row r="39">
          <cell r="C39" t="str">
            <v>T0010115</v>
          </cell>
          <cell r="D39" t="str">
            <v>kg-km</v>
          </cell>
          <cell r="E39" t="str">
            <v>Transporte de tubería de concreto</v>
          </cell>
          <cell r="F39">
            <v>2.9816345840707026</v>
          </cell>
        </row>
        <row r="40">
          <cell r="C40" t="str">
            <v>T0010016</v>
          </cell>
          <cell r="D40" t="str">
            <v>m3-km</v>
          </cell>
          <cell r="E40" t="str">
            <v>Transporte tierra abonada</v>
          </cell>
          <cell r="F40">
            <v>1174.3034214966385</v>
          </cell>
        </row>
      </sheetData>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ow r="10">
          <cell r="H10" t="str">
            <v>2023 - 1 JUNIO 2023</v>
          </cell>
        </row>
      </sheetData>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ow r="10">
          <cell r="H10" t="str">
            <v>2023 - 1 JUNIO 2023</v>
          </cell>
        </row>
      </sheetData>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33"/>
  <sheetViews>
    <sheetView showGridLines="0" tabSelected="1" view="pageBreakPreview" zoomScale="60" zoomScaleNormal="80" workbookViewId="0">
      <selection activeCell="H22" sqref="H22"/>
    </sheetView>
  </sheetViews>
  <sheetFormatPr baseColWidth="10" defaultRowHeight="14.4"/>
  <cols>
    <col min="1" max="1" width="6.44140625" customWidth="1"/>
    <col min="2" max="2" width="4.5546875" customWidth="1"/>
    <col min="3" max="3" width="9.44140625" customWidth="1"/>
    <col min="4" max="5" width="10.44140625" customWidth="1"/>
    <col min="6" max="6" width="41.44140625" customWidth="1"/>
    <col min="7" max="7" width="9.88671875" customWidth="1"/>
    <col min="9" max="9" width="14.5546875" bestFit="1" customWidth="1"/>
    <col min="10" max="10" width="21.44140625" customWidth="1"/>
    <col min="11" max="11" width="6.44140625" customWidth="1"/>
    <col min="12" max="12" width="11.109375" bestFit="1" customWidth="1"/>
    <col min="13" max="13" width="13.88671875" bestFit="1" customWidth="1"/>
    <col min="14" max="14" width="13.44140625" customWidth="1"/>
    <col min="15" max="15" width="12.109375" bestFit="1" customWidth="1"/>
    <col min="16" max="17" width="15.44140625" customWidth="1"/>
    <col min="18" max="18" width="15.5546875" bestFit="1" customWidth="1"/>
    <col min="19" max="20" width="13.109375" bestFit="1" customWidth="1"/>
  </cols>
  <sheetData>
    <row r="1" spans="1:20" ht="9" customHeight="1"/>
    <row r="2" spans="1:20" ht="17.399999999999999">
      <c r="A2" s="265" t="s">
        <v>0</v>
      </c>
      <c r="B2" s="265"/>
      <c r="C2" s="265"/>
      <c r="D2" s="265"/>
      <c r="E2" s="265"/>
      <c r="F2" s="265"/>
      <c r="G2" s="265"/>
      <c r="H2" s="265"/>
      <c r="I2" s="265"/>
      <c r="J2" s="265"/>
    </row>
    <row r="3" spans="1:20" ht="17.399999999999999">
      <c r="A3" s="265" t="s">
        <v>1</v>
      </c>
      <c r="B3" s="265"/>
      <c r="C3" s="265"/>
      <c r="D3" s="265"/>
      <c r="E3" s="265"/>
      <c r="F3" s="265"/>
      <c r="G3" s="265"/>
      <c r="H3" s="265"/>
      <c r="I3" s="265"/>
      <c r="J3" s="265"/>
    </row>
    <row r="4" spans="1:20" ht="17.399999999999999">
      <c r="A4" s="265" t="s">
        <v>2</v>
      </c>
      <c r="B4" s="265"/>
      <c r="C4" s="265"/>
      <c r="D4" s="265"/>
      <c r="E4" s="265"/>
      <c r="F4" s="265"/>
      <c r="G4" s="265"/>
      <c r="H4" s="265"/>
      <c r="I4" s="265"/>
      <c r="J4" s="265"/>
    </row>
    <row r="5" spans="1:20" ht="17.399999999999999">
      <c r="A5" s="265"/>
      <c r="B5" s="265"/>
      <c r="C5" s="265"/>
      <c r="D5" s="265"/>
      <c r="E5" s="265"/>
      <c r="F5" s="265"/>
      <c r="G5" s="265"/>
      <c r="H5" s="265"/>
      <c r="I5" s="265"/>
      <c r="J5" s="265"/>
    </row>
    <row r="6" spans="1:20" s="19" customFormat="1" ht="15">
      <c r="A6" s="267"/>
      <c r="B6" s="267"/>
      <c r="C6" s="267"/>
      <c r="D6" s="267"/>
      <c r="E6" s="267"/>
      <c r="F6" s="267"/>
      <c r="G6" s="267"/>
      <c r="H6" s="267"/>
      <c r="I6" s="267"/>
      <c r="J6" s="267"/>
      <c r="L6"/>
      <c r="M6"/>
      <c r="N6"/>
      <c r="O6"/>
      <c r="P6"/>
      <c r="Q6"/>
      <c r="R6"/>
      <c r="S6"/>
      <c r="T6"/>
    </row>
    <row r="7" spans="1:20" s="19" customFormat="1" ht="41.4" customHeight="1">
      <c r="A7" s="270" t="s">
        <v>104</v>
      </c>
      <c r="B7" s="270"/>
      <c r="C7" s="270"/>
      <c r="D7" s="270"/>
      <c r="E7" s="270"/>
      <c r="F7" s="270"/>
      <c r="G7" s="270"/>
      <c r="H7" s="270"/>
      <c r="I7" s="270"/>
      <c r="J7" s="270"/>
      <c r="L7"/>
      <c r="M7"/>
      <c r="N7"/>
      <c r="O7"/>
      <c r="P7"/>
      <c r="Q7"/>
      <c r="R7"/>
      <c r="S7"/>
      <c r="T7"/>
    </row>
    <row r="8" spans="1:20" ht="15">
      <c r="A8" s="271"/>
      <c r="B8" s="271"/>
      <c r="C8" s="271"/>
      <c r="D8" s="271"/>
      <c r="E8" s="271"/>
      <c r="F8" s="271"/>
      <c r="G8" s="271"/>
      <c r="H8" s="271"/>
      <c r="I8" s="271"/>
      <c r="J8" s="271"/>
    </row>
    <row r="9" spans="1:20" ht="15">
      <c r="A9" s="3"/>
      <c r="B9" s="3"/>
      <c r="C9" s="2"/>
      <c r="D9" s="2"/>
      <c r="E9" s="2"/>
      <c r="F9" s="2"/>
      <c r="G9" s="2"/>
      <c r="H9" s="2"/>
      <c r="I9" s="2"/>
      <c r="J9" s="2"/>
    </row>
    <row r="10" spans="1:20" ht="20.399999999999999">
      <c r="A10" s="272" t="s">
        <v>103</v>
      </c>
      <c r="B10" s="272"/>
      <c r="C10" s="272"/>
      <c r="D10" s="272"/>
      <c r="E10" s="272"/>
      <c r="F10" s="272"/>
      <c r="G10" s="272"/>
      <c r="H10" s="272"/>
      <c r="I10" s="272"/>
      <c r="J10" s="272"/>
    </row>
    <row r="11" spans="1:20" ht="15" thickBot="1">
      <c r="A11" s="1"/>
      <c r="B11" s="1"/>
      <c r="C11" s="1"/>
      <c r="D11" s="1"/>
      <c r="E11" s="1"/>
      <c r="F11" s="1"/>
      <c r="G11" s="1"/>
      <c r="H11" s="1"/>
      <c r="I11" s="1"/>
      <c r="J11" s="1"/>
    </row>
    <row r="12" spans="1:20">
      <c r="A12" s="275" t="s">
        <v>3</v>
      </c>
      <c r="B12" s="261"/>
      <c r="C12" s="263" t="s">
        <v>4</v>
      </c>
      <c r="D12" s="266" t="s">
        <v>5</v>
      </c>
      <c r="E12" s="266"/>
      <c r="F12" s="268" t="s">
        <v>6</v>
      </c>
      <c r="G12" s="268" t="s">
        <v>7</v>
      </c>
      <c r="H12" s="268" t="s">
        <v>8</v>
      </c>
      <c r="I12" s="268" t="s">
        <v>9</v>
      </c>
      <c r="J12" s="273" t="s">
        <v>10</v>
      </c>
      <c r="M12" s="47"/>
    </row>
    <row r="13" spans="1:20" ht="15" thickBot="1">
      <c r="A13" s="276"/>
      <c r="B13" s="262"/>
      <c r="C13" s="264"/>
      <c r="D13" s="45" t="s">
        <v>11</v>
      </c>
      <c r="E13" s="29" t="s">
        <v>12</v>
      </c>
      <c r="F13" s="269"/>
      <c r="G13" s="269"/>
      <c r="H13" s="269"/>
      <c r="I13" s="269"/>
      <c r="J13" s="274"/>
      <c r="P13" s="48"/>
      <c r="Q13" s="49"/>
      <c r="R13" s="49"/>
    </row>
    <row r="14" spans="1:20" ht="55.35" customHeight="1">
      <c r="A14" s="39">
        <v>1</v>
      </c>
      <c r="B14" s="40"/>
      <c r="C14" s="40" t="s">
        <v>89</v>
      </c>
      <c r="D14" s="40" t="s">
        <v>38</v>
      </c>
      <c r="E14" s="40" t="s">
        <v>97</v>
      </c>
      <c r="F14" s="41" t="str">
        <f>'450.2P'!C33</f>
        <v>MEZCLA DENSA EN CALIENTE TIPO MDC‐19 
(Compra de mezcla)</v>
      </c>
      <c r="G14" s="42"/>
      <c r="H14" s="201"/>
      <c r="I14" s="43"/>
      <c r="J14" s="44"/>
      <c r="M14" s="50"/>
      <c r="N14" s="51"/>
      <c r="O14" s="52"/>
      <c r="P14" s="53"/>
      <c r="Q14" s="54"/>
      <c r="R14" s="53"/>
    </row>
    <row r="15" spans="1:20" ht="38.4" customHeight="1">
      <c r="A15" s="28">
        <v>2</v>
      </c>
      <c r="B15" s="4"/>
      <c r="C15" s="4" t="s">
        <v>102</v>
      </c>
      <c r="D15" s="5" t="s">
        <v>39</v>
      </c>
      <c r="E15" s="4" t="s">
        <v>102</v>
      </c>
      <c r="F15" s="7" t="s">
        <v>127</v>
      </c>
      <c r="G15" s="6"/>
      <c r="H15" s="202"/>
      <c r="I15" s="24"/>
      <c r="J15" s="23"/>
      <c r="M15" s="51"/>
      <c r="N15" s="51"/>
      <c r="O15" s="52"/>
      <c r="P15" s="53"/>
      <c r="Q15" s="54"/>
      <c r="R15" s="53"/>
    </row>
    <row r="16" spans="1:20" ht="15.6" thickBot="1">
      <c r="A16" s="1"/>
      <c r="B16" s="1"/>
      <c r="C16" s="1"/>
      <c r="D16" s="1"/>
      <c r="E16" s="1"/>
      <c r="F16" s="1"/>
      <c r="G16" s="1"/>
      <c r="H16" s="1"/>
      <c r="I16" s="25"/>
      <c r="J16" s="26"/>
      <c r="N16" s="51"/>
      <c r="O16" s="51"/>
      <c r="P16" s="51"/>
      <c r="Q16" s="55"/>
    </row>
    <row r="17" spans="1:19" ht="26.4" customHeight="1">
      <c r="A17" s="30"/>
      <c r="B17" s="31"/>
      <c r="C17" s="31"/>
      <c r="D17" s="31"/>
      <c r="E17" s="31"/>
      <c r="F17" s="32" t="s">
        <v>13</v>
      </c>
      <c r="G17" s="33"/>
      <c r="H17" s="34"/>
      <c r="I17" s="35"/>
      <c r="J17" s="36"/>
      <c r="P17" s="56"/>
      <c r="R17" s="56"/>
    </row>
    <row r="18" spans="1:19" ht="21.6" customHeight="1">
      <c r="A18" s="12"/>
      <c r="B18" s="13"/>
      <c r="C18" s="13"/>
      <c r="D18" s="13"/>
      <c r="E18" s="13"/>
      <c r="F18" s="8" t="s">
        <v>45</v>
      </c>
      <c r="G18" s="9"/>
      <c r="H18" s="10"/>
      <c r="I18" s="11"/>
      <c r="J18" s="37"/>
      <c r="P18" s="56"/>
      <c r="Q18" s="57"/>
      <c r="R18" s="56"/>
      <c r="S18" s="58"/>
    </row>
    <row r="19" spans="1:19" ht="27.6" customHeight="1" thickBot="1">
      <c r="A19" s="14"/>
      <c r="B19" s="15"/>
      <c r="C19" s="15"/>
      <c r="D19" s="15"/>
      <c r="E19" s="15"/>
      <c r="F19" s="16" t="s">
        <v>10</v>
      </c>
      <c r="G19" s="17"/>
      <c r="H19" s="18"/>
      <c r="I19" s="27"/>
      <c r="J19" s="38"/>
      <c r="L19" s="59"/>
      <c r="M19" s="20"/>
      <c r="N19" s="20"/>
      <c r="O19" s="20"/>
      <c r="P19" s="56"/>
      <c r="R19" s="56"/>
    </row>
    <row r="20" spans="1:19">
      <c r="M20" s="20"/>
      <c r="Q20" s="60"/>
    </row>
    <row r="21" spans="1:19" ht="17.399999999999999">
      <c r="J21" s="46"/>
      <c r="M21" s="20"/>
    </row>
    <row r="23" spans="1:19">
      <c r="M23" s="20"/>
    </row>
    <row r="24" spans="1:19">
      <c r="H24" s="20"/>
    </row>
    <row r="25" spans="1:19" ht="17.399999999999999">
      <c r="C25" s="21"/>
      <c r="D25" s="21"/>
      <c r="E25" s="21"/>
      <c r="M25" s="61"/>
      <c r="N25" s="62"/>
    </row>
    <row r="26" spans="1:19" ht="17.399999999999999">
      <c r="C26" s="21"/>
      <c r="D26" s="21"/>
      <c r="E26" s="22"/>
      <c r="M26" s="61"/>
      <c r="N26" s="62"/>
    </row>
    <row r="28" spans="1:19" ht="17.399999999999999">
      <c r="M28" s="61"/>
      <c r="N28" s="63"/>
      <c r="O28" s="64"/>
      <c r="Q28" s="65"/>
    </row>
    <row r="29" spans="1:19" ht="17.399999999999999">
      <c r="M29" s="61"/>
      <c r="N29" s="66"/>
      <c r="O29" s="67"/>
    </row>
    <row r="30" spans="1:19" ht="17.399999999999999">
      <c r="M30" s="61"/>
      <c r="N30" s="63"/>
      <c r="O30" s="64"/>
    </row>
    <row r="31" spans="1:19">
      <c r="M31" s="61"/>
    </row>
    <row r="33" spans="14:14">
      <c r="N33" s="61"/>
    </row>
  </sheetData>
  <mergeCells count="17">
    <mergeCell ref="A12:A13"/>
    <mergeCell ref="B12:B13"/>
    <mergeCell ref="C12:C13"/>
    <mergeCell ref="A5:J5"/>
    <mergeCell ref="D12:E12"/>
    <mergeCell ref="A2:J2"/>
    <mergeCell ref="A3:J3"/>
    <mergeCell ref="A4:J4"/>
    <mergeCell ref="A6:J6"/>
    <mergeCell ref="F12:F13"/>
    <mergeCell ref="A7:J7"/>
    <mergeCell ref="A8:J8"/>
    <mergeCell ref="A10:J10"/>
    <mergeCell ref="J12:J13"/>
    <mergeCell ref="G12:G13"/>
    <mergeCell ref="H12:H13"/>
    <mergeCell ref="I12:I13"/>
  </mergeCells>
  <pageMargins left="0.53" right="0.70866141732283472" top="0.49" bottom="0.74803149606299213" header="0.31496062992125984" footer="0.31496062992125984"/>
  <pageSetup scale="85" orientation="landscape"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866E0-0480-4851-8153-CFC786F2DC5C}">
  <sheetPr>
    <tabColor theme="5" tint="-0.499984740745262"/>
    <pageSetUpPr fitToPage="1"/>
  </sheetPr>
  <dimension ref="A1:S140"/>
  <sheetViews>
    <sheetView topLeftCell="A87" zoomScale="80" zoomScaleNormal="80" workbookViewId="0">
      <selection activeCell="C61" sqref="C61:I61"/>
    </sheetView>
  </sheetViews>
  <sheetFormatPr baseColWidth="10" defaultColWidth="0" defaultRowHeight="13.8"/>
  <cols>
    <col min="1" max="1" width="3" style="69" customWidth="1"/>
    <col min="2" max="2" width="14.33203125" style="69" customWidth="1"/>
    <col min="3" max="3" width="11.5546875" style="69" customWidth="1"/>
    <col min="4" max="4" width="17" style="69" customWidth="1"/>
    <col min="5" max="5" width="12.5546875" style="69" customWidth="1"/>
    <col min="6" max="6" width="8" style="69" customWidth="1"/>
    <col min="7" max="7" width="8.6640625" style="69" customWidth="1"/>
    <col min="8" max="8" width="10.5546875" style="69" customWidth="1"/>
    <col min="9" max="9" width="14.5546875" style="69" customWidth="1"/>
    <col min="10" max="10" width="23.44140625" style="69" customWidth="1"/>
    <col min="11" max="11" width="18" style="69" customWidth="1"/>
    <col min="12" max="12" width="11.44140625" style="69" customWidth="1"/>
    <col min="13" max="13" width="12.6640625" style="69" customWidth="1"/>
    <col min="14" max="14" width="21.5546875" style="69" customWidth="1"/>
    <col min="15" max="15" width="4.44140625" style="68" customWidth="1"/>
    <col min="16" max="19" width="0" style="68" hidden="1" customWidth="1"/>
    <col min="20" max="16384" width="11.44140625" style="68" hidden="1"/>
  </cols>
  <sheetData>
    <row r="1" spans="1:14" ht="13.95" customHeight="1">
      <c r="A1" s="68"/>
      <c r="B1" s="295"/>
      <c r="C1" s="298"/>
      <c r="D1" s="298"/>
      <c r="E1" s="298"/>
      <c r="F1" s="298"/>
      <c r="G1" s="298"/>
      <c r="H1" s="298"/>
      <c r="I1" s="298"/>
      <c r="J1" s="299"/>
      <c r="K1" s="300" t="s">
        <v>14</v>
      </c>
      <c r="L1" s="302" t="s">
        <v>73</v>
      </c>
      <c r="M1" s="303"/>
      <c r="N1" s="306"/>
    </row>
    <row r="2" spans="1:14" ht="14.25" customHeight="1">
      <c r="A2" s="68"/>
      <c r="B2" s="296"/>
      <c r="C2" s="309" t="s">
        <v>15</v>
      </c>
      <c r="D2" s="309"/>
      <c r="E2" s="309"/>
      <c r="F2" s="309"/>
      <c r="G2" s="309"/>
      <c r="H2" s="309"/>
      <c r="I2" s="309"/>
      <c r="J2" s="310"/>
      <c r="K2" s="301"/>
      <c r="L2" s="304"/>
      <c r="M2" s="305"/>
      <c r="N2" s="307"/>
    </row>
    <row r="3" spans="1:14" ht="17.7" customHeight="1">
      <c r="A3" s="68"/>
      <c r="B3" s="296"/>
      <c r="C3" s="311" t="s">
        <v>74</v>
      </c>
      <c r="D3" s="311"/>
      <c r="E3" s="311"/>
      <c r="F3" s="311"/>
      <c r="G3" s="311"/>
      <c r="H3" s="311"/>
      <c r="I3" s="311"/>
      <c r="J3" s="312"/>
      <c r="K3" s="285" t="s">
        <v>16</v>
      </c>
      <c r="L3" s="314">
        <v>2021</v>
      </c>
      <c r="M3" s="315"/>
      <c r="N3" s="307"/>
    </row>
    <row r="4" spans="1:14" ht="2.25" customHeight="1">
      <c r="A4" s="68"/>
      <c r="B4" s="296"/>
      <c r="C4" s="311"/>
      <c r="D4" s="311"/>
      <c r="E4" s="311"/>
      <c r="F4" s="311"/>
      <c r="G4" s="311"/>
      <c r="H4" s="311"/>
      <c r="I4" s="311"/>
      <c r="J4" s="312"/>
      <c r="K4" s="313"/>
      <c r="L4" s="304"/>
      <c r="M4" s="305"/>
      <c r="N4" s="307"/>
    </row>
    <row r="5" spans="1:14" ht="14.25" customHeight="1">
      <c r="A5" s="68"/>
      <c r="B5" s="296"/>
      <c r="C5" s="311" t="s">
        <v>75</v>
      </c>
      <c r="D5" s="311"/>
      <c r="E5" s="311"/>
      <c r="F5" s="311"/>
      <c r="G5" s="311"/>
      <c r="H5" s="311"/>
      <c r="I5" s="311"/>
      <c r="J5" s="312"/>
      <c r="K5" s="285" t="s">
        <v>17</v>
      </c>
      <c r="L5" s="287"/>
      <c r="M5" s="287"/>
      <c r="N5" s="307"/>
    </row>
    <row r="6" spans="1:14" ht="3.75" customHeight="1" thickBot="1">
      <c r="A6" s="68"/>
      <c r="B6" s="297"/>
      <c r="C6" s="289"/>
      <c r="D6" s="289"/>
      <c r="E6" s="289"/>
      <c r="F6" s="289"/>
      <c r="G6" s="289"/>
      <c r="H6" s="289"/>
      <c r="I6" s="289"/>
      <c r="J6" s="290"/>
      <c r="K6" s="286"/>
      <c r="L6" s="288"/>
      <c r="M6" s="288"/>
      <c r="N6" s="308"/>
    </row>
    <row r="7" spans="1:14" ht="3.75" customHeight="1" thickBot="1">
      <c r="A7" s="68"/>
      <c r="B7" s="203"/>
      <c r="C7" s="204"/>
      <c r="D7" s="204"/>
      <c r="E7" s="204"/>
      <c r="F7" s="204"/>
      <c r="G7" s="204"/>
      <c r="H7" s="204"/>
      <c r="I7" s="204"/>
      <c r="J7" s="204"/>
      <c r="K7" s="204"/>
      <c r="L7" s="205"/>
      <c r="M7" s="205"/>
      <c r="N7" s="206"/>
    </row>
    <row r="8" spans="1:14" ht="14.25" customHeight="1">
      <c r="B8" s="207"/>
      <c r="C8" s="208"/>
      <c r="D8" s="208"/>
      <c r="E8" s="208"/>
      <c r="F8" s="291"/>
      <c r="G8" s="291"/>
      <c r="H8" s="291"/>
      <c r="I8" s="291"/>
      <c r="J8" s="208"/>
      <c r="K8" s="209" t="s">
        <v>18</v>
      </c>
      <c r="L8" s="210"/>
      <c r="M8" s="210"/>
      <c r="N8" s="211"/>
    </row>
    <row r="9" spans="1:14" ht="12" customHeight="1">
      <c r="B9" s="212"/>
      <c r="C9" s="213"/>
      <c r="D9" s="213"/>
      <c r="E9" s="213"/>
      <c r="F9" s="292"/>
      <c r="G9" s="292"/>
      <c r="H9" s="292"/>
      <c r="I9" s="292"/>
      <c r="J9" s="213"/>
      <c r="K9" s="214"/>
      <c r="L9" s="215" t="s">
        <v>46</v>
      </c>
      <c r="M9" s="215" t="s">
        <v>47</v>
      </c>
      <c r="N9" s="216" t="s">
        <v>48</v>
      </c>
    </row>
    <row r="10" spans="1:14" ht="21.75" customHeight="1">
      <c r="B10" s="279" t="s">
        <v>76</v>
      </c>
      <c r="C10" s="280"/>
      <c r="D10" s="280"/>
      <c r="E10" s="217" t="s">
        <v>77</v>
      </c>
      <c r="F10" s="293" t="s">
        <v>78</v>
      </c>
      <c r="G10" s="293"/>
      <c r="H10" s="294" t="str">
        <f>+'[1]450.2'!H10</f>
        <v>2023 - 1 JUNIO 2023</v>
      </c>
      <c r="I10" s="294"/>
      <c r="J10" s="213"/>
      <c r="K10" s="218"/>
      <c r="L10" s="215"/>
      <c r="M10" s="215"/>
      <c r="N10" s="216"/>
    </row>
    <row r="11" spans="1:14" ht="5.7" customHeight="1">
      <c r="B11" s="219"/>
      <c r="C11" s="220"/>
      <c r="D11" s="220"/>
      <c r="E11" s="221"/>
      <c r="F11" s="213"/>
      <c r="G11" s="213"/>
      <c r="H11" s="222"/>
      <c r="I11" s="213"/>
      <c r="J11" s="213"/>
      <c r="K11" s="218"/>
      <c r="L11" s="215"/>
      <c r="M11" s="215"/>
      <c r="N11" s="216"/>
    </row>
    <row r="12" spans="1:14" ht="19.2" customHeight="1">
      <c r="B12" s="277" t="s">
        <v>79</v>
      </c>
      <c r="C12" s="278"/>
      <c r="D12" s="278"/>
      <c r="E12" s="278"/>
      <c r="F12" s="213"/>
      <c r="G12" s="213"/>
      <c r="H12" s="213"/>
      <c r="I12" s="213"/>
      <c r="J12" s="213"/>
      <c r="K12" s="214"/>
      <c r="L12" s="215"/>
      <c r="M12" s="215"/>
      <c r="N12" s="216"/>
    </row>
    <row r="13" spans="1:14" ht="23.1" customHeight="1">
      <c r="B13" s="279" t="s">
        <v>80</v>
      </c>
      <c r="C13" s="280"/>
      <c r="D13" s="280"/>
      <c r="E13" s="223" t="s">
        <v>49</v>
      </c>
      <c r="F13" s="223"/>
      <c r="G13" s="213"/>
      <c r="H13" s="281" t="s">
        <v>81</v>
      </c>
      <c r="I13" s="281"/>
      <c r="J13" s="224" t="s">
        <v>49</v>
      </c>
      <c r="K13" s="281" t="s">
        <v>82</v>
      </c>
      <c r="L13" s="281"/>
      <c r="M13" s="224" t="s">
        <v>49</v>
      </c>
      <c r="N13" s="225"/>
    </row>
    <row r="14" spans="1:14" ht="18" customHeight="1">
      <c r="B14" s="226" t="s">
        <v>19</v>
      </c>
      <c r="C14" s="227"/>
      <c r="D14" s="282"/>
      <c r="E14" s="282"/>
      <c r="F14" s="228"/>
      <c r="G14" s="228"/>
      <c r="H14" s="227"/>
      <c r="I14" s="229"/>
      <c r="J14" s="230" t="s">
        <v>20</v>
      </c>
      <c r="K14" s="231"/>
      <c r="L14" s="228"/>
      <c r="M14" s="228"/>
      <c r="N14" s="232"/>
    </row>
    <row r="15" spans="1:14" ht="14.25" customHeight="1" thickBot="1">
      <c r="B15" s="233"/>
      <c r="C15" s="234"/>
      <c r="D15" s="235"/>
      <c r="E15" s="235"/>
      <c r="F15" s="235"/>
      <c r="G15" s="235"/>
      <c r="H15" s="234"/>
      <c r="I15" s="235"/>
      <c r="J15" s="234"/>
      <c r="K15" s="235"/>
      <c r="L15" s="283"/>
      <c r="M15" s="283"/>
      <c r="N15" s="284"/>
    </row>
    <row r="16" spans="1:14" ht="8.6999999999999993" customHeight="1">
      <c r="B16" s="70"/>
      <c r="C16" s="71"/>
      <c r="D16" s="71"/>
      <c r="E16" s="71"/>
      <c r="F16" s="71"/>
      <c r="G16" s="71"/>
      <c r="H16" s="71"/>
      <c r="I16" s="71"/>
      <c r="J16" s="71"/>
      <c r="K16" s="71"/>
      <c r="L16" s="71"/>
      <c r="M16" s="71"/>
      <c r="N16" s="72"/>
    </row>
    <row r="17" spans="1:19" s="80" customFormat="1" ht="18" customHeight="1">
      <c r="A17" s="73"/>
      <c r="B17" s="74" t="s">
        <v>21</v>
      </c>
      <c r="C17" s="75"/>
      <c r="D17" s="76" t="s">
        <v>83</v>
      </c>
      <c r="E17" s="77"/>
      <c r="F17" s="78"/>
      <c r="G17" s="78"/>
      <c r="H17" s="78"/>
      <c r="I17" s="78"/>
      <c r="J17" s="78"/>
      <c r="K17" s="78"/>
      <c r="L17" s="78"/>
      <c r="M17" s="78"/>
      <c r="N17" s="79"/>
    </row>
    <row r="18" spans="1:19" s="80" customFormat="1" ht="24" customHeight="1">
      <c r="A18" s="73"/>
      <c r="B18" s="81" t="s">
        <v>50</v>
      </c>
      <c r="C18" s="82"/>
      <c r="D18" s="83"/>
      <c r="E18" s="83"/>
      <c r="F18" s="83"/>
      <c r="G18" s="83"/>
      <c r="H18" s="83"/>
      <c r="I18" s="83"/>
      <c r="J18" s="83"/>
      <c r="K18" s="83"/>
      <c r="L18" s="83"/>
      <c r="M18" s="83"/>
      <c r="N18" s="79"/>
    </row>
    <row r="19" spans="1:19" s="80" customFormat="1" ht="20.25" customHeight="1">
      <c r="A19" s="73"/>
      <c r="B19" s="84"/>
      <c r="C19" s="82"/>
      <c r="D19" s="85"/>
      <c r="E19" s="83"/>
      <c r="F19" s="83"/>
      <c r="G19" s="83"/>
      <c r="H19" s="83"/>
      <c r="I19" s="83"/>
      <c r="J19" s="83"/>
      <c r="K19" s="83"/>
      <c r="L19" s="83"/>
      <c r="M19" s="83"/>
      <c r="N19" s="79"/>
    </row>
    <row r="20" spans="1:19" s="80" customFormat="1" ht="11.25" customHeight="1">
      <c r="A20" s="73"/>
      <c r="B20" s="84"/>
      <c r="C20" s="82"/>
      <c r="D20" s="86"/>
      <c r="E20" s="86"/>
      <c r="F20" s="86"/>
      <c r="G20" s="86"/>
      <c r="H20" s="86"/>
      <c r="I20" s="86"/>
      <c r="J20" s="86"/>
      <c r="K20" s="86"/>
      <c r="L20" s="86"/>
      <c r="M20" s="86"/>
      <c r="N20" s="87"/>
    </row>
    <row r="21" spans="1:19" s="80" customFormat="1">
      <c r="A21" s="73"/>
      <c r="B21" s="84" t="s">
        <v>51</v>
      </c>
      <c r="C21" s="88"/>
      <c r="D21" s="83"/>
      <c r="E21" s="83"/>
      <c r="F21" s="83"/>
      <c r="G21" s="83"/>
      <c r="H21" s="83"/>
      <c r="I21" s="77"/>
      <c r="J21" s="89" t="s">
        <v>52</v>
      </c>
      <c r="K21" s="83"/>
      <c r="L21" s="83"/>
      <c r="M21" s="83"/>
      <c r="N21" s="87"/>
    </row>
    <row r="22" spans="1:19" s="80" customFormat="1">
      <c r="A22" s="73"/>
      <c r="B22" s="84"/>
      <c r="C22" s="82"/>
      <c r="D22" s="86"/>
      <c r="E22" s="86"/>
      <c r="F22" s="86"/>
      <c r="G22" s="86"/>
      <c r="H22" s="86"/>
      <c r="I22" s="86"/>
      <c r="J22" s="86"/>
      <c r="K22" s="86"/>
      <c r="L22" s="86"/>
      <c r="M22" s="86"/>
      <c r="N22" s="87"/>
    </row>
    <row r="23" spans="1:19" s="80" customFormat="1">
      <c r="A23" s="73"/>
      <c r="B23" s="84" t="s">
        <v>53</v>
      </c>
      <c r="C23" s="88"/>
      <c r="D23" s="83"/>
      <c r="E23" s="83"/>
      <c r="F23" s="83"/>
      <c r="G23" s="83"/>
      <c r="H23" s="83"/>
      <c r="I23" s="83"/>
      <c r="J23" s="83"/>
      <c r="K23" s="83"/>
      <c r="L23" s="83"/>
      <c r="M23" s="83"/>
      <c r="N23" s="90"/>
    </row>
    <row r="24" spans="1:19" s="80" customFormat="1">
      <c r="A24" s="73"/>
      <c r="B24" s="84"/>
      <c r="C24" s="82"/>
      <c r="D24" s="86"/>
      <c r="E24" s="86"/>
      <c r="F24" s="86"/>
      <c r="G24" s="86"/>
      <c r="H24" s="86"/>
      <c r="I24" s="86"/>
      <c r="J24" s="86"/>
      <c r="K24" s="86"/>
      <c r="L24" s="86"/>
      <c r="M24" s="86"/>
      <c r="N24" s="87"/>
    </row>
    <row r="25" spans="1:19" s="80" customFormat="1">
      <c r="A25" s="73"/>
      <c r="B25" s="84" t="s">
        <v>54</v>
      </c>
      <c r="C25" s="88"/>
      <c r="D25" s="83"/>
      <c r="E25" s="83"/>
      <c r="F25" s="83"/>
      <c r="G25" s="83"/>
      <c r="H25" s="83"/>
      <c r="I25" s="83"/>
      <c r="J25" s="83"/>
      <c r="K25" s="91" t="s">
        <v>21</v>
      </c>
      <c r="L25" s="92"/>
      <c r="M25" s="93" t="s">
        <v>83</v>
      </c>
      <c r="N25" s="94" t="s">
        <v>84</v>
      </c>
    </row>
    <row r="26" spans="1:19" s="80" customFormat="1" ht="12" customHeight="1">
      <c r="A26" s="73"/>
      <c r="B26" s="84"/>
      <c r="C26" s="82"/>
      <c r="D26" s="86"/>
      <c r="E26" s="86"/>
      <c r="F26" s="86"/>
      <c r="G26" s="86"/>
      <c r="H26" s="86"/>
      <c r="I26" s="86"/>
      <c r="J26" s="86"/>
      <c r="K26" s="86"/>
      <c r="L26" s="86"/>
      <c r="M26" s="86"/>
      <c r="N26" s="87"/>
    </row>
    <row r="27" spans="1:19" s="80" customFormat="1">
      <c r="A27" s="73"/>
      <c r="B27" s="84" t="s">
        <v>85</v>
      </c>
      <c r="C27" s="82"/>
      <c r="D27" s="86"/>
      <c r="E27" s="86"/>
      <c r="F27" s="86"/>
      <c r="G27" s="86"/>
      <c r="H27" s="77"/>
      <c r="I27" s="95" t="s">
        <v>86</v>
      </c>
      <c r="J27" s="95" t="s">
        <v>86</v>
      </c>
      <c r="K27" s="78"/>
      <c r="L27" s="86"/>
      <c r="M27" s="86"/>
      <c r="N27" s="87"/>
    </row>
    <row r="28" spans="1:19" s="80" customFormat="1">
      <c r="A28" s="73"/>
      <c r="B28" s="84"/>
      <c r="C28" s="82"/>
      <c r="D28" s="86"/>
      <c r="E28" s="86"/>
      <c r="F28" s="78" t="s">
        <v>55</v>
      </c>
      <c r="G28" s="96"/>
      <c r="H28" s="97" t="s">
        <v>46</v>
      </c>
      <c r="I28" s="97" t="s">
        <v>47</v>
      </c>
      <c r="J28" s="98" t="s">
        <v>48</v>
      </c>
      <c r="K28" s="78"/>
      <c r="L28" s="86"/>
      <c r="M28" s="86"/>
      <c r="N28" s="87"/>
    </row>
    <row r="29" spans="1:19" ht="4.5" customHeight="1" thickBot="1">
      <c r="B29" s="99"/>
      <c r="C29" s="100"/>
      <c r="D29" s="100"/>
      <c r="E29" s="100"/>
      <c r="F29" s="100"/>
      <c r="G29" s="100"/>
      <c r="H29" s="100"/>
      <c r="I29" s="100"/>
      <c r="J29" s="100"/>
      <c r="K29" s="100"/>
      <c r="L29" s="100"/>
      <c r="M29" s="100"/>
      <c r="N29" s="101"/>
    </row>
    <row r="30" spans="1:19" s="80" customFormat="1" ht="25.5" customHeight="1" thickBot="1">
      <c r="B30" s="316" t="s">
        <v>22</v>
      </c>
      <c r="C30" s="317"/>
      <c r="D30" s="317"/>
      <c r="E30" s="317"/>
      <c r="F30" s="317"/>
      <c r="G30" s="317"/>
      <c r="H30" s="317"/>
      <c r="I30" s="317"/>
      <c r="J30" s="317"/>
      <c r="K30" s="317"/>
      <c r="L30" s="317"/>
      <c r="M30" s="317"/>
      <c r="N30" s="318"/>
    </row>
    <row r="31" spans="1:19" ht="5.25" customHeight="1" thickBot="1">
      <c r="A31" s="68"/>
      <c r="B31" s="102"/>
      <c r="C31" s="103"/>
      <c r="D31" s="103"/>
      <c r="E31" s="103"/>
      <c r="F31" s="103"/>
      <c r="G31" s="103"/>
      <c r="H31" s="103"/>
      <c r="I31" s="103"/>
      <c r="J31" s="103"/>
      <c r="K31" s="103"/>
      <c r="L31" s="103"/>
      <c r="M31" s="103"/>
      <c r="N31" s="104"/>
    </row>
    <row r="32" spans="1:19" ht="25.5" customHeight="1">
      <c r="A32" s="68"/>
      <c r="B32" s="236" t="s">
        <v>87</v>
      </c>
      <c r="C32" s="319" t="s">
        <v>6</v>
      </c>
      <c r="D32" s="319"/>
      <c r="E32" s="319"/>
      <c r="F32" s="319"/>
      <c r="G32" s="319"/>
      <c r="H32" s="319"/>
      <c r="I32" s="319"/>
      <c r="J32" s="320" t="s">
        <v>23</v>
      </c>
      <c r="K32" s="320"/>
      <c r="L32" s="321" t="s">
        <v>24</v>
      </c>
      <c r="M32" s="321"/>
      <c r="N32" s="237" t="s">
        <v>8</v>
      </c>
      <c r="P32" s="322" t="s">
        <v>88</v>
      </c>
      <c r="Q32" s="322"/>
      <c r="R32" s="322"/>
      <c r="S32" s="322"/>
    </row>
    <row r="33" spans="1:19" ht="33" customHeight="1" thickBot="1">
      <c r="B33" s="238" t="s">
        <v>89</v>
      </c>
      <c r="C33" s="323" t="s">
        <v>105</v>
      </c>
      <c r="D33" s="323"/>
      <c r="E33" s="323"/>
      <c r="F33" s="323"/>
      <c r="G33" s="323"/>
      <c r="H33" s="323"/>
      <c r="I33" s="323"/>
      <c r="J33" s="323"/>
      <c r="K33" s="323"/>
      <c r="L33" s="323" t="s">
        <v>72</v>
      </c>
      <c r="M33" s="323"/>
      <c r="N33" s="239"/>
      <c r="P33" s="322"/>
      <c r="Q33" s="322"/>
      <c r="R33" s="322"/>
      <c r="S33" s="322"/>
    </row>
    <row r="34" spans="1:19" ht="4.5" customHeight="1">
      <c r="A34" s="68"/>
      <c r="B34" s="105"/>
      <c r="C34" s="106"/>
      <c r="D34" s="106"/>
      <c r="E34" s="106"/>
      <c r="F34" s="106"/>
      <c r="G34" s="106"/>
      <c r="H34" s="106"/>
      <c r="I34" s="106"/>
      <c r="J34" s="106"/>
      <c r="K34" s="106"/>
      <c r="L34" s="106"/>
      <c r="M34" s="106"/>
      <c r="N34" s="107"/>
      <c r="P34" s="322"/>
      <c r="Q34" s="322"/>
      <c r="R34" s="322"/>
      <c r="S34" s="322"/>
    </row>
    <row r="35" spans="1:19" ht="19.95" customHeight="1">
      <c r="A35" s="68"/>
      <c r="B35" s="324" t="s">
        <v>25</v>
      </c>
      <c r="C35" s="325"/>
      <c r="D35" s="325"/>
      <c r="E35" s="325"/>
      <c r="F35" s="325"/>
      <c r="G35" s="325"/>
      <c r="H35" s="325"/>
      <c r="I35" s="325"/>
      <c r="J35" s="325"/>
      <c r="K35" s="325"/>
      <c r="L35" s="325"/>
      <c r="M35" s="325"/>
      <c r="N35" s="326"/>
      <c r="P35" s="322"/>
      <c r="Q35" s="322"/>
      <c r="R35" s="322"/>
      <c r="S35" s="322"/>
    </row>
    <row r="36" spans="1:19" ht="5.25" customHeight="1" thickBot="1">
      <c r="A36" s="68"/>
      <c r="B36" s="108"/>
      <c r="C36" s="109"/>
      <c r="D36" s="109"/>
      <c r="E36" s="109"/>
      <c r="F36" s="109"/>
      <c r="G36" s="109"/>
      <c r="H36" s="109"/>
      <c r="I36" s="109"/>
      <c r="J36" s="109"/>
      <c r="K36" s="109"/>
      <c r="L36" s="109"/>
      <c r="M36" s="109"/>
      <c r="N36" s="110"/>
      <c r="P36" s="322"/>
      <c r="Q36" s="322"/>
      <c r="R36" s="322"/>
      <c r="S36" s="322"/>
    </row>
    <row r="37" spans="1:19" ht="21" customHeight="1">
      <c r="A37" s="68"/>
      <c r="B37" s="240" t="s">
        <v>14</v>
      </c>
      <c r="C37" s="319" t="s">
        <v>6</v>
      </c>
      <c r="D37" s="319"/>
      <c r="E37" s="319"/>
      <c r="F37" s="319"/>
      <c r="G37" s="319"/>
      <c r="H37" s="319"/>
      <c r="I37" s="319"/>
      <c r="J37" s="241" t="s">
        <v>26</v>
      </c>
      <c r="K37" s="241" t="s">
        <v>27</v>
      </c>
      <c r="L37" s="319" t="s">
        <v>28</v>
      </c>
      <c r="M37" s="319"/>
      <c r="N37" s="242" t="s">
        <v>29</v>
      </c>
      <c r="P37" s="322"/>
      <c r="Q37" s="322"/>
      <c r="R37" s="322"/>
      <c r="S37" s="322"/>
    </row>
    <row r="38" spans="1:19" ht="21" customHeight="1">
      <c r="B38" s="111" t="s">
        <v>106</v>
      </c>
      <c r="C38" s="329" t="s">
        <v>107</v>
      </c>
      <c r="D38" s="329"/>
      <c r="E38" s="329"/>
      <c r="F38" s="329"/>
      <c r="G38" s="329"/>
      <c r="H38" s="329"/>
      <c r="I38" s="329"/>
      <c r="J38" s="112"/>
      <c r="K38" s="243">
        <v>0</v>
      </c>
      <c r="L38" s="330">
        <f>1/15</f>
        <v>6.6666666666666666E-2</v>
      </c>
      <c r="M38" s="330"/>
      <c r="N38" s="244">
        <f>K38*L38</f>
        <v>0</v>
      </c>
    </row>
    <row r="39" spans="1:19" ht="21" customHeight="1">
      <c r="B39" s="114" t="s">
        <v>108</v>
      </c>
      <c r="C39" s="327" t="s">
        <v>109</v>
      </c>
      <c r="D39" s="327"/>
      <c r="E39" s="327"/>
      <c r="F39" s="327"/>
      <c r="G39" s="327"/>
      <c r="H39" s="327"/>
      <c r="I39" s="327"/>
      <c r="J39" s="115"/>
      <c r="K39" s="245">
        <v>0</v>
      </c>
      <c r="L39" s="328">
        <f>1/15</f>
        <v>6.6666666666666666E-2</v>
      </c>
      <c r="M39" s="328"/>
      <c r="N39" s="244">
        <f t="shared" ref="N39:N51" si="0">K39*L39</f>
        <v>0</v>
      </c>
    </row>
    <row r="40" spans="1:19" ht="31.5" customHeight="1">
      <c r="B40" s="114" t="s">
        <v>110</v>
      </c>
      <c r="C40" s="327" t="s">
        <v>111</v>
      </c>
      <c r="D40" s="327"/>
      <c r="E40" s="327"/>
      <c r="F40" s="327"/>
      <c r="G40" s="327"/>
      <c r="H40" s="327"/>
      <c r="I40" s="327"/>
      <c r="J40" s="115"/>
      <c r="K40" s="245">
        <v>0</v>
      </c>
      <c r="L40" s="328">
        <f>1/15</f>
        <v>6.6666666666666666E-2</v>
      </c>
      <c r="M40" s="328"/>
      <c r="N40" s="244">
        <f t="shared" si="0"/>
        <v>0</v>
      </c>
    </row>
    <row r="41" spans="1:19" ht="21" customHeight="1">
      <c r="B41" s="114"/>
      <c r="C41" s="327"/>
      <c r="D41" s="327"/>
      <c r="E41" s="327"/>
      <c r="F41" s="327"/>
      <c r="G41" s="327"/>
      <c r="H41" s="327"/>
      <c r="I41" s="327"/>
      <c r="J41" s="115"/>
      <c r="K41" s="245"/>
      <c r="L41" s="328"/>
      <c r="M41" s="328"/>
      <c r="N41" s="244">
        <f t="shared" si="0"/>
        <v>0</v>
      </c>
    </row>
    <row r="42" spans="1:19" ht="21" customHeight="1">
      <c r="B42" s="114"/>
      <c r="C42" s="327"/>
      <c r="D42" s="327"/>
      <c r="E42" s="327"/>
      <c r="F42" s="327"/>
      <c r="G42" s="327"/>
      <c r="H42" s="327"/>
      <c r="I42" s="327"/>
      <c r="J42" s="115"/>
      <c r="K42" s="245"/>
      <c r="L42" s="328"/>
      <c r="M42" s="328"/>
      <c r="N42" s="244">
        <f t="shared" si="0"/>
        <v>0</v>
      </c>
    </row>
    <row r="43" spans="1:19" ht="21" customHeight="1">
      <c r="B43" s="114"/>
      <c r="C43" s="327"/>
      <c r="D43" s="327"/>
      <c r="E43" s="327"/>
      <c r="F43" s="327"/>
      <c r="G43" s="327"/>
      <c r="H43" s="327"/>
      <c r="I43" s="327"/>
      <c r="J43" s="115"/>
      <c r="K43" s="245"/>
      <c r="L43" s="328"/>
      <c r="M43" s="328"/>
      <c r="N43" s="244">
        <f t="shared" si="0"/>
        <v>0</v>
      </c>
    </row>
    <row r="44" spans="1:19" ht="21" customHeight="1">
      <c r="B44" s="114"/>
      <c r="C44" s="327"/>
      <c r="D44" s="327"/>
      <c r="E44" s="327"/>
      <c r="F44" s="327"/>
      <c r="G44" s="327"/>
      <c r="H44" s="327"/>
      <c r="I44" s="327"/>
      <c r="J44" s="115"/>
      <c r="K44" s="245"/>
      <c r="L44" s="328"/>
      <c r="M44" s="328"/>
      <c r="N44" s="244">
        <f t="shared" si="0"/>
        <v>0</v>
      </c>
    </row>
    <row r="45" spans="1:19" ht="21" customHeight="1">
      <c r="B45" s="114"/>
      <c r="C45" s="327"/>
      <c r="D45" s="327"/>
      <c r="E45" s="327"/>
      <c r="F45" s="327"/>
      <c r="G45" s="327"/>
      <c r="H45" s="327"/>
      <c r="I45" s="327"/>
      <c r="J45" s="115"/>
      <c r="K45" s="245"/>
      <c r="L45" s="328"/>
      <c r="M45" s="328"/>
      <c r="N45" s="244">
        <f t="shared" si="0"/>
        <v>0</v>
      </c>
    </row>
    <row r="46" spans="1:19" ht="21" customHeight="1">
      <c r="B46" s="114"/>
      <c r="C46" s="327"/>
      <c r="D46" s="327"/>
      <c r="E46" s="327"/>
      <c r="F46" s="327"/>
      <c r="G46" s="327"/>
      <c r="H46" s="327"/>
      <c r="I46" s="327"/>
      <c r="J46" s="115"/>
      <c r="K46" s="245"/>
      <c r="L46" s="328"/>
      <c r="M46" s="328"/>
      <c r="N46" s="244">
        <f t="shared" si="0"/>
        <v>0</v>
      </c>
    </row>
    <row r="47" spans="1:19" ht="21" customHeight="1">
      <c r="B47" s="114"/>
      <c r="C47" s="327"/>
      <c r="D47" s="327"/>
      <c r="E47" s="327"/>
      <c r="F47" s="327"/>
      <c r="G47" s="327"/>
      <c r="H47" s="327"/>
      <c r="I47" s="327"/>
      <c r="J47" s="115"/>
      <c r="K47" s="245"/>
      <c r="L47" s="328"/>
      <c r="M47" s="328"/>
      <c r="N47" s="244">
        <f t="shared" si="0"/>
        <v>0</v>
      </c>
    </row>
    <row r="48" spans="1:19" ht="21" customHeight="1">
      <c r="B48" s="114"/>
      <c r="C48" s="327"/>
      <c r="D48" s="327"/>
      <c r="E48" s="327"/>
      <c r="F48" s="327"/>
      <c r="G48" s="327"/>
      <c r="H48" s="327"/>
      <c r="I48" s="327"/>
      <c r="J48" s="115"/>
      <c r="K48" s="245"/>
      <c r="L48" s="328"/>
      <c r="M48" s="328"/>
      <c r="N48" s="244">
        <f t="shared" si="0"/>
        <v>0</v>
      </c>
    </row>
    <row r="49" spans="1:14" ht="21" customHeight="1">
      <c r="B49" s="114"/>
      <c r="C49" s="327"/>
      <c r="D49" s="327"/>
      <c r="E49" s="327"/>
      <c r="F49" s="327"/>
      <c r="G49" s="327"/>
      <c r="H49" s="327"/>
      <c r="I49" s="327"/>
      <c r="J49" s="115"/>
      <c r="K49" s="245"/>
      <c r="L49" s="328"/>
      <c r="M49" s="328"/>
      <c r="N49" s="244">
        <f t="shared" si="0"/>
        <v>0</v>
      </c>
    </row>
    <row r="50" spans="1:14" ht="21" customHeight="1">
      <c r="B50" s="114"/>
      <c r="C50" s="327"/>
      <c r="D50" s="327"/>
      <c r="E50" s="327"/>
      <c r="F50" s="327"/>
      <c r="G50" s="327"/>
      <c r="H50" s="327"/>
      <c r="I50" s="327"/>
      <c r="J50" s="115"/>
      <c r="K50" s="245"/>
      <c r="L50" s="328"/>
      <c r="M50" s="328"/>
      <c r="N50" s="244">
        <f t="shared" si="0"/>
        <v>0</v>
      </c>
    </row>
    <row r="51" spans="1:14" ht="21" customHeight="1">
      <c r="B51" s="116"/>
      <c r="C51" s="327"/>
      <c r="D51" s="327"/>
      <c r="E51" s="327"/>
      <c r="F51" s="327"/>
      <c r="G51" s="327"/>
      <c r="H51" s="327"/>
      <c r="I51" s="327"/>
      <c r="J51" s="115"/>
      <c r="K51" s="245"/>
      <c r="L51" s="328"/>
      <c r="M51" s="328"/>
      <c r="N51" s="244">
        <f t="shared" si="0"/>
        <v>0</v>
      </c>
    </row>
    <row r="52" spans="1:14" ht="21" customHeight="1" thickBot="1">
      <c r="B52" s="117"/>
      <c r="C52" s="339" t="s">
        <v>112</v>
      </c>
      <c r="D52" s="339"/>
      <c r="E52" s="339"/>
      <c r="F52" s="339"/>
      <c r="G52" s="339"/>
      <c r="H52" s="339"/>
      <c r="I52" s="339"/>
      <c r="J52" s="118"/>
      <c r="K52" s="246"/>
      <c r="L52" s="340">
        <v>0.1</v>
      </c>
      <c r="M52" s="340"/>
      <c r="N52" s="247">
        <f>L52*N98</f>
        <v>0</v>
      </c>
    </row>
    <row r="53" spans="1:14" ht="14.4" thickBot="1">
      <c r="A53" s="68"/>
      <c r="B53" s="331" t="s">
        <v>56</v>
      </c>
      <c r="C53" s="332"/>
      <c r="D53" s="332"/>
      <c r="E53" s="332"/>
      <c r="F53" s="332"/>
      <c r="G53" s="332"/>
      <c r="H53" s="332"/>
      <c r="I53" s="332"/>
      <c r="J53" s="332"/>
      <c r="K53" s="332"/>
      <c r="L53" s="332"/>
      <c r="M53" s="333"/>
      <c r="N53" s="119">
        <f>SUM(N38:N52)</f>
        <v>0</v>
      </c>
    </row>
    <row r="54" spans="1:14" ht="3" customHeight="1">
      <c r="A54" s="68"/>
      <c r="B54" s="120"/>
      <c r="C54" s="103"/>
      <c r="D54" s="103"/>
      <c r="E54" s="103"/>
      <c r="F54" s="103"/>
      <c r="G54" s="103"/>
      <c r="H54" s="103"/>
      <c r="I54" s="103"/>
      <c r="J54" s="103"/>
      <c r="K54" s="103"/>
      <c r="L54" s="103"/>
      <c r="M54" s="103"/>
      <c r="N54" s="104"/>
    </row>
    <row r="55" spans="1:14" ht="19.95" customHeight="1">
      <c r="A55" s="68"/>
      <c r="B55" s="334" t="s">
        <v>30</v>
      </c>
      <c r="C55" s="335"/>
      <c r="D55" s="335"/>
      <c r="E55" s="335"/>
      <c r="F55" s="335"/>
      <c r="G55" s="335"/>
      <c r="H55" s="335"/>
      <c r="I55" s="335"/>
      <c r="J55" s="335"/>
      <c r="K55" s="335"/>
      <c r="L55" s="335"/>
      <c r="M55" s="335"/>
      <c r="N55" s="336"/>
    </row>
    <row r="56" spans="1:14" ht="6.75" customHeight="1" thickBot="1">
      <c r="A56" s="68"/>
      <c r="B56" s="121"/>
      <c r="C56" s="122"/>
      <c r="D56" s="122"/>
      <c r="E56" s="122"/>
      <c r="F56" s="122"/>
      <c r="G56" s="122"/>
      <c r="H56" s="122"/>
      <c r="I56" s="122"/>
      <c r="J56" s="122"/>
      <c r="K56" s="122"/>
      <c r="L56" s="122"/>
      <c r="M56" s="122"/>
      <c r="N56" s="123"/>
    </row>
    <row r="57" spans="1:14" ht="21" customHeight="1">
      <c r="A57" s="68"/>
      <c r="B57" s="240" t="s">
        <v>14</v>
      </c>
      <c r="C57" s="319" t="s">
        <v>6</v>
      </c>
      <c r="D57" s="319"/>
      <c r="E57" s="319"/>
      <c r="F57" s="319"/>
      <c r="G57" s="319"/>
      <c r="H57" s="319"/>
      <c r="I57" s="319"/>
      <c r="J57" s="241" t="s">
        <v>24</v>
      </c>
      <c r="K57" s="241" t="s">
        <v>8</v>
      </c>
      <c r="L57" s="319" t="s">
        <v>31</v>
      </c>
      <c r="M57" s="319"/>
      <c r="N57" s="242" t="s">
        <v>29</v>
      </c>
    </row>
    <row r="58" spans="1:14">
      <c r="B58" s="111" t="s">
        <v>90</v>
      </c>
      <c r="C58" s="329" t="s">
        <v>91</v>
      </c>
      <c r="D58" s="329"/>
      <c r="E58" s="329"/>
      <c r="F58" s="329"/>
      <c r="G58" s="329"/>
      <c r="H58" s="329"/>
      <c r="I58" s="329"/>
      <c r="J58" s="124" t="s">
        <v>72</v>
      </c>
      <c r="K58" s="125">
        <v>1</v>
      </c>
      <c r="L58" s="337">
        <v>690200</v>
      </c>
      <c r="M58" s="338"/>
      <c r="N58" s="113">
        <f>K58*L58</f>
        <v>690200</v>
      </c>
    </row>
    <row r="59" spans="1:14">
      <c r="B59" s="114"/>
      <c r="C59" s="327"/>
      <c r="D59" s="327"/>
      <c r="E59" s="327"/>
      <c r="F59" s="327"/>
      <c r="G59" s="327"/>
      <c r="H59" s="327"/>
      <c r="I59" s="327"/>
      <c r="J59" s="126"/>
      <c r="K59" s="127"/>
      <c r="L59" s="341"/>
      <c r="M59" s="342"/>
      <c r="N59" s="113">
        <f t="shared" ref="N59:N72" si="1">K59*L59</f>
        <v>0</v>
      </c>
    </row>
    <row r="60" spans="1:14">
      <c r="B60" s="114"/>
      <c r="C60" s="327"/>
      <c r="D60" s="327"/>
      <c r="E60" s="327"/>
      <c r="F60" s="327"/>
      <c r="G60" s="327"/>
      <c r="H60" s="327"/>
      <c r="I60" s="327"/>
      <c r="J60" s="126"/>
      <c r="K60" s="127"/>
      <c r="L60" s="341"/>
      <c r="M60" s="342"/>
      <c r="N60" s="113">
        <f t="shared" si="1"/>
        <v>0</v>
      </c>
    </row>
    <row r="61" spans="1:14">
      <c r="B61" s="114"/>
      <c r="C61" s="327"/>
      <c r="D61" s="327"/>
      <c r="E61" s="327"/>
      <c r="F61" s="327"/>
      <c r="G61" s="327"/>
      <c r="H61" s="327"/>
      <c r="I61" s="327"/>
      <c r="J61" s="126"/>
      <c r="K61" s="127"/>
      <c r="L61" s="341"/>
      <c r="M61" s="342"/>
      <c r="N61" s="113">
        <f t="shared" si="1"/>
        <v>0</v>
      </c>
    </row>
    <row r="62" spans="1:14">
      <c r="B62" s="114"/>
      <c r="C62" s="327"/>
      <c r="D62" s="327"/>
      <c r="E62" s="327"/>
      <c r="F62" s="327"/>
      <c r="G62" s="327"/>
      <c r="H62" s="327"/>
      <c r="I62" s="327"/>
      <c r="J62" s="126"/>
      <c r="K62" s="127"/>
      <c r="L62" s="341"/>
      <c r="M62" s="342"/>
      <c r="N62" s="113">
        <f t="shared" si="1"/>
        <v>0</v>
      </c>
    </row>
    <row r="63" spans="1:14">
      <c r="B63" s="114"/>
      <c r="C63" s="327"/>
      <c r="D63" s="327"/>
      <c r="E63" s="327"/>
      <c r="F63" s="327"/>
      <c r="G63" s="327"/>
      <c r="H63" s="327"/>
      <c r="I63" s="327"/>
      <c r="J63" s="126"/>
      <c r="K63" s="127"/>
      <c r="L63" s="341"/>
      <c r="M63" s="342"/>
      <c r="N63" s="113">
        <f t="shared" si="1"/>
        <v>0</v>
      </c>
    </row>
    <row r="64" spans="1:14">
      <c r="B64" s="114"/>
      <c r="C64" s="327"/>
      <c r="D64" s="327"/>
      <c r="E64" s="327"/>
      <c r="F64" s="327"/>
      <c r="G64" s="327"/>
      <c r="H64" s="327"/>
      <c r="I64" s="327"/>
      <c r="J64" s="126"/>
      <c r="K64" s="127"/>
      <c r="L64" s="341"/>
      <c r="M64" s="342"/>
      <c r="N64" s="113">
        <f t="shared" si="1"/>
        <v>0</v>
      </c>
    </row>
    <row r="65" spans="1:14">
      <c r="B65" s="114"/>
      <c r="C65" s="327"/>
      <c r="D65" s="327"/>
      <c r="E65" s="327"/>
      <c r="F65" s="327"/>
      <c r="G65" s="327"/>
      <c r="H65" s="327"/>
      <c r="I65" s="327"/>
      <c r="J65" s="126"/>
      <c r="K65" s="127"/>
      <c r="L65" s="341"/>
      <c r="M65" s="342"/>
      <c r="N65" s="113">
        <f t="shared" si="1"/>
        <v>0</v>
      </c>
    </row>
    <row r="66" spans="1:14">
      <c r="B66" s="114"/>
      <c r="C66" s="327"/>
      <c r="D66" s="327"/>
      <c r="E66" s="327"/>
      <c r="F66" s="327"/>
      <c r="G66" s="327"/>
      <c r="H66" s="327"/>
      <c r="I66" s="327"/>
      <c r="J66" s="126"/>
      <c r="K66" s="127"/>
      <c r="L66" s="341"/>
      <c r="M66" s="342"/>
      <c r="N66" s="113">
        <f t="shared" si="1"/>
        <v>0</v>
      </c>
    </row>
    <row r="67" spans="1:14">
      <c r="B67" s="114"/>
      <c r="C67" s="327"/>
      <c r="D67" s="327"/>
      <c r="E67" s="327"/>
      <c r="F67" s="327"/>
      <c r="G67" s="327"/>
      <c r="H67" s="327"/>
      <c r="I67" s="327"/>
      <c r="J67" s="126"/>
      <c r="K67" s="127"/>
      <c r="L67" s="341"/>
      <c r="M67" s="342"/>
      <c r="N67" s="113">
        <f t="shared" si="1"/>
        <v>0</v>
      </c>
    </row>
    <row r="68" spans="1:14">
      <c r="B68" s="114"/>
      <c r="C68" s="327"/>
      <c r="D68" s="327"/>
      <c r="E68" s="327"/>
      <c r="F68" s="327"/>
      <c r="G68" s="327"/>
      <c r="H68" s="327"/>
      <c r="I68" s="327"/>
      <c r="J68" s="126"/>
      <c r="K68" s="127"/>
      <c r="L68" s="341"/>
      <c r="M68" s="342"/>
      <c r="N68" s="113">
        <f t="shared" si="1"/>
        <v>0</v>
      </c>
    </row>
    <row r="69" spans="1:14">
      <c r="B69" s="114"/>
      <c r="C69" s="327"/>
      <c r="D69" s="327"/>
      <c r="E69" s="327"/>
      <c r="F69" s="327"/>
      <c r="G69" s="327"/>
      <c r="H69" s="327"/>
      <c r="I69" s="327"/>
      <c r="J69" s="126"/>
      <c r="K69" s="127"/>
      <c r="L69" s="341"/>
      <c r="M69" s="342"/>
      <c r="N69" s="113">
        <f t="shared" si="1"/>
        <v>0</v>
      </c>
    </row>
    <row r="70" spans="1:14">
      <c r="B70" s="114"/>
      <c r="C70" s="327"/>
      <c r="D70" s="327"/>
      <c r="E70" s="327"/>
      <c r="F70" s="327"/>
      <c r="G70" s="327"/>
      <c r="H70" s="327"/>
      <c r="I70" s="327"/>
      <c r="J70" s="126"/>
      <c r="K70" s="127"/>
      <c r="L70" s="343"/>
      <c r="M70" s="344"/>
      <c r="N70" s="113">
        <f t="shared" si="1"/>
        <v>0</v>
      </c>
    </row>
    <row r="71" spans="1:14">
      <c r="B71" s="114"/>
      <c r="C71" s="327"/>
      <c r="D71" s="327"/>
      <c r="E71" s="327"/>
      <c r="F71" s="327"/>
      <c r="G71" s="327"/>
      <c r="H71" s="327"/>
      <c r="I71" s="327"/>
      <c r="J71" s="126"/>
      <c r="K71" s="127"/>
      <c r="L71" s="343"/>
      <c r="M71" s="344"/>
      <c r="N71" s="113">
        <f t="shared" si="1"/>
        <v>0</v>
      </c>
    </row>
    <row r="72" spans="1:14" ht="14.4" thickBot="1">
      <c r="B72" s="128"/>
      <c r="C72" s="354"/>
      <c r="D72" s="354"/>
      <c r="E72" s="354"/>
      <c r="F72" s="354"/>
      <c r="G72" s="354"/>
      <c r="H72" s="354"/>
      <c r="I72" s="354"/>
      <c r="J72" s="118"/>
      <c r="K72" s="129"/>
      <c r="L72" s="355"/>
      <c r="M72" s="356"/>
      <c r="N72" s="130">
        <f t="shared" si="1"/>
        <v>0</v>
      </c>
    </row>
    <row r="73" spans="1:14" ht="14.4" thickBot="1">
      <c r="A73" s="68"/>
      <c r="B73" s="331" t="s">
        <v>56</v>
      </c>
      <c r="C73" s="332"/>
      <c r="D73" s="332"/>
      <c r="E73" s="332"/>
      <c r="F73" s="332"/>
      <c r="G73" s="332"/>
      <c r="H73" s="332"/>
      <c r="I73" s="332"/>
      <c r="J73" s="332"/>
      <c r="K73" s="332"/>
      <c r="L73" s="332"/>
      <c r="M73" s="333"/>
      <c r="N73" s="131">
        <f>SUM(N58:N72)</f>
        <v>690200</v>
      </c>
    </row>
    <row r="74" spans="1:14" ht="4.5" customHeight="1">
      <c r="A74" s="68"/>
      <c r="B74" s="102"/>
      <c r="C74" s="103"/>
      <c r="D74" s="103"/>
      <c r="E74" s="103"/>
      <c r="F74" s="103"/>
      <c r="G74" s="103"/>
      <c r="H74" s="103"/>
      <c r="I74" s="103"/>
      <c r="J74" s="103"/>
      <c r="K74" s="103"/>
      <c r="L74" s="103"/>
      <c r="M74" s="103"/>
      <c r="N74" s="104"/>
    </row>
    <row r="75" spans="1:14" s="80" customFormat="1" ht="19.2" customHeight="1">
      <c r="B75" s="334" t="s">
        <v>32</v>
      </c>
      <c r="C75" s="335"/>
      <c r="D75" s="335"/>
      <c r="E75" s="335"/>
      <c r="F75" s="335"/>
      <c r="G75" s="335"/>
      <c r="H75" s="335"/>
      <c r="I75" s="335"/>
      <c r="J75" s="335"/>
      <c r="K75" s="335"/>
      <c r="L75" s="335"/>
      <c r="M75" s="335"/>
      <c r="N75" s="336"/>
    </row>
    <row r="76" spans="1:14" ht="6.75" customHeight="1" thickBot="1">
      <c r="A76" s="68"/>
      <c r="B76" s="132"/>
      <c r="C76" s="133"/>
      <c r="D76" s="133"/>
      <c r="E76" s="133"/>
      <c r="F76" s="133"/>
      <c r="G76" s="133"/>
      <c r="H76" s="133"/>
      <c r="I76" s="133"/>
      <c r="J76" s="133"/>
      <c r="K76" s="133"/>
      <c r="L76" s="133"/>
      <c r="M76" s="133"/>
      <c r="N76" s="134"/>
    </row>
    <row r="77" spans="1:14" ht="21" customHeight="1">
      <c r="A77" s="68"/>
      <c r="B77" s="240" t="s">
        <v>14</v>
      </c>
      <c r="C77" s="319" t="s">
        <v>6</v>
      </c>
      <c r="D77" s="319"/>
      <c r="E77" s="319"/>
      <c r="F77" s="319"/>
      <c r="G77" s="319"/>
      <c r="H77" s="319"/>
      <c r="I77" s="241" t="s">
        <v>24</v>
      </c>
      <c r="J77" s="241" t="s">
        <v>92</v>
      </c>
      <c r="K77" s="241" t="s">
        <v>57</v>
      </c>
      <c r="L77" s="241" t="s">
        <v>58</v>
      </c>
      <c r="M77" s="241" t="s">
        <v>33</v>
      </c>
      <c r="N77" s="242" t="s">
        <v>29</v>
      </c>
    </row>
    <row r="78" spans="1:14">
      <c r="B78" s="135" t="s">
        <v>93</v>
      </c>
      <c r="C78" s="345" t="s">
        <v>94</v>
      </c>
      <c r="D78" s="346"/>
      <c r="E78" s="346"/>
      <c r="F78" s="346"/>
      <c r="G78" s="346"/>
      <c r="H78" s="347"/>
      <c r="I78" s="136" t="s">
        <v>59</v>
      </c>
      <c r="J78" s="137">
        <v>1.25</v>
      </c>
      <c r="K78" s="137">
        <v>50</v>
      </c>
      <c r="L78" s="137">
        <f>J78*K78</f>
        <v>62.5</v>
      </c>
      <c r="M78" s="151">
        <f>VLOOKUP(B78,[1]TRANSPORTE!$C$6:$F$40,4,0)</f>
        <v>1578.147022625551</v>
      </c>
      <c r="N78" s="138">
        <f>L78*M78</f>
        <v>98634.188914096943</v>
      </c>
    </row>
    <row r="79" spans="1:14">
      <c r="B79" s="139"/>
      <c r="C79" s="348"/>
      <c r="D79" s="349"/>
      <c r="E79" s="349"/>
      <c r="F79" s="349"/>
      <c r="G79" s="349"/>
      <c r="H79" s="350"/>
      <c r="I79" s="140"/>
      <c r="J79" s="141"/>
      <c r="K79" s="141"/>
      <c r="L79" s="141"/>
      <c r="M79" s="142"/>
      <c r="N79" s="138">
        <f>L79*M79</f>
        <v>0</v>
      </c>
    </row>
    <row r="80" spans="1:14">
      <c r="B80" s="139"/>
      <c r="C80" s="348"/>
      <c r="D80" s="349"/>
      <c r="E80" s="349"/>
      <c r="F80" s="349"/>
      <c r="G80" s="349"/>
      <c r="H80" s="350"/>
      <c r="I80" s="140"/>
      <c r="J80" s="141"/>
      <c r="K80" s="141"/>
      <c r="L80" s="141"/>
      <c r="M80" s="142"/>
      <c r="N80" s="138">
        <f>L80*M80</f>
        <v>0</v>
      </c>
    </row>
    <row r="81" spans="1:16">
      <c r="B81" s="139"/>
      <c r="C81" s="348"/>
      <c r="D81" s="349"/>
      <c r="E81" s="349"/>
      <c r="F81" s="349"/>
      <c r="G81" s="349"/>
      <c r="H81" s="350"/>
      <c r="I81" s="140"/>
      <c r="J81" s="141"/>
      <c r="K81" s="141"/>
      <c r="L81" s="141"/>
      <c r="M81" s="142"/>
      <c r="N81" s="138">
        <f>L81*M81</f>
        <v>0</v>
      </c>
    </row>
    <row r="82" spans="1:16" ht="15.75" customHeight="1" thickBot="1">
      <c r="B82" s="117"/>
      <c r="C82" s="351"/>
      <c r="D82" s="352"/>
      <c r="E82" s="352"/>
      <c r="F82" s="352"/>
      <c r="G82" s="352"/>
      <c r="H82" s="353"/>
      <c r="I82" s="143"/>
      <c r="J82" s="144"/>
      <c r="K82" s="144"/>
      <c r="L82" s="144"/>
      <c r="M82" s="145"/>
      <c r="N82" s="146">
        <f>L82*M82</f>
        <v>0</v>
      </c>
    </row>
    <row r="83" spans="1:16" ht="14.4" thickBot="1">
      <c r="A83" s="68"/>
      <c r="B83" s="331" t="s">
        <v>56</v>
      </c>
      <c r="C83" s="332"/>
      <c r="D83" s="332"/>
      <c r="E83" s="332"/>
      <c r="F83" s="332"/>
      <c r="G83" s="332"/>
      <c r="H83" s="332"/>
      <c r="I83" s="332"/>
      <c r="J83" s="332"/>
      <c r="K83" s="332"/>
      <c r="L83" s="332"/>
      <c r="M83" s="333"/>
      <c r="N83" s="131">
        <f>SUM(N78:N82)</f>
        <v>98634.188914096943</v>
      </c>
    </row>
    <row r="84" spans="1:16" ht="3.75" customHeight="1">
      <c r="A84" s="68"/>
      <c r="B84" s="102"/>
      <c r="C84" s="103"/>
      <c r="D84" s="103"/>
      <c r="E84" s="103"/>
      <c r="F84" s="103"/>
      <c r="G84" s="103"/>
      <c r="H84" s="103"/>
      <c r="I84" s="103"/>
      <c r="J84" s="103"/>
      <c r="K84" s="103"/>
      <c r="L84" s="103"/>
      <c r="M84" s="103"/>
      <c r="N84" s="104"/>
    </row>
    <row r="85" spans="1:16" ht="19.95" customHeight="1">
      <c r="A85" s="68"/>
      <c r="B85" s="324" t="s">
        <v>34</v>
      </c>
      <c r="C85" s="325"/>
      <c r="D85" s="325"/>
      <c r="E85" s="325"/>
      <c r="F85" s="325"/>
      <c r="G85" s="325"/>
      <c r="H85" s="325"/>
      <c r="I85" s="325"/>
      <c r="J85" s="325"/>
      <c r="K85" s="325"/>
      <c r="L85" s="325"/>
      <c r="M85" s="325"/>
      <c r="N85" s="326"/>
    </row>
    <row r="86" spans="1:16" ht="5.25" customHeight="1" thickBot="1">
      <c r="A86" s="68"/>
      <c r="B86" s="147"/>
      <c r="C86" s="148"/>
      <c r="D86" s="148"/>
      <c r="E86" s="148"/>
      <c r="F86" s="148"/>
      <c r="G86" s="148"/>
      <c r="H86" s="148"/>
      <c r="I86" s="148"/>
      <c r="J86" s="148"/>
      <c r="K86" s="148"/>
      <c r="L86" s="148"/>
      <c r="M86" s="148"/>
      <c r="N86" s="149"/>
    </row>
    <row r="87" spans="1:16" ht="21" customHeight="1">
      <c r="A87" s="68"/>
      <c r="B87" s="240" t="s">
        <v>14</v>
      </c>
      <c r="C87" s="319" t="s">
        <v>6</v>
      </c>
      <c r="D87" s="319"/>
      <c r="E87" s="319"/>
      <c r="F87" s="319"/>
      <c r="G87" s="319"/>
      <c r="H87" s="319"/>
      <c r="I87" s="241" t="s">
        <v>35</v>
      </c>
      <c r="J87" s="241" t="s">
        <v>60</v>
      </c>
      <c r="K87" s="241" t="s">
        <v>95</v>
      </c>
      <c r="L87" s="319" t="s">
        <v>28</v>
      </c>
      <c r="M87" s="319"/>
      <c r="N87" s="242" t="s">
        <v>29</v>
      </c>
    </row>
    <row r="88" spans="1:16" ht="14.4">
      <c r="B88" s="150" t="s">
        <v>113</v>
      </c>
      <c r="C88" s="364" t="s">
        <v>114</v>
      </c>
      <c r="D88" s="365"/>
      <c r="E88" s="365"/>
      <c r="F88" s="365"/>
      <c r="G88" s="365"/>
      <c r="H88" s="365"/>
      <c r="I88" s="151">
        <f>K88/J88*100</f>
        <v>0</v>
      </c>
      <c r="J88" s="152">
        <v>185</v>
      </c>
      <c r="K88" s="153">
        <v>0</v>
      </c>
      <c r="L88" s="360">
        <v>90</v>
      </c>
      <c r="M88" s="361"/>
      <c r="N88" s="154">
        <f>K88/L88</f>
        <v>0</v>
      </c>
      <c r="P88" s="155"/>
    </row>
    <row r="89" spans="1:16">
      <c r="B89" s="156" t="s">
        <v>115</v>
      </c>
      <c r="C89" s="357" t="s">
        <v>116</v>
      </c>
      <c r="D89" s="358"/>
      <c r="E89" s="358"/>
      <c r="F89" s="358"/>
      <c r="G89" s="358"/>
      <c r="H89" s="359"/>
      <c r="I89" s="142">
        <f>K89/J89*100</f>
        <v>0</v>
      </c>
      <c r="J89" s="157">
        <v>185</v>
      </c>
      <c r="K89" s="158">
        <v>0</v>
      </c>
      <c r="L89" s="360">
        <v>90</v>
      </c>
      <c r="M89" s="361"/>
      <c r="N89" s="154">
        <f>K89/L89</f>
        <v>0</v>
      </c>
    </row>
    <row r="90" spans="1:16">
      <c r="B90" s="156" t="s">
        <v>117</v>
      </c>
      <c r="C90" s="357" t="s">
        <v>118</v>
      </c>
      <c r="D90" s="358"/>
      <c r="E90" s="358"/>
      <c r="F90" s="358"/>
      <c r="G90" s="358"/>
      <c r="H90" s="359"/>
      <c r="I90" s="142">
        <f>K90/J90*100</f>
        <v>0</v>
      </c>
      <c r="J90" s="157">
        <v>185</v>
      </c>
      <c r="K90" s="158">
        <v>0</v>
      </c>
      <c r="L90" s="360">
        <v>90</v>
      </c>
      <c r="M90" s="361"/>
      <c r="N90" s="159">
        <f>K90/L90</f>
        <v>0</v>
      </c>
    </row>
    <row r="91" spans="1:16">
      <c r="B91" s="156"/>
      <c r="C91" s="357"/>
      <c r="D91" s="358"/>
      <c r="E91" s="358"/>
      <c r="F91" s="358"/>
      <c r="G91" s="358"/>
      <c r="H91" s="359"/>
      <c r="I91" s="142"/>
      <c r="J91" s="157"/>
      <c r="K91" s="158"/>
      <c r="L91" s="362"/>
      <c r="M91" s="363"/>
      <c r="N91" s="159"/>
    </row>
    <row r="92" spans="1:16">
      <c r="B92" s="156"/>
      <c r="C92" s="357"/>
      <c r="D92" s="358"/>
      <c r="E92" s="358"/>
      <c r="F92" s="358"/>
      <c r="G92" s="358"/>
      <c r="H92" s="359"/>
      <c r="I92" s="142"/>
      <c r="J92" s="157"/>
      <c r="K92" s="158"/>
      <c r="L92" s="362"/>
      <c r="M92" s="363"/>
      <c r="N92" s="159"/>
    </row>
    <row r="93" spans="1:16">
      <c r="B93" s="156"/>
      <c r="C93" s="357"/>
      <c r="D93" s="358"/>
      <c r="E93" s="358"/>
      <c r="F93" s="358"/>
      <c r="G93" s="358"/>
      <c r="H93" s="359"/>
      <c r="I93" s="142"/>
      <c r="J93" s="157"/>
      <c r="K93" s="158"/>
      <c r="L93" s="362"/>
      <c r="M93" s="363"/>
      <c r="N93" s="159"/>
    </row>
    <row r="94" spans="1:16">
      <c r="B94" s="156"/>
      <c r="C94" s="357"/>
      <c r="D94" s="358"/>
      <c r="E94" s="358"/>
      <c r="F94" s="358"/>
      <c r="G94" s="358"/>
      <c r="H94" s="359"/>
      <c r="I94" s="142"/>
      <c r="J94" s="157"/>
      <c r="K94" s="158"/>
      <c r="L94" s="362"/>
      <c r="M94" s="363"/>
      <c r="N94" s="159"/>
    </row>
    <row r="95" spans="1:16">
      <c r="B95" s="156"/>
      <c r="C95" s="357"/>
      <c r="D95" s="358"/>
      <c r="E95" s="358"/>
      <c r="F95" s="358"/>
      <c r="G95" s="358"/>
      <c r="H95" s="359"/>
      <c r="I95" s="142"/>
      <c r="J95" s="157"/>
      <c r="K95" s="160"/>
      <c r="L95" s="362"/>
      <c r="M95" s="363"/>
      <c r="N95" s="159"/>
    </row>
    <row r="96" spans="1:16">
      <c r="B96" s="156"/>
      <c r="C96" s="357"/>
      <c r="D96" s="358"/>
      <c r="E96" s="358"/>
      <c r="F96" s="358"/>
      <c r="G96" s="358"/>
      <c r="H96" s="359"/>
      <c r="I96" s="142"/>
      <c r="J96" s="157"/>
      <c r="K96" s="160"/>
      <c r="L96" s="362"/>
      <c r="M96" s="363"/>
      <c r="N96" s="159"/>
    </row>
    <row r="97" spans="1:14" ht="15.75" customHeight="1" thickBot="1">
      <c r="B97" s="161"/>
      <c r="C97" s="366"/>
      <c r="D97" s="367"/>
      <c r="E97" s="367"/>
      <c r="F97" s="367"/>
      <c r="G97" s="367"/>
      <c r="H97" s="368"/>
      <c r="I97" s="162"/>
      <c r="J97" s="163"/>
      <c r="K97" s="162"/>
      <c r="L97" s="369"/>
      <c r="M97" s="370"/>
      <c r="N97" s="164"/>
    </row>
    <row r="98" spans="1:14" ht="14.4" thickBot="1">
      <c r="A98" s="68"/>
      <c r="B98" s="389" t="s">
        <v>56</v>
      </c>
      <c r="C98" s="390"/>
      <c r="D98" s="390"/>
      <c r="E98" s="390"/>
      <c r="F98" s="390"/>
      <c r="G98" s="390"/>
      <c r="H98" s="390"/>
      <c r="I98" s="390"/>
      <c r="J98" s="390"/>
      <c r="K98" s="390"/>
      <c r="L98" s="390"/>
      <c r="M98" s="391"/>
      <c r="N98" s="165">
        <f>SUM(N88:N97)</f>
        <v>0</v>
      </c>
    </row>
    <row r="99" spans="1:14" ht="5.0999999999999996" customHeight="1" thickBot="1">
      <c r="A99" s="68"/>
      <c r="B99" s="102"/>
      <c r="C99" s="103"/>
      <c r="D99" s="103"/>
      <c r="E99" s="103"/>
      <c r="F99" s="103"/>
      <c r="G99" s="103"/>
      <c r="H99" s="103"/>
      <c r="I99" s="103"/>
      <c r="J99" s="103"/>
      <c r="K99" s="103"/>
      <c r="L99" s="103"/>
      <c r="M99" s="103"/>
      <c r="N99" s="104"/>
    </row>
    <row r="100" spans="1:14" ht="14.4" thickBot="1">
      <c r="A100" s="68"/>
      <c r="B100" s="392" t="s">
        <v>61</v>
      </c>
      <c r="C100" s="393"/>
      <c r="D100" s="393"/>
      <c r="E100" s="393"/>
      <c r="F100" s="393"/>
      <c r="G100" s="393"/>
      <c r="H100" s="393"/>
      <c r="I100" s="393"/>
      <c r="J100" s="393"/>
      <c r="K100" s="393"/>
      <c r="L100" s="393"/>
      <c r="M100" s="394"/>
      <c r="N100" s="165">
        <f>N53+N73+N83+N98</f>
        <v>788834.18891409691</v>
      </c>
    </row>
    <row r="101" spans="1:14" ht="5.0999999999999996" customHeight="1">
      <c r="A101" s="68"/>
      <c r="B101" s="102"/>
      <c r="C101" s="103"/>
      <c r="D101" s="103"/>
      <c r="E101" s="103"/>
      <c r="F101" s="103"/>
      <c r="G101" s="103"/>
      <c r="H101" s="103"/>
      <c r="I101" s="103"/>
      <c r="J101" s="103"/>
      <c r="K101" s="103"/>
      <c r="L101" s="103"/>
      <c r="M101" s="103"/>
      <c r="N101" s="104"/>
    </row>
    <row r="102" spans="1:14" ht="22.5" customHeight="1">
      <c r="A102" s="68"/>
      <c r="B102" s="324" t="s">
        <v>36</v>
      </c>
      <c r="C102" s="325"/>
      <c r="D102" s="325"/>
      <c r="E102" s="325"/>
      <c r="F102" s="325"/>
      <c r="G102" s="325"/>
      <c r="H102" s="325"/>
      <c r="I102" s="325"/>
      <c r="J102" s="325"/>
      <c r="K102" s="325"/>
      <c r="L102" s="325"/>
      <c r="M102" s="325"/>
      <c r="N102" s="326"/>
    </row>
    <row r="103" spans="1:14" ht="6.75" customHeight="1" thickBot="1">
      <c r="A103" s="68"/>
      <c r="B103" s="166"/>
      <c r="C103" s="167"/>
      <c r="D103" s="167"/>
      <c r="E103" s="167"/>
      <c r="F103" s="167"/>
      <c r="G103" s="167"/>
      <c r="H103" s="167"/>
      <c r="I103" s="167"/>
      <c r="J103" s="167"/>
      <c r="K103" s="167"/>
      <c r="L103" s="167"/>
      <c r="M103" s="167"/>
      <c r="N103" s="168"/>
    </row>
    <row r="104" spans="1:14" ht="17.25" customHeight="1">
      <c r="A104" s="68"/>
      <c r="B104" s="395" t="s">
        <v>6</v>
      </c>
      <c r="C104" s="396"/>
      <c r="D104" s="396"/>
      <c r="E104" s="396"/>
      <c r="F104" s="396"/>
      <c r="G104" s="396"/>
      <c r="H104" s="396"/>
      <c r="I104" s="248"/>
      <c r="J104" s="249"/>
      <c r="K104" s="241" t="s">
        <v>62</v>
      </c>
      <c r="L104" s="397" t="s">
        <v>63</v>
      </c>
      <c r="M104" s="398"/>
      <c r="N104" s="399"/>
    </row>
    <row r="105" spans="1:14">
      <c r="B105" s="400" t="s">
        <v>64</v>
      </c>
      <c r="C105" s="401"/>
      <c r="D105" s="401"/>
      <c r="E105" s="401"/>
      <c r="F105" s="401"/>
      <c r="G105" s="401"/>
      <c r="H105" s="401"/>
      <c r="I105" s="250"/>
      <c r="J105" s="251"/>
      <c r="K105" s="252">
        <v>0.2</v>
      </c>
      <c r="L105" s="374">
        <v>0</v>
      </c>
      <c r="M105" s="375"/>
      <c r="N105" s="376"/>
    </row>
    <row r="106" spans="1:14">
      <c r="B106" s="253" t="s">
        <v>65</v>
      </c>
      <c r="C106" s="254"/>
      <c r="D106" s="254"/>
      <c r="E106" s="254"/>
      <c r="F106" s="254"/>
      <c r="G106" s="254"/>
      <c r="H106" s="254"/>
      <c r="I106" s="250"/>
      <c r="J106" s="251"/>
      <c r="K106" s="252">
        <v>0.05</v>
      </c>
      <c r="L106" s="374">
        <v>0</v>
      </c>
      <c r="M106" s="375"/>
      <c r="N106" s="376"/>
    </row>
    <row r="107" spans="1:14" ht="14.4" thickBot="1">
      <c r="B107" s="255" t="s">
        <v>37</v>
      </c>
      <c r="C107" s="256"/>
      <c r="D107" s="256"/>
      <c r="E107" s="256"/>
      <c r="F107" s="256"/>
      <c r="G107" s="256"/>
      <c r="H107" s="256"/>
      <c r="I107" s="257"/>
      <c r="J107" s="258"/>
      <c r="K107" s="259">
        <v>0.05</v>
      </c>
      <c r="L107" s="377">
        <v>0</v>
      </c>
      <c r="M107" s="378"/>
      <c r="N107" s="379"/>
    </row>
    <row r="108" spans="1:14" s="80" customFormat="1" ht="24.75" customHeight="1" thickBot="1">
      <c r="B108" s="380" t="s">
        <v>56</v>
      </c>
      <c r="C108" s="381"/>
      <c r="D108" s="381"/>
      <c r="E108" s="381"/>
      <c r="F108" s="381"/>
      <c r="G108" s="381"/>
      <c r="H108" s="381"/>
      <c r="I108" s="381"/>
      <c r="J108" s="381"/>
      <c r="K108" s="381"/>
      <c r="L108" s="381"/>
      <c r="M108" s="382"/>
      <c r="N108" s="131">
        <f>L105+L106+L107</f>
        <v>0</v>
      </c>
    </row>
    <row r="109" spans="1:14" ht="6.75" customHeight="1" thickBot="1">
      <c r="A109" s="68"/>
      <c r="B109" s="102"/>
      <c r="C109" s="103"/>
      <c r="D109" s="103"/>
      <c r="E109" s="103"/>
      <c r="F109" s="103"/>
      <c r="G109" s="103"/>
      <c r="H109" s="103"/>
      <c r="I109" s="103"/>
      <c r="J109" s="103"/>
      <c r="K109" s="103"/>
      <c r="L109" s="103"/>
      <c r="M109" s="103"/>
      <c r="N109" s="104"/>
    </row>
    <row r="110" spans="1:14" ht="22.5" customHeight="1" thickBot="1">
      <c r="A110" s="68"/>
      <c r="B110" s="383" t="s">
        <v>66</v>
      </c>
      <c r="C110" s="384"/>
      <c r="D110" s="384"/>
      <c r="E110" s="384"/>
      <c r="F110" s="384"/>
      <c r="G110" s="384"/>
      <c r="H110" s="384"/>
      <c r="I110" s="384"/>
      <c r="J110" s="384"/>
      <c r="K110" s="384"/>
      <c r="L110" s="384"/>
      <c r="M110" s="385"/>
      <c r="N110" s="169">
        <f>N100+N108</f>
        <v>788834.18891409691</v>
      </c>
    </row>
    <row r="111" spans="1:14" ht="7.5" customHeight="1">
      <c r="B111" s="70"/>
      <c r="C111" s="71"/>
      <c r="D111" s="71"/>
      <c r="E111" s="71"/>
      <c r="F111" s="71"/>
      <c r="G111" s="71"/>
      <c r="H111" s="71"/>
      <c r="I111" s="71"/>
      <c r="J111" s="71"/>
      <c r="K111" s="71"/>
      <c r="L111" s="71"/>
      <c r="M111" s="71"/>
      <c r="N111" s="72"/>
    </row>
    <row r="112" spans="1:14" ht="7.5" customHeight="1">
      <c r="B112" s="99"/>
      <c r="C112" s="100"/>
      <c r="D112" s="100"/>
      <c r="E112" s="100"/>
      <c r="F112" s="100"/>
      <c r="G112" s="100"/>
      <c r="H112" s="100"/>
      <c r="I112" s="100"/>
      <c r="J112" s="100"/>
      <c r="K112" s="100"/>
      <c r="L112" s="100"/>
      <c r="M112" s="100"/>
      <c r="N112" s="101"/>
    </row>
    <row r="113" spans="1:14" ht="10.5" customHeight="1">
      <c r="B113" s="99"/>
      <c r="C113" s="100"/>
      <c r="D113" s="100"/>
      <c r="E113" s="100"/>
      <c r="F113" s="100"/>
      <c r="G113" s="100"/>
      <c r="H113" s="100"/>
      <c r="I113" s="100"/>
      <c r="J113" s="100"/>
      <c r="K113" s="100"/>
      <c r="L113" s="100"/>
      <c r="M113" s="100"/>
      <c r="N113" s="101"/>
    </row>
    <row r="114" spans="1:14" ht="12" customHeight="1">
      <c r="B114" s="99"/>
      <c r="C114" s="100"/>
      <c r="D114" s="100"/>
      <c r="E114" s="100"/>
      <c r="F114" s="100"/>
      <c r="G114" s="100"/>
      <c r="H114" s="100"/>
      <c r="I114" s="100"/>
      <c r="J114" s="100"/>
      <c r="K114" s="100"/>
      <c r="L114" s="100"/>
      <c r="M114" s="100"/>
      <c r="N114" s="101"/>
    </row>
    <row r="115" spans="1:14">
      <c r="B115" s="99"/>
      <c r="C115" s="100"/>
      <c r="D115" s="100"/>
      <c r="E115" s="170" t="s">
        <v>40</v>
      </c>
      <c r="F115" s="170"/>
      <c r="G115" s="170"/>
      <c r="H115" s="170"/>
      <c r="I115" s="170"/>
      <c r="J115" s="170"/>
      <c r="K115" s="100"/>
      <c r="L115" s="100"/>
      <c r="M115" s="100"/>
      <c r="N115" s="101"/>
    </row>
    <row r="116" spans="1:14">
      <c r="B116" s="99"/>
      <c r="C116" s="100"/>
      <c r="D116" s="100"/>
      <c r="E116" s="100" t="s">
        <v>41</v>
      </c>
      <c r="F116" s="100"/>
      <c r="G116" s="100"/>
      <c r="H116" s="100"/>
      <c r="I116" s="100"/>
      <c r="J116" s="100"/>
      <c r="K116" s="100"/>
      <c r="L116" s="100"/>
      <c r="M116" s="100"/>
      <c r="N116" s="101"/>
    </row>
    <row r="117" spans="1:14">
      <c r="B117" s="99"/>
      <c r="C117" s="100"/>
      <c r="D117" s="100"/>
      <c r="E117" s="100" t="s">
        <v>42</v>
      </c>
      <c r="F117" s="100"/>
      <c r="G117" s="100"/>
      <c r="H117" s="100"/>
      <c r="I117" s="100"/>
      <c r="J117" s="100"/>
      <c r="K117" s="100"/>
      <c r="L117" s="100"/>
      <c r="M117" s="100"/>
      <c r="N117" s="101"/>
    </row>
    <row r="118" spans="1:14">
      <c r="B118" s="99"/>
      <c r="C118" s="100"/>
      <c r="D118" s="100"/>
      <c r="E118" s="100" t="s">
        <v>43</v>
      </c>
      <c r="F118" s="100"/>
      <c r="G118" s="100"/>
      <c r="H118" s="100"/>
      <c r="I118" s="100"/>
      <c r="J118" s="100"/>
      <c r="K118" s="100"/>
      <c r="L118" s="100"/>
      <c r="M118" s="100"/>
      <c r="N118" s="101"/>
    </row>
    <row r="119" spans="1:14" ht="10.5" customHeight="1" thickBot="1">
      <c r="B119" s="99"/>
      <c r="C119" s="100"/>
      <c r="D119" s="100"/>
      <c r="E119" s="100"/>
      <c r="F119" s="100" t="s">
        <v>67</v>
      </c>
      <c r="G119" s="100"/>
      <c r="H119" s="100"/>
      <c r="I119" s="100"/>
      <c r="J119" s="100"/>
      <c r="K119" s="100"/>
      <c r="L119" s="100"/>
      <c r="M119" s="100"/>
      <c r="N119" s="101"/>
    </row>
    <row r="120" spans="1:14">
      <c r="B120" s="171" t="s">
        <v>68</v>
      </c>
      <c r="C120" s="172"/>
      <c r="D120" s="172"/>
      <c r="E120" s="172"/>
      <c r="F120" s="172"/>
      <c r="G120" s="172"/>
      <c r="H120" s="172"/>
      <c r="I120" s="172"/>
      <c r="J120" s="172"/>
      <c r="K120" s="172"/>
      <c r="L120" s="172"/>
      <c r="M120" s="172"/>
      <c r="N120" s="173"/>
    </row>
    <row r="121" spans="1:14">
      <c r="B121" s="174"/>
      <c r="C121" s="175"/>
      <c r="D121" s="175"/>
      <c r="E121" s="175"/>
      <c r="F121" s="175"/>
      <c r="G121" s="175"/>
      <c r="H121" s="175"/>
      <c r="I121" s="175"/>
      <c r="J121" s="175"/>
      <c r="K121" s="175"/>
      <c r="L121" s="175"/>
      <c r="M121" s="175"/>
      <c r="N121" s="176"/>
    </row>
    <row r="122" spans="1:14">
      <c r="B122" s="174"/>
      <c r="C122" s="175"/>
      <c r="D122" s="175"/>
      <c r="E122" s="175"/>
      <c r="F122" s="175"/>
      <c r="G122" s="175"/>
      <c r="H122" s="175"/>
      <c r="I122" s="175"/>
      <c r="J122" s="175"/>
      <c r="K122" s="175"/>
      <c r="L122" s="175"/>
      <c r="M122" s="175"/>
      <c r="N122" s="176"/>
    </row>
    <row r="123" spans="1:14" ht="14.4" thickBot="1">
      <c r="B123" s="177"/>
      <c r="C123" s="178"/>
      <c r="D123" s="178"/>
      <c r="E123" s="178"/>
      <c r="F123" s="178"/>
      <c r="G123" s="178"/>
      <c r="H123" s="178"/>
      <c r="I123" s="178"/>
      <c r="J123" s="178"/>
      <c r="K123" s="178"/>
      <c r="L123" s="178"/>
      <c r="M123" s="178"/>
      <c r="N123" s="179"/>
    </row>
    <row r="124" spans="1:14" ht="7.5" customHeight="1">
      <c r="A124" s="68"/>
      <c r="B124" s="180"/>
      <c r="C124" s="181"/>
      <c r="D124" s="181"/>
      <c r="E124" s="181"/>
      <c r="F124" s="181"/>
      <c r="G124" s="181"/>
      <c r="H124" s="181"/>
      <c r="I124" s="181"/>
      <c r="J124" s="181"/>
      <c r="K124" s="181"/>
      <c r="L124" s="181"/>
      <c r="M124" s="181"/>
      <c r="N124" s="182"/>
    </row>
    <row r="125" spans="1:14" ht="18" customHeight="1">
      <c r="A125" s="68"/>
      <c r="B125" s="74" t="s">
        <v>69</v>
      </c>
      <c r="C125" s="183"/>
      <c r="D125" s="183"/>
      <c r="E125" s="183"/>
      <c r="F125" s="183"/>
      <c r="G125" s="183"/>
      <c r="H125" s="183"/>
      <c r="I125" s="183"/>
      <c r="J125" s="183"/>
      <c r="K125" s="183"/>
      <c r="L125" s="183"/>
      <c r="M125" s="183"/>
      <c r="N125" s="184"/>
    </row>
    <row r="126" spans="1:14">
      <c r="A126" s="68"/>
      <c r="B126" s="386" t="s">
        <v>70</v>
      </c>
      <c r="C126" s="387"/>
      <c r="D126" s="387"/>
      <c r="E126" s="387"/>
      <c r="F126" s="387"/>
      <c r="G126" s="387"/>
      <c r="H126" s="387"/>
      <c r="I126" s="387"/>
      <c r="J126" s="387"/>
      <c r="K126" s="387"/>
      <c r="L126" s="387"/>
      <c r="M126" s="387"/>
      <c r="N126" s="388"/>
    </row>
    <row r="127" spans="1:14">
      <c r="A127" s="68"/>
      <c r="B127" s="386"/>
      <c r="C127" s="387"/>
      <c r="D127" s="387"/>
      <c r="E127" s="387"/>
      <c r="F127" s="387"/>
      <c r="G127" s="387"/>
      <c r="H127" s="387"/>
      <c r="I127" s="387"/>
      <c r="J127" s="387"/>
      <c r="K127" s="387"/>
      <c r="L127" s="387"/>
      <c r="M127" s="387"/>
      <c r="N127" s="388"/>
    </row>
    <row r="128" spans="1:14" ht="21" customHeight="1">
      <c r="A128" s="68"/>
      <c r="B128" s="386" t="s">
        <v>71</v>
      </c>
      <c r="C128" s="387"/>
      <c r="D128" s="387"/>
      <c r="E128" s="387"/>
      <c r="F128" s="387"/>
      <c r="G128" s="387"/>
      <c r="H128" s="387"/>
      <c r="I128" s="387"/>
      <c r="J128" s="387"/>
      <c r="K128" s="387"/>
      <c r="L128" s="387"/>
      <c r="M128" s="387"/>
      <c r="N128" s="388"/>
    </row>
    <row r="129" spans="1:14" ht="9.75" customHeight="1">
      <c r="A129" s="68"/>
      <c r="B129" s="386"/>
      <c r="C129" s="387"/>
      <c r="D129" s="387"/>
      <c r="E129" s="387"/>
      <c r="F129" s="387"/>
      <c r="G129" s="387"/>
      <c r="H129" s="387"/>
      <c r="I129" s="387"/>
      <c r="J129" s="387"/>
      <c r="K129" s="387"/>
      <c r="L129" s="387"/>
      <c r="M129" s="387"/>
      <c r="N129" s="388"/>
    </row>
    <row r="130" spans="1:14" ht="5.25" customHeight="1">
      <c r="A130" s="68"/>
      <c r="B130" s="185"/>
      <c r="C130" s="186"/>
      <c r="D130" s="186"/>
      <c r="E130" s="186"/>
      <c r="F130" s="186"/>
      <c r="G130" s="186"/>
      <c r="H130" s="186"/>
      <c r="I130" s="186"/>
      <c r="J130" s="186"/>
      <c r="K130" s="186"/>
      <c r="L130" s="186"/>
      <c r="M130" s="186"/>
      <c r="N130" s="187"/>
    </row>
    <row r="131" spans="1:14" ht="5.25" customHeight="1">
      <c r="B131" s="188"/>
      <c r="C131" s="189"/>
      <c r="D131" s="189"/>
      <c r="E131" s="189"/>
      <c r="F131" s="189"/>
      <c r="G131" s="189"/>
      <c r="H131" s="189"/>
      <c r="I131" s="189"/>
      <c r="J131" s="189"/>
      <c r="K131" s="189"/>
      <c r="L131" s="189"/>
      <c r="M131" s="189"/>
      <c r="N131" s="190"/>
    </row>
    <row r="132" spans="1:14" ht="9.75" customHeight="1">
      <c r="B132" s="188"/>
      <c r="C132" s="189"/>
      <c r="D132" s="189"/>
      <c r="E132" s="189"/>
      <c r="F132" s="189"/>
      <c r="G132" s="189"/>
      <c r="H132" s="189"/>
      <c r="I132" s="189"/>
      <c r="J132" s="189"/>
      <c r="K132" s="189"/>
      <c r="L132" s="189"/>
      <c r="M132" s="189"/>
      <c r="N132" s="190"/>
    </row>
    <row r="133" spans="1:14">
      <c r="B133" s="191"/>
      <c r="C133" s="192"/>
      <c r="D133" s="192"/>
      <c r="E133" s="192"/>
      <c r="F133" s="192"/>
      <c r="G133" s="192"/>
      <c r="H133" s="192"/>
      <c r="I133" s="192"/>
      <c r="J133" s="192"/>
      <c r="K133" s="192"/>
      <c r="L133" s="192"/>
      <c r="M133" s="192"/>
      <c r="N133" s="193"/>
    </row>
    <row r="134" spans="1:14">
      <c r="B134" s="99"/>
      <c r="C134" s="100"/>
      <c r="D134" s="100"/>
      <c r="E134" s="100" t="s">
        <v>40</v>
      </c>
      <c r="F134" s="170"/>
      <c r="G134" s="170"/>
      <c r="H134" s="100"/>
      <c r="I134" s="100"/>
      <c r="J134" s="100"/>
      <c r="K134" s="100"/>
      <c r="L134" s="100"/>
      <c r="M134" s="100"/>
      <c r="N134" s="101"/>
    </row>
    <row r="135" spans="1:14">
      <c r="B135" s="99"/>
      <c r="C135" s="100"/>
      <c r="D135" s="100"/>
      <c r="E135" s="194" t="s">
        <v>41</v>
      </c>
      <c r="F135" s="100"/>
      <c r="G135" s="100"/>
      <c r="H135" s="194"/>
      <c r="I135" s="194"/>
      <c r="J135" s="194"/>
      <c r="K135" s="100"/>
      <c r="L135" s="100"/>
      <c r="M135" s="100"/>
      <c r="N135" s="101"/>
    </row>
    <row r="136" spans="1:14">
      <c r="B136" s="99"/>
      <c r="C136" s="100"/>
      <c r="D136" s="100"/>
      <c r="E136" s="195" t="s">
        <v>44</v>
      </c>
      <c r="F136" s="100"/>
      <c r="G136" s="100"/>
      <c r="H136" s="195"/>
      <c r="I136" s="195"/>
      <c r="J136" s="195"/>
      <c r="K136" s="100"/>
      <c r="L136" s="100"/>
      <c r="M136" s="100"/>
      <c r="N136" s="101"/>
    </row>
    <row r="137" spans="1:14">
      <c r="B137" s="196"/>
      <c r="C137" s="192"/>
      <c r="D137" s="192"/>
      <c r="E137" s="100" t="s">
        <v>43</v>
      </c>
      <c r="F137" s="100"/>
      <c r="G137" s="100"/>
      <c r="H137" s="100"/>
      <c r="I137" s="100"/>
      <c r="J137" s="100"/>
      <c r="K137" s="192"/>
      <c r="L137" s="192"/>
      <c r="M137" s="192"/>
      <c r="N137" s="193"/>
    </row>
    <row r="138" spans="1:14" ht="12.75" customHeight="1">
      <c r="B138" s="196"/>
      <c r="C138" s="192"/>
      <c r="D138" s="192"/>
      <c r="E138" s="192"/>
      <c r="F138" s="100"/>
      <c r="G138" s="100"/>
      <c r="H138" s="100"/>
      <c r="I138" s="100"/>
      <c r="J138" s="100"/>
      <c r="K138" s="192"/>
      <c r="L138" s="192"/>
      <c r="M138" s="192"/>
      <c r="N138" s="193"/>
    </row>
    <row r="139" spans="1:14" ht="24.75" customHeight="1">
      <c r="A139" s="68"/>
      <c r="B139" s="371" t="s">
        <v>96</v>
      </c>
      <c r="C139" s="372"/>
      <c r="D139" s="372"/>
      <c r="E139" s="372"/>
      <c r="F139" s="372"/>
      <c r="G139" s="372"/>
      <c r="H139" s="372"/>
      <c r="I139" s="372"/>
      <c r="J139" s="372"/>
      <c r="K139" s="372"/>
      <c r="L139" s="372"/>
      <c r="M139" s="372"/>
      <c r="N139" s="373"/>
    </row>
    <row r="140" spans="1:14" ht="7.5" customHeight="1" thickBot="1">
      <c r="B140" s="260"/>
      <c r="C140" s="197"/>
      <c r="D140" s="197"/>
      <c r="E140" s="198"/>
      <c r="F140" s="198"/>
      <c r="G140" s="198"/>
      <c r="H140" s="198"/>
      <c r="I140" s="198"/>
      <c r="J140" s="199"/>
      <c r="K140" s="199"/>
      <c r="L140" s="199"/>
      <c r="M140" s="199"/>
      <c r="N140" s="200"/>
    </row>
  </sheetData>
  <mergeCells count="145">
    <mergeCell ref="B139:N139"/>
    <mergeCell ref="L106:N106"/>
    <mergeCell ref="L107:N107"/>
    <mergeCell ref="B108:M108"/>
    <mergeCell ref="B110:M110"/>
    <mergeCell ref="B126:N127"/>
    <mergeCell ref="B128:N129"/>
    <mergeCell ref="B98:M98"/>
    <mergeCell ref="B100:M100"/>
    <mergeCell ref="B102:N102"/>
    <mergeCell ref="B104:H104"/>
    <mergeCell ref="L104:N104"/>
    <mergeCell ref="B105:H105"/>
    <mergeCell ref="L105:N105"/>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3:M83"/>
    <mergeCell ref="B85:N85"/>
    <mergeCell ref="C87:H87"/>
    <mergeCell ref="L87:M87"/>
    <mergeCell ref="C88:H88"/>
    <mergeCell ref="L88:M88"/>
    <mergeCell ref="C77:H77"/>
    <mergeCell ref="C78:H78"/>
    <mergeCell ref="C79:H79"/>
    <mergeCell ref="C80:H80"/>
    <mergeCell ref="C81:H81"/>
    <mergeCell ref="C82:H82"/>
    <mergeCell ref="C71:I71"/>
    <mergeCell ref="L71:M71"/>
    <mergeCell ref="C72:I72"/>
    <mergeCell ref="L72:M72"/>
    <mergeCell ref="B73:M73"/>
    <mergeCell ref="B75:N75"/>
    <mergeCell ref="C68:I68"/>
    <mergeCell ref="L68:M68"/>
    <mergeCell ref="C69:I69"/>
    <mergeCell ref="L69:M69"/>
    <mergeCell ref="C70:I70"/>
    <mergeCell ref="L70:M70"/>
    <mergeCell ref="C65:I65"/>
    <mergeCell ref="L65:M65"/>
    <mergeCell ref="C66:I66"/>
    <mergeCell ref="L66:M66"/>
    <mergeCell ref="C67:I67"/>
    <mergeCell ref="L67:M67"/>
    <mergeCell ref="C62:I62"/>
    <mergeCell ref="L62:M62"/>
    <mergeCell ref="C63:I63"/>
    <mergeCell ref="L63:M63"/>
    <mergeCell ref="C64:I64"/>
    <mergeCell ref="L64:M64"/>
    <mergeCell ref="C59:I59"/>
    <mergeCell ref="L59:M59"/>
    <mergeCell ref="C60:I60"/>
    <mergeCell ref="L60:M60"/>
    <mergeCell ref="C61:I61"/>
    <mergeCell ref="L61:M61"/>
    <mergeCell ref="B53:M53"/>
    <mergeCell ref="B55:N55"/>
    <mergeCell ref="C57:I57"/>
    <mergeCell ref="L57:M57"/>
    <mergeCell ref="C58:I58"/>
    <mergeCell ref="L58:M58"/>
    <mergeCell ref="C50:I50"/>
    <mergeCell ref="L50:M50"/>
    <mergeCell ref="C51:I51"/>
    <mergeCell ref="L51:M51"/>
    <mergeCell ref="C52:I52"/>
    <mergeCell ref="L52:M52"/>
    <mergeCell ref="C47:I47"/>
    <mergeCell ref="L47:M47"/>
    <mergeCell ref="C48:I48"/>
    <mergeCell ref="L48:M48"/>
    <mergeCell ref="C49:I49"/>
    <mergeCell ref="L49:M49"/>
    <mergeCell ref="C44:I44"/>
    <mergeCell ref="L44:M44"/>
    <mergeCell ref="C45:I45"/>
    <mergeCell ref="L45:M45"/>
    <mergeCell ref="C46:I46"/>
    <mergeCell ref="L46:M46"/>
    <mergeCell ref="C41:I41"/>
    <mergeCell ref="L41:M41"/>
    <mergeCell ref="C42:I42"/>
    <mergeCell ref="L42:M42"/>
    <mergeCell ref="C43:I43"/>
    <mergeCell ref="L43:M43"/>
    <mergeCell ref="L37:M37"/>
    <mergeCell ref="C38:I38"/>
    <mergeCell ref="L38:M38"/>
    <mergeCell ref="C39:I39"/>
    <mergeCell ref="L39:M39"/>
    <mergeCell ref="C40:I40"/>
    <mergeCell ref="L40:M40"/>
    <mergeCell ref="B30:N30"/>
    <mergeCell ref="C32:I32"/>
    <mergeCell ref="J32:K32"/>
    <mergeCell ref="L32:M32"/>
    <mergeCell ref="P32:S37"/>
    <mergeCell ref="C33:I33"/>
    <mergeCell ref="J33:K33"/>
    <mergeCell ref="L33:M33"/>
    <mergeCell ref="B35:N35"/>
    <mergeCell ref="C37:I37"/>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1629B-B506-45CB-AA17-F9BEE5012D50}">
  <sheetPr>
    <tabColor theme="5" tint="-0.499984740745262"/>
    <pageSetUpPr fitToPage="1"/>
  </sheetPr>
  <dimension ref="A1:O140"/>
  <sheetViews>
    <sheetView topLeftCell="A35" zoomScale="70" zoomScaleNormal="70" workbookViewId="0">
      <selection activeCell="C61" sqref="C61:I61"/>
    </sheetView>
  </sheetViews>
  <sheetFormatPr baseColWidth="10" defaultColWidth="0" defaultRowHeight="13.8"/>
  <cols>
    <col min="1" max="1" width="3" style="69" customWidth="1"/>
    <col min="2" max="2" width="14.33203125" style="69" customWidth="1"/>
    <col min="3" max="3" width="11.5546875" style="69" customWidth="1"/>
    <col min="4" max="4" width="17" style="69" customWidth="1"/>
    <col min="5" max="5" width="12.5546875" style="69" customWidth="1"/>
    <col min="6" max="6" width="8" style="69" customWidth="1"/>
    <col min="7" max="7" width="8.6640625" style="69" customWidth="1"/>
    <col min="8" max="8" width="10.5546875" style="69" customWidth="1"/>
    <col min="9" max="9" width="14.5546875" style="69" customWidth="1"/>
    <col min="10" max="10" width="23.44140625" style="69" customWidth="1"/>
    <col min="11" max="11" width="18" style="69" customWidth="1"/>
    <col min="12" max="12" width="11.44140625" style="69" customWidth="1"/>
    <col min="13" max="13" width="12.6640625" style="69" customWidth="1"/>
    <col min="14" max="14" width="21.5546875" style="69" customWidth="1"/>
    <col min="15" max="15" width="4.44140625" style="68" customWidth="1"/>
    <col min="16" max="16384" width="11.44140625" style="68" hidden="1"/>
  </cols>
  <sheetData>
    <row r="1" spans="1:14" ht="13.95" customHeight="1">
      <c r="A1" s="68"/>
      <c r="B1" s="295"/>
      <c r="C1" s="298"/>
      <c r="D1" s="298"/>
      <c r="E1" s="298"/>
      <c r="F1" s="298"/>
      <c r="G1" s="298"/>
      <c r="H1" s="298"/>
      <c r="I1" s="298"/>
      <c r="J1" s="299"/>
      <c r="K1" s="300" t="s">
        <v>14</v>
      </c>
      <c r="L1" s="302" t="s">
        <v>73</v>
      </c>
      <c r="M1" s="303"/>
      <c r="N1" s="306"/>
    </row>
    <row r="2" spans="1:14" ht="14.25" customHeight="1">
      <c r="A2" s="68"/>
      <c r="B2" s="296"/>
      <c r="C2" s="309" t="s">
        <v>15</v>
      </c>
      <c r="D2" s="309"/>
      <c r="E2" s="309"/>
      <c r="F2" s="309"/>
      <c r="G2" s="309"/>
      <c r="H2" s="309"/>
      <c r="I2" s="309"/>
      <c r="J2" s="310"/>
      <c r="K2" s="301"/>
      <c r="L2" s="304"/>
      <c r="M2" s="305"/>
      <c r="N2" s="307"/>
    </row>
    <row r="3" spans="1:14" ht="17.7" customHeight="1">
      <c r="A3" s="68"/>
      <c r="B3" s="296"/>
      <c r="C3" s="311" t="s">
        <v>74</v>
      </c>
      <c r="D3" s="311"/>
      <c r="E3" s="311"/>
      <c r="F3" s="311"/>
      <c r="G3" s="311"/>
      <c r="H3" s="311"/>
      <c r="I3" s="311"/>
      <c r="J3" s="312"/>
      <c r="K3" s="285" t="s">
        <v>16</v>
      </c>
      <c r="L3" s="314">
        <v>2021</v>
      </c>
      <c r="M3" s="315"/>
      <c r="N3" s="307"/>
    </row>
    <row r="4" spans="1:14" ht="2.25" customHeight="1">
      <c r="A4" s="68"/>
      <c r="B4" s="296"/>
      <c r="C4" s="311"/>
      <c r="D4" s="311"/>
      <c r="E4" s="311"/>
      <c r="F4" s="311"/>
      <c r="G4" s="311"/>
      <c r="H4" s="311"/>
      <c r="I4" s="311"/>
      <c r="J4" s="312"/>
      <c r="K4" s="313"/>
      <c r="L4" s="304"/>
      <c r="M4" s="305"/>
      <c r="N4" s="307"/>
    </row>
    <row r="5" spans="1:14" ht="14.25" customHeight="1">
      <c r="A5" s="68"/>
      <c r="B5" s="296"/>
      <c r="C5" s="311" t="s">
        <v>75</v>
      </c>
      <c r="D5" s="311"/>
      <c r="E5" s="311"/>
      <c r="F5" s="311"/>
      <c r="G5" s="311"/>
      <c r="H5" s="311"/>
      <c r="I5" s="311"/>
      <c r="J5" s="312"/>
      <c r="K5" s="285" t="s">
        <v>17</v>
      </c>
      <c r="L5" s="287"/>
      <c r="M5" s="287"/>
      <c r="N5" s="307"/>
    </row>
    <row r="6" spans="1:14" ht="3.75" customHeight="1" thickBot="1">
      <c r="A6" s="68"/>
      <c r="B6" s="297"/>
      <c r="C6" s="289"/>
      <c r="D6" s="289"/>
      <c r="E6" s="289"/>
      <c r="F6" s="289"/>
      <c r="G6" s="289"/>
      <c r="H6" s="289"/>
      <c r="I6" s="289"/>
      <c r="J6" s="290"/>
      <c r="K6" s="286"/>
      <c r="L6" s="288"/>
      <c r="M6" s="288"/>
      <c r="N6" s="308"/>
    </row>
    <row r="7" spans="1:14" ht="3.75" customHeight="1" thickBot="1">
      <c r="A7" s="68"/>
      <c r="B7" s="203"/>
      <c r="C7" s="204"/>
      <c r="D7" s="204"/>
      <c r="E7" s="204"/>
      <c r="F7" s="204"/>
      <c r="G7" s="204"/>
      <c r="H7" s="204"/>
      <c r="I7" s="204"/>
      <c r="J7" s="204"/>
      <c r="K7" s="204"/>
      <c r="L7" s="205"/>
      <c r="M7" s="205"/>
      <c r="N7" s="206"/>
    </row>
    <row r="8" spans="1:14" ht="14.25" customHeight="1">
      <c r="B8" s="207"/>
      <c r="C8" s="208"/>
      <c r="D8" s="208"/>
      <c r="E8" s="208"/>
      <c r="F8" s="291"/>
      <c r="G8" s="291"/>
      <c r="H8" s="291"/>
      <c r="I8" s="291"/>
      <c r="J8" s="208"/>
      <c r="K8" s="209" t="s">
        <v>18</v>
      </c>
      <c r="L8" s="210"/>
      <c r="M8" s="210"/>
      <c r="N8" s="211"/>
    </row>
    <row r="9" spans="1:14" ht="12" customHeight="1">
      <c r="B9" s="212"/>
      <c r="C9" s="213"/>
      <c r="D9" s="213"/>
      <c r="E9" s="213"/>
      <c r="F9" s="292"/>
      <c r="G9" s="292"/>
      <c r="H9" s="292"/>
      <c r="I9" s="292"/>
      <c r="J9" s="213"/>
      <c r="K9" s="214"/>
      <c r="L9" s="215" t="s">
        <v>46</v>
      </c>
      <c r="M9" s="215" t="s">
        <v>47</v>
      </c>
      <c r="N9" s="216" t="s">
        <v>48</v>
      </c>
    </row>
    <row r="10" spans="1:14" ht="21.75" customHeight="1">
      <c r="B10" s="279" t="s">
        <v>76</v>
      </c>
      <c r="C10" s="280"/>
      <c r="D10" s="280"/>
      <c r="E10" s="217" t="s">
        <v>77</v>
      </c>
      <c r="F10" s="293" t="s">
        <v>78</v>
      </c>
      <c r="G10" s="293"/>
      <c r="H10" s="294" t="str">
        <f>+'[1]420.3'!H10</f>
        <v>2023 - 1 JUNIO 2023</v>
      </c>
      <c r="I10" s="294"/>
      <c r="J10" s="213"/>
      <c r="K10" s="218"/>
      <c r="L10" s="215"/>
      <c r="M10" s="215"/>
      <c r="N10" s="216"/>
    </row>
    <row r="11" spans="1:14" ht="5.7" customHeight="1">
      <c r="B11" s="219"/>
      <c r="C11" s="220"/>
      <c r="D11" s="220"/>
      <c r="E11" s="221"/>
      <c r="F11" s="213"/>
      <c r="G11" s="213"/>
      <c r="H11" s="222"/>
      <c r="I11" s="213"/>
      <c r="J11" s="213"/>
      <c r="K11" s="218"/>
      <c r="L11" s="215"/>
      <c r="M11" s="215"/>
      <c r="N11" s="216"/>
    </row>
    <row r="12" spans="1:14" ht="19.2" customHeight="1">
      <c r="B12" s="277" t="s">
        <v>79</v>
      </c>
      <c r="C12" s="278"/>
      <c r="D12" s="278"/>
      <c r="E12" s="278"/>
      <c r="F12" s="213"/>
      <c r="G12" s="213"/>
      <c r="H12" s="213"/>
      <c r="I12" s="213"/>
      <c r="J12" s="213"/>
      <c r="K12" s="214"/>
      <c r="L12" s="215"/>
      <c r="M12" s="215"/>
      <c r="N12" s="216"/>
    </row>
    <row r="13" spans="1:14" ht="23.1" customHeight="1">
      <c r="B13" s="279" t="s">
        <v>80</v>
      </c>
      <c r="C13" s="280"/>
      <c r="D13" s="280"/>
      <c r="E13" s="223" t="s">
        <v>49</v>
      </c>
      <c r="F13" s="223"/>
      <c r="G13" s="213"/>
      <c r="H13" s="281" t="s">
        <v>81</v>
      </c>
      <c r="I13" s="281"/>
      <c r="J13" s="224" t="s">
        <v>49</v>
      </c>
      <c r="K13" s="281" t="s">
        <v>82</v>
      </c>
      <c r="L13" s="281"/>
      <c r="M13" s="224" t="s">
        <v>49</v>
      </c>
      <c r="N13" s="225"/>
    </row>
    <row r="14" spans="1:14" ht="18" customHeight="1">
      <c r="B14" s="226" t="s">
        <v>19</v>
      </c>
      <c r="C14" s="227"/>
      <c r="D14" s="282"/>
      <c r="E14" s="282"/>
      <c r="F14" s="228"/>
      <c r="G14" s="228"/>
      <c r="H14" s="227"/>
      <c r="I14" s="229"/>
      <c r="J14" s="230" t="s">
        <v>20</v>
      </c>
      <c r="K14" s="231"/>
      <c r="L14" s="228"/>
      <c r="M14" s="228"/>
      <c r="N14" s="232"/>
    </row>
    <row r="15" spans="1:14" ht="14.25" customHeight="1" thickBot="1">
      <c r="B15" s="233"/>
      <c r="C15" s="234"/>
      <c r="D15" s="235"/>
      <c r="E15" s="235"/>
      <c r="F15" s="235"/>
      <c r="G15" s="235"/>
      <c r="H15" s="234"/>
      <c r="I15" s="235"/>
      <c r="J15" s="234"/>
      <c r="K15" s="235"/>
      <c r="L15" s="283"/>
      <c r="M15" s="283"/>
      <c r="N15" s="284"/>
    </row>
    <row r="16" spans="1:14" ht="8.6999999999999993" customHeight="1">
      <c r="B16" s="70"/>
      <c r="C16" s="71"/>
      <c r="D16" s="71"/>
      <c r="E16" s="71"/>
      <c r="F16" s="71"/>
      <c r="G16" s="71"/>
      <c r="H16" s="71"/>
      <c r="I16" s="71"/>
      <c r="J16" s="71"/>
      <c r="K16" s="71"/>
      <c r="L16" s="71"/>
      <c r="M16" s="71"/>
      <c r="N16" s="72"/>
    </row>
    <row r="17" spans="1:14" s="80" customFormat="1" ht="18" customHeight="1">
      <c r="A17" s="73"/>
      <c r="B17" s="74" t="s">
        <v>21</v>
      </c>
      <c r="C17" s="75"/>
      <c r="D17" s="76" t="s">
        <v>83</v>
      </c>
      <c r="E17" s="77"/>
      <c r="F17" s="78"/>
      <c r="G17" s="78"/>
      <c r="H17" s="78"/>
      <c r="I17" s="78"/>
      <c r="J17" s="78"/>
      <c r="K17" s="78"/>
      <c r="L17" s="78"/>
      <c r="M17" s="78"/>
      <c r="N17" s="79"/>
    </row>
    <row r="18" spans="1:14" s="80" customFormat="1" ht="24" customHeight="1">
      <c r="A18" s="73"/>
      <c r="B18" s="81" t="s">
        <v>50</v>
      </c>
      <c r="C18" s="82"/>
      <c r="D18" s="83"/>
      <c r="E18" s="83"/>
      <c r="F18" s="83"/>
      <c r="G18" s="83"/>
      <c r="H18" s="83"/>
      <c r="I18" s="83"/>
      <c r="J18" s="83"/>
      <c r="K18" s="83"/>
      <c r="L18" s="83"/>
      <c r="M18" s="83"/>
      <c r="N18" s="79"/>
    </row>
    <row r="19" spans="1:14" s="80" customFormat="1" ht="20.25" customHeight="1">
      <c r="A19" s="73"/>
      <c r="B19" s="84"/>
      <c r="C19" s="82"/>
      <c r="D19" s="85"/>
      <c r="E19" s="83"/>
      <c r="F19" s="83"/>
      <c r="G19" s="83"/>
      <c r="H19" s="83"/>
      <c r="I19" s="83"/>
      <c r="J19" s="83"/>
      <c r="K19" s="83"/>
      <c r="L19" s="83"/>
      <c r="M19" s="83"/>
      <c r="N19" s="79"/>
    </row>
    <row r="20" spans="1:14" s="80" customFormat="1" ht="11.25" customHeight="1">
      <c r="A20" s="73"/>
      <c r="B20" s="84"/>
      <c r="C20" s="82"/>
      <c r="D20" s="86"/>
      <c r="E20" s="86"/>
      <c r="F20" s="86"/>
      <c r="G20" s="86"/>
      <c r="H20" s="86"/>
      <c r="I20" s="86"/>
      <c r="J20" s="86"/>
      <c r="K20" s="86"/>
      <c r="L20" s="86"/>
      <c r="M20" s="86"/>
      <c r="N20" s="87"/>
    </row>
    <row r="21" spans="1:14" s="80" customFormat="1">
      <c r="A21" s="73"/>
      <c r="B21" s="84" t="s">
        <v>51</v>
      </c>
      <c r="C21" s="88"/>
      <c r="D21" s="83"/>
      <c r="E21" s="83"/>
      <c r="F21" s="83"/>
      <c r="G21" s="83"/>
      <c r="H21" s="83"/>
      <c r="I21" s="77"/>
      <c r="J21" s="89" t="s">
        <v>52</v>
      </c>
      <c r="K21" s="83"/>
      <c r="L21" s="83"/>
      <c r="M21" s="83"/>
      <c r="N21" s="87"/>
    </row>
    <row r="22" spans="1:14" s="80" customFormat="1">
      <c r="A22" s="73"/>
      <c r="B22" s="84"/>
      <c r="C22" s="82"/>
      <c r="D22" s="86"/>
      <c r="E22" s="86"/>
      <c r="F22" s="86"/>
      <c r="G22" s="86"/>
      <c r="H22" s="86"/>
      <c r="I22" s="86"/>
      <c r="J22" s="86"/>
      <c r="K22" s="86"/>
      <c r="L22" s="86"/>
      <c r="M22" s="86"/>
      <c r="N22" s="87"/>
    </row>
    <row r="23" spans="1:14" s="80" customFormat="1">
      <c r="A23" s="73"/>
      <c r="B23" s="84" t="s">
        <v>53</v>
      </c>
      <c r="C23" s="88"/>
      <c r="D23" s="83"/>
      <c r="E23" s="83"/>
      <c r="F23" s="83"/>
      <c r="G23" s="83"/>
      <c r="H23" s="83"/>
      <c r="I23" s="83"/>
      <c r="J23" s="83"/>
      <c r="K23" s="83"/>
      <c r="L23" s="83"/>
      <c r="M23" s="83"/>
      <c r="N23" s="90"/>
    </row>
    <row r="24" spans="1:14" s="80" customFormat="1">
      <c r="A24" s="73"/>
      <c r="B24" s="84"/>
      <c r="C24" s="82"/>
      <c r="D24" s="86"/>
      <c r="E24" s="86"/>
      <c r="F24" s="86"/>
      <c r="G24" s="86"/>
      <c r="H24" s="86"/>
      <c r="I24" s="86"/>
      <c r="J24" s="86"/>
      <c r="K24" s="86"/>
      <c r="L24" s="86"/>
      <c r="M24" s="86"/>
      <c r="N24" s="87"/>
    </row>
    <row r="25" spans="1:14" s="80" customFormat="1">
      <c r="A25" s="73"/>
      <c r="B25" s="84" t="s">
        <v>54</v>
      </c>
      <c r="C25" s="88"/>
      <c r="D25" s="83"/>
      <c r="E25" s="83"/>
      <c r="F25" s="83"/>
      <c r="G25" s="83"/>
      <c r="H25" s="83"/>
      <c r="I25" s="83"/>
      <c r="J25" s="83"/>
      <c r="K25" s="91" t="s">
        <v>21</v>
      </c>
      <c r="L25" s="92"/>
      <c r="M25" s="93" t="s">
        <v>83</v>
      </c>
      <c r="N25" s="94" t="s">
        <v>84</v>
      </c>
    </row>
    <row r="26" spans="1:14" s="80" customFormat="1" ht="12" customHeight="1">
      <c r="A26" s="73"/>
      <c r="B26" s="84"/>
      <c r="C26" s="82"/>
      <c r="D26" s="86"/>
      <c r="E26" s="86"/>
      <c r="F26" s="86"/>
      <c r="G26" s="86"/>
      <c r="H26" s="86"/>
      <c r="I26" s="86"/>
      <c r="J26" s="86"/>
      <c r="K26" s="86"/>
      <c r="L26" s="86"/>
      <c r="M26" s="86"/>
      <c r="N26" s="87"/>
    </row>
    <row r="27" spans="1:14" s="80" customFormat="1">
      <c r="A27" s="73"/>
      <c r="B27" s="84" t="s">
        <v>85</v>
      </c>
      <c r="C27" s="82"/>
      <c r="D27" s="86"/>
      <c r="E27" s="86"/>
      <c r="F27" s="86"/>
      <c r="G27" s="86"/>
      <c r="H27" s="77"/>
      <c r="I27" s="95" t="s">
        <v>86</v>
      </c>
      <c r="J27" s="95" t="s">
        <v>86</v>
      </c>
      <c r="K27" s="78"/>
      <c r="L27" s="86"/>
      <c r="M27" s="86"/>
      <c r="N27" s="87"/>
    </row>
    <row r="28" spans="1:14" s="80" customFormat="1">
      <c r="A28" s="73"/>
      <c r="B28" s="84"/>
      <c r="C28" s="82"/>
      <c r="D28" s="86"/>
      <c r="E28" s="86"/>
      <c r="F28" s="78" t="s">
        <v>55</v>
      </c>
      <c r="G28" s="96"/>
      <c r="H28" s="97" t="s">
        <v>46</v>
      </c>
      <c r="I28" s="97" t="s">
        <v>47</v>
      </c>
      <c r="J28" s="98" t="s">
        <v>48</v>
      </c>
      <c r="K28" s="78"/>
      <c r="L28" s="86"/>
      <c r="M28" s="86"/>
      <c r="N28" s="87"/>
    </row>
    <row r="29" spans="1:14" ht="4.5" customHeight="1" thickBot="1">
      <c r="B29" s="99"/>
      <c r="C29" s="100"/>
      <c r="D29" s="100"/>
      <c r="E29" s="100"/>
      <c r="F29" s="100"/>
      <c r="G29" s="100"/>
      <c r="H29" s="100"/>
      <c r="I29" s="100"/>
      <c r="J29" s="100"/>
      <c r="K29" s="100"/>
      <c r="L29" s="100"/>
      <c r="M29" s="100"/>
      <c r="N29" s="101"/>
    </row>
    <row r="30" spans="1:14" s="80" customFormat="1" ht="25.5" customHeight="1" thickBot="1">
      <c r="B30" s="316" t="s">
        <v>22</v>
      </c>
      <c r="C30" s="317"/>
      <c r="D30" s="317"/>
      <c r="E30" s="317"/>
      <c r="F30" s="317"/>
      <c r="G30" s="317"/>
      <c r="H30" s="317"/>
      <c r="I30" s="317"/>
      <c r="J30" s="317"/>
      <c r="K30" s="317"/>
      <c r="L30" s="317"/>
      <c r="M30" s="317"/>
      <c r="N30" s="318"/>
    </row>
    <row r="31" spans="1:14" ht="5.25" customHeight="1" thickBot="1">
      <c r="A31" s="68"/>
      <c r="B31" s="102"/>
      <c r="C31" s="103"/>
      <c r="D31" s="103"/>
      <c r="E31" s="103"/>
      <c r="F31" s="103"/>
      <c r="G31" s="103"/>
      <c r="H31" s="103"/>
      <c r="I31" s="103"/>
      <c r="J31" s="103"/>
      <c r="K31" s="103"/>
      <c r="L31" s="103"/>
      <c r="M31" s="103"/>
      <c r="N31" s="104"/>
    </row>
    <row r="32" spans="1:14" ht="25.5" customHeight="1">
      <c r="A32" s="68"/>
      <c r="B32" s="236" t="s">
        <v>87</v>
      </c>
      <c r="C32" s="319" t="s">
        <v>6</v>
      </c>
      <c r="D32" s="319"/>
      <c r="E32" s="319"/>
      <c r="F32" s="319"/>
      <c r="G32" s="319"/>
      <c r="H32" s="319"/>
      <c r="I32" s="319"/>
      <c r="J32" s="320" t="s">
        <v>23</v>
      </c>
      <c r="K32" s="320"/>
      <c r="L32" s="321" t="s">
        <v>24</v>
      </c>
      <c r="M32" s="321"/>
      <c r="N32" s="237" t="s">
        <v>8</v>
      </c>
    </row>
    <row r="33" spans="1:14" ht="33" customHeight="1" thickBot="1">
      <c r="B33" s="238" t="s">
        <v>98</v>
      </c>
      <c r="C33" s="405" t="s">
        <v>119</v>
      </c>
      <c r="D33" s="323"/>
      <c r="E33" s="323"/>
      <c r="F33" s="323"/>
      <c r="G33" s="323"/>
      <c r="H33" s="323"/>
      <c r="I33" s="323"/>
      <c r="J33" s="323"/>
      <c r="K33" s="323"/>
      <c r="L33" s="323" t="s">
        <v>120</v>
      </c>
      <c r="M33" s="323"/>
      <c r="N33" s="239"/>
    </row>
    <row r="34" spans="1:14" ht="4.5" customHeight="1">
      <c r="A34" s="68"/>
      <c r="B34" s="402"/>
      <c r="C34" s="403"/>
      <c r="D34" s="403"/>
      <c r="E34" s="403"/>
      <c r="F34" s="403"/>
      <c r="G34" s="403"/>
      <c r="H34" s="403"/>
      <c r="I34" s="403"/>
      <c r="J34" s="403"/>
      <c r="K34" s="403"/>
      <c r="L34" s="403"/>
      <c r="M34" s="403"/>
      <c r="N34" s="404"/>
    </row>
    <row r="35" spans="1:14" ht="19.95" customHeight="1">
      <c r="A35" s="68"/>
      <c r="B35" s="324" t="s">
        <v>25</v>
      </c>
      <c r="C35" s="325"/>
      <c r="D35" s="325"/>
      <c r="E35" s="325"/>
      <c r="F35" s="325"/>
      <c r="G35" s="325"/>
      <c r="H35" s="325"/>
      <c r="I35" s="325"/>
      <c r="J35" s="325"/>
      <c r="K35" s="325"/>
      <c r="L35" s="325"/>
      <c r="M35" s="325"/>
      <c r="N35" s="326"/>
    </row>
    <row r="36" spans="1:14" ht="5.25" customHeight="1" thickBot="1">
      <c r="A36" s="68"/>
      <c r="B36" s="108"/>
      <c r="C36" s="109"/>
      <c r="D36" s="109"/>
      <c r="E36" s="109"/>
      <c r="F36" s="109"/>
      <c r="G36" s="109"/>
      <c r="H36" s="109"/>
      <c r="I36" s="109"/>
      <c r="J36" s="109"/>
      <c r="K36" s="109"/>
      <c r="L36" s="109"/>
      <c r="M36" s="109"/>
      <c r="N36" s="110"/>
    </row>
    <row r="37" spans="1:14" ht="21" customHeight="1">
      <c r="A37" s="68"/>
      <c r="B37" s="240" t="s">
        <v>14</v>
      </c>
      <c r="C37" s="319" t="s">
        <v>6</v>
      </c>
      <c r="D37" s="319"/>
      <c r="E37" s="319"/>
      <c r="F37" s="319"/>
      <c r="G37" s="319"/>
      <c r="H37" s="319"/>
      <c r="I37" s="319"/>
      <c r="J37" s="241" t="s">
        <v>26</v>
      </c>
      <c r="K37" s="241" t="s">
        <v>27</v>
      </c>
      <c r="L37" s="319" t="s">
        <v>28</v>
      </c>
      <c r="M37" s="319"/>
      <c r="N37" s="242" t="s">
        <v>29</v>
      </c>
    </row>
    <row r="38" spans="1:14" ht="21" customHeight="1">
      <c r="B38" s="111" t="s">
        <v>121</v>
      </c>
      <c r="C38" s="329" t="s">
        <v>122</v>
      </c>
      <c r="D38" s="329"/>
      <c r="E38" s="329"/>
      <c r="F38" s="329"/>
      <c r="G38" s="329"/>
      <c r="H38" s="329"/>
      <c r="I38" s="329"/>
      <c r="J38" s="112"/>
      <c r="K38" s="243">
        <v>0</v>
      </c>
      <c r="L38" s="330">
        <f>1/500</f>
        <v>2E-3</v>
      </c>
      <c r="M38" s="330"/>
      <c r="N38" s="244">
        <f>K38*L38</f>
        <v>0</v>
      </c>
    </row>
    <row r="39" spans="1:14" ht="21" customHeight="1">
      <c r="B39" s="114" t="s">
        <v>123</v>
      </c>
      <c r="C39" s="327" t="s">
        <v>124</v>
      </c>
      <c r="D39" s="327"/>
      <c r="E39" s="327"/>
      <c r="F39" s="327"/>
      <c r="G39" s="327"/>
      <c r="H39" s="327"/>
      <c r="I39" s="327"/>
      <c r="J39" s="115"/>
      <c r="K39" s="245">
        <v>0</v>
      </c>
      <c r="L39" s="328">
        <f>1/500</f>
        <v>2E-3</v>
      </c>
      <c r="M39" s="328"/>
      <c r="N39" s="244">
        <f t="shared" ref="N39:N51" si="0">K39*L39</f>
        <v>0</v>
      </c>
    </row>
    <row r="40" spans="1:14" ht="21" customHeight="1">
      <c r="B40" s="114"/>
      <c r="C40" s="327"/>
      <c r="D40" s="327"/>
      <c r="E40" s="327"/>
      <c r="F40" s="327"/>
      <c r="G40" s="327"/>
      <c r="H40" s="327"/>
      <c r="I40" s="327"/>
      <c r="J40" s="115"/>
      <c r="K40" s="245"/>
      <c r="L40" s="328"/>
      <c r="M40" s="328"/>
      <c r="N40" s="244">
        <f t="shared" si="0"/>
        <v>0</v>
      </c>
    </row>
    <row r="41" spans="1:14" ht="21" customHeight="1">
      <c r="B41" s="114"/>
      <c r="C41" s="327"/>
      <c r="D41" s="327"/>
      <c r="E41" s="327"/>
      <c r="F41" s="327"/>
      <c r="G41" s="327"/>
      <c r="H41" s="327"/>
      <c r="I41" s="327"/>
      <c r="J41" s="115"/>
      <c r="K41" s="245"/>
      <c r="L41" s="328"/>
      <c r="M41" s="328"/>
      <c r="N41" s="244">
        <f t="shared" si="0"/>
        <v>0</v>
      </c>
    </row>
    <row r="42" spans="1:14" ht="21" customHeight="1">
      <c r="B42" s="114"/>
      <c r="C42" s="327"/>
      <c r="D42" s="327"/>
      <c r="E42" s="327"/>
      <c r="F42" s="327"/>
      <c r="G42" s="327"/>
      <c r="H42" s="327"/>
      <c r="I42" s="327"/>
      <c r="J42" s="115"/>
      <c r="K42" s="245"/>
      <c r="L42" s="328"/>
      <c r="M42" s="328"/>
      <c r="N42" s="244">
        <f t="shared" si="0"/>
        <v>0</v>
      </c>
    </row>
    <row r="43" spans="1:14" ht="21" customHeight="1">
      <c r="B43" s="114"/>
      <c r="C43" s="327"/>
      <c r="D43" s="327"/>
      <c r="E43" s="327"/>
      <c r="F43" s="327"/>
      <c r="G43" s="327"/>
      <c r="H43" s="327"/>
      <c r="I43" s="327"/>
      <c r="J43" s="115"/>
      <c r="K43" s="245"/>
      <c r="L43" s="328"/>
      <c r="M43" s="328"/>
      <c r="N43" s="244">
        <f t="shared" si="0"/>
        <v>0</v>
      </c>
    </row>
    <row r="44" spans="1:14" ht="21" customHeight="1">
      <c r="B44" s="114"/>
      <c r="C44" s="327"/>
      <c r="D44" s="327"/>
      <c r="E44" s="327"/>
      <c r="F44" s="327"/>
      <c r="G44" s="327"/>
      <c r="H44" s="327"/>
      <c r="I44" s="327"/>
      <c r="J44" s="115"/>
      <c r="K44" s="245"/>
      <c r="L44" s="328"/>
      <c r="M44" s="328"/>
      <c r="N44" s="244">
        <f t="shared" si="0"/>
        <v>0</v>
      </c>
    </row>
    <row r="45" spans="1:14" ht="21" customHeight="1">
      <c r="B45" s="114"/>
      <c r="C45" s="327"/>
      <c r="D45" s="327"/>
      <c r="E45" s="327"/>
      <c r="F45" s="327"/>
      <c r="G45" s="327"/>
      <c r="H45" s="327"/>
      <c r="I45" s="327"/>
      <c r="J45" s="115"/>
      <c r="K45" s="245"/>
      <c r="L45" s="328"/>
      <c r="M45" s="328"/>
      <c r="N45" s="244">
        <f t="shared" si="0"/>
        <v>0</v>
      </c>
    </row>
    <row r="46" spans="1:14" ht="21" customHeight="1">
      <c r="B46" s="114"/>
      <c r="C46" s="327"/>
      <c r="D46" s="327"/>
      <c r="E46" s="327"/>
      <c r="F46" s="327"/>
      <c r="G46" s="327"/>
      <c r="H46" s="327"/>
      <c r="I46" s="327"/>
      <c r="J46" s="115"/>
      <c r="K46" s="245"/>
      <c r="L46" s="328"/>
      <c r="M46" s="328"/>
      <c r="N46" s="244">
        <f t="shared" si="0"/>
        <v>0</v>
      </c>
    </row>
    <row r="47" spans="1:14" ht="21" customHeight="1">
      <c r="B47" s="114"/>
      <c r="C47" s="327"/>
      <c r="D47" s="327"/>
      <c r="E47" s="327"/>
      <c r="F47" s="327"/>
      <c r="G47" s="327"/>
      <c r="H47" s="327"/>
      <c r="I47" s="327"/>
      <c r="J47" s="115"/>
      <c r="K47" s="245"/>
      <c r="L47" s="328"/>
      <c r="M47" s="328"/>
      <c r="N47" s="244">
        <f t="shared" si="0"/>
        <v>0</v>
      </c>
    </row>
    <row r="48" spans="1:14" ht="21" customHeight="1">
      <c r="B48" s="114"/>
      <c r="C48" s="327"/>
      <c r="D48" s="327"/>
      <c r="E48" s="327"/>
      <c r="F48" s="327"/>
      <c r="G48" s="327"/>
      <c r="H48" s="327"/>
      <c r="I48" s="327"/>
      <c r="J48" s="115"/>
      <c r="K48" s="245"/>
      <c r="L48" s="328"/>
      <c r="M48" s="328"/>
      <c r="N48" s="244">
        <f t="shared" si="0"/>
        <v>0</v>
      </c>
    </row>
    <row r="49" spans="1:14" ht="21" customHeight="1">
      <c r="B49" s="114"/>
      <c r="C49" s="327"/>
      <c r="D49" s="327"/>
      <c r="E49" s="327"/>
      <c r="F49" s="327"/>
      <c r="G49" s="327"/>
      <c r="H49" s="327"/>
      <c r="I49" s="327"/>
      <c r="J49" s="115"/>
      <c r="K49" s="245"/>
      <c r="L49" s="328"/>
      <c r="M49" s="328"/>
      <c r="N49" s="244">
        <f t="shared" si="0"/>
        <v>0</v>
      </c>
    </row>
    <row r="50" spans="1:14" ht="21" customHeight="1">
      <c r="B50" s="114"/>
      <c r="C50" s="327"/>
      <c r="D50" s="327"/>
      <c r="E50" s="327"/>
      <c r="F50" s="327"/>
      <c r="G50" s="327"/>
      <c r="H50" s="327"/>
      <c r="I50" s="327"/>
      <c r="J50" s="115"/>
      <c r="K50" s="245"/>
      <c r="L50" s="328"/>
      <c r="M50" s="328"/>
      <c r="N50" s="244">
        <f t="shared" si="0"/>
        <v>0</v>
      </c>
    </row>
    <row r="51" spans="1:14" ht="21" customHeight="1">
      <c r="B51" s="116"/>
      <c r="C51" s="327"/>
      <c r="D51" s="327"/>
      <c r="E51" s="327"/>
      <c r="F51" s="327"/>
      <c r="G51" s="327"/>
      <c r="H51" s="327"/>
      <c r="I51" s="327"/>
      <c r="J51" s="115"/>
      <c r="K51" s="245"/>
      <c r="L51" s="328"/>
      <c r="M51" s="328"/>
      <c r="N51" s="244">
        <f t="shared" si="0"/>
        <v>0</v>
      </c>
    </row>
    <row r="52" spans="1:14" ht="21" customHeight="1" thickBot="1">
      <c r="B52" s="117"/>
      <c r="C52" s="339" t="s">
        <v>112</v>
      </c>
      <c r="D52" s="339"/>
      <c r="E52" s="339"/>
      <c r="F52" s="339"/>
      <c r="G52" s="339"/>
      <c r="H52" s="339"/>
      <c r="I52" s="339"/>
      <c r="J52" s="118"/>
      <c r="K52" s="246"/>
      <c r="L52" s="340">
        <v>0.05</v>
      </c>
      <c r="M52" s="340"/>
      <c r="N52" s="247">
        <f>L52*N98</f>
        <v>0</v>
      </c>
    </row>
    <row r="53" spans="1:14" ht="14.4" thickBot="1">
      <c r="A53" s="68"/>
      <c r="B53" s="331" t="s">
        <v>56</v>
      </c>
      <c r="C53" s="332"/>
      <c r="D53" s="332"/>
      <c r="E53" s="332"/>
      <c r="F53" s="332"/>
      <c r="G53" s="332"/>
      <c r="H53" s="332"/>
      <c r="I53" s="332"/>
      <c r="J53" s="332"/>
      <c r="K53" s="332"/>
      <c r="L53" s="332"/>
      <c r="M53" s="333"/>
      <c r="N53" s="119">
        <f>SUM(N38:N52)</f>
        <v>0</v>
      </c>
    </row>
    <row r="54" spans="1:14" ht="3" customHeight="1">
      <c r="A54" s="68"/>
      <c r="B54" s="120"/>
      <c r="C54" s="103"/>
      <c r="D54" s="103"/>
      <c r="E54" s="103"/>
      <c r="F54" s="103"/>
      <c r="G54" s="103"/>
      <c r="H54" s="103"/>
      <c r="I54" s="103"/>
      <c r="J54" s="103"/>
      <c r="K54" s="103"/>
      <c r="L54" s="103"/>
      <c r="M54" s="103"/>
      <c r="N54" s="104"/>
    </row>
    <row r="55" spans="1:14" ht="19.95" customHeight="1">
      <c r="A55" s="68"/>
      <c r="B55" s="334" t="s">
        <v>30</v>
      </c>
      <c r="C55" s="335"/>
      <c r="D55" s="335"/>
      <c r="E55" s="335"/>
      <c r="F55" s="335"/>
      <c r="G55" s="335"/>
      <c r="H55" s="335"/>
      <c r="I55" s="335"/>
      <c r="J55" s="335"/>
      <c r="K55" s="335"/>
      <c r="L55" s="335"/>
      <c r="M55" s="335"/>
      <c r="N55" s="336"/>
    </row>
    <row r="56" spans="1:14" ht="6.75" customHeight="1" thickBot="1">
      <c r="A56" s="68"/>
      <c r="B56" s="121"/>
      <c r="C56" s="122"/>
      <c r="D56" s="122"/>
      <c r="E56" s="122"/>
      <c r="F56" s="122"/>
      <c r="G56" s="122"/>
      <c r="H56" s="122"/>
      <c r="I56" s="122"/>
      <c r="J56" s="122"/>
      <c r="K56" s="122"/>
      <c r="L56" s="122"/>
      <c r="M56" s="122"/>
      <c r="N56" s="123"/>
    </row>
    <row r="57" spans="1:14" ht="21" customHeight="1">
      <c r="A57" s="68"/>
      <c r="B57" s="240" t="s">
        <v>14</v>
      </c>
      <c r="C57" s="319" t="s">
        <v>6</v>
      </c>
      <c r="D57" s="319"/>
      <c r="E57" s="319"/>
      <c r="F57" s="319"/>
      <c r="G57" s="319"/>
      <c r="H57" s="319"/>
      <c r="I57" s="319"/>
      <c r="J57" s="241" t="s">
        <v>24</v>
      </c>
      <c r="K57" s="241" t="s">
        <v>8</v>
      </c>
      <c r="L57" s="319" t="s">
        <v>31</v>
      </c>
      <c r="M57" s="319"/>
      <c r="N57" s="242" t="s">
        <v>29</v>
      </c>
    </row>
    <row r="58" spans="1:14">
      <c r="B58" s="111" t="s">
        <v>99</v>
      </c>
      <c r="C58" s="329" t="s">
        <v>100</v>
      </c>
      <c r="D58" s="329"/>
      <c r="E58" s="329"/>
      <c r="F58" s="329"/>
      <c r="G58" s="329"/>
      <c r="H58" s="329"/>
      <c r="I58" s="329"/>
      <c r="J58" s="124" t="s">
        <v>101</v>
      </c>
      <c r="K58" s="125">
        <v>0.5867</v>
      </c>
      <c r="L58" s="337">
        <v>3220</v>
      </c>
      <c r="M58" s="338"/>
      <c r="N58" s="113">
        <f>K58*L58</f>
        <v>1889.174</v>
      </c>
    </row>
    <row r="59" spans="1:14">
      <c r="B59" s="114"/>
      <c r="C59" s="327"/>
      <c r="D59" s="327"/>
      <c r="E59" s="327"/>
      <c r="F59" s="327"/>
      <c r="G59" s="327"/>
      <c r="H59" s="327"/>
      <c r="I59" s="327"/>
      <c r="J59" s="126"/>
      <c r="K59" s="127"/>
      <c r="L59" s="341"/>
      <c r="M59" s="342"/>
      <c r="N59" s="113">
        <f t="shared" ref="N59:N72" si="1">K59*L59</f>
        <v>0</v>
      </c>
    </row>
    <row r="60" spans="1:14">
      <c r="B60" s="114"/>
      <c r="C60" s="327"/>
      <c r="D60" s="327"/>
      <c r="E60" s="327"/>
      <c r="F60" s="327"/>
      <c r="G60" s="327"/>
      <c r="H60" s="327"/>
      <c r="I60" s="327"/>
      <c r="J60" s="126"/>
      <c r="K60" s="127"/>
      <c r="L60" s="341"/>
      <c r="M60" s="342"/>
      <c r="N60" s="113">
        <f t="shared" si="1"/>
        <v>0</v>
      </c>
    </row>
    <row r="61" spans="1:14">
      <c r="B61" s="114"/>
      <c r="C61" s="327"/>
      <c r="D61" s="327"/>
      <c r="E61" s="327"/>
      <c r="F61" s="327"/>
      <c r="G61" s="327"/>
      <c r="H61" s="327"/>
      <c r="I61" s="327"/>
      <c r="J61" s="126"/>
      <c r="K61" s="127"/>
      <c r="L61" s="341"/>
      <c r="M61" s="342"/>
      <c r="N61" s="113">
        <f t="shared" si="1"/>
        <v>0</v>
      </c>
    </row>
    <row r="62" spans="1:14">
      <c r="B62" s="114"/>
      <c r="C62" s="327"/>
      <c r="D62" s="327"/>
      <c r="E62" s="327"/>
      <c r="F62" s="327"/>
      <c r="G62" s="327"/>
      <c r="H62" s="327"/>
      <c r="I62" s="327"/>
      <c r="J62" s="126"/>
      <c r="K62" s="127"/>
      <c r="L62" s="341"/>
      <c r="M62" s="342"/>
      <c r="N62" s="113">
        <f t="shared" si="1"/>
        <v>0</v>
      </c>
    </row>
    <row r="63" spans="1:14">
      <c r="B63" s="114"/>
      <c r="C63" s="327"/>
      <c r="D63" s="327"/>
      <c r="E63" s="327"/>
      <c r="F63" s="327"/>
      <c r="G63" s="327"/>
      <c r="H63" s="327"/>
      <c r="I63" s="327"/>
      <c r="J63" s="126"/>
      <c r="K63" s="127"/>
      <c r="L63" s="341"/>
      <c r="M63" s="342"/>
      <c r="N63" s="113">
        <f t="shared" si="1"/>
        <v>0</v>
      </c>
    </row>
    <row r="64" spans="1:14">
      <c r="B64" s="114"/>
      <c r="C64" s="327"/>
      <c r="D64" s="327"/>
      <c r="E64" s="327"/>
      <c r="F64" s="327"/>
      <c r="G64" s="327"/>
      <c r="H64" s="327"/>
      <c r="I64" s="327"/>
      <c r="J64" s="126"/>
      <c r="K64" s="127"/>
      <c r="L64" s="341"/>
      <c r="M64" s="342"/>
      <c r="N64" s="113">
        <f t="shared" si="1"/>
        <v>0</v>
      </c>
    </row>
    <row r="65" spans="1:14">
      <c r="B65" s="114"/>
      <c r="C65" s="327"/>
      <c r="D65" s="327"/>
      <c r="E65" s="327"/>
      <c r="F65" s="327"/>
      <c r="G65" s="327"/>
      <c r="H65" s="327"/>
      <c r="I65" s="327"/>
      <c r="J65" s="126"/>
      <c r="K65" s="127"/>
      <c r="L65" s="341"/>
      <c r="M65" s="342"/>
      <c r="N65" s="113">
        <f t="shared" si="1"/>
        <v>0</v>
      </c>
    </row>
    <row r="66" spans="1:14">
      <c r="B66" s="114"/>
      <c r="C66" s="327"/>
      <c r="D66" s="327"/>
      <c r="E66" s="327"/>
      <c r="F66" s="327"/>
      <c r="G66" s="327"/>
      <c r="H66" s="327"/>
      <c r="I66" s="327"/>
      <c r="J66" s="126"/>
      <c r="K66" s="127"/>
      <c r="L66" s="341"/>
      <c r="M66" s="342"/>
      <c r="N66" s="113">
        <f t="shared" si="1"/>
        <v>0</v>
      </c>
    </row>
    <row r="67" spans="1:14">
      <c r="B67" s="114"/>
      <c r="C67" s="327"/>
      <c r="D67" s="327"/>
      <c r="E67" s="327"/>
      <c r="F67" s="327"/>
      <c r="G67" s="327"/>
      <c r="H67" s="327"/>
      <c r="I67" s="327"/>
      <c r="J67" s="126"/>
      <c r="K67" s="127"/>
      <c r="L67" s="341"/>
      <c r="M67" s="342"/>
      <c r="N67" s="113">
        <f t="shared" si="1"/>
        <v>0</v>
      </c>
    </row>
    <row r="68" spans="1:14">
      <c r="B68" s="114"/>
      <c r="C68" s="327"/>
      <c r="D68" s="327"/>
      <c r="E68" s="327"/>
      <c r="F68" s="327"/>
      <c r="G68" s="327"/>
      <c r="H68" s="327"/>
      <c r="I68" s="327"/>
      <c r="J68" s="126"/>
      <c r="K68" s="127"/>
      <c r="L68" s="341"/>
      <c r="M68" s="342"/>
      <c r="N68" s="113">
        <f t="shared" si="1"/>
        <v>0</v>
      </c>
    </row>
    <row r="69" spans="1:14">
      <c r="B69" s="114"/>
      <c r="C69" s="327"/>
      <c r="D69" s="327"/>
      <c r="E69" s="327"/>
      <c r="F69" s="327"/>
      <c r="G69" s="327"/>
      <c r="H69" s="327"/>
      <c r="I69" s="327"/>
      <c r="J69" s="126"/>
      <c r="K69" s="127"/>
      <c r="L69" s="343"/>
      <c r="M69" s="344"/>
      <c r="N69" s="113">
        <f t="shared" si="1"/>
        <v>0</v>
      </c>
    </row>
    <row r="70" spans="1:14">
      <c r="B70" s="114"/>
      <c r="C70" s="327"/>
      <c r="D70" s="327"/>
      <c r="E70" s="327"/>
      <c r="F70" s="327"/>
      <c r="G70" s="327"/>
      <c r="H70" s="327"/>
      <c r="I70" s="327"/>
      <c r="J70" s="126"/>
      <c r="K70" s="127"/>
      <c r="L70" s="343"/>
      <c r="M70" s="344"/>
      <c r="N70" s="113">
        <f t="shared" si="1"/>
        <v>0</v>
      </c>
    </row>
    <row r="71" spans="1:14">
      <c r="B71" s="114"/>
      <c r="C71" s="327"/>
      <c r="D71" s="327"/>
      <c r="E71" s="327"/>
      <c r="F71" s="327"/>
      <c r="G71" s="327"/>
      <c r="H71" s="327"/>
      <c r="I71" s="327"/>
      <c r="J71" s="126"/>
      <c r="K71" s="127"/>
      <c r="L71" s="343"/>
      <c r="M71" s="344"/>
      <c r="N71" s="113">
        <f t="shared" si="1"/>
        <v>0</v>
      </c>
    </row>
    <row r="72" spans="1:14" ht="15.75" customHeight="1" thickBot="1">
      <c r="B72" s="128"/>
      <c r="C72" s="354"/>
      <c r="D72" s="354"/>
      <c r="E72" s="354"/>
      <c r="F72" s="354"/>
      <c r="G72" s="354"/>
      <c r="H72" s="354"/>
      <c r="I72" s="354"/>
      <c r="J72" s="118"/>
      <c r="K72" s="129"/>
      <c r="L72" s="355"/>
      <c r="M72" s="356"/>
      <c r="N72" s="130">
        <f t="shared" si="1"/>
        <v>0</v>
      </c>
    </row>
    <row r="73" spans="1:14" ht="14.4" thickBot="1">
      <c r="A73" s="68"/>
      <c r="B73" s="331" t="s">
        <v>56</v>
      </c>
      <c r="C73" s="332"/>
      <c r="D73" s="332"/>
      <c r="E73" s="332"/>
      <c r="F73" s="332"/>
      <c r="G73" s="332"/>
      <c r="H73" s="332"/>
      <c r="I73" s="332"/>
      <c r="J73" s="332"/>
      <c r="K73" s="332"/>
      <c r="L73" s="332"/>
      <c r="M73" s="333"/>
      <c r="N73" s="131">
        <f>SUM(N58:N72)</f>
        <v>1889.174</v>
      </c>
    </row>
    <row r="74" spans="1:14" ht="4.5" customHeight="1">
      <c r="A74" s="68"/>
      <c r="B74" s="102"/>
      <c r="C74" s="103"/>
      <c r="D74" s="103"/>
      <c r="E74" s="103"/>
      <c r="F74" s="103"/>
      <c r="G74" s="103"/>
      <c r="H74" s="103"/>
      <c r="I74" s="103"/>
      <c r="J74" s="103"/>
      <c r="K74" s="103"/>
      <c r="L74" s="103"/>
      <c r="M74" s="103"/>
      <c r="N74" s="104"/>
    </row>
    <row r="75" spans="1:14" s="80" customFormat="1" ht="19.2" customHeight="1">
      <c r="B75" s="334" t="s">
        <v>32</v>
      </c>
      <c r="C75" s="335"/>
      <c r="D75" s="335"/>
      <c r="E75" s="335"/>
      <c r="F75" s="335"/>
      <c r="G75" s="335"/>
      <c r="H75" s="335"/>
      <c r="I75" s="335"/>
      <c r="J75" s="335"/>
      <c r="K75" s="335"/>
      <c r="L75" s="335"/>
      <c r="M75" s="335"/>
      <c r="N75" s="336"/>
    </row>
    <row r="76" spans="1:14" ht="6.75" customHeight="1" thickBot="1">
      <c r="A76" s="68"/>
      <c r="B76" s="132"/>
      <c r="C76" s="133"/>
      <c r="D76" s="133"/>
      <c r="E76" s="133"/>
      <c r="F76" s="133"/>
      <c r="G76" s="133"/>
      <c r="H76" s="133"/>
      <c r="I76" s="133"/>
      <c r="J76" s="133"/>
      <c r="K76" s="133"/>
      <c r="L76" s="133"/>
      <c r="M76" s="133"/>
      <c r="N76" s="134"/>
    </row>
    <row r="77" spans="1:14" ht="21" customHeight="1">
      <c r="A77" s="68"/>
      <c r="B77" s="240" t="s">
        <v>14</v>
      </c>
      <c r="C77" s="319" t="s">
        <v>6</v>
      </c>
      <c r="D77" s="319"/>
      <c r="E77" s="319"/>
      <c r="F77" s="319"/>
      <c r="G77" s="319"/>
      <c r="H77" s="319"/>
      <c r="I77" s="241" t="s">
        <v>24</v>
      </c>
      <c r="J77" s="241" t="s">
        <v>92</v>
      </c>
      <c r="K77" s="241" t="s">
        <v>57</v>
      </c>
      <c r="L77" s="241" t="s">
        <v>58</v>
      </c>
      <c r="M77" s="241" t="s">
        <v>33</v>
      </c>
      <c r="N77" s="242" t="s">
        <v>29</v>
      </c>
    </row>
    <row r="78" spans="1:14">
      <c r="B78" s="135"/>
      <c r="C78" s="345"/>
      <c r="D78" s="346"/>
      <c r="E78" s="346"/>
      <c r="F78" s="346"/>
      <c r="G78" s="346"/>
      <c r="H78" s="347"/>
      <c r="I78" s="136"/>
      <c r="J78" s="137"/>
      <c r="K78" s="137"/>
      <c r="L78" s="137"/>
      <c r="M78" s="151"/>
      <c r="N78" s="138">
        <f>L78*M78</f>
        <v>0</v>
      </c>
    </row>
    <row r="79" spans="1:14">
      <c r="B79" s="139"/>
      <c r="C79" s="348"/>
      <c r="D79" s="349"/>
      <c r="E79" s="349"/>
      <c r="F79" s="349"/>
      <c r="G79" s="349"/>
      <c r="H79" s="350"/>
      <c r="I79" s="140"/>
      <c r="J79" s="141"/>
      <c r="K79" s="141"/>
      <c r="L79" s="141"/>
      <c r="M79" s="142"/>
      <c r="N79" s="138">
        <f>L79*M79</f>
        <v>0</v>
      </c>
    </row>
    <row r="80" spans="1:14">
      <c r="B80" s="139"/>
      <c r="C80" s="348"/>
      <c r="D80" s="349"/>
      <c r="E80" s="349"/>
      <c r="F80" s="349"/>
      <c r="G80" s="349"/>
      <c r="H80" s="350"/>
      <c r="I80" s="140"/>
      <c r="J80" s="141"/>
      <c r="K80" s="141"/>
      <c r="L80" s="141"/>
      <c r="M80" s="142"/>
      <c r="N80" s="138">
        <f>L80*M80</f>
        <v>0</v>
      </c>
    </row>
    <row r="81" spans="1:14">
      <c r="B81" s="139"/>
      <c r="C81" s="348"/>
      <c r="D81" s="349"/>
      <c r="E81" s="349"/>
      <c r="F81" s="349"/>
      <c r="G81" s="349"/>
      <c r="H81" s="350"/>
      <c r="I81" s="140"/>
      <c r="J81" s="141"/>
      <c r="K81" s="141"/>
      <c r="L81" s="141"/>
      <c r="M81" s="142"/>
      <c r="N81" s="138">
        <f>L81*M81</f>
        <v>0</v>
      </c>
    </row>
    <row r="82" spans="1:14" ht="15.75" customHeight="1" thickBot="1">
      <c r="B82" s="117"/>
      <c r="C82" s="351"/>
      <c r="D82" s="352"/>
      <c r="E82" s="352"/>
      <c r="F82" s="352"/>
      <c r="G82" s="352"/>
      <c r="H82" s="353"/>
      <c r="I82" s="143"/>
      <c r="J82" s="144"/>
      <c r="K82" s="144"/>
      <c r="L82" s="144"/>
      <c r="M82" s="145"/>
      <c r="N82" s="146">
        <f>L82*M82</f>
        <v>0</v>
      </c>
    </row>
    <row r="83" spans="1:14" ht="14.4" thickBot="1">
      <c r="A83" s="68"/>
      <c r="B83" s="331" t="s">
        <v>56</v>
      </c>
      <c r="C83" s="332"/>
      <c r="D83" s="332"/>
      <c r="E83" s="332"/>
      <c r="F83" s="332"/>
      <c r="G83" s="332"/>
      <c r="H83" s="332"/>
      <c r="I83" s="332"/>
      <c r="J83" s="332"/>
      <c r="K83" s="332"/>
      <c r="L83" s="332"/>
      <c r="M83" s="333"/>
      <c r="N83" s="131">
        <f>SUM(N78:N82)</f>
        <v>0</v>
      </c>
    </row>
    <row r="84" spans="1:14" ht="3.75" customHeight="1">
      <c r="A84" s="68"/>
      <c r="B84" s="102"/>
      <c r="C84" s="103"/>
      <c r="D84" s="103"/>
      <c r="E84" s="103"/>
      <c r="F84" s="103"/>
      <c r="G84" s="103"/>
      <c r="H84" s="103"/>
      <c r="I84" s="103"/>
      <c r="J84" s="103"/>
      <c r="K84" s="103"/>
      <c r="L84" s="103"/>
      <c r="M84" s="103"/>
      <c r="N84" s="104"/>
    </row>
    <row r="85" spans="1:14" ht="19.95" customHeight="1">
      <c r="A85" s="68"/>
      <c r="B85" s="324" t="s">
        <v>34</v>
      </c>
      <c r="C85" s="325"/>
      <c r="D85" s="325"/>
      <c r="E85" s="325"/>
      <c r="F85" s="325"/>
      <c r="G85" s="325"/>
      <c r="H85" s="325"/>
      <c r="I85" s="325"/>
      <c r="J85" s="325"/>
      <c r="K85" s="325"/>
      <c r="L85" s="325"/>
      <c r="M85" s="325"/>
      <c r="N85" s="326"/>
    </row>
    <row r="86" spans="1:14" ht="5.25" customHeight="1" thickBot="1">
      <c r="A86" s="68"/>
      <c r="B86" s="147"/>
      <c r="C86" s="148"/>
      <c r="D86" s="148"/>
      <c r="E86" s="148"/>
      <c r="F86" s="148"/>
      <c r="G86" s="148"/>
      <c r="H86" s="148"/>
      <c r="I86" s="148"/>
      <c r="J86" s="148"/>
      <c r="K86" s="148"/>
      <c r="L86" s="148"/>
      <c r="M86" s="148"/>
      <c r="N86" s="149"/>
    </row>
    <row r="87" spans="1:14" ht="21" customHeight="1">
      <c r="A87" s="68"/>
      <c r="B87" s="240" t="s">
        <v>14</v>
      </c>
      <c r="C87" s="319" t="s">
        <v>6</v>
      </c>
      <c r="D87" s="319"/>
      <c r="E87" s="319"/>
      <c r="F87" s="319"/>
      <c r="G87" s="319"/>
      <c r="H87" s="319"/>
      <c r="I87" s="241" t="s">
        <v>35</v>
      </c>
      <c r="J87" s="241" t="s">
        <v>60</v>
      </c>
      <c r="K87" s="241" t="s">
        <v>95</v>
      </c>
      <c r="L87" s="319" t="s">
        <v>28</v>
      </c>
      <c r="M87" s="319"/>
      <c r="N87" s="242" t="s">
        <v>29</v>
      </c>
    </row>
    <row r="88" spans="1:14">
      <c r="B88" s="150" t="s">
        <v>125</v>
      </c>
      <c r="C88" s="364" t="s">
        <v>126</v>
      </c>
      <c r="D88" s="365"/>
      <c r="E88" s="365"/>
      <c r="F88" s="365"/>
      <c r="G88" s="365"/>
      <c r="H88" s="365"/>
      <c r="I88" s="151">
        <f>K88/J88*100</f>
        <v>0</v>
      </c>
      <c r="J88" s="152">
        <v>185</v>
      </c>
      <c r="K88" s="153">
        <v>0</v>
      </c>
      <c r="L88" s="360">
        <v>4000</v>
      </c>
      <c r="M88" s="361"/>
      <c r="N88" s="154">
        <f>K88/L88</f>
        <v>0</v>
      </c>
    </row>
    <row r="89" spans="1:14">
      <c r="B89" s="156"/>
      <c r="C89" s="357"/>
      <c r="D89" s="358"/>
      <c r="E89" s="358"/>
      <c r="F89" s="358"/>
      <c r="G89" s="358"/>
      <c r="H89" s="359"/>
      <c r="I89" s="142"/>
      <c r="J89" s="157"/>
      <c r="K89" s="158"/>
      <c r="L89" s="362"/>
      <c r="M89" s="363"/>
      <c r="N89" s="154"/>
    </row>
    <row r="90" spans="1:14">
      <c r="B90" s="156"/>
      <c r="C90" s="357"/>
      <c r="D90" s="358"/>
      <c r="E90" s="358"/>
      <c r="F90" s="358"/>
      <c r="G90" s="358"/>
      <c r="H90" s="359"/>
      <c r="I90" s="142"/>
      <c r="J90" s="157"/>
      <c r="K90" s="158"/>
      <c r="L90" s="362"/>
      <c r="M90" s="363"/>
      <c r="N90" s="159"/>
    </row>
    <row r="91" spans="1:14">
      <c r="B91" s="156"/>
      <c r="C91" s="357"/>
      <c r="D91" s="358"/>
      <c r="E91" s="358"/>
      <c r="F91" s="358"/>
      <c r="G91" s="358"/>
      <c r="H91" s="359"/>
      <c r="I91" s="142"/>
      <c r="J91" s="157"/>
      <c r="K91" s="158"/>
      <c r="L91" s="362"/>
      <c r="M91" s="363"/>
      <c r="N91" s="159"/>
    </row>
    <row r="92" spans="1:14">
      <c r="B92" s="156"/>
      <c r="C92" s="357"/>
      <c r="D92" s="358"/>
      <c r="E92" s="358"/>
      <c r="F92" s="358"/>
      <c r="G92" s="358"/>
      <c r="H92" s="359"/>
      <c r="I92" s="142"/>
      <c r="J92" s="157"/>
      <c r="K92" s="158"/>
      <c r="L92" s="362"/>
      <c r="M92" s="363"/>
      <c r="N92" s="159"/>
    </row>
    <row r="93" spans="1:14">
      <c r="B93" s="156"/>
      <c r="C93" s="357"/>
      <c r="D93" s="358"/>
      <c r="E93" s="358"/>
      <c r="F93" s="358"/>
      <c r="G93" s="358"/>
      <c r="H93" s="359"/>
      <c r="I93" s="142"/>
      <c r="J93" s="157"/>
      <c r="K93" s="158"/>
      <c r="L93" s="362"/>
      <c r="M93" s="363"/>
      <c r="N93" s="159"/>
    </row>
    <row r="94" spans="1:14">
      <c r="B94" s="156"/>
      <c r="C94" s="357"/>
      <c r="D94" s="358"/>
      <c r="E94" s="358"/>
      <c r="F94" s="358"/>
      <c r="G94" s="358"/>
      <c r="H94" s="359"/>
      <c r="I94" s="142"/>
      <c r="J94" s="157"/>
      <c r="K94" s="160"/>
      <c r="L94" s="362"/>
      <c r="M94" s="363"/>
      <c r="N94" s="159"/>
    </row>
    <row r="95" spans="1:14">
      <c r="B95" s="156"/>
      <c r="C95" s="357"/>
      <c r="D95" s="358"/>
      <c r="E95" s="358"/>
      <c r="F95" s="358"/>
      <c r="G95" s="358"/>
      <c r="H95" s="359"/>
      <c r="I95" s="142"/>
      <c r="J95" s="157"/>
      <c r="K95" s="160"/>
      <c r="L95" s="362"/>
      <c r="M95" s="363"/>
      <c r="N95" s="159"/>
    </row>
    <row r="96" spans="1:14">
      <c r="B96" s="156"/>
      <c r="C96" s="357"/>
      <c r="D96" s="358"/>
      <c r="E96" s="358"/>
      <c r="F96" s="358"/>
      <c r="G96" s="358"/>
      <c r="H96" s="359"/>
      <c r="I96" s="142"/>
      <c r="J96" s="157"/>
      <c r="K96" s="160"/>
      <c r="L96" s="362"/>
      <c r="M96" s="363"/>
      <c r="N96" s="159"/>
    </row>
    <row r="97" spans="1:14" ht="15.75" customHeight="1" thickBot="1">
      <c r="B97" s="161"/>
      <c r="C97" s="366"/>
      <c r="D97" s="367"/>
      <c r="E97" s="367"/>
      <c r="F97" s="367"/>
      <c r="G97" s="367"/>
      <c r="H97" s="368"/>
      <c r="I97" s="162"/>
      <c r="J97" s="163"/>
      <c r="K97" s="162"/>
      <c r="L97" s="369"/>
      <c r="M97" s="370"/>
      <c r="N97" s="164"/>
    </row>
    <row r="98" spans="1:14" ht="14.4" thickBot="1">
      <c r="A98" s="68"/>
      <c r="B98" s="389" t="s">
        <v>56</v>
      </c>
      <c r="C98" s="390"/>
      <c r="D98" s="390"/>
      <c r="E98" s="390"/>
      <c r="F98" s="390"/>
      <c r="G98" s="390"/>
      <c r="H98" s="390"/>
      <c r="I98" s="390"/>
      <c r="J98" s="390"/>
      <c r="K98" s="390"/>
      <c r="L98" s="390"/>
      <c r="M98" s="391"/>
      <c r="N98" s="165">
        <f>SUM(N88:N97)</f>
        <v>0</v>
      </c>
    </row>
    <row r="99" spans="1:14" ht="5.0999999999999996" customHeight="1" thickBot="1">
      <c r="A99" s="68"/>
      <c r="B99" s="102"/>
      <c r="C99" s="103"/>
      <c r="D99" s="103"/>
      <c r="E99" s="103"/>
      <c r="F99" s="103"/>
      <c r="G99" s="103"/>
      <c r="H99" s="103"/>
      <c r="I99" s="103"/>
      <c r="J99" s="103"/>
      <c r="K99" s="103"/>
      <c r="L99" s="103"/>
      <c r="M99" s="103"/>
      <c r="N99" s="104"/>
    </row>
    <row r="100" spans="1:14" ht="14.4" thickBot="1">
      <c r="A100" s="68"/>
      <c r="B100" s="392" t="s">
        <v>61</v>
      </c>
      <c r="C100" s="393"/>
      <c r="D100" s="393"/>
      <c r="E100" s="393"/>
      <c r="F100" s="393"/>
      <c r="G100" s="393"/>
      <c r="H100" s="393"/>
      <c r="I100" s="393"/>
      <c r="J100" s="393"/>
      <c r="K100" s="393"/>
      <c r="L100" s="393"/>
      <c r="M100" s="394"/>
      <c r="N100" s="165">
        <f>N53+N73+N83+N98</f>
        <v>1889.174</v>
      </c>
    </row>
    <row r="101" spans="1:14" ht="5.0999999999999996" customHeight="1">
      <c r="A101" s="68"/>
      <c r="B101" s="102"/>
      <c r="C101" s="103"/>
      <c r="D101" s="103"/>
      <c r="E101" s="103"/>
      <c r="F101" s="103"/>
      <c r="G101" s="103"/>
      <c r="H101" s="103"/>
      <c r="I101" s="103"/>
      <c r="J101" s="103"/>
      <c r="K101" s="103"/>
      <c r="L101" s="103"/>
      <c r="M101" s="103"/>
      <c r="N101" s="104"/>
    </row>
    <row r="102" spans="1:14" ht="22.5" customHeight="1">
      <c r="A102" s="68"/>
      <c r="B102" s="324" t="s">
        <v>36</v>
      </c>
      <c r="C102" s="325"/>
      <c r="D102" s="325"/>
      <c r="E102" s="325"/>
      <c r="F102" s="325"/>
      <c r="G102" s="325"/>
      <c r="H102" s="325"/>
      <c r="I102" s="325"/>
      <c r="J102" s="325"/>
      <c r="K102" s="325"/>
      <c r="L102" s="325"/>
      <c r="M102" s="325"/>
      <c r="N102" s="326"/>
    </row>
    <row r="103" spans="1:14" ht="6.75" customHeight="1" thickBot="1">
      <c r="A103" s="68"/>
      <c r="B103" s="166"/>
      <c r="C103" s="167"/>
      <c r="D103" s="167"/>
      <c r="E103" s="167"/>
      <c r="F103" s="167"/>
      <c r="G103" s="167"/>
      <c r="H103" s="167"/>
      <c r="I103" s="167"/>
      <c r="J103" s="167"/>
      <c r="K103" s="167"/>
      <c r="L103" s="167"/>
      <c r="M103" s="167"/>
      <c r="N103" s="168"/>
    </row>
    <row r="104" spans="1:14" ht="17.25" customHeight="1">
      <c r="A104" s="68"/>
      <c r="B104" s="395" t="s">
        <v>6</v>
      </c>
      <c r="C104" s="396"/>
      <c r="D104" s="396"/>
      <c r="E104" s="396"/>
      <c r="F104" s="396"/>
      <c r="G104" s="396"/>
      <c r="H104" s="396"/>
      <c r="I104" s="248"/>
      <c r="J104" s="249"/>
      <c r="K104" s="241" t="s">
        <v>62</v>
      </c>
      <c r="L104" s="397" t="s">
        <v>63</v>
      </c>
      <c r="M104" s="398"/>
      <c r="N104" s="399"/>
    </row>
    <row r="105" spans="1:14">
      <c r="B105" s="400" t="s">
        <v>64</v>
      </c>
      <c r="C105" s="401"/>
      <c r="D105" s="401"/>
      <c r="E105" s="401"/>
      <c r="F105" s="401"/>
      <c r="G105" s="401"/>
      <c r="H105" s="401"/>
      <c r="I105" s="250"/>
      <c r="J105" s="251"/>
      <c r="K105" s="252">
        <v>0.2</v>
      </c>
      <c r="L105" s="374">
        <v>0</v>
      </c>
      <c r="M105" s="375"/>
      <c r="N105" s="376"/>
    </row>
    <row r="106" spans="1:14">
      <c r="B106" s="253" t="s">
        <v>65</v>
      </c>
      <c r="C106" s="254"/>
      <c r="D106" s="254"/>
      <c r="E106" s="254"/>
      <c r="F106" s="254"/>
      <c r="G106" s="254"/>
      <c r="H106" s="254"/>
      <c r="I106" s="250"/>
      <c r="J106" s="251"/>
      <c r="K106" s="252">
        <v>0.05</v>
      </c>
      <c r="L106" s="374">
        <v>0</v>
      </c>
      <c r="M106" s="375"/>
      <c r="N106" s="376"/>
    </row>
    <row r="107" spans="1:14" ht="14.4" thickBot="1">
      <c r="B107" s="255" t="s">
        <v>37</v>
      </c>
      <c r="C107" s="256"/>
      <c r="D107" s="256"/>
      <c r="E107" s="256"/>
      <c r="F107" s="256"/>
      <c r="G107" s="256"/>
      <c r="H107" s="256"/>
      <c r="I107" s="257"/>
      <c r="J107" s="258"/>
      <c r="K107" s="259">
        <v>0.05</v>
      </c>
      <c r="L107" s="377">
        <v>0</v>
      </c>
      <c r="M107" s="378"/>
      <c r="N107" s="379"/>
    </row>
    <row r="108" spans="1:14" s="80" customFormat="1" ht="24.75" customHeight="1" thickBot="1">
      <c r="B108" s="380" t="s">
        <v>56</v>
      </c>
      <c r="C108" s="381"/>
      <c r="D108" s="381"/>
      <c r="E108" s="381"/>
      <c r="F108" s="381"/>
      <c r="G108" s="381"/>
      <c r="H108" s="381"/>
      <c r="I108" s="381"/>
      <c r="J108" s="381"/>
      <c r="K108" s="381"/>
      <c r="L108" s="381"/>
      <c r="M108" s="382"/>
      <c r="N108" s="131">
        <f>L105+L106+L107</f>
        <v>0</v>
      </c>
    </row>
    <row r="109" spans="1:14" ht="6.75" customHeight="1" thickBot="1">
      <c r="A109" s="68"/>
      <c r="B109" s="102"/>
      <c r="C109" s="103"/>
      <c r="D109" s="103"/>
      <c r="E109" s="103"/>
      <c r="F109" s="103"/>
      <c r="G109" s="103"/>
      <c r="H109" s="103"/>
      <c r="I109" s="103"/>
      <c r="J109" s="103"/>
      <c r="K109" s="103"/>
      <c r="L109" s="103"/>
      <c r="M109" s="103"/>
      <c r="N109" s="104"/>
    </row>
    <row r="110" spans="1:14" ht="22.5" customHeight="1" thickBot="1">
      <c r="A110" s="68"/>
      <c r="B110" s="383" t="s">
        <v>66</v>
      </c>
      <c r="C110" s="384"/>
      <c r="D110" s="384"/>
      <c r="E110" s="384"/>
      <c r="F110" s="384"/>
      <c r="G110" s="384"/>
      <c r="H110" s="384"/>
      <c r="I110" s="384"/>
      <c r="J110" s="384"/>
      <c r="K110" s="384"/>
      <c r="L110" s="384"/>
      <c r="M110" s="385"/>
      <c r="N110" s="169">
        <f>N100+N108</f>
        <v>1889.174</v>
      </c>
    </row>
    <row r="111" spans="1:14" ht="7.5" customHeight="1">
      <c r="B111" s="70"/>
      <c r="C111" s="71"/>
      <c r="D111" s="71"/>
      <c r="E111" s="71"/>
      <c r="F111" s="71"/>
      <c r="G111" s="71"/>
      <c r="H111" s="71"/>
      <c r="I111" s="71"/>
      <c r="J111" s="71"/>
      <c r="K111" s="71"/>
      <c r="L111" s="71"/>
      <c r="M111" s="71"/>
      <c r="N111" s="72"/>
    </row>
    <row r="112" spans="1:14" ht="7.5" customHeight="1">
      <c r="B112" s="99"/>
      <c r="C112" s="100"/>
      <c r="D112" s="100"/>
      <c r="E112" s="100"/>
      <c r="F112" s="100"/>
      <c r="G112" s="100"/>
      <c r="H112" s="100"/>
      <c r="I112" s="100"/>
      <c r="J112" s="100"/>
      <c r="K112" s="100"/>
      <c r="L112" s="100"/>
      <c r="M112" s="100"/>
      <c r="N112" s="101"/>
    </row>
    <row r="113" spans="1:14" ht="10.5" customHeight="1">
      <c r="B113" s="99"/>
      <c r="C113" s="100"/>
      <c r="D113" s="100"/>
      <c r="E113" s="100"/>
      <c r="F113" s="100"/>
      <c r="G113" s="100"/>
      <c r="H113" s="100"/>
      <c r="I113" s="100"/>
      <c r="J113" s="100"/>
      <c r="K113" s="100"/>
      <c r="L113" s="100"/>
      <c r="M113" s="100"/>
      <c r="N113" s="101"/>
    </row>
    <row r="114" spans="1:14" ht="12" customHeight="1">
      <c r="B114" s="99"/>
      <c r="C114" s="100"/>
      <c r="D114" s="100"/>
      <c r="E114" s="100"/>
      <c r="F114" s="100"/>
      <c r="G114" s="100"/>
      <c r="H114" s="100"/>
      <c r="I114" s="100"/>
      <c r="J114" s="100"/>
      <c r="K114" s="100"/>
      <c r="L114" s="100"/>
      <c r="M114" s="100"/>
      <c r="N114" s="101"/>
    </row>
    <row r="115" spans="1:14">
      <c r="B115" s="99"/>
      <c r="C115" s="100"/>
      <c r="D115" s="100"/>
      <c r="E115" s="170" t="s">
        <v>40</v>
      </c>
      <c r="F115" s="170"/>
      <c r="G115" s="170"/>
      <c r="H115" s="170"/>
      <c r="I115" s="170"/>
      <c r="J115" s="170"/>
      <c r="K115" s="100"/>
      <c r="L115" s="100"/>
      <c r="M115" s="100"/>
      <c r="N115" s="101"/>
    </row>
    <row r="116" spans="1:14">
      <c r="B116" s="99"/>
      <c r="C116" s="100"/>
      <c r="D116" s="100"/>
      <c r="E116" s="100" t="s">
        <v>41</v>
      </c>
      <c r="F116" s="100"/>
      <c r="G116" s="100"/>
      <c r="H116" s="100"/>
      <c r="I116" s="100"/>
      <c r="J116" s="100"/>
      <c r="K116" s="100"/>
      <c r="L116" s="100"/>
      <c r="M116" s="100"/>
      <c r="N116" s="101"/>
    </row>
    <row r="117" spans="1:14">
      <c r="B117" s="99"/>
      <c r="C117" s="100"/>
      <c r="D117" s="100"/>
      <c r="E117" s="100" t="s">
        <v>42</v>
      </c>
      <c r="F117" s="100"/>
      <c r="G117" s="100"/>
      <c r="H117" s="100"/>
      <c r="I117" s="100"/>
      <c r="J117" s="100"/>
      <c r="K117" s="100"/>
      <c r="L117" s="100"/>
      <c r="M117" s="100"/>
      <c r="N117" s="101"/>
    </row>
    <row r="118" spans="1:14">
      <c r="B118" s="99"/>
      <c r="C118" s="100"/>
      <c r="D118" s="100"/>
      <c r="E118" s="100" t="s">
        <v>43</v>
      </c>
      <c r="F118" s="100"/>
      <c r="G118" s="100"/>
      <c r="H118" s="100"/>
      <c r="I118" s="100"/>
      <c r="J118" s="100"/>
      <c r="K118" s="100"/>
      <c r="L118" s="100"/>
      <c r="M118" s="100"/>
      <c r="N118" s="101"/>
    </row>
    <row r="119" spans="1:14" ht="10.5" customHeight="1" thickBot="1">
      <c r="B119" s="99"/>
      <c r="C119" s="100"/>
      <c r="D119" s="100"/>
      <c r="E119" s="100"/>
      <c r="F119" s="100" t="s">
        <v>67</v>
      </c>
      <c r="G119" s="100"/>
      <c r="H119" s="100"/>
      <c r="I119" s="100"/>
      <c r="J119" s="100"/>
      <c r="K119" s="100"/>
      <c r="L119" s="100"/>
      <c r="M119" s="100"/>
      <c r="N119" s="101"/>
    </row>
    <row r="120" spans="1:14">
      <c r="B120" s="171" t="s">
        <v>68</v>
      </c>
      <c r="C120" s="172"/>
      <c r="D120" s="172"/>
      <c r="E120" s="172"/>
      <c r="F120" s="172"/>
      <c r="G120" s="172"/>
      <c r="H120" s="172"/>
      <c r="I120" s="172"/>
      <c r="J120" s="172"/>
      <c r="K120" s="172"/>
      <c r="L120" s="172"/>
      <c r="M120" s="172"/>
      <c r="N120" s="173"/>
    </row>
    <row r="121" spans="1:14">
      <c r="B121" s="174"/>
      <c r="C121" s="175"/>
      <c r="D121" s="175"/>
      <c r="E121" s="175"/>
      <c r="F121" s="175"/>
      <c r="G121" s="175"/>
      <c r="H121" s="175"/>
      <c r="I121" s="175"/>
      <c r="J121" s="175"/>
      <c r="K121" s="175"/>
      <c r="L121" s="175"/>
      <c r="M121" s="175"/>
      <c r="N121" s="176"/>
    </row>
    <row r="122" spans="1:14">
      <c r="B122" s="174"/>
      <c r="C122" s="175"/>
      <c r="D122" s="175"/>
      <c r="E122" s="175"/>
      <c r="F122" s="175"/>
      <c r="G122" s="175"/>
      <c r="H122" s="175"/>
      <c r="I122" s="175"/>
      <c r="J122" s="175"/>
      <c r="K122" s="175"/>
      <c r="L122" s="175"/>
      <c r="M122" s="175"/>
      <c r="N122" s="176"/>
    </row>
    <row r="123" spans="1:14" ht="14.4" thickBot="1">
      <c r="B123" s="177"/>
      <c r="C123" s="178"/>
      <c r="D123" s="178"/>
      <c r="E123" s="178"/>
      <c r="F123" s="178"/>
      <c r="G123" s="178"/>
      <c r="H123" s="178"/>
      <c r="I123" s="178"/>
      <c r="J123" s="178"/>
      <c r="K123" s="178"/>
      <c r="L123" s="178"/>
      <c r="M123" s="178"/>
      <c r="N123" s="179"/>
    </row>
    <row r="124" spans="1:14" ht="7.5" customHeight="1">
      <c r="A124" s="68"/>
      <c r="B124" s="180"/>
      <c r="C124" s="181"/>
      <c r="D124" s="181"/>
      <c r="E124" s="181"/>
      <c r="F124" s="181"/>
      <c r="G124" s="181"/>
      <c r="H124" s="181"/>
      <c r="I124" s="181"/>
      <c r="J124" s="181"/>
      <c r="K124" s="181"/>
      <c r="L124" s="181"/>
      <c r="M124" s="181"/>
      <c r="N124" s="182"/>
    </row>
    <row r="125" spans="1:14" ht="18" customHeight="1">
      <c r="A125" s="68"/>
      <c r="B125" s="74" t="s">
        <v>69</v>
      </c>
      <c r="C125" s="183"/>
      <c r="D125" s="183"/>
      <c r="E125" s="183"/>
      <c r="F125" s="183"/>
      <c r="G125" s="183"/>
      <c r="H125" s="183"/>
      <c r="I125" s="183"/>
      <c r="J125" s="183"/>
      <c r="K125" s="183"/>
      <c r="L125" s="183"/>
      <c r="M125" s="183"/>
      <c r="N125" s="184"/>
    </row>
    <row r="126" spans="1:14">
      <c r="A126" s="68"/>
      <c r="B126" s="386" t="s">
        <v>70</v>
      </c>
      <c r="C126" s="387"/>
      <c r="D126" s="387"/>
      <c r="E126" s="387"/>
      <c r="F126" s="387"/>
      <c r="G126" s="387"/>
      <c r="H126" s="387"/>
      <c r="I126" s="387"/>
      <c r="J126" s="387"/>
      <c r="K126" s="387"/>
      <c r="L126" s="387"/>
      <c r="M126" s="387"/>
      <c r="N126" s="388"/>
    </row>
    <row r="127" spans="1:14">
      <c r="A127" s="68"/>
      <c r="B127" s="386"/>
      <c r="C127" s="387"/>
      <c r="D127" s="387"/>
      <c r="E127" s="387"/>
      <c r="F127" s="387"/>
      <c r="G127" s="387"/>
      <c r="H127" s="387"/>
      <c r="I127" s="387"/>
      <c r="J127" s="387"/>
      <c r="K127" s="387"/>
      <c r="L127" s="387"/>
      <c r="M127" s="387"/>
      <c r="N127" s="388"/>
    </row>
    <row r="128" spans="1:14" ht="21" customHeight="1">
      <c r="A128" s="68"/>
      <c r="B128" s="386" t="s">
        <v>71</v>
      </c>
      <c r="C128" s="387"/>
      <c r="D128" s="387"/>
      <c r="E128" s="387"/>
      <c r="F128" s="387"/>
      <c r="G128" s="387"/>
      <c r="H128" s="387"/>
      <c r="I128" s="387"/>
      <c r="J128" s="387"/>
      <c r="K128" s="387"/>
      <c r="L128" s="387"/>
      <c r="M128" s="387"/>
      <c r="N128" s="388"/>
    </row>
    <row r="129" spans="1:14" ht="9.75" customHeight="1">
      <c r="A129" s="68"/>
      <c r="B129" s="386"/>
      <c r="C129" s="387"/>
      <c r="D129" s="387"/>
      <c r="E129" s="387"/>
      <c r="F129" s="387"/>
      <c r="G129" s="387"/>
      <c r="H129" s="387"/>
      <c r="I129" s="387"/>
      <c r="J129" s="387"/>
      <c r="K129" s="387"/>
      <c r="L129" s="387"/>
      <c r="M129" s="387"/>
      <c r="N129" s="388"/>
    </row>
    <row r="130" spans="1:14" ht="5.25" customHeight="1">
      <c r="A130" s="68"/>
      <c r="B130" s="185"/>
      <c r="C130" s="186"/>
      <c r="D130" s="186"/>
      <c r="E130" s="186"/>
      <c r="F130" s="186"/>
      <c r="G130" s="186"/>
      <c r="H130" s="186"/>
      <c r="I130" s="186"/>
      <c r="J130" s="186"/>
      <c r="K130" s="186"/>
      <c r="L130" s="186"/>
      <c r="M130" s="186"/>
      <c r="N130" s="187"/>
    </row>
    <row r="131" spans="1:14" ht="5.25" customHeight="1">
      <c r="B131" s="188"/>
      <c r="C131" s="189"/>
      <c r="D131" s="189"/>
      <c r="E131" s="189"/>
      <c r="F131" s="189"/>
      <c r="G131" s="189"/>
      <c r="H131" s="189"/>
      <c r="I131" s="189"/>
      <c r="J131" s="189"/>
      <c r="K131" s="189"/>
      <c r="L131" s="189"/>
      <c r="M131" s="189"/>
      <c r="N131" s="190"/>
    </row>
    <row r="132" spans="1:14" ht="9.75" customHeight="1">
      <c r="B132" s="188"/>
      <c r="C132" s="189"/>
      <c r="D132" s="189"/>
      <c r="E132" s="189"/>
      <c r="F132" s="189"/>
      <c r="G132" s="189"/>
      <c r="H132" s="189"/>
      <c r="I132" s="189"/>
      <c r="J132" s="189"/>
      <c r="K132" s="189"/>
      <c r="L132" s="189"/>
      <c r="M132" s="189"/>
      <c r="N132" s="190"/>
    </row>
    <row r="133" spans="1:14">
      <c r="B133" s="191"/>
      <c r="C133" s="192"/>
      <c r="D133" s="192"/>
      <c r="E133" s="192"/>
      <c r="F133" s="192"/>
      <c r="G133" s="192"/>
      <c r="H133" s="192"/>
      <c r="I133" s="192"/>
      <c r="J133" s="192"/>
      <c r="K133" s="192"/>
      <c r="L133" s="192"/>
      <c r="M133" s="192"/>
      <c r="N133" s="193"/>
    </row>
    <row r="134" spans="1:14">
      <c r="B134" s="99"/>
      <c r="C134" s="100"/>
      <c r="D134" s="100"/>
      <c r="E134" s="100" t="s">
        <v>40</v>
      </c>
      <c r="F134" s="170"/>
      <c r="G134" s="170"/>
      <c r="H134" s="100"/>
      <c r="I134" s="100"/>
      <c r="J134" s="100"/>
      <c r="K134" s="100"/>
      <c r="L134" s="100"/>
      <c r="M134" s="100"/>
      <c r="N134" s="101"/>
    </row>
    <row r="135" spans="1:14">
      <c r="B135" s="99"/>
      <c r="C135" s="100"/>
      <c r="D135" s="100"/>
      <c r="E135" s="194" t="s">
        <v>41</v>
      </c>
      <c r="F135" s="100"/>
      <c r="G135" s="100"/>
      <c r="H135" s="194"/>
      <c r="I135" s="194"/>
      <c r="J135" s="194"/>
      <c r="K135" s="100"/>
      <c r="L135" s="100"/>
      <c r="M135" s="100"/>
      <c r="N135" s="101"/>
    </row>
    <row r="136" spans="1:14">
      <c r="B136" s="99"/>
      <c r="C136" s="100"/>
      <c r="D136" s="100"/>
      <c r="E136" s="195" t="s">
        <v>44</v>
      </c>
      <c r="F136" s="100"/>
      <c r="G136" s="100"/>
      <c r="H136" s="195"/>
      <c r="I136" s="195"/>
      <c r="J136" s="195"/>
      <c r="K136" s="100"/>
      <c r="L136" s="100"/>
      <c r="M136" s="100"/>
      <c r="N136" s="101"/>
    </row>
    <row r="137" spans="1:14">
      <c r="B137" s="196"/>
      <c r="C137" s="192"/>
      <c r="D137" s="192"/>
      <c r="E137" s="100" t="s">
        <v>43</v>
      </c>
      <c r="F137" s="100"/>
      <c r="G137" s="100"/>
      <c r="H137" s="100"/>
      <c r="I137" s="100"/>
      <c r="J137" s="100"/>
      <c r="K137" s="192"/>
      <c r="L137" s="192"/>
      <c r="M137" s="192"/>
      <c r="N137" s="193"/>
    </row>
    <row r="138" spans="1:14" ht="12.75" customHeight="1">
      <c r="B138" s="196"/>
      <c r="C138" s="192"/>
      <c r="D138" s="192"/>
      <c r="E138" s="192"/>
      <c r="F138" s="100"/>
      <c r="G138" s="100"/>
      <c r="H138" s="100"/>
      <c r="I138" s="100"/>
      <c r="J138" s="100"/>
      <c r="K138" s="192"/>
      <c r="L138" s="192"/>
      <c r="M138" s="192"/>
      <c r="N138" s="193"/>
    </row>
    <row r="139" spans="1:14" ht="24.75" customHeight="1">
      <c r="A139" s="68"/>
      <c r="B139" s="371" t="s">
        <v>96</v>
      </c>
      <c r="C139" s="372"/>
      <c r="D139" s="372"/>
      <c r="E139" s="372"/>
      <c r="F139" s="372"/>
      <c r="G139" s="372"/>
      <c r="H139" s="372"/>
      <c r="I139" s="372"/>
      <c r="J139" s="372"/>
      <c r="K139" s="372"/>
      <c r="L139" s="372"/>
      <c r="M139" s="372"/>
      <c r="N139" s="373"/>
    </row>
    <row r="140" spans="1:14" ht="7.5" customHeight="1" thickBot="1">
      <c r="B140" s="260"/>
      <c r="C140" s="197"/>
      <c r="D140" s="197"/>
      <c r="E140" s="198"/>
      <c r="F140" s="198"/>
      <c r="G140" s="198"/>
      <c r="H140" s="198"/>
      <c r="I140" s="198"/>
      <c r="J140" s="199"/>
      <c r="K140" s="199"/>
      <c r="L140" s="199"/>
      <c r="M140" s="199"/>
      <c r="N140" s="200"/>
    </row>
  </sheetData>
  <mergeCells count="145">
    <mergeCell ref="L107:N107"/>
    <mergeCell ref="B108:M108"/>
    <mergeCell ref="B110:M110"/>
    <mergeCell ref="B126:N127"/>
    <mergeCell ref="B128:N129"/>
    <mergeCell ref="B139:N139"/>
    <mergeCell ref="B102:N102"/>
    <mergeCell ref="B104:H104"/>
    <mergeCell ref="L104:N104"/>
    <mergeCell ref="B105:H105"/>
    <mergeCell ref="L105:N105"/>
    <mergeCell ref="L106:N106"/>
    <mergeCell ref="C96:H96"/>
    <mergeCell ref="L96:M96"/>
    <mergeCell ref="C97:H97"/>
    <mergeCell ref="L97:M97"/>
    <mergeCell ref="B98:M98"/>
    <mergeCell ref="B100:M100"/>
    <mergeCell ref="C93:H93"/>
    <mergeCell ref="L93:M93"/>
    <mergeCell ref="C94:H94"/>
    <mergeCell ref="L94:M94"/>
    <mergeCell ref="C95:H95"/>
    <mergeCell ref="L95:M95"/>
    <mergeCell ref="C90:H90"/>
    <mergeCell ref="L90:M90"/>
    <mergeCell ref="C91:H91"/>
    <mergeCell ref="L91:M91"/>
    <mergeCell ref="C92:H92"/>
    <mergeCell ref="L92:M92"/>
    <mergeCell ref="C87:H87"/>
    <mergeCell ref="L87:M87"/>
    <mergeCell ref="C88:H88"/>
    <mergeCell ref="L88:M88"/>
    <mergeCell ref="C89:H89"/>
    <mergeCell ref="L89:M89"/>
    <mergeCell ref="C79:H79"/>
    <mergeCell ref="C80:H80"/>
    <mergeCell ref="C81:H81"/>
    <mergeCell ref="C82:H82"/>
    <mergeCell ref="B83:M83"/>
    <mergeCell ref="B85:N85"/>
    <mergeCell ref="C72:I72"/>
    <mergeCell ref="L72:M72"/>
    <mergeCell ref="B73:M73"/>
    <mergeCell ref="B75:N75"/>
    <mergeCell ref="C77:H77"/>
    <mergeCell ref="C78:H78"/>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4:N34"/>
    <mergeCell ref="B35:N35"/>
    <mergeCell ref="C37:I37"/>
    <mergeCell ref="L37:M37"/>
    <mergeCell ref="C38:I38"/>
    <mergeCell ref="L38:M38"/>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ppto</vt:lpstr>
      <vt:lpstr>450.2P</vt:lpstr>
      <vt:lpstr>421.1</vt:lpstr>
      <vt:lpstr>ppto!Área_de_impresión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Usuario</cp:lastModifiedBy>
  <cp:lastPrinted>2023-10-03T15:23:34Z</cp:lastPrinted>
  <dcterms:created xsi:type="dcterms:W3CDTF">2014-08-25T23:39:27Z</dcterms:created>
  <dcterms:modified xsi:type="dcterms:W3CDTF">2023-10-03T15:24:18Z</dcterms:modified>
</cp:coreProperties>
</file>