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OCESO 2023\proceso operador logistico silvana\contractual\"/>
    </mc:Choice>
  </mc:AlternateContent>
  <xr:revisionPtr revIDLastSave="0" documentId="8_{0B63F182-F8EF-4EE1-BC44-2D8F5A50234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STUDIO 07-09-202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2" l="1"/>
  <c r="G4" i="2"/>
  <c r="I4" i="2"/>
  <c r="I3" i="2"/>
  <c r="G3" i="2"/>
  <c r="G5" i="2"/>
  <c r="I5" i="2" s="1"/>
  <c r="G6" i="2"/>
  <c r="I6" i="2"/>
  <c r="G7" i="2"/>
  <c r="I7" i="2" s="1"/>
  <c r="G8" i="2"/>
  <c r="I8" i="2" s="1"/>
  <c r="G9" i="2"/>
  <c r="I9" i="2" s="1"/>
  <c r="G10" i="2"/>
  <c r="I10" i="2"/>
  <c r="G11" i="2"/>
  <c r="I11" i="2" s="1"/>
  <c r="G12" i="2"/>
  <c r="I12" i="2"/>
  <c r="G13" i="2"/>
  <c r="I13" i="2" s="1"/>
  <c r="G14" i="2"/>
  <c r="I14" i="2" s="1"/>
  <c r="G15" i="2"/>
  <c r="I15" i="2" s="1"/>
  <c r="G16" i="2"/>
  <c r="I16" i="2" s="1"/>
  <c r="G17" i="2"/>
  <c r="I17" i="2" s="1"/>
  <c r="G18" i="2"/>
  <c r="I18" i="2"/>
</calcChain>
</file>

<file path=xl/sharedStrings.xml><?xml version="1.0" encoding="utf-8"?>
<sst xmlns="http://schemas.openxmlformats.org/spreadsheetml/2006/main" count="46" uniqueCount="33">
  <si>
    <t xml:space="preserve">N° DE ITEM </t>
  </si>
  <si>
    <t xml:space="preserve">Código de NACIONES UNIDAS </t>
  </si>
  <si>
    <t xml:space="preserve">DESCRIPCIÓN DEL ELEMENTO </t>
  </si>
  <si>
    <t xml:space="preserve">CANTIDAD </t>
  </si>
  <si>
    <t>UNIDAD DE MEDIDA</t>
  </si>
  <si>
    <t>VALOR UNITARIO</t>
  </si>
  <si>
    <t>VALOR IVA</t>
  </si>
  <si>
    <t>Anchetas para evento empacadas en recipiente plastico y papel celofan , la ancheta debe contener productos no perecederos (la fecha de vencimiento de los productos no puede ser inferior a seis meses.) y de marcas reconocidas en el mercado colombiano: 
1 paquete de barquillosx 44rg -1 paquete de masmelos x 145gr  -1 paquete de nachos grande x 180gr- 1 salsa de guacamolex 200gr-1 tarro de arequipe x 200gr- 1 bolsa de chocolatina sabores sutidos x 24und -paquete de maní salado x 250gr- 1 lata de salchichas x 150gr - 1 tarro de verduras enlatadas x 300gr-  1 bolsa de pasta tipo rabioli x 250  -1 bolsa de chocolate en polvo x 500gr – 1 lata de atun en agua x 200gr- 1 taco de galletas saladas- 1 bolsa de te en polvo x 500gr - 1 lata de durazno x 485 gramos.</t>
  </si>
  <si>
    <t>Unidad</t>
  </si>
  <si>
    <t>Anchetas para evento empacadas en recipiente plastico y papel celofan, la ancheta debe contener productos no perecederos (la fecha de vencimiento de productos no puede ser inferior a seis meses al momento de la entrega) y de marcas reconocidas en el mercado colombiano: 
1 caja de mezcla para buñuelos x 300gr - 1 caja de natilla sabor arequipe x 300gr - 1 paquete  de coco rallado x 200gr - 1 paquete de canela en polvo x 14gr - 1 tarro de aceite x 500ml - 1 bolsa de leche en polvo x 500gr  - 1 paquete de papas tipo mecato x 110gr  - 2 tarros de salchichica x 150gr - 1 tarro de arequipe x 220gr - 1 caja de galletas navideñas x 200gr - 1 paquete de barquillos x 44gr, 1 lata de duraznos x 485gramos, 1 lata de maicitos x 248gr, 1 lata de frijoles x 310gr.</t>
  </si>
  <si>
    <t>Actividad de Coaching para 40 personas; para lo cual se debe de dirigido por profesional en psicologia o tabajo social, la actividad debe de incluir material didáctico (este debe ser entregado a cada participante, los cuales quedaran con el material cuando culmine la actividad ) en la actividad los asistentes deberan tener la posibilidad de utilizar herramientas cognitivas y conductuales que los lleve a la reflexión y a la auto observación como medio de creación de conciencia a partir de las experiencias planteadas (liderazgo, autoestima, proyecto de vida y autoconocimiento), (Se deberá aportar minimo 2 hojas de vida que serán evaluadas por personal SENA)</t>
  </si>
  <si>
    <t>Hora</t>
  </si>
  <si>
    <t xml:space="preserve">Toldos artesanales para eventos de 1.50 metros de frente, 80 metros  de altura de mesa, 2.5 metros altura total, en madera, plegables para guardar y facil de llevar a mano , lona impermeables, batas protectoras, incluye personal que arme y desarme los toldos. Los toldos deben ser de colores diferentes.
</t>
  </si>
  <si>
    <t>Servicio de Auditorio con capacidad para 300 personas, el espacio dede de incluir sillas y mesas, estación de café, Sonido con dos micrfonos, video Beam con su pantalla de proyeccion, portatil y unidades sanitarias  - Las instalaciones deben contar con zona verde.</t>
  </si>
  <si>
    <t>Servicio de Auditorio con capacidad para 120 personas, el espacio dede de incluir sillas y mesas, estación de café, Sonido con dos micrfonos, video Beam con su pantalla de proyeccion, portatil y unidades sanitarias  - Las instalaciones deben contar con zona verde.</t>
  </si>
  <si>
    <t>Ingreso a instalaciones de parque recreativo que cuente con diferentes sedes en el departamento de Antioquia, con amplias zonas verdes y zona de bosque, que cuente con restaurantes, piscinas,  aula abierta, zonas de picnic, senderos ecológicos, sauna, turco, atracciones mecánicas, cancha de Voleibol , cancha de futbol, cancha de baloncesto. Dicho ingreso debe incluir:  Acceso a todas las atracciones.</t>
  </si>
  <si>
    <t xml:space="preserve">Unidad </t>
  </si>
  <si>
    <t xml:space="preserve">Ingreso a instalaciones de parque recreativo que cuente con diferentes sedes en el departamento de Antioquia, con amplias zonas verdes y zona de bosque, que cuente con restaurantes, piscinas,  aula abierta, zonas de picnic, senderos ecológicos, sauna, turco, atracciones mecánicas, cancha de Voleibol , cancha de futbol, cancha de baloncesto. Dicho ingreso debe incluir:  Acceso a todas las atracciones, desayuno - Almuerzo y refrigerio PM. </t>
  </si>
  <si>
    <t xml:space="preserve">Tarima de 4X4 metros y una altura de 60cm, para evento con escaleras laterales en ambos lados con la respectiva carpa que cubra el escenario con laterales y realeces, debe incluir instalación y desmonte, el servicio sera prestado en los municipios del altiplano del oriente antioqueño donde el centro de formación tiene programas  activos. </t>
  </si>
  <si>
    <t>Sonido de  10.000 watts de potencia con microfonos incluidos (incluye consola con conexiones a microfonos y todo lo tecnicamente necesario para eventos), debe incluir personal de manejo, instalación, arme y desarme y técnico de emergencia.</t>
  </si>
  <si>
    <t>Sonido de  5.000 watts de potencia con microfonos incluidos (incluye consola con conexiones a microfonos y todo lo tecnicamente necesario para eventos), debe incluir personal de manejo, instalación, arme y desarme y técnico de emergencia.</t>
  </si>
  <si>
    <t>Techo trus en aluminio de 6x12, debe incluir personal de manejo, instalación, arme y desarme y técnico de emergencia.</t>
  </si>
  <si>
    <t xml:space="preserve"> Caracteristicas - Servicio de  Animador con experiencia minima de 1 año en eventos </t>
  </si>
  <si>
    <t>Pantalla led indor 4x2,  (incluye todo lo tecnicamente necesario para eventos), debe incluir personal de manejo, instalación, arme y desarme y técnico de emergencia.</t>
  </si>
  <si>
    <t>Carpa de 4x4 con laterales (patra eventos), debe incluir personal de manejo, instalación, arme y desarme y técnico de emergencia.</t>
  </si>
  <si>
    <t>Servicio de Planta electrica, debe incluir personal de manejo,   Electrógeno Insonorizado
Potencia Máxima 20 KVA // 14.400 W.
Potencia Continua 18 KVA // 13.000 W. instalación, arme y desarme y técnico de emergencia.</t>
  </si>
  <si>
    <t>TOTAL</t>
  </si>
  <si>
    <t>VALOR TOTAL
CON  IVA</t>
  </si>
  <si>
    <t>PORCENTAJE
DE IVA</t>
  </si>
  <si>
    <t>PROMEDIO
UNITARIO
IVA
INCLUIDO</t>
  </si>
  <si>
    <t>5_9503_785 PRESTAR SERVICIOS LOGÍSTICOS PARA LA REALIZACIÓN DE CAMPAÑAS DEPORTIVAS, ARTISTICAS, PSIOSOCIALES, CULTURALES Y DE SALUD QUE APUNTAN AL LOGRO EDUCATIVO, DISMINUCIÓN DE LA DESERCIÓN Y FORMACIÓN EN LIDERAZGO DE LOS APRENDICES DEL CENTRO DE LA INNOVACIÓN LA AGROINDUSTRIA Y LA AVIACIÓN SENA.</t>
  </si>
  <si>
    <t>Nombre de la empresa y NIT</t>
  </si>
  <si>
    <t xml:space="preserve">Nombre de la empresa y NIT, telefono y correo de contacto - firma del representante legal de la empresa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</si>
</sst>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7" formatCode="_-[$$-240A]\ * #,##0_-;\-[$$-240A]\ * #,##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7"/>
      <color theme="1"/>
      <name val="Calibri"/>
      <family val="2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0" fontId="9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2" borderId="14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66" fontId="6" fillId="5" borderId="6" xfId="1" applyNumberFormat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166" fontId="6" fillId="5" borderId="5" xfId="1" applyNumberFormat="1" applyFont="1" applyFill="1" applyBorder="1" applyAlignment="1">
      <alignment horizontal="center" vertical="center" wrapText="1"/>
    </xf>
    <xf numFmtId="166" fontId="6" fillId="5" borderId="7" xfId="1" applyNumberFormat="1" applyFont="1" applyFill="1" applyBorder="1" applyAlignment="1">
      <alignment horizontal="center" vertical="center" wrapText="1"/>
    </xf>
    <xf numFmtId="167" fontId="0" fillId="3" borderId="19" xfId="0" applyNumberFormat="1" applyFill="1" applyBorder="1"/>
    <xf numFmtId="167" fontId="2" fillId="4" borderId="20" xfId="0" applyNumberFormat="1" applyFont="1" applyFill="1" applyBorder="1"/>
    <xf numFmtId="167" fontId="0" fillId="0" borderId="5" xfId="10" applyNumberFormat="1" applyFont="1" applyFill="1" applyBorder="1" applyAlignment="1">
      <alignment horizontal="center" vertical="center"/>
    </xf>
    <xf numFmtId="9" fontId="7" fillId="0" borderId="6" xfId="0" applyNumberFormat="1" applyFont="1" applyFill="1" applyBorder="1" applyAlignment="1">
      <alignment horizontal="center" vertical="center"/>
    </xf>
    <xf numFmtId="167" fontId="0" fillId="0" borderId="6" xfId="0" applyNumberFormat="1" applyFill="1" applyBorder="1"/>
    <xf numFmtId="167" fontId="0" fillId="0" borderId="7" xfId="0" applyNumberFormat="1" applyFill="1" applyBorder="1"/>
    <xf numFmtId="167" fontId="0" fillId="0" borderId="8" xfId="2" applyNumberFormat="1" applyFont="1" applyFill="1" applyBorder="1" applyAlignment="1">
      <alignment horizontal="center"/>
    </xf>
    <xf numFmtId="0" fontId="0" fillId="0" borderId="9" xfId="0" applyFill="1" applyBorder="1"/>
    <xf numFmtId="167" fontId="0" fillId="0" borderId="9" xfId="0" applyNumberFormat="1" applyFill="1" applyBorder="1"/>
    <xf numFmtId="167" fontId="2" fillId="0" borderId="21" xfId="0" applyNumberFormat="1" applyFont="1" applyFill="1" applyBorder="1"/>
    <xf numFmtId="167" fontId="0" fillId="0" borderId="0" xfId="0" applyNumberFormat="1"/>
    <xf numFmtId="167" fontId="0" fillId="0" borderId="6" xfId="0" applyNumberFormat="1" applyFill="1" applyBorder="1" applyAlignment="1">
      <alignment horizontal="center" vertical="center"/>
    </xf>
    <xf numFmtId="167" fontId="0" fillId="0" borderId="7" xfId="0" applyNumberFormat="1" applyFill="1" applyBorder="1" applyAlignment="1">
      <alignment horizontal="center" vertical="center"/>
    </xf>
    <xf numFmtId="167" fontId="0" fillId="0" borderId="5" xfId="10" applyNumberFormat="1" applyFont="1" applyFill="1" applyBorder="1" applyAlignment="1">
      <alignment vertical="center"/>
    </xf>
    <xf numFmtId="9" fontId="7" fillId="0" borderId="6" xfId="0" applyNumberFormat="1" applyFont="1" applyFill="1" applyBorder="1" applyAlignment="1">
      <alignment vertical="center"/>
    </xf>
    <xf numFmtId="167" fontId="0" fillId="0" borderId="6" xfId="0" applyNumberFormat="1" applyFill="1" applyBorder="1" applyAlignment="1">
      <alignment vertical="center"/>
    </xf>
    <xf numFmtId="167" fontId="0" fillId="0" borderId="7" xfId="0" applyNumberFormat="1" applyFill="1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</cellXfs>
  <cellStyles count="11">
    <cellStyle name="Moneda" xfId="1" builtinId="4"/>
    <cellStyle name="Moneda [0] 2" xfId="7" xr:uid="{00000000-0005-0000-0000-000001000000}"/>
    <cellStyle name="Moneda 2" xfId="8" xr:uid="{00000000-0005-0000-0000-000002000000}"/>
    <cellStyle name="Moneda 3" xfId="3" xr:uid="{00000000-0005-0000-0000-000003000000}"/>
    <cellStyle name="Moneda 4" xfId="10" xr:uid="{00000000-0005-0000-0000-000004000000}"/>
    <cellStyle name="Normal" xfId="0" builtinId="0"/>
    <cellStyle name="Normal 2" xfId="5" xr:uid="{00000000-0005-0000-0000-000006000000}"/>
    <cellStyle name="Normal 3" xfId="6" xr:uid="{00000000-0005-0000-0000-000007000000}"/>
    <cellStyle name="Normal 4" xfId="4" xr:uid="{00000000-0005-0000-0000-000008000000}"/>
    <cellStyle name="Porcentaje" xfId="2" builtinId="5"/>
    <cellStyle name="Porcentaje 2" xfId="9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22</xdr:row>
      <xdr:rowOff>68036</xdr:rowOff>
    </xdr:from>
    <xdr:to>
      <xdr:col>5</xdr:col>
      <xdr:colOff>279632</xdr:colOff>
      <xdr:row>39</xdr:row>
      <xdr:rowOff>134298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70B746D-5B35-4889-844A-BB5962DAD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29377822"/>
          <a:ext cx="5409524" cy="33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K21"/>
  <sheetViews>
    <sheetView tabSelected="1" topLeftCell="A14" zoomScale="70" zoomScaleNormal="70" workbookViewId="0">
      <pane xSplit="5" topLeftCell="F1" activePane="topRight" state="frozen"/>
      <selection pane="topRight" activeCell="I45" sqref="I45"/>
    </sheetView>
  </sheetViews>
  <sheetFormatPr baseColWidth="10" defaultColWidth="11.42578125" defaultRowHeight="15" x14ac:dyDescent="0.25"/>
  <cols>
    <col min="1" max="1" width="8.5703125" customWidth="1"/>
    <col min="3" max="3" width="31.28515625" customWidth="1"/>
    <col min="4" max="4" width="8.42578125" customWidth="1"/>
    <col min="5" max="5" width="17.28515625" customWidth="1"/>
    <col min="6" max="6" width="21.85546875" customWidth="1"/>
    <col min="7" max="7" width="16.42578125" style="10" customWidth="1"/>
    <col min="9" max="9" width="12.7109375" bestFit="1" customWidth="1"/>
    <col min="10" max="10" width="19.140625" customWidth="1"/>
    <col min="11" max="11" width="13.85546875" bestFit="1" customWidth="1"/>
  </cols>
  <sheetData>
    <row r="1" spans="1:11" ht="90" customHeight="1" thickBot="1" x14ac:dyDescent="0.3">
      <c r="A1" s="43" t="s">
        <v>30</v>
      </c>
      <c r="B1" s="44"/>
      <c r="C1" s="44"/>
      <c r="D1" s="44"/>
      <c r="E1" s="45"/>
      <c r="F1" s="41" t="s">
        <v>29</v>
      </c>
      <c r="G1" s="38" t="s">
        <v>31</v>
      </c>
      <c r="H1" s="39"/>
      <c r="I1" s="39"/>
      <c r="J1" s="40"/>
    </row>
    <row r="2" spans="1:11" ht="34.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11" t="s">
        <v>4</v>
      </c>
      <c r="F2" s="42"/>
      <c r="G2" s="17" t="s">
        <v>5</v>
      </c>
      <c r="H2" s="16" t="s">
        <v>28</v>
      </c>
      <c r="I2" s="15" t="s">
        <v>6</v>
      </c>
      <c r="J2" s="18" t="s">
        <v>27</v>
      </c>
    </row>
    <row r="3" spans="1:11" ht="263.25" customHeight="1" x14ac:dyDescent="0.25">
      <c r="A3" s="8">
        <v>1</v>
      </c>
      <c r="B3" s="9">
        <v>80141607</v>
      </c>
      <c r="C3" s="9" t="s">
        <v>7</v>
      </c>
      <c r="D3" s="9" t="s">
        <v>8</v>
      </c>
      <c r="E3" s="12">
        <v>1</v>
      </c>
      <c r="F3" s="19">
        <v>145775</v>
      </c>
      <c r="G3" s="21">
        <f>J3/1.19</f>
        <v>121848.73949579832</v>
      </c>
      <c r="H3" s="22">
        <v>0.19</v>
      </c>
      <c r="I3" s="30">
        <f>G3*H3</f>
        <v>23151.26050420168</v>
      </c>
      <c r="J3" s="31">
        <v>145000</v>
      </c>
      <c r="K3" s="29"/>
    </row>
    <row r="4" spans="1:11" ht="207" customHeight="1" x14ac:dyDescent="0.25">
      <c r="A4" s="3">
        <v>2</v>
      </c>
      <c r="B4" s="4">
        <v>80141607</v>
      </c>
      <c r="C4" s="4" t="s">
        <v>9</v>
      </c>
      <c r="D4" s="4" t="s">
        <v>8</v>
      </c>
      <c r="E4" s="13">
        <v>1</v>
      </c>
      <c r="F4" s="19">
        <v>160650</v>
      </c>
      <c r="G4" s="21">
        <f>J4/1.19</f>
        <v>134453.78151260506</v>
      </c>
      <c r="H4" s="22">
        <v>0.19</v>
      </c>
      <c r="I4" s="30">
        <f>G4*H4</f>
        <v>25546.218487394959</v>
      </c>
      <c r="J4" s="31">
        <v>160000</v>
      </c>
      <c r="K4" s="29"/>
    </row>
    <row r="5" spans="1:11" ht="207" customHeight="1" x14ac:dyDescent="0.25">
      <c r="A5" s="3">
        <v>3</v>
      </c>
      <c r="B5" s="4">
        <v>80141607</v>
      </c>
      <c r="C5" s="4" t="s">
        <v>10</v>
      </c>
      <c r="D5" s="4" t="s">
        <v>11</v>
      </c>
      <c r="E5" s="13">
        <v>1</v>
      </c>
      <c r="F5" s="19">
        <v>2796500</v>
      </c>
      <c r="G5" s="21">
        <f t="shared" ref="G5:G18" si="0">J5/1.19</f>
        <v>2268907.5630252101</v>
      </c>
      <c r="H5" s="22">
        <v>0.19</v>
      </c>
      <c r="I5" s="30">
        <f t="shared" ref="I5:I18" si="1">G5*H5</f>
        <v>431092.43697478989</v>
      </c>
      <c r="J5" s="31">
        <v>2700000</v>
      </c>
    </row>
    <row r="6" spans="1:11" ht="103.5" customHeight="1" x14ac:dyDescent="0.25">
      <c r="A6" s="3">
        <v>4</v>
      </c>
      <c r="B6" s="4">
        <v>80141607</v>
      </c>
      <c r="C6" s="4" t="s">
        <v>12</v>
      </c>
      <c r="D6" s="4" t="s">
        <v>8</v>
      </c>
      <c r="E6" s="13">
        <v>1</v>
      </c>
      <c r="F6" s="19">
        <v>110075</v>
      </c>
      <c r="G6" s="21">
        <f t="shared" si="0"/>
        <v>92436.97478991597</v>
      </c>
      <c r="H6" s="22">
        <v>0.19</v>
      </c>
      <c r="I6" s="30">
        <f t="shared" si="1"/>
        <v>17563.025210084033</v>
      </c>
      <c r="J6" s="31">
        <v>110000</v>
      </c>
    </row>
    <row r="7" spans="1:11" ht="112.5" customHeight="1" x14ac:dyDescent="0.25">
      <c r="A7" s="3">
        <v>5</v>
      </c>
      <c r="B7" s="4">
        <v>80141607</v>
      </c>
      <c r="C7" s="4" t="s">
        <v>13</v>
      </c>
      <c r="D7" s="4" t="s">
        <v>11</v>
      </c>
      <c r="E7" s="13">
        <v>1</v>
      </c>
      <c r="F7" s="19">
        <v>3897250</v>
      </c>
      <c r="G7" s="32">
        <f t="shared" si="0"/>
        <v>1680672.2689075631</v>
      </c>
      <c r="H7" s="33">
        <v>0.19</v>
      </c>
      <c r="I7" s="34">
        <f t="shared" si="1"/>
        <v>319327.731092437</v>
      </c>
      <c r="J7" s="35">
        <v>2000000</v>
      </c>
    </row>
    <row r="8" spans="1:11" ht="94.5" customHeight="1" x14ac:dyDescent="0.25">
      <c r="A8" s="3">
        <v>6</v>
      </c>
      <c r="B8" s="4">
        <v>80141607</v>
      </c>
      <c r="C8" s="4" t="s">
        <v>14</v>
      </c>
      <c r="D8" s="4" t="s">
        <v>11</v>
      </c>
      <c r="E8" s="13">
        <v>1</v>
      </c>
      <c r="F8" s="19">
        <v>1993250</v>
      </c>
      <c r="G8" s="21">
        <f t="shared" si="0"/>
        <v>1260504.2016806724</v>
      </c>
      <c r="H8" s="22">
        <v>0.19</v>
      </c>
      <c r="I8" s="30">
        <f t="shared" si="1"/>
        <v>239495.79831932776</v>
      </c>
      <c r="J8" s="31">
        <v>1500000</v>
      </c>
    </row>
    <row r="9" spans="1:11" ht="149.25" customHeight="1" x14ac:dyDescent="0.25">
      <c r="A9" s="3">
        <v>7</v>
      </c>
      <c r="B9" s="4">
        <v>80141607</v>
      </c>
      <c r="C9" s="4" t="s">
        <v>15</v>
      </c>
      <c r="D9" s="4" t="s">
        <v>16</v>
      </c>
      <c r="E9" s="13">
        <v>1</v>
      </c>
      <c r="F9" s="19">
        <v>211225</v>
      </c>
      <c r="G9" s="21">
        <f t="shared" si="0"/>
        <v>142857.14285714287</v>
      </c>
      <c r="H9" s="22">
        <v>0.19</v>
      </c>
      <c r="I9" s="30">
        <f t="shared" si="1"/>
        <v>27142.857142857145</v>
      </c>
      <c r="J9" s="31">
        <v>170000</v>
      </c>
    </row>
    <row r="10" spans="1:11" ht="154.5" customHeight="1" x14ac:dyDescent="0.25">
      <c r="A10" s="3">
        <v>8</v>
      </c>
      <c r="B10" s="4">
        <v>80141607</v>
      </c>
      <c r="C10" s="4" t="s">
        <v>17</v>
      </c>
      <c r="D10" s="4" t="s">
        <v>8</v>
      </c>
      <c r="E10" s="13">
        <v>1</v>
      </c>
      <c r="F10" s="19">
        <v>199325</v>
      </c>
      <c r="G10" s="21">
        <f t="shared" si="0"/>
        <v>167226.89075630254</v>
      </c>
      <c r="H10" s="22">
        <v>0.19</v>
      </c>
      <c r="I10" s="30">
        <f t="shared" si="1"/>
        <v>31773.109243697483</v>
      </c>
      <c r="J10" s="31">
        <v>199000</v>
      </c>
    </row>
    <row r="11" spans="1:11" ht="125.25" customHeight="1" x14ac:dyDescent="0.25">
      <c r="A11" s="3">
        <v>9</v>
      </c>
      <c r="B11" s="4">
        <v>80141607</v>
      </c>
      <c r="C11" s="4" t="s">
        <v>18</v>
      </c>
      <c r="D11" s="4" t="s">
        <v>8</v>
      </c>
      <c r="E11" s="13">
        <v>1</v>
      </c>
      <c r="F11" s="19">
        <v>1100750</v>
      </c>
      <c r="G11" s="21">
        <f t="shared" si="0"/>
        <v>588235.29411764711</v>
      </c>
      <c r="H11" s="22">
        <v>0.19</v>
      </c>
      <c r="I11" s="30">
        <f t="shared" si="1"/>
        <v>111764.70588235295</v>
      </c>
      <c r="J11" s="31">
        <v>700000</v>
      </c>
    </row>
    <row r="12" spans="1:11" ht="138" customHeight="1" x14ac:dyDescent="0.25">
      <c r="A12" s="3">
        <v>10</v>
      </c>
      <c r="B12" s="4">
        <v>80141607</v>
      </c>
      <c r="C12" s="4" t="s">
        <v>19</v>
      </c>
      <c r="D12" s="4" t="s">
        <v>8</v>
      </c>
      <c r="E12" s="13">
        <v>1</v>
      </c>
      <c r="F12" s="19">
        <v>2915500</v>
      </c>
      <c r="G12" s="21">
        <f t="shared" si="0"/>
        <v>672268.90756302525</v>
      </c>
      <c r="H12" s="22">
        <v>0.19</v>
      </c>
      <c r="I12" s="30">
        <f t="shared" si="1"/>
        <v>127731.0924369748</v>
      </c>
      <c r="J12" s="31">
        <v>800000</v>
      </c>
    </row>
    <row r="13" spans="1:11" ht="119.25" customHeight="1" x14ac:dyDescent="0.25">
      <c r="A13" s="3">
        <v>11</v>
      </c>
      <c r="B13" s="4">
        <v>80141607</v>
      </c>
      <c r="C13" s="4" t="s">
        <v>20</v>
      </c>
      <c r="D13" s="4" t="s">
        <v>8</v>
      </c>
      <c r="E13" s="13">
        <v>1</v>
      </c>
      <c r="F13" s="19">
        <v>1933750</v>
      </c>
      <c r="G13" s="21">
        <f t="shared" si="0"/>
        <v>420168.06722689077</v>
      </c>
      <c r="H13" s="22">
        <v>0.19</v>
      </c>
      <c r="I13" s="30">
        <f t="shared" si="1"/>
        <v>79831.932773109249</v>
      </c>
      <c r="J13" s="31">
        <v>500000</v>
      </c>
    </row>
    <row r="14" spans="1:11" ht="93.75" customHeight="1" x14ac:dyDescent="0.25">
      <c r="A14" s="3">
        <v>12</v>
      </c>
      <c r="B14" s="4">
        <v>80141607</v>
      </c>
      <c r="C14" s="4" t="s">
        <v>21</v>
      </c>
      <c r="D14" s="4" t="s">
        <v>16</v>
      </c>
      <c r="E14" s="13">
        <v>1</v>
      </c>
      <c r="F14" s="19">
        <v>2796500</v>
      </c>
      <c r="G14" s="21">
        <f t="shared" si="0"/>
        <v>840336.13445378153</v>
      </c>
      <c r="H14" s="22">
        <v>0.19</v>
      </c>
      <c r="I14" s="23">
        <f t="shared" si="1"/>
        <v>159663.8655462185</v>
      </c>
      <c r="J14" s="24">
        <v>1000000</v>
      </c>
    </row>
    <row r="15" spans="1:11" ht="79.5" customHeight="1" x14ac:dyDescent="0.25">
      <c r="A15" s="3">
        <v>13</v>
      </c>
      <c r="B15" s="4">
        <v>80141607</v>
      </c>
      <c r="C15" s="4" t="s">
        <v>22</v>
      </c>
      <c r="D15" s="4" t="s">
        <v>11</v>
      </c>
      <c r="E15" s="13">
        <v>1</v>
      </c>
      <c r="F15" s="19">
        <v>1041250</v>
      </c>
      <c r="G15" s="21">
        <f t="shared" si="0"/>
        <v>672268.90756302525</v>
      </c>
      <c r="H15" s="22">
        <v>0.19</v>
      </c>
      <c r="I15" s="23">
        <f t="shared" si="1"/>
        <v>127731.0924369748</v>
      </c>
      <c r="J15" s="24">
        <v>800000</v>
      </c>
    </row>
    <row r="16" spans="1:11" ht="105.75" customHeight="1" x14ac:dyDescent="0.25">
      <c r="A16" s="3">
        <v>14</v>
      </c>
      <c r="B16" s="4">
        <v>80141607</v>
      </c>
      <c r="C16" s="4" t="s">
        <v>23</v>
      </c>
      <c r="D16" s="4" t="s">
        <v>8</v>
      </c>
      <c r="E16" s="13">
        <v>1</v>
      </c>
      <c r="F16" s="19">
        <v>4224500</v>
      </c>
      <c r="G16" s="21">
        <f t="shared" si="0"/>
        <v>840336.13445378153</v>
      </c>
      <c r="H16" s="22">
        <v>0.19</v>
      </c>
      <c r="I16" s="23">
        <f t="shared" si="1"/>
        <v>159663.8655462185</v>
      </c>
      <c r="J16" s="24">
        <v>1000000</v>
      </c>
    </row>
    <row r="17" spans="1:10" ht="84" customHeight="1" x14ac:dyDescent="0.25">
      <c r="A17" s="3">
        <v>15</v>
      </c>
      <c r="B17" s="4">
        <v>80141607</v>
      </c>
      <c r="C17" s="4" t="s">
        <v>24</v>
      </c>
      <c r="D17" s="4" t="s">
        <v>8</v>
      </c>
      <c r="E17" s="13">
        <v>1</v>
      </c>
      <c r="F17" s="19">
        <v>255850</v>
      </c>
      <c r="G17" s="21">
        <f t="shared" si="0"/>
        <v>210084.03361344538</v>
      </c>
      <c r="H17" s="22">
        <v>0.19</v>
      </c>
      <c r="I17" s="23">
        <f t="shared" si="1"/>
        <v>39915.966386554624</v>
      </c>
      <c r="J17" s="24">
        <v>250000</v>
      </c>
    </row>
    <row r="18" spans="1:10" ht="85.5" customHeight="1" thickBot="1" x14ac:dyDescent="0.3">
      <c r="A18" s="5">
        <v>16</v>
      </c>
      <c r="B18" s="6">
        <v>80141607</v>
      </c>
      <c r="C18" s="6" t="s">
        <v>25</v>
      </c>
      <c r="D18" s="7" t="s">
        <v>8</v>
      </c>
      <c r="E18" s="14">
        <v>1</v>
      </c>
      <c r="F18" s="19">
        <v>1963500</v>
      </c>
      <c r="G18" s="21">
        <f t="shared" si="0"/>
        <v>504201.68067226891</v>
      </c>
      <c r="H18" s="22">
        <v>0.19</v>
      </c>
      <c r="I18" s="23">
        <f t="shared" si="1"/>
        <v>95798.319327731093</v>
      </c>
      <c r="J18" s="24">
        <v>600000</v>
      </c>
    </row>
    <row r="19" spans="1:10" ht="15.75" thickBot="1" x14ac:dyDescent="0.3">
      <c r="D19" s="36" t="s">
        <v>26</v>
      </c>
      <c r="E19" s="37"/>
      <c r="F19" s="20">
        <v>25745650</v>
      </c>
      <c r="G19" s="25"/>
      <c r="H19" s="26"/>
      <c r="I19" s="27"/>
      <c r="J19" s="28">
        <f>SUM(J3:J18)</f>
        <v>12634000</v>
      </c>
    </row>
    <row r="21" spans="1:10" x14ac:dyDescent="0.25">
      <c r="A21" t="s">
        <v>32</v>
      </c>
    </row>
  </sheetData>
  <protectedRanges>
    <protectedRange sqref="C16:E17 B3:E15 B16:B18 D18:E18" name="Rango1_1"/>
  </protectedRanges>
  <mergeCells count="4">
    <mergeCell ref="D19:E19"/>
    <mergeCell ref="G1:J1"/>
    <mergeCell ref="F1:F2"/>
    <mergeCell ref="A1:E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07-09-2023</vt:lpstr>
    </vt:vector>
  </TitlesOfParts>
  <Manager/>
  <Company>SENA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Andres Felipe Gaviria Arias</dc:creator>
  <cp:keywords/>
  <dc:description/>
  <cp:lastModifiedBy>Marleny del Socorro Quintero</cp:lastModifiedBy>
  <cp:revision/>
  <cp:lastPrinted>2023-09-23T16:43:01Z</cp:lastPrinted>
  <dcterms:created xsi:type="dcterms:W3CDTF">2023-08-15T23:21:29Z</dcterms:created>
  <dcterms:modified xsi:type="dcterms:W3CDTF">2023-10-04T02:57:46Z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2023-08-15T23:39:21Z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e56328a9-0a87-455c-a2b2-2945d7d7a3f8</vt:lpwstr>
  </property>
  <property fmtid="{D5CDD505-2E9C-101B-9397-08002B2CF9AE}" pid="8" name="MSIP_Label_1299739c-ad3d-4908-806e-4d91151a6e13_ContentBits">
    <vt:lpwstr>0</vt:lpwstr>
  </property>
</Properties>
</file>