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0"/>
  <workbookPr codeName="ThisWorkbook"/>
  <mc:AlternateContent xmlns:mc="http://schemas.openxmlformats.org/markup-compatibility/2006">
    <mc:Choice Requires="x15">
      <x15ac:absPath xmlns:x15ac="http://schemas.microsoft.com/office/spreadsheetml/2010/11/ac" url="C:\Users\erika.calderonb\Downloads\PLIEGOS TIPO\"/>
    </mc:Choice>
  </mc:AlternateContent>
  <xr:revisionPtr revIDLastSave="0" documentId="13_ncr:1_{77069A8C-32DF-498C-B272-397C896CE18C}" xr6:coauthVersionLast="36" xr6:coauthVersionMax="47" xr10:uidLastSave="{00000000-0000-0000-0000-000000000000}"/>
  <bookViews>
    <workbookView xWindow="-120" yWindow="-120" windowWidth="21840" windowHeight="131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ECONOMICA(Proponente)'!$I$11:$I$327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(Entidad)'!$A$1:$M$361</definedName>
    <definedName name="_xlnm.Print_Area" localSheetId="1">'PROPUESTA ECONOMICA(Proponente)'!$A$1:$M$365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ECONOMICA(Proponente)'!$K$329</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ECONOMICA(Proponente)'!$K$358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ECONOMICA(Proponente)'!$K$358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ECONOMICA(Proponente)'!$K$359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347" i="265" l="1"/>
  <c r="K340" i="265"/>
  <c r="K341" i="265"/>
  <c r="K342" i="265"/>
  <c r="K343" i="265"/>
  <c r="K344" i="265"/>
  <c r="K345" i="265"/>
  <c r="K346" i="265"/>
  <c r="K339" i="265"/>
  <c r="K322" i="265"/>
  <c r="K323" i="265"/>
  <c r="K324" i="265"/>
  <c r="K325" i="265"/>
  <c r="K321" i="265"/>
  <c r="K316" i="265"/>
  <c r="K318" i="265" s="1"/>
  <c r="K317" i="265"/>
  <c r="K315" i="265"/>
  <c r="K267" i="265"/>
  <c r="K268" i="265"/>
  <c r="K285" i="265" s="1"/>
  <c r="K269" i="265"/>
  <c r="K270" i="265"/>
  <c r="K271" i="265"/>
  <c r="K272" i="265"/>
  <c r="K273" i="265"/>
  <c r="K274" i="265"/>
  <c r="K275" i="265"/>
  <c r="K276" i="265"/>
  <c r="K277" i="265"/>
  <c r="K278" i="265"/>
  <c r="K279" i="265"/>
  <c r="K280" i="265"/>
  <c r="K281" i="265"/>
  <c r="K282" i="265"/>
  <c r="K283" i="265"/>
  <c r="K284" i="265"/>
  <c r="K266" i="265"/>
  <c r="K254" i="265"/>
  <c r="K255" i="265"/>
  <c r="K256" i="265"/>
  <c r="K257" i="265"/>
  <c r="K258" i="265"/>
  <c r="K259" i="265"/>
  <c r="K260" i="265"/>
  <c r="K261" i="265"/>
  <c r="K262" i="265"/>
  <c r="K253" i="265"/>
  <c r="K244" i="265"/>
  <c r="K245" i="265"/>
  <c r="K250" i="265" s="1"/>
  <c r="K246" i="265"/>
  <c r="K247" i="265"/>
  <c r="K248" i="265"/>
  <c r="K249" i="265"/>
  <c r="K243" i="265"/>
  <c r="K225" i="265"/>
  <c r="K224" i="265"/>
  <c r="K215" i="265"/>
  <c r="K216" i="265"/>
  <c r="K217" i="265"/>
  <c r="K218" i="265"/>
  <c r="K219" i="265"/>
  <c r="K220" i="265"/>
  <c r="K214" i="265"/>
  <c r="K193" i="265"/>
  <c r="K194" i="265"/>
  <c r="K195" i="265"/>
  <c r="K196" i="265"/>
  <c r="K197" i="265"/>
  <c r="K198" i="265"/>
  <c r="K199" i="265"/>
  <c r="K211" i="265" s="1"/>
  <c r="K200" i="265"/>
  <c r="K201" i="265"/>
  <c r="K202" i="265"/>
  <c r="K203" i="265"/>
  <c r="K204" i="265"/>
  <c r="K205" i="265"/>
  <c r="K206" i="265"/>
  <c r="K207" i="265"/>
  <c r="K208" i="265"/>
  <c r="K209" i="265"/>
  <c r="K210" i="265"/>
  <c r="K192" i="265"/>
  <c r="K181" i="265"/>
  <c r="K182" i="265"/>
  <c r="K183" i="265"/>
  <c r="K184" i="265"/>
  <c r="K185" i="265"/>
  <c r="K186" i="265"/>
  <c r="K187" i="265"/>
  <c r="K180" i="265"/>
  <c r="K188" i="265" s="1"/>
  <c r="K170" i="265"/>
  <c r="K171" i="265"/>
  <c r="K172" i="265"/>
  <c r="K173" i="265"/>
  <c r="K174" i="265"/>
  <c r="K175" i="265"/>
  <c r="K176" i="265"/>
  <c r="K169" i="265"/>
  <c r="K164" i="265"/>
  <c r="K166" i="265" s="1"/>
  <c r="K165" i="265"/>
  <c r="K163" i="265"/>
  <c r="K149" i="265"/>
  <c r="K150" i="265"/>
  <c r="K151" i="265"/>
  <c r="K152" i="265"/>
  <c r="K153" i="265"/>
  <c r="K154" i="265"/>
  <c r="K155" i="265"/>
  <c r="K156" i="265"/>
  <c r="K157" i="265"/>
  <c r="K158" i="265"/>
  <c r="K159" i="265"/>
  <c r="K148" i="265"/>
  <c r="K126" i="265"/>
  <c r="K127" i="265"/>
  <c r="K128" i="265"/>
  <c r="K129" i="265"/>
  <c r="K130" i="265"/>
  <c r="K131" i="265"/>
  <c r="K132" i="265"/>
  <c r="K133" i="265"/>
  <c r="K134" i="265"/>
  <c r="K135" i="265"/>
  <c r="K136" i="265"/>
  <c r="K137" i="265"/>
  <c r="K138" i="265"/>
  <c r="K139" i="265"/>
  <c r="K140" i="265"/>
  <c r="K141" i="265"/>
  <c r="K142" i="265"/>
  <c r="K143" i="265"/>
  <c r="K144" i="265"/>
  <c r="K125" i="265"/>
  <c r="K108" i="265"/>
  <c r="K109" i="265"/>
  <c r="K110" i="265"/>
  <c r="K111" i="265"/>
  <c r="K112" i="265"/>
  <c r="K113" i="265"/>
  <c r="K121" i="265" s="1"/>
  <c r="K114" i="265"/>
  <c r="K115" i="265"/>
  <c r="K116" i="265"/>
  <c r="K117" i="265"/>
  <c r="K118" i="265"/>
  <c r="K119" i="265"/>
  <c r="K120" i="265"/>
  <c r="K107" i="265"/>
  <c r="K100" i="265"/>
  <c r="K101" i="265"/>
  <c r="K102" i="265"/>
  <c r="K103" i="265"/>
  <c r="K99" i="265"/>
  <c r="K87" i="265"/>
  <c r="K88" i="265"/>
  <c r="K89" i="265"/>
  <c r="K90" i="265"/>
  <c r="K91" i="265"/>
  <c r="K96" i="265" s="1"/>
  <c r="K92" i="265"/>
  <c r="K93" i="265"/>
  <c r="K94" i="265"/>
  <c r="K95" i="265"/>
  <c r="K86" i="265"/>
  <c r="K82" i="265"/>
  <c r="K81" i="265"/>
  <c r="K71" i="265"/>
  <c r="K72" i="265"/>
  <c r="K78" i="265" s="1"/>
  <c r="K73" i="265"/>
  <c r="K74" i="265"/>
  <c r="K75" i="265"/>
  <c r="K76" i="265"/>
  <c r="K77" i="265"/>
  <c r="K70" i="265"/>
  <c r="K64" i="265"/>
  <c r="K65" i="265"/>
  <c r="K66" i="265"/>
  <c r="K63" i="265"/>
  <c r="K46" i="265"/>
  <c r="K47" i="265"/>
  <c r="K48" i="265"/>
  <c r="K49" i="265"/>
  <c r="K50" i="265"/>
  <c r="K51" i="265"/>
  <c r="K52" i="265"/>
  <c r="K53" i="265"/>
  <c r="K54" i="265"/>
  <c r="K55" i="265"/>
  <c r="K56" i="265"/>
  <c r="K57" i="265"/>
  <c r="K58" i="265"/>
  <c r="K59" i="265"/>
  <c r="K45" i="265"/>
  <c r="K60" i="265" s="1"/>
  <c r="K16" i="265"/>
  <c r="K17" i="265"/>
  <c r="K18" i="265"/>
  <c r="K19" i="265"/>
  <c r="K20" i="265"/>
  <c r="K21" i="265"/>
  <c r="K22" i="265"/>
  <c r="K23" i="265"/>
  <c r="K24" i="265"/>
  <c r="K25" i="265"/>
  <c r="K26" i="265"/>
  <c r="K27" i="265"/>
  <c r="K28" i="265"/>
  <c r="K29" i="265"/>
  <c r="K30" i="265"/>
  <c r="K31" i="265"/>
  <c r="K32" i="265"/>
  <c r="K33" i="265"/>
  <c r="K34" i="265"/>
  <c r="K35" i="265"/>
  <c r="K36" i="265"/>
  <c r="K37" i="265"/>
  <c r="K38" i="265"/>
  <c r="K39" i="265"/>
  <c r="K40" i="265"/>
  <c r="K15" i="265"/>
  <c r="K145" i="265"/>
  <c r="K312" i="265"/>
  <c r="K301" i="265"/>
  <c r="K299" i="265"/>
  <c r="K300" i="265"/>
  <c r="K298" i="265"/>
  <c r="K289" i="265"/>
  <c r="K290" i="265"/>
  <c r="K291" i="265"/>
  <c r="K292" i="265"/>
  <c r="K293" i="265"/>
  <c r="K294" i="265"/>
  <c r="K288" i="265"/>
  <c r="K230" i="265"/>
  <c r="K231" i="265"/>
  <c r="K232" i="265"/>
  <c r="K240" i="265" s="1"/>
  <c r="K233" i="265"/>
  <c r="K234" i="265"/>
  <c r="K235" i="265"/>
  <c r="K236" i="265"/>
  <c r="K237" i="265"/>
  <c r="K238" i="265"/>
  <c r="K239" i="265"/>
  <c r="K229" i="265"/>
  <c r="K311" i="265"/>
  <c r="K310" i="265"/>
  <c r="K309" i="265"/>
  <c r="K308" i="265"/>
  <c r="K307" i="265"/>
  <c r="K306" i="265"/>
  <c r="K305" i="265"/>
  <c r="K304" i="265"/>
  <c r="K326" i="265" l="1"/>
  <c r="K263" i="265"/>
  <c r="K226" i="265"/>
  <c r="K221" i="265"/>
  <c r="K177" i="265"/>
  <c r="K160" i="265"/>
  <c r="K104" i="265"/>
  <c r="K83" i="265"/>
  <c r="K67" i="265"/>
  <c r="K41" i="265"/>
  <c r="K295" i="265"/>
  <c r="K349" i="265"/>
  <c r="K350" i="265" s="1"/>
  <c r="K353" i="269"/>
  <c r="K352" i="269"/>
  <c r="K350" i="269"/>
  <c r="K349" i="269"/>
  <c r="K347" i="269"/>
  <c r="K340" i="269"/>
  <c r="K341" i="269"/>
  <c r="K342" i="269"/>
  <c r="K343" i="269"/>
  <c r="K344" i="269"/>
  <c r="K345" i="269"/>
  <c r="K346" i="269"/>
  <c r="K339" i="269"/>
  <c r="K336" i="269"/>
  <c r="K335" i="269"/>
  <c r="K326" i="269"/>
  <c r="K322" i="269"/>
  <c r="K323" i="269"/>
  <c r="K324" i="269"/>
  <c r="K325" i="269"/>
  <c r="K321" i="269"/>
  <c r="K318" i="269"/>
  <c r="K316" i="269"/>
  <c r="K317" i="269"/>
  <c r="K315" i="269"/>
  <c r="K312" i="269"/>
  <c r="K305" i="269"/>
  <c r="K306" i="269"/>
  <c r="K307" i="269"/>
  <c r="K308" i="269"/>
  <c r="K309" i="269"/>
  <c r="K310" i="269"/>
  <c r="K311" i="269"/>
  <c r="K304" i="269"/>
  <c r="K301" i="269"/>
  <c r="K299" i="269"/>
  <c r="K300" i="269"/>
  <c r="K298" i="269"/>
  <c r="K295" i="269"/>
  <c r="K289" i="269"/>
  <c r="K290" i="269"/>
  <c r="K291" i="269"/>
  <c r="K292" i="269"/>
  <c r="K293" i="269"/>
  <c r="K294" i="269"/>
  <c r="K288" i="269"/>
  <c r="K285" i="269"/>
  <c r="K275" i="269"/>
  <c r="K276" i="269"/>
  <c r="K277" i="269"/>
  <c r="K278" i="269"/>
  <c r="K279" i="269"/>
  <c r="K280" i="269"/>
  <c r="K281" i="269"/>
  <c r="K282" i="269"/>
  <c r="K283" i="269"/>
  <c r="K284" i="269"/>
  <c r="K267" i="269"/>
  <c r="K268" i="269"/>
  <c r="K269" i="269"/>
  <c r="K270" i="269"/>
  <c r="K271" i="269"/>
  <c r="K272" i="269"/>
  <c r="K273" i="269"/>
  <c r="K274" i="269"/>
  <c r="K266" i="269"/>
  <c r="K263" i="269"/>
  <c r="K254" i="269"/>
  <c r="K255" i="269"/>
  <c r="K256" i="269"/>
  <c r="K257" i="269"/>
  <c r="K258" i="269"/>
  <c r="K259" i="269"/>
  <c r="K260" i="269"/>
  <c r="K261" i="269"/>
  <c r="K262" i="269"/>
  <c r="K253" i="269"/>
  <c r="K250" i="269"/>
  <c r="K244" i="269"/>
  <c r="K245" i="269"/>
  <c r="K246" i="269"/>
  <c r="K247" i="269"/>
  <c r="K248" i="269"/>
  <c r="K249" i="269"/>
  <c r="K243" i="269"/>
  <c r="K240" i="269"/>
  <c r="K230" i="269"/>
  <c r="K231" i="269"/>
  <c r="K232" i="269"/>
  <c r="K233" i="269"/>
  <c r="K234" i="269"/>
  <c r="K235" i="269"/>
  <c r="K236" i="269"/>
  <c r="K237" i="269"/>
  <c r="K238" i="269"/>
  <c r="K239" i="269"/>
  <c r="K229" i="269"/>
  <c r="K226" i="269"/>
  <c r="K225" i="269"/>
  <c r="K224" i="269"/>
  <c r="K221" i="269"/>
  <c r="K215" i="269"/>
  <c r="K216" i="269"/>
  <c r="K217" i="269"/>
  <c r="K218" i="269"/>
  <c r="K219" i="269"/>
  <c r="K220" i="269"/>
  <c r="K214" i="269"/>
  <c r="K211" i="269"/>
  <c r="K193" i="269"/>
  <c r="K194" i="269"/>
  <c r="K195" i="269"/>
  <c r="K196" i="269"/>
  <c r="K197" i="269"/>
  <c r="K198" i="269"/>
  <c r="K199" i="269"/>
  <c r="K200" i="269"/>
  <c r="K201" i="269"/>
  <c r="K202" i="269"/>
  <c r="K203" i="269"/>
  <c r="K204" i="269"/>
  <c r="K205" i="269"/>
  <c r="K206" i="269"/>
  <c r="K207" i="269"/>
  <c r="K208" i="269"/>
  <c r="K209" i="269"/>
  <c r="K210" i="269"/>
  <c r="K192" i="269"/>
  <c r="K188" i="269"/>
  <c r="K181" i="269"/>
  <c r="K182" i="269"/>
  <c r="K183" i="269"/>
  <c r="K184" i="269"/>
  <c r="K185" i="269"/>
  <c r="K186" i="269"/>
  <c r="K187" i="269"/>
  <c r="K180" i="269"/>
  <c r="K177" i="269"/>
  <c r="K170" i="269"/>
  <c r="K171" i="269"/>
  <c r="K172" i="269"/>
  <c r="K173" i="269"/>
  <c r="K174" i="269"/>
  <c r="K175" i="269"/>
  <c r="K176" i="269"/>
  <c r="K169" i="269"/>
  <c r="K166" i="269"/>
  <c r="K164" i="269"/>
  <c r="K165" i="269"/>
  <c r="K163" i="269"/>
  <c r="K160" i="269"/>
  <c r="K149" i="269"/>
  <c r="K150" i="269"/>
  <c r="K151" i="269"/>
  <c r="K152" i="269"/>
  <c r="K153" i="269"/>
  <c r="K154" i="269"/>
  <c r="K155" i="269"/>
  <c r="K156" i="269"/>
  <c r="K157" i="269"/>
  <c r="K158" i="269"/>
  <c r="K159" i="269"/>
  <c r="K148" i="269"/>
  <c r="K145" i="269"/>
  <c r="K126" i="269"/>
  <c r="K127" i="269"/>
  <c r="K128" i="269"/>
  <c r="K129" i="269"/>
  <c r="K130" i="269"/>
  <c r="K131" i="269"/>
  <c r="K132" i="269"/>
  <c r="K133" i="269"/>
  <c r="K134" i="269"/>
  <c r="K135" i="269"/>
  <c r="K136" i="269"/>
  <c r="K137" i="269"/>
  <c r="K138" i="269"/>
  <c r="K139" i="269"/>
  <c r="K140" i="269"/>
  <c r="K141" i="269"/>
  <c r="K142" i="269"/>
  <c r="K143" i="269"/>
  <c r="K144" i="269"/>
  <c r="K125" i="269"/>
  <c r="K121" i="269"/>
  <c r="K108" i="269"/>
  <c r="K109" i="269"/>
  <c r="K110" i="269"/>
  <c r="K111" i="269"/>
  <c r="K112" i="269"/>
  <c r="K113" i="269"/>
  <c r="K114" i="269"/>
  <c r="K115" i="269"/>
  <c r="K116" i="269"/>
  <c r="K117" i="269"/>
  <c r="K118" i="269"/>
  <c r="K119" i="269"/>
  <c r="K120" i="269"/>
  <c r="K107" i="269"/>
  <c r="K104" i="269"/>
  <c r="K100" i="269"/>
  <c r="K101" i="269"/>
  <c r="K102" i="269"/>
  <c r="K103" i="269"/>
  <c r="K99" i="269"/>
  <c r="K96" i="269"/>
  <c r="K87" i="269"/>
  <c r="K88" i="269"/>
  <c r="K89" i="269"/>
  <c r="K90" i="269"/>
  <c r="K91" i="269"/>
  <c r="K92" i="269"/>
  <c r="K93" i="269"/>
  <c r="K94" i="269"/>
  <c r="K95" i="269"/>
  <c r="K86" i="269"/>
  <c r="K83" i="269"/>
  <c r="K82" i="269"/>
  <c r="K81" i="269"/>
  <c r="K78" i="269"/>
  <c r="K71" i="269"/>
  <c r="K72" i="269"/>
  <c r="K73" i="269"/>
  <c r="K74" i="269"/>
  <c r="K75" i="269"/>
  <c r="K76" i="269"/>
  <c r="K77" i="269"/>
  <c r="K70" i="269"/>
  <c r="K67" i="269"/>
  <c r="K64" i="269"/>
  <c r="K65" i="269"/>
  <c r="K66" i="269"/>
  <c r="K63" i="269"/>
  <c r="K60" i="269"/>
  <c r="K46" i="269"/>
  <c r="K47" i="269"/>
  <c r="K48" i="269"/>
  <c r="K49" i="269"/>
  <c r="K50" i="269"/>
  <c r="K51" i="269"/>
  <c r="K52" i="269"/>
  <c r="K53" i="269"/>
  <c r="K54" i="269"/>
  <c r="K55" i="269"/>
  <c r="K56" i="269"/>
  <c r="K57" i="269"/>
  <c r="K58" i="269"/>
  <c r="K59" i="269"/>
  <c r="K45" i="269"/>
  <c r="K41" i="269"/>
  <c r="K16" i="269"/>
  <c r="K17" i="269"/>
  <c r="K18" i="269"/>
  <c r="K19" i="269"/>
  <c r="K20" i="269"/>
  <c r="K21" i="269"/>
  <c r="K22" i="269"/>
  <c r="K23" i="269"/>
  <c r="K24" i="269"/>
  <c r="K25" i="269"/>
  <c r="K26" i="269"/>
  <c r="K27" i="269"/>
  <c r="K28" i="269"/>
  <c r="K29" i="269"/>
  <c r="K30" i="269"/>
  <c r="K31" i="269"/>
  <c r="K32" i="269"/>
  <c r="K33" i="269"/>
  <c r="K34" i="269"/>
  <c r="K35" i="269"/>
  <c r="K36" i="269"/>
  <c r="K37" i="269"/>
  <c r="K38" i="269"/>
  <c r="K39" i="269"/>
  <c r="K40" i="269"/>
  <c r="K15" i="269"/>
  <c r="K327" i="265" l="1"/>
  <c r="K331" i="265" l="1"/>
  <c r="K332" i="265" s="1"/>
  <c r="K330" i="265"/>
  <c r="K329" i="265"/>
  <c r="K335" i="265" s="1"/>
  <c r="K336" i="265" s="1"/>
  <c r="K352" i="265" s="1"/>
  <c r="K353" i="265" s="1"/>
</calcChain>
</file>

<file path=xl/sharedStrings.xml><?xml version="1.0" encoding="utf-8"?>
<sst xmlns="http://schemas.openxmlformats.org/spreadsheetml/2006/main" count="2326" uniqueCount="649">
  <si>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</si>
  <si>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</si>
  <si>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</si>
  <si>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</si>
  <si>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</si>
  <si>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</si>
  <si>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</si>
  <si>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</si>
  <si>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</si>
  <si>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</si>
  <si>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</si>
  <si>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</si>
  <si>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</si>
  <si>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</si>
  <si>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</si>
  <si>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</si>
  <si>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</si>
  <si>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</si>
  <si>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</si>
  <si>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</si>
  <si>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</si>
  <si>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</si>
  <si>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</si>
  <si>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</si>
  <si>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</si>
  <si>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</si>
  <si>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</si>
  <si>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</si>
  <si>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</si>
  <si>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</si>
  <si>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</si>
  <si>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</si>
  <si>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</si>
  <si>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</si>
  <si>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</si>
  <si>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</si>
  <si>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</si>
  <si>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</si>
  <si>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</si>
  <si>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</si>
  <si>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</si>
  <si>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</si>
  <si>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</si>
  <si>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</si>
  <si>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</si>
  <si>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</si>
  <si>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</si>
  <si>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</si>
  <si>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</si>
  <si>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</si>
  <si>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</si>
  <si>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</si>
  <si>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</si>
  <si>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</si>
  <si>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</si>
  <si>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</si>
  <si>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</si>
  <si>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</si>
  <si>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</si>
  <si>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</si>
  <si>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</si>
  <si>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</si>
  <si>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</si>
  <si>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</si>
  <si>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</si>
  <si>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</si>
  <si>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</si>
  <si>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</si>
  <si>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</si>
  <si>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</si>
  <si>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</si>
  <si>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</si>
  <si>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</si>
  <si>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</si>
  <si>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</si>
  <si>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</si>
  <si>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</si>
  <si>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</si>
  <si>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</si>
  <si>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</si>
  <si>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</si>
  <si>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</si>
  <si>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</si>
  <si>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</si>
  <si>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</si>
  <si>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</si>
  <si>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</si>
  <si>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</si>
  <si>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</si>
  <si>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</si>
  <si>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</si>
  <si>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</si>
  <si>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</si>
  <si>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ACTIVIDADES  PRELIMINARES</t>
  </si>
  <si>
    <t xml:space="preserve">Cerramiento área de trabajo - Lámina de yeso 1/2" una cara. Incl: Estructura </t>
  </si>
  <si>
    <t>Desmonte tuberia PVC 2" a 4" bajo placa</t>
  </si>
  <si>
    <t>Desmonte tuberia PVC 1/2" a 1 1/2" Red de suministro</t>
  </si>
  <si>
    <t>Desmonte de tuberia de cobre Gases. Incluye: Accesorios</t>
  </si>
  <si>
    <t>Desmonte puntos eléctricos. Luminarias, toma corriente 110V- 220V</t>
  </si>
  <si>
    <t>m2</t>
  </si>
  <si>
    <t>m</t>
  </si>
  <si>
    <t>Und</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</si>
  <si>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</si>
  <si>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</si>
  <si>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</si>
  <si>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</si>
  <si>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</si>
  <si>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</si>
  <si>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</si>
  <si>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</si>
  <si>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</si>
  <si>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</si>
  <si>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</si>
  <si>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</si>
  <si>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</si>
  <si>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</si>
  <si>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</si>
  <si>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</si>
  <si>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</si>
  <si>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</si>
  <si>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</si>
  <si>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</si>
  <si>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</si>
  <si>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</si>
  <si>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</si>
  <si>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</si>
  <si>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</si>
  <si>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</si>
  <si>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Desmonte Aparatos Sanitarios</t>
  </si>
  <si>
    <t>Desmonte Lavamanos</t>
  </si>
  <si>
    <t>Desmonte de Grifería</t>
  </si>
  <si>
    <t>Desmonte dispensador de gel</t>
  </si>
  <si>
    <t>Desmonte divisiones área de terapia fisica</t>
  </si>
  <si>
    <t>Desmonte Puertas y Marcos</t>
  </si>
  <si>
    <t>Desmonte de cielo raso en cualquier material y estructura portante</t>
  </si>
  <si>
    <t>Demolición de Muros en ladrillo o bloque</t>
  </si>
  <si>
    <t>Desmonte de Guarda Escoba</t>
  </si>
  <si>
    <t>Demolición enchape de Piso. Incluye: Alistado</t>
  </si>
  <si>
    <t>Demolición enchape cerámico en baños. Incluye: Alistado</t>
  </si>
  <si>
    <t>Regatas para instalación tuberías para tuberia llamado enfermeras y TDT</t>
  </si>
  <si>
    <t>Regatas para instalación tuberías de Gas medicinal</t>
  </si>
  <si>
    <t>Regatas para instalación ductos Ventilación Mecánica</t>
  </si>
  <si>
    <t xml:space="preserve">Trasiego retiro de escombros en lona  a punto de acopio </t>
  </si>
  <si>
    <t>Pase en placa para salida sanitaria Ø4"</t>
  </si>
  <si>
    <t>Pase en placa para salida sanitaria Ø3"</t>
  </si>
  <si>
    <t>Pase en placa para salida sanitaria Ø2"</t>
  </si>
  <si>
    <t>Corte y demolición de placa en concreto a=0.25 m</t>
  </si>
  <si>
    <t>Corte y demolición de andén, conexión Bajante a caja  de inspección exterior</t>
  </si>
  <si>
    <t>Reposición de concreto en placa y andén a = 0.20 m</t>
  </si>
  <si>
    <t>m3</t>
  </si>
  <si>
    <t>X</t>
  </si>
  <si>
    <t>HIDRULICO Y SANITARIO</t>
  </si>
  <si>
    <t>RED GENERAL DE SUMINISTRO AGUA FRÍA</t>
  </si>
  <si>
    <t xml:space="preserve">Suministro e Instalación de tubería PVC Presión Ø1/2" </t>
  </si>
  <si>
    <t>Suministro e Instalación de tubería PVC Presión Ø3/4"</t>
  </si>
  <si>
    <t>Suministro e Instalación de tubería PVC Presión Ø1_1/4"</t>
  </si>
  <si>
    <t>Suministro e Instalación de tubería PVC Presión Ø1_1/2"</t>
  </si>
  <si>
    <t>Suministro e Instalación de accesorios PVC Presión Ø1/2"</t>
  </si>
  <si>
    <t>Suministro e Instalación de accesorios PVC Presión Ø3/4"</t>
  </si>
  <si>
    <t>Suministro e Instalación de accesorios PVC Presión Ø1_1/4"</t>
  </si>
  <si>
    <t>Suministro e Instalación de accesorios PVC Presión Ø1_1/2"</t>
  </si>
  <si>
    <t>Suministro e Instalación de registro tipo cortina P/D Ø1/2"</t>
  </si>
  <si>
    <t>Suministro e Instalación de registro tipo cortina P/D Ø1_1/4"</t>
  </si>
  <si>
    <t>Suministro e Instalación de registro tipo cortina P/D Ø1_1/2"</t>
  </si>
  <si>
    <t>Suministro e Instalación de Soportería Ø1/2"</t>
  </si>
  <si>
    <t>Suministro e Instalación de Soportería Ø3/4"</t>
  </si>
  <si>
    <t>Suministro e Instalación de Soportería Ø1_1/4"</t>
  </si>
  <si>
    <t>Suministro e Instalación de Soportería Ø1_1/2"</t>
  </si>
  <si>
    <t>2.1.1</t>
  </si>
  <si>
    <t>2.1.2</t>
  </si>
  <si>
    <t>2.1.3</t>
  </si>
  <si>
    <t>2.1.4</t>
  </si>
  <si>
    <t>2.1.5</t>
  </si>
  <si>
    <t>2.1.6</t>
  </si>
  <si>
    <t>2.1.7</t>
  </si>
  <si>
    <t>2.1.8</t>
  </si>
  <si>
    <t>2.1.9</t>
  </si>
  <si>
    <t>2.1.10</t>
  </si>
  <si>
    <t>2.1.11</t>
  </si>
  <si>
    <t>2.1.12</t>
  </si>
  <si>
    <t>2.1.13</t>
  </si>
  <si>
    <t>2.1.14</t>
  </si>
  <si>
    <t>2.1.15</t>
  </si>
  <si>
    <t>PUNTOS HIDRÁULICOS AGUA FRÍA</t>
  </si>
  <si>
    <t>2.2.1</t>
  </si>
  <si>
    <t>2.2.2</t>
  </si>
  <si>
    <t>2.2.3</t>
  </si>
  <si>
    <t>2.2.4</t>
  </si>
  <si>
    <t>Punto Hidraulico A.F. Sanitario de Fluxómetro Ø1 1/4"</t>
  </si>
  <si>
    <t>Punto Hidraulico A.F. Lavamanos Ø1/2"</t>
  </si>
  <si>
    <t>Punto Hidraulico A.F. Fregadero de Servicio Ø1/2"</t>
  </si>
  <si>
    <t>Punto Hidraulico A.F. Poceta de Aseo Ø1/2"</t>
  </si>
  <si>
    <t>2.3</t>
  </si>
  <si>
    <t>RED GENERAL DE SUMINISTRO AGUA CALIENTE</t>
  </si>
  <si>
    <t>2.3.1</t>
  </si>
  <si>
    <t>2.3.2</t>
  </si>
  <si>
    <t>2.3.3</t>
  </si>
  <si>
    <t>2.3.4</t>
  </si>
  <si>
    <t>2.3.5</t>
  </si>
  <si>
    <t>2.3.6</t>
  </si>
  <si>
    <t>2.3.7</t>
  </si>
  <si>
    <t>2.3.8</t>
  </si>
  <si>
    <t xml:space="preserve">Suministro e Instalación de tubería Cobre Tipo M Ø1/2" </t>
  </si>
  <si>
    <t xml:space="preserve">Suministro e Instalación de tubería Cobre Tipo M Ø3/4" </t>
  </si>
  <si>
    <t>Suministro e Instalación de accesorios de Cobre Ø1/2"</t>
  </si>
  <si>
    <t>Suministro e Instalación de accesorios de Cobre Ø3/4"</t>
  </si>
  <si>
    <t>Suministro e Instalación de registro tipo cortina P/D Ø3/4"</t>
  </si>
  <si>
    <t>Suministro e Instalación de Soportería Ø1/2" Tuberia A.C</t>
  </si>
  <si>
    <t>Suministro e Instalación de Soportería Ø3/4" Tuberia A.C.</t>
  </si>
  <si>
    <t>2.4</t>
  </si>
  <si>
    <t>PUNTOS HIDRÁULICOS AGUA CALIENTE</t>
  </si>
  <si>
    <t>2.4.1</t>
  </si>
  <si>
    <t>2.4.2</t>
  </si>
  <si>
    <t>Punto Hidraulico A.C. Lavamanos Ø1/2"</t>
  </si>
  <si>
    <t>Punto Hidraulico A.C. Fregadero de Servicio Ø1/2"</t>
  </si>
  <si>
    <t>2.5</t>
  </si>
  <si>
    <t>2.5.1</t>
  </si>
  <si>
    <t>2.5.2</t>
  </si>
  <si>
    <t>2.5.3</t>
  </si>
  <si>
    <t>2.5.4</t>
  </si>
  <si>
    <t>2.5.5</t>
  </si>
  <si>
    <t>2.5.6</t>
  </si>
  <si>
    <t>2.5.7</t>
  </si>
  <si>
    <t>2.5.8</t>
  </si>
  <si>
    <t>2.5.9</t>
  </si>
  <si>
    <t>2.5.10</t>
  </si>
  <si>
    <t xml:space="preserve">Suministro e Instalación de tubería PVC-Sanitaria Ø2" </t>
  </si>
  <si>
    <t xml:space="preserve">Suministro e Instalación de tubería PVC-Sanitaria Ø3" </t>
  </si>
  <si>
    <t xml:space="preserve">Suministro e Instalación de tubería PVC-Sanitaria Ø4" </t>
  </si>
  <si>
    <t xml:space="preserve">Suministro e Instalación de tubería PVC-Liviana Ø2" </t>
  </si>
  <si>
    <t>Suministro e Instalación de accesorios PVC-Sanitario Ø2"</t>
  </si>
  <si>
    <t>Suministro e Instalación de accesorios PVC-Sanitario Ø3"</t>
  </si>
  <si>
    <t>Suministro e Instalación de accesorios PVC-Sanitario Ø4"</t>
  </si>
  <si>
    <t>Suministro e Instalación de Soportería Ø2"</t>
  </si>
  <si>
    <t>Suministro e Instalación de Soportería Ø3"</t>
  </si>
  <si>
    <t>Suministro e Instalación de Soportería Ø4"</t>
  </si>
  <si>
    <t>RED DE AGUAS RESIDUALES SERVIDAS Y PATÓGENAS</t>
  </si>
  <si>
    <t>2.6</t>
  </si>
  <si>
    <t>SALIDAS SANITARIAS</t>
  </si>
  <si>
    <t>2.6.1</t>
  </si>
  <si>
    <t>2.6.2</t>
  </si>
  <si>
    <t>2.6.3</t>
  </si>
  <si>
    <t>2.6.4</t>
  </si>
  <si>
    <t>2.6.5</t>
  </si>
  <si>
    <t>Salida Sanitaria para Inodoro de Fluxómetro Ø4"</t>
  </si>
  <si>
    <t>Salida Sanitaria de Lavamanos Ø2"</t>
  </si>
  <si>
    <t>Salida Sanitaria de Fregadero de Servicio Ø2"</t>
  </si>
  <si>
    <t>Salida Sanitaria de Poceta de Aseo Ø2"</t>
  </si>
  <si>
    <t>Salida Sanitaria de Sifón de Piso Ø3"</t>
  </si>
  <si>
    <t>3.0</t>
  </si>
  <si>
    <t>RED DE PROTECCIÓN CONTRA INCENDIO - EXTINCIÓN</t>
  </si>
  <si>
    <t>3.1</t>
  </si>
  <si>
    <t>3.2</t>
  </si>
  <si>
    <t>3.3</t>
  </si>
  <si>
    <t>3.4</t>
  </si>
  <si>
    <t>3.5</t>
  </si>
  <si>
    <t>3.6</t>
  </si>
  <si>
    <t>3.7</t>
  </si>
  <si>
    <t>3.8</t>
  </si>
  <si>
    <t>3.9</t>
  </si>
  <si>
    <t>3.10</t>
  </si>
  <si>
    <t>3.11</t>
  </si>
  <si>
    <t>3.12</t>
  </si>
  <si>
    <t>3.13</t>
  </si>
  <si>
    <t>3.14</t>
  </si>
  <si>
    <t>Suministro e instalación de tubería acero carbón roscada Ø1" sch 40</t>
  </si>
  <si>
    <t>Suministro e instalación de tubería acero carbón ranurada Ø1-1/2" sch 10</t>
  </si>
  <si>
    <t>Suministro e instalación de tubería acero carbón ranurada Ø2-1/2" sch 10</t>
  </si>
  <si>
    <t xml:space="preserve">Suministro e Instalación de accesorios de Acero Carbon ranurado Ø1" </t>
  </si>
  <si>
    <t xml:space="preserve">Suministro e Instalación de accesorios de Acero Carbon ranurado Ø1-1/2" </t>
  </si>
  <si>
    <t xml:space="preserve">Suministro e Instalación de accesorios de Acero Carbon ranurado Ø2-1/2" </t>
  </si>
  <si>
    <t>Suministro e instalación de acople rigido ranurado Ø1-1/2"</t>
  </si>
  <si>
    <t>Suministro e instalación de acople rigido ranurado Ø2-1/2"</t>
  </si>
  <si>
    <t>Suministro e instalación de rociadores tipo pendent, upright y/o sidewalk factor de descarga K:5.6 Ø1/2” – respuesta rapida para riesgo ligero. Incluye: Punto hidráulico para rociador Ø1” y escudo embellecedor.</t>
  </si>
  <si>
    <t>Suministro e Instalación de Soportería Ø1"</t>
  </si>
  <si>
    <t>Suministro e Instalación de Soportería Ø1-1/2"</t>
  </si>
  <si>
    <t>Suministro e Instalación de Soportería Ø2-1/2"</t>
  </si>
  <si>
    <t>Suministro e instalación de soporte sismo resistente longitudinal Ø2-1/2"</t>
  </si>
  <si>
    <t>Suministro e instalación de soporte sismo resistente transversal Ø2-1/2"</t>
  </si>
  <si>
    <t>4.0</t>
  </si>
  <si>
    <t>4.1</t>
  </si>
  <si>
    <t>ELÉCTRICAS</t>
  </si>
  <si>
    <t>Eléctricos e iluminación</t>
  </si>
  <si>
    <t>4.1.1</t>
  </si>
  <si>
    <t>Salida eléctrica para tomacorriente doble Tipo Nema 5-15R. Incluye Caja, tomacorriente doble tipo Nema 5-15R, tubería 1/2 EMT y/o PVC según aplique, Cable libre de Halógeno de cobre Aislado No. 12 AWG Cu HFFR LS 600V 90°C, cable de tierra, marquillado, accesorios, transiciones de EMT a PVC y elementos de fijación.</t>
  </si>
  <si>
    <t>Salida eléctrica para tomacorriente doble Tipo Nema 5-15R grado hospitalario. Incluye Caja, tomacorriente doble tipo Nema 5-15R, tubería 1/2 EMT y/o PVC según aplique, Cable libre de Halógeno de cobre Aislado No. 12 AWG Cu HFFR LS 600V 90°C, cable de tierra, marquillado, accesorios, transiciones de EMT a PVC y elementos de fijación.</t>
  </si>
  <si>
    <t>salida eléctrica para tomacorriente doble Tipo Nema 5-15R para sistema regulado color naranja con polo aislado. Incluye Caja, tomacorriente doble Nema 5-15R color naranja con polo aislado, tubería 1/2 EMT y/o PVC según aplique, Cable libre de Halógeno de cobre Aislado No. 12 AWG Cu HFFR LS 600V 90°C, cable de tierra aislado y desnudo, marquillado, accesorios, transiciones de EMT a PVC, elementos de fijación.</t>
  </si>
  <si>
    <t>Salida eléctrica para tomacorriente doble Tipo Nema 5-15R para sistema regulado hospitalario color naranja con polo aislado. Incluye Caja, tomacorriente doble Nema 5-15R color naranja con polo aislado, tubería 1/2 EMT y/o PVC según aplique, Cable libre de Halógeno de cobre Aislado No. 12 AWG Cu HFFR LS 600V 90°C, cable de tierra aislado y desnudo, marquillado, accesorios, transiciones de EMT a PVC, elementos de fijación.</t>
  </si>
  <si>
    <t>Salida eléctrica para tomacorriente doble Tipo Nema 5-20R GFCI. Incluye Caja, tomacorriente doble tipo Nema 5-15R GFCI, tubería 1/2 EMT y/o PVC según aplique, Cable libre de Halógeno de cobre Aislado No. 12 AWG Cu HFFR LS 600V 90°C, cable de tierra, marquillado, accesorios, transiciones de EMT a PVC y elementos de fijación.</t>
  </si>
  <si>
    <t xml:space="preserve">Salida eléctrica para tomacorriente doble Tipo Nema 5-20R para circulaciones. Incluye Caja, tomacorriente doble tipo Nema 5-20R, tubería 1/2 EMT y/o PVC según aplique, Cable libre de Halógeno de cobre Aislado No. 12 AWG Cu HFFR LS 600V 90°C, cable de tierra, marquillado, accesorios, transiciones de EMT a PVC y elementos de fijación.	</t>
  </si>
  <si>
    <t xml:space="preserve">Salida eléctrica para luminaria LED CORAL LENS L11 600x125mm de sobreponer 4LED-LINE 3R1FT 120-277V 2841lm IP20 67Lm/W, acabado en pintura blanca. Incluye caja, accesorios, marquillado, elementos de fijación y sujeción, Luminaria LED, Tomacorriente 5-15R, cable encauchetado con clavija, cable de cobre Aislado No. 12 AWG Cu HFFR LS CT, cable de tierra y tubería EMT y/o PVC ½", accesorios y transiciones de EMT a PVC.	</t>
  </si>
  <si>
    <t xml:space="preserve">Salida eléctrica para luminaria LED PANEL SQ 40W DL 60x60 100-277V 4000K 4000lm IP20 100Lm/W 50.000Hr L70 IRC&gt;80 F.P&gt;0.9 595x595x10mm, acabado en pintura blanca. Incluye caja, accesorios, marquillado, elementos de fijación y sujeción, Luminaria LED, Tomacorriente 5-15R, cable encauchetado con clavija, cable de cobre Aislado No. 12 AWG Cu HFFR LS CT, cable de tierra y tubería EMT y/o PVC ½", accesorios y transiciones de EMT a PVC.	</t>
  </si>
  <si>
    <t>Salida eléctrica para luminaria LED de incrustar Jupiter Sylvania 15W 100-277V 4000K 1900lm IP20 95Lm/W 50.000Hr L70 IRC&gt;80 F.P&gt;0.9 ø168-89mm, acabado en pintura blanca. Incluye caja, accesorios, marquillado, elementos de fijación y sujeción, Luminaria LED, Tomacorriente 5-15R, cable encauchetado con clavija, cable de cobre Aislado No. 12 AWG Cu HFFR LS CT, cable de tierra y tubería EMT y/o PVC ½", accesorios y transiciones de EMT a PVC.</t>
  </si>
  <si>
    <t>Salida eléctrica para luminaria LED de incrustar Jupiter Sylvania 20W 100-277V 4000K 1900lm IP20 95Lm/W 50.000Hr L70 IRC&gt;80 F.P&gt;0.9 ø168-89mm, acabado en pintura blanca. Incluye caja, accesorios, marquillado, elementos de fijación y sujeción, Luminaria LED, Tomacorriente 5-15R, cable encauchetado con clavija, cable de cobre Aislado No. 12 AWG Cu HFFR LS CT, cable de tierra y tubería EMT y/o PVC ½", accesorios y transiciones de EMT a PVC.</t>
  </si>
  <si>
    <t>Salida eléctrica para luminaria LED para iluminación de emergencia tipo mickey mouse Sylvania de sobreponer 2x1.6W 120-277V 6500K(DL) IRC&gt;70 IP20 Tiempo de carga 24h Tiempo de autonomía 180min. Incluye caja, accesorios, marquillado, elementos de fijación y sujeción, Luminaria LED, prensaestopa y cable encauchetado. Cable de cobre Aislado No. 12 AWG Cu HFFR LS CT y tubería EMT independiente y/o PVC ½", accesorios y transiciones de EMT a PVC.</t>
  </si>
  <si>
    <t>Salida eléctrica para interruptor sencillo. Incluye caja, accesorios, marquillado, interruptor sencillo, elementos de fijación y sujeción. Cable de cobre Aislado No. 12 AWG Cu HFFR LS CT y tubería EMT.</t>
  </si>
  <si>
    <t>Salida eléctrica para interruptor doble. Incluye caja, accesorios, marquillado, interruptor doble, elementos de fijación y sujeción. Cable de cobre Aislado No. 12 AWG Cu HFFR LS CT y tubería EMT.</t>
  </si>
  <si>
    <t>Suministro, transporte e instalación de Tramo de Bandeja recto tipo ducto con tapa de 0,40x0,10x1m Cal 20 LG. Incluye soportería, accesorios de conexión, cable desnudo para tierra, perno de conexión de tierra y marquillado.</t>
  </si>
  <si>
    <t>Suministro, transporte e instalación de interruptores enchufables de 1X20 A</t>
  </si>
  <si>
    <t>Suministro, transporte e instalación de interruptores enchufables de 3X40 A</t>
  </si>
  <si>
    <t>Suministro, transporte e instalación de interruptores enchufables de 3X50 A</t>
  </si>
  <si>
    <t>Tablero de distribución de 30 circuitos tipo enchufables con puerta y chapa, cerradura, llave, barraje de neutro y tierra, barraje de conexionado y espacio para totalizador. Incluye elementos de fijación, frente muerto, marquillado, accesorios, chapa y tapa.</t>
  </si>
  <si>
    <t xml:space="preserve">Identificación y traslado de circuitos existentes en el área de intervención. Incluye mano de obra y herramientas. No incluye materiales.	</t>
  </si>
  <si>
    <t xml:space="preserve">Suministro, transporte e Instalación de alimentador en BT desde tablero de equipos existente a 208V hasta equipo de ventilación mecánica para oncología en 3x6F+6N+8T Cu tipo HF-FR-LS-CT 90ºC 600V en 1∅1 1/4" EMT. Incluye accesorios y marquillado. </t>
  </si>
  <si>
    <t>4.1.2</t>
  </si>
  <si>
    <t>4.1.3</t>
  </si>
  <si>
    <t>4.1.4</t>
  </si>
  <si>
    <t>4.1.5</t>
  </si>
  <si>
    <t>4.1.6</t>
  </si>
  <si>
    <t>4.1.7</t>
  </si>
  <si>
    <t>4.1.8</t>
  </si>
  <si>
    <t>4.1.9</t>
  </si>
  <si>
    <t>4.1.10</t>
  </si>
  <si>
    <t>4.1.11</t>
  </si>
  <si>
    <t>4.1.12</t>
  </si>
  <si>
    <t>4.1.13</t>
  </si>
  <si>
    <t>4.1.14</t>
  </si>
  <si>
    <t>4.1.15</t>
  </si>
  <si>
    <t>4.1.16</t>
  </si>
  <si>
    <t>4.1.17</t>
  </si>
  <si>
    <t>4.1.18</t>
  </si>
  <si>
    <t>4.1.19</t>
  </si>
  <si>
    <t>4.1.20</t>
  </si>
  <si>
    <t>4.2</t>
  </si>
  <si>
    <t>Telecomunicaciones</t>
  </si>
  <si>
    <t>4.2.1</t>
  </si>
  <si>
    <t>4.2.2</t>
  </si>
  <si>
    <t>4.2.3</t>
  </si>
  <si>
    <t>4.2.4</t>
  </si>
  <si>
    <t>4.2.5</t>
  </si>
  <si>
    <t>4.2.6</t>
  </si>
  <si>
    <t>4.2.7</t>
  </si>
  <si>
    <t>4.2.8</t>
  </si>
  <si>
    <t>4.2.9</t>
  </si>
  <si>
    <t>4.2.10</t>
  </si>
  <si>
    <t>4.2.11</t>
  </si>
  <si>
    <t>4.2.12</t>
  </si>
  <si>
    <t>Suministro e instalación de PATCH CORD Categoria  6A S/FTP (1 metro). (Datos) (monomarca Ver especificaciones tecnicas)</t>
  </si>
  <si>
    <t>Suministro e Instalación de  PATCH CORD Categoria 6A S/FTP (2 metros). (Datos) (monomarca Ver especificaciones tecnicas)</t>
  </si>
  <si>
    <t>Suministro e Instalación de  Salida servicioss datos (Incluye: caja doble  Conduit 107 X 107mm, FACEPLATE Sencillo,Cable blindado  CAT 6A,  JACK RJ45 CAT 6A Blindado, marcación , Certificación, accesorios a puesto de trabajo .(monomarca Ver especificaciones tecnicas)</t>
  </si>
  <si>
    <t>Suministro e instalación de Salida dos Servicios Datos y Datos (Incluye: caja doble conduit 107 X 107 mm, FACEPLATE Doble, cable  CAT 6A blindado, 2 JACK RJ45 CAT 6A Blindado, marcacación, certificación, y accesorios a puesto de trabajo.(monomarca Ver especificaciones tecnicas)</t>
  </si>
  <si>
    <t>Suministro e instalación  Herraje de 24 Puertos Angulado con barra Posterior para organización -  No incluye Jacks o Outlets - incluye marcación.</t>
  </si>
  <si>
    <t>Suministro e instalación Jack o Outlets para panel Cat 6A Blindado en Panel</t>
  </si>
  <si>
    <t>Suministro e instalación de TUberia PVC Ø 3/4", Incluye: Aaccesorios para su fijación.</t>
  </si>
  <si>
    <t xml:space="preserve">Suministro e instalación de Tuberia PVC Ø 1" Incluye: Accesorios para su fijación </t>
  </si>
  <si>
    <t xml:space="preserve">Suministro e instalación de Tuberia  EMT  Ø 3/4", Incluye: Accesorios para su fijación </t>
  </si>
  <si>
    <t xml:space="preserve">Suministro e instalación de Tuberia EMT  Ø 1",Incluye: Accesorios para su fijación </t>
  </si>
  <si>
    <t>Suministro e instalación de Cable vehicular AWG 18</t>
  </si>
  <si>
    <t>Instalación, Capacitación y Soporte llamado de enfermeras</t>
  </si>
  <si>
    <t>4.3</t>
  </si>
  <si>
    <t>CCTV y Seguridad</t>
  </si>
  <si>
    <t>4.3.1</t>
  </si>
  <si>
    <t>4.3.2</t>
  </si>
  <si>
    <t>4.3.3</t>
  </si>
  <si>
    <t>Suministro, Instalación y configuración de  Camara Domo Fixed dome 2MP HDR 3.2-10mm IP66 IK10 IR incluye Midspan incluye elementos de fijacion y soporte en techo Pendant wall mount</t>
  </si>
  <si>
    <t>Suministro, instalación y configuarción  de  WORK STATION con Tarjetas de video Z8 G4 MT: Intel Xeon 4116 2.1 2400MHz 12C. Memoria: 16GB (2x8GB) DDR4-2666 ECC RegRAM Max.768GB con RegRAM Disco: Z. Turbo Drive 256GB SSD + 1TB SATA 6Gb/s 7200rpm
Tarjeta de video: Nvidia Quadro P4000 8GB Video RAM. Controlador Red: Integrado 6-channel SATA 6.0Gb/sec, 8-channel SAS 6.0Gb/sec. Fuente: Fuente 1125W/100V/15A 90% Efficiencia. Unidad Optica: 9.5mm Slim SuperMulti DVDRW Sistema
operativo: Windows 10 Pro 64 for Workstations Plus</t>
  </si>
  <si>
    <t>Suministro, Instalación y configuación  de NVR 32 CH FULL HD CON 30 Teras de disco Duro Incluidos para cámaras de de seguridad</t>
  </si>
  <si>
    <t>4.4</t>
  </si>
  <si>
    <t>4.4.1</t>
  </si>
  <si>
    <t>4.4.2</t>
  </si>
  <si>
    <t>4.4.3</t>
  </si>
  <si>
    <t>4.4.4</t>
  </si>
  <si>
    <t>4.4.5</t>
  </si>
  <si>
    <t>4.4.6</t>
  </si>
  <si>
    <t>4.4.7</t>
  </si>
  <si>
    <t>4.4.8</t>
  </si>
  <si>
    <t>Equipos especiales</t>
  </si>
  <si>
    <t>Suministro e instalación de Gabinete de control  Máximo 128 puertos (Llamado enfermeras)</t>
  </si>
  <si>
    <t>Suministro e Instalación de Display de visulaización. (Llamado enfermeras).</t>
  </si>
  <si>
    <t>Suministro e Instalación de estación de paciente. (Llamado enfermeras).</t>
  </si>
  <si>
    <t>Suministro e Instalación de estación de baño.  (Llamado enfermeras).</t>
  </si>
  <si>
    <t>Suministro e Instalación de Cordón de perilla. (Llamado enfermeras).</t>
  </si>
  <si>
    <t>Suministro e Instalación de Lámpara de pasillo Led doble. (Llamado enfermeras).</t>
  </si>
  <si>
    <t>Suministro e Instalación de  PC SERVIDOR  Incluye: Licencias necesarias y SOFTWARE DE REPORTE   (Llamado de enfermeras)</t>
  </si>
  <si>
    <t>4.5</t>
  </si>
  <si>
    <t>Sistema de detección de incendios</t>
  </si>
  <si>
    <t>Suministro, transporte e instalación de Panel central, incluye Panel kit standard license, wall-mount, Dummy cover,Test key, todos los accesorios, elementos de fijación y marquillado</t>
  </si>
  <si>
    <t>Suministro, transporte e instalación de Baterías, incluye Bateria 12Vdc 26Ah, Power supply, RNAC 8A 24V, todos los accesorios, elementos de fijación y marquillado.</t>
  </si>
  <si>
    <t xml:space="preserve">Suministro, transporte e instalación de Pulsador de activación manual, incluye Manual call point reset surface-mnt red, Flap transparent, Wall strobe 2-wire 15-185cd 12/24V red, todos los accesorios, elementos de fijación y marquillado.				</t>
  </si>
  <si>
    <t xml:space="preserve">Suministro, transporte e instalación de Sensor de humo óptico, incluye sensor, base para sensor y todos los accesorios, elementos de fijación y marquillado.	</t>
  </si>
  <si>
    <t xml:space="preserve">Suministro, transporte e instalación de Módulo de interfaz, incluye: Módulo y todos los accesorios, elementos de fijación y marquillado.	</t>
  </si>
  <si>
    <t>Suministro, transporte e instalación de Tubería EMT ½" para sistema de detección de incensios incluye todos los accesorios, elementos de fijación y marquillado.</t>
  </si>
  <si>
    <t>Suministro, transporte e instalación de Cable de sistema de detección contra Incendios 2x16 Rojo.</t>
  </si>
  <si>
    <t>Montaje, Instalación y puesta en marcha con soporte y / o mantenimiento por un año</t>
  </si>
  <si>
    <t>4.5.1</t>
  </si>
  <si>
    <t>4.5.2</t>
  </si>
  <si>
    <t>4.5.3</t>
  </si>
  <si>
    <t>4.5.4</t>
  </si>
  <si>
    <t>4.5.5</t>
  </si>
  <si>
    <t>4.5.6</t>
  </si>
  <si>
    <t>4.5.7</t>
  </si>
  <si>
    <t>4.5.8</t>
  </si>
  <si>
    <t>5.0</t>
  </si>
  <si>
    <t>VENTILACIÓN MECANICA Y GASES</t>
  </si>
  <si>
    <t>5.1</t>
  </si>
  <si>
    <t>5.1.1</t>
  </si>
  <si>
    <t>5.1.2</t>
  </si>
  <si>
    <t>5.1.3</t>
  </si>
  <si>
    <t>5.1.4</t>
  </si>
  <si>
    <t>5.1.5</t>
  </si>
  <si>
    <t>5.1.6</t>
  </si>
  <si>
    <t>5.1.7</t>
  </si>
  <si>
    <t>5.1.8</t>
  </si>
  <si>
    <t>5.1.9</t>
  </si>
  <si>
    <t>5.1.10</t>
  </si>
  <si>
    <t>5.1.11</t>
  </si>
  <si>
    <t>5.1.12</t>
  </si>
  <si>
    <t>5.1.13</t>
  </si>
  <si>
    <t>5.1.14</t>
  </si>
  <si>
    <t>5.1.15</t>
  </si>
  <si>
    <t>5.1.16</t>
  </si>
  <si>
    <t>5.1.17</t>
  </si>
  <si>
    <t>5.1.18</t>
  </si>
  <si>
    <t xml:space="preserve">VENTILACIÓN MECANICA </t>
  </si>
  <si>
    <t>Suministro e instalación. HM-UTA-101  Unidad manejadora especial de aire</t>
  </si>
  <si>
    <t>Suministro e instalación. HM-UC 101 Unidad condensadora expansión directa</t>
  </si>
  <si>
    <t>Suministro e instalación. HM-UC 101A Unidad condensadora expansión directa para bomba de calor</t>
  </si>
  <si>
    <t>Suministro e instalación. HM VE 101 Unidad extractora  Helicocentrifuga</t>
  </si>
  <si>
    <t>Suministro e instalación. Compuertas  VAV 101-102 -103-104-105-106-107-108</t>
  </si>
  <si>
    <t>Suministro e instalación. Damper de balanceo ducto</t>
  </si>
  <si>
    <t>Suministro e instalación. Difusor de suministro  4V 9X9"</t>
  </si>
  <si>
    <t>Suministro e instalación. Difusor de suministro 4V 6X6"</t>
  </si>
  <si>
    <t>Suministro e instalación. Difusor de suministro 2 V 6X6"</t>
  </si>
  <si>
    <t>Suministro e instalación. Rejillas de extracción RS - TL- TS 6X6"</t>
  </si>
  <si>
    <t>Suministro e instalación. Rejillas de retorno LRA 18X18"</t>
  </si>
  <si>
    <t>Suministro e instalación. Rejillas de retorno LRA  10X6"</t>
  </si>
  <si>
    <t xml:space="preserve">Suministro e instalación. Rejillas de retorno LRA  6X6" </t>
  </si>
  <si>
    <t>Suministro e instalación. Ductos de suministro  retorno PIRALU Hospitalario.</t>
  </si>
  <si>
    <t>Suministro e instalación. Ductos en lámina galvanizada aislados exterior</t>
  </si>
  <si>
    <t xml:space="preserve">Suministro e instalación. Tuberias de cobre </t>
  </si>
  <si>
    <t>Suministro e instalación. Soporteria ductos y rejillas</t>
  </si>
  <si>
    <t>Suministro e instalación. Bases para condensadoras en neopreno de alta densidad de 15x15 cm espesor 2"</t>
  </si>
  <si>
    <t xml:space="preserve">Suministro e instalación. Bases para manejadoras en neopreno de alta densidad </t>
  </si>
  <si>
    <t>5.1.2.1</t>
  </si>
  <si>
    <t>5.2</t>
  </si>
  <si>
    <t>5.2.1</t>
  </si>
  <si>
    <t>5.2.2</t>
  </si>
  <si>
    <t>5.2.3</t>
  </si>
  <si>
    <t>5.2.4</t>
  </si>
  <si>
    <t>5.2.5</t>
  </si>
  <si>
    <t>5.2.6</t>
  </si>
  <si>
    <t>5.2.7</t>
  </si>
  <si>
    <t>GASES</t>
  </si>
  <si>
    <t>Suministro e instalación y puesta en marcha de Válvula de servicio tipo cuatro tornillos 1/2"</t>
  </si>
  <si>
    <t>Suministro e instalación y puesta en marcha de Caja de Válvulas para 1 gas con manometro-oxigeno</t>
  </si>
  <si>
    <t>Suministro e instalación y puesta en marcha de Alarma Local para 1 gas</t>
  </si>
  <si>
    <t>Suministro e instalación y puesta en marcha de Toma de pared para gases medicinales-Oxigeno</t>
  </si>
  <si>
    <t>Suministro e instalación y puesta en marcha Tapa registro 20x20 Y Caja de paso 20x20</t>
  </si>
  <si>
    <t>Suministro instalacion y pruebas de tuberia de cobre tipo k 1/2" (No incluye soportes)</t>
  </si>
  <si>
    <t>Suministro e instalacion de soporte para tuberia descolgada</t>
  </si>
  <si>
    <t>6.0</t>
  </si>
  <si>
    <t>6.1</t>
  </si>
  <si>
    <t>6.2</t>
  </si>
  <si>
    <t>MÁMPOSTERIA Y PAÑETES</t>
  </si>
  <si>
    <t>Pañete columnas Incuye: Resanes</t>
  </si>
  <si>
    <t>Pañete antepechos H=1.2 m - Dinteles perimetrales H=1.7 m</t>
  </si>
  <si>
    <t>7.0</t>
  </si>
  <si>
    <t>7.1</t>
  </si>
  <si>
    <t>7.2</t>
  </si>
  <si>
    <t>7.3</t>
  </si>
  <si>
    <t>7.4</t>
  </si>
  <si>
    <t>7.5</t>
  </si>
  <si>
    <t>7.6</t>
  </si>
  <si>
    <t>7.7</t>
  </si>
  <si>
    <t>7.8</t>
  </si>
  <si>
    <t>7.9</t>
  </si>
  <si>
    <t>7.10</t>
  </si>
  <si>
    <t>7.11</t>
  </si>
  <si>
    <t>PISOS Y ENCHAPES</t>
  </si>
  <si>
    <t>Afinado de pisos  E=0.04 m. Incluye sala de espera</t>
  </si>
  <si>
    <t>Afinado de pisos con mortero impermeabilizado E=0.04 m. Baños</t>
  </si>
  <si>
    <t>Suministro, transporte e Instalación. Piso en Vinilo Homogéneo PALETTONE de POLYFLOR o Similar, en rollos.  Espesor 2mm , Rollos de 2.0X2.20m. apoyado sobre autonivelante de  alta resistencia, dureza rapido fraguado y  bajas emiciones de VOC, con fuerza de compresión de 4500PSI. Diez (10)  años de garantia .Incluye: Aditivos recomendados por fabrica, cordón de soldadura y adhesivo europeo</t>
  </si>
  <si>
    <t>Suministro e instalación. Enchape cerámico  Piso. Ref: AVENUE. Formato.  31*60 Color cemento Beige (Baños)</t>
  </si>
  <si>
    <t>Suministro e instalación. Enchape Cerámico muro. Ref:  CITY . Formato. 31 X 60 cm.  Color arena (Baños)</t>
  </si>
  <si>
    <t>Suministro e instalación. Mediacaña en piso de vinilo homogeneo PALETTONE de POLYFLOR o Similar, espesor 2mm.</t>
  </si>
  <si>
    <t>Suministro e instalación. Mediacaña en resina epoxica color del piso ceramico de Koraltec o Similar</t>
  </si>
  <si>
    <t>Suministro e instalación. Enchape pocetas de aseo. Ref: EGEO Color Blanco formato.  20,5X20,5 cm</t>
  </si>
  <si>
    <t>Suministro e instalación. Enchape piso Porcelanato formato 0. 60x1.20 m Sala de espera</t>
  </si>
  <si>
    <t>Suministro e instalación. Guardaescoba en porcelanato. H= 10cm.  Sala de espera</t>
  </si>
  <si>
    <t>8.0</t>
  </si>
  <si>
    <t>8.1</t>
  </si>
  <si>
    <t>8.2</t>
  </si>
  <si>
    <t>8.3</t>
  </si>
  <si>
    <t>8.4</t>
  </si>
  <si>
    <t>8.5</t>
  </si>
  <si>
    <t>8.6</t>
  </si>
  <si>
    <t>8.7</t>
  </si>
  <si>
    <t>CONSTRUCCIÓN LIVIANA</t>
  </si>
  <si>
    <t>Divisiones en muros DRY WALL doble cara, lámina de  1/2"</t>
  </si>
  <si>
    <t>Divisiones en muros DRY WALL RH doble cara, Lámina de 1/2"</t>
  </si>
  <si>
    <t>Ducto en lámina DRY WALL de 1/2" una cara.</t>
  </si>
  <si>
    <t>Cielo raso en DRY WALL de 1/2"</t>
  </si>
  <si>
    <t>Cielo raso en DRYWALL RH de  1/2"</t>
  </si>
  <si>
    <t>Cielo raso Ref: NATURA PATAGONIA  Hunter Douglas o Similar</t>
  </si>
  <si>
    <t>Dintel Cielo raso en DRY WALL  de 1/2"</t>
  </si>
  <si>
    <t>9.0</t>
  </si>
  <si>
    <t>9.1</t>
  </si>
  <si>
    <t>9.2</t>
  </si>
  <si>
    <t>9.3</t>
  </si>
  <si>
    <t>9.4</t>
  </si>
  <si>
    <t>9.5</t>
  </si>
  <si>
    <t>9.6</t>
  </si>
  <si>
    <t>9.7</t>
  </si>
  <si>
    <t>9.8</t>
  </si>
  <si>
    <t>9.9</t>
  </si>
  <si>
    <t>9.10</t>
  </si>
  <si>
    <t>APARATOS SANITARIOS</t>
  </si>
  <si>
    <t xml:space="preserve">Suministro e instalación, Sanitario Institucional Taza alongada, entrada posterior color blanco Ref: 213191001, con Fluxometro Tru Flush Corona o Similar </t>
  </si>
  <si>
    <t>Suministro e instalación Lavamanos de colgar.  AQUAJET de Corona blanco o Similar - Sensor Push</t>
  </si>
  <si>
    <t>Suministro e Instalación. Lavamanos con salpicadero, acabado en   CORIAN (Consultorios). Sensor Push</t>
  </si>
  <si>
    <t>Suministro e Instalación. Barras de seguridad abatibles para sanitario</t>
  </si>
  <si>
    <t>Suministro e Instalación. Griferia mueble procedimientos  M-3 L=1.92 m.</t>
  </si>
  <si>
    <t>Suministro e Instalación. Griferia mueble de trabajo sucio  M-4 L=2.05 m+1.20 m.3</t>
  </si>
  <si>
    <t>Suministro e Instalación. Griferia mueble de trabajo limpio M-6 L=2.05 m.</t>
  </si>
  <si>
    <t>Suministro e Instalación. Griferia Eco smart de corona con sensor o Similar</t>
  </si>
  <si>
    <t>Suministro e Instalación. Fregadero de Servicio</t>
  </si>
  <si>
    <t>Suministro e Instalación. Llave Manguera en  poceta lava traperos</t>
  </si>
  <si>
    <t>10.00</t>
  </si>
  <si>
    <t>10.1</t>
  </si>
  <si>
    <t>10.2</t>
  </si>
  <si>
    <t>10.3</t>
  </si>
  <si>
    <t>10.4</t>
  </si>
  <si>
    <t>10.5</t>
  </si>
  <si>
    <t>10.6</t>
  </si>
  <si>
    <t>10.7</t>
  </si>
  <si>
    <t>10.8</t>
  </si>
  <si>
    <t>10.9</t>
  </si>
  <si>
    <t>10.10</t>
  </si>
  <si>
    <t>10.11</t>
  </si>
  <si>
    <t>10.12</t>
  </si>
  <si>
    <t>10.13</t>
  </si>
  <si>
    <t>10.14</t>
  </si>
  <si>
    <t>10.15</t>
  </si>
  <si>
    <t>10.16</t>
  </si>
  <si>
    <t>10.17</t>
  </si>
  <si>
    <t>10.18</t>
  </si>
  <si>
    <t>CARPINTERIA METÁLICA, MADERA Y VIDRIOS</t>
  </si>
  <si>
    <t>BOX. 1 al 10. Suministro e instalación. Divisiones de vidrio templado de  10 mm., con pelicula Frost Intermedia. Divisiones en aglomerado entamboradas a 5cm enchapadas en 
formica de 100x160cm de altura. Muebles flotados en aglomerado enchapados en formica de 100x30x45cm de altura. Metros de zócalo en aglomerado de 10x5cm, para las diivisiones en vidrio.</t>
  </si>
  <si>
    <t xml:space="preserve">BOX. 11 al 12. Suministro e instalación. Divisiones de vidrio templado de  10 mm., con pelicula Frost Intermedia. Divisiones en aglomerado entamboradas a 5cm enchapadas en 
formica de 100x160cm de altura. Muebles flotados en aglomerado enchapados en formica de 100x30x45cm de altura. Metros de zócalo en aglomerado de 10x5cm, para las divisiones en vidrio.
</t>
  </si>
  <si>
    <t xml:space="preserve">BOX. 12 al 13. Suministro e instalación. Divisiones de vidrio templado de  10 mm., con pelicula Frost Intermedia. Divisiones en aglomerado entamboradas a 5cm enchapadas en 
formica de 100x160cm de altura. Muebles flotados en aglomerado enchapados en formica de 100x30x45cm de altura. Metros de zócalo en aglomerado de 10x5cm, para las divisiones en vidrio.
</t>
  </si>
  <si>
    <t>Suministro e instalación. Muebles flotados en aglomerado enchapados en formica de 100x30x45cm de altura. Cubículos 1 y 2  quimioterapia Pediatria</t>
  </si>
  <si>
    <t>Suministro e instalación. Puertas acceso consultorios  a=1.10 m  (Incluye: Tope y cerradura)</t>
  </si>
  <si>
    <t>Suministro e instalación. Puertas acceso baños  a=1.0 m  (Incluye: Tope y cerradura)</t>
  </si>
  <si>
    <t>Suministro e instalación. Puertas acceso procedimientos  a=1.10 m  (Incluye: Tope y cerradura)</t>
  </si>
  <si>
    <t>Suministro e instalación. Puertas acceso trabajo sucio  a=0.90 m  (Incluye: Tope y cerradura)</t>
  </si>
  <si>
    <t>Suministro e instalación. Puertas acceso trabajo limpio  a=0.90 m  (Incluye: Tope y cerradura)</t>
  </si>
  <si>
    <t>Suministro e instalación. Puertas acceso ropa sucia   a=0.90 m  (Incluye: Tope y cerradura)</t>
  </si>
  <si>
    <t>Suministro e instalación. Puerta tipo acordeon con herrajes importados para sistema deslizante en la parte superior; hojas con bastidor y refuerzo en los largueros recubiertas en todas las caras con formica, color avalon oak 1558. Para BOX 11 y 12.</t>
  </si>
  <si>
    <t>Suministro e instalación. Señalización luminosa salidas de emergencia</t>
  </si>
  <si>
    <t>Suministro e instalación. Nomenclatura Box Quimioterapia</t>
  </si>
  <si>
    <t>Suministro e instalación. Señalización espacios funcionales (Consultorios, Baños, Procedimientos.Etc.)</t>
  </si>
  <si>
    <t>Suministro e instalación. Ventaneria proyectante en aluminio semi pesado - vidrio incoloro crudo con pelicula 3M mate. Incluye, Herrajes, empaques y sellamiento.</t>
  </si>
  <si>
    <t>Suministro e instalación. Espejo Kalahari plateado 1.20m  de decorceramica o Similar</t>
  </si>
  <si>
    <t xml:space="preserve">Suministro e instalación, Puerta de 1.57 X 2.40m,  en vidrio laminado templado de seguridad 5 + 5, con pvb blanco coco maquinado para herrajes de seguridad (chapetas esquineras, pivote aéreo o superior, cierra puerta hidráulico Speedy m 60 F / roja, porta cerradura y recibidor con cerradura Yale 170 / ¼ cromada 4011, manija tipo roma H 600 x 400, chapetas para fijo 8-10mm. </t>
  </si>
  <si>
    <t>Suministro e instalación. Puerta de 2.40m X 0.80m. en vidrio laminado templado de seguridad 5 + 5 con PVB blanco coco maquinado para herrajes de seguridad (chapetas esquineras, pivote aéreo o superior, cierra puerta hidráulico Speedy m 60 F / roja, porta cerradura y recibidor con cerradura Yale 170 / ¼ cromada 4011, manija tipo roma H 600 x 400, chapetas para fijo 8-10mm. Instalada con sus respectivos sellamientos</t>
  </si>
  <si>
    <t>Suministro e instalación. Puerta de 2.40m X 1.20m. en vidrio laminado templado de seguridad 5 + 5 con PVB blanco coco maquinado para herrajes de seguridad (chapetas esquineras, pivote aéreo o superior, cierra puerta hidráulico Speedy m 60 F / roja, porta cerradura y recibidor con cerradura Yale 170 / ¼ cromada 4011, manija tipo roma H 600 x 400, chapetas para fijo 8-10mm. Instalada con sus respectivos sellamientos</t>
  </si>
  <si>
    <t>10.19</t>
  </si>
  <si>
    <t>11.00</t>
  </si>
  <si>
    <t>11.1</t>
  </si>
  <si>
    <t>11.2</t>
  </si>
  <si>
    <t>11.3</t>
  </si>
  <si>
    <t>11.4</t>
  </si>
  <si>
    <t>11.5</t>
  </si>
  <si>
    <t>11.6</t>
  </si>
  <si>
    <t>11.7</t>
  </si>
  <si>
    <t>Suministro e instalación. Pintura Biocida blanco mate, dos manos muros livianos</t>
  </si>
  <si>
    <t>Suministro e instalación. Pintura Biocida blanco mate,  dos manos sobre antepechos H=1.2 m - dinteles Perimetrales H=1.70 m.</t>
  </si>
  <si>
    <t>Suministro e instalación. Pintura Biocida  blanco mate. dos manos. Mochetas y cielo raso</t>
  </si>
  <si>
    <t>Suministro e instalación. Estuco y Pintura Biocida blanco mate, dos manos  sobre columnas</t>
  </si>
  <si>
    <t>Suministro e instalación. Pintura Biocida  blanco mate,  dos manos - Cielo raso.</t>
  </si>
  <si>
    <t>Suministro e instalación. Pintura Biocida blanco mate, dos manos</t>
  </si>
  <si>
    <t>Suministro e instalación. Pintura biocida sobre media caña área procedimientos y trabajo sucio.</t>
  </si>
  <si>
    <t>PINTURA</t>
  </si>
  <si>
    <t>12.0</t>
  </si>
  <si>
    <t>12.1</t>
  </si>
  <si>
    <t>12.2</t>
  </si>
  <si>
    <t>12.3</t>
  </si>
  <si>
    <t>ASEO</t>
  </si>
  <si>
    <t>Aseo grueso</t>
  </si>
  <si>
    <t>Aseo fino</t>
  </si>
  <si>
    <t>Limpieza y remate ventanas perimetrales</t>
  </si>
  <si>
    <t>13.00</t>
  </si>
  <si>
    <t>13.1</t>
  </si>
  <si>
    <t>13.2</t>
  </si>
  <si>
    <t>13.3</t>
  </si>
  <si>
    <t>13.4</t>
  </si>
  <si>
    <t>13.5</t>
  </si>
  <si>
    <t>13.6</t>
  </si>
  <si>
    <t>13.7</t>
  </si>
  <si>
    <t>13.8</t>
  </si>
  <si>
    <t>MUEBLES ESPECIALES</t>
  </si>
  <si>
    <t>Suministro e instalación. Mueble estación enfermeras M-1 L=6.23 m.</t>
  </si>
  <si>
    <t>Suministro e instalación. Mueble recepción  M-2 L=2.70 m.</t>
  </si>
  <si>
    <t>Suministro e instalación. Mueble y  poceta procedimientos M-3 L=1.92 m.   Mueble de 192x60x90cm de altura fabricado en aglomerado enchapado en formica, con superficie en resina acrílica color blanco, dos pocetas en Corian una de 50x40x20cm de profundidad y la otra semiesférica de 39cm de diámetro y 13cm de profundidad y mueble alto de 205x30x60cm de altura. No incluye:  griferias ni instalaciones hidráulicas.</t>
  </si>
  <si>
    <t>Suministro e instalación. Mueble y poceta trabajo sucio  M-4 L=2.05m+1.20 m.    Mueble en "L" de 180/205x60x90cm de altura fabricado en aglomerado enchapado en formica, con superficie en resina acrílica color blanco, poceta en Corian de 50x40x20cm de profundidad y mueble alto de 205x30x60cm de altura. No incluye: Griferias, ni instalaciones hidráulicas.</t>
  </si>
  <si>
    <t>Suministro e instalación. Mueble y poceta medicamentos M-5 L=0.85 m.</t>
  </si>
  <si>
    <t>Suministro e instalación. Mueble y poceta trabajo limpio M-6 L=2.0 m. Mueble de  205X60x90cm de altura fabricado en aglomerado enchapado en formica, con superficie en resina acrílica color blanco, poceta en Corian de 50x40x20cm de profundidad y mueble alto de 205x30x60cm de altura. No incluye: Griferias, ni instalaciones hidráulicas.</t>
  </si>
  <si>
    <t>Suministro e instalación. Mueble ropa limpia M-7 L=1.80 mX1.47 m.</t>
  </si>
  <si>
    <t>Suministro e instalación.Muebles box Quimioterapia M-8 L=1.00 m - E=0.35 m - H=1.60 m.</t>
  </si>
  <si>
    <t>14.00</t>
  </si>
  <si>
    <t>14.1</t>
  </si>
  <si>
    <t>14.2</t>
  </si>
  <si>
    <t>14.3</t>
  </si>
  <si>
    <t>ELEMENTOS NO ESTRUCTURALES</t>
  </si>
  <si>
    <t>Suministro e instalación. Anclaje epoxico de 3/8"  para elemento no estructural</t>
  </si>
  <si>
    <t>Suministro e instalación. Anclaje epoxico de 1/2"  para elemento no estructural</t>
  </si>
  <si>
    <t xml:space="preserve">Suministro e instalación. Platina A572 Gr. 50,  450x450x9.52mm. para conexión, con  6 perforaciones troqueladas de  Φ 1/2" </t>
  </si>
  <si>
    <t>15.1</t>
  </si>
  <si>
    <t>15.2</t>
  </si>
  <si>
    <t>15.3</t>
  </si>
  <si>
    <t>15.4</t>
  </si>
  <si>
    <t>15.5</t>
  </si>
  <si>
    <t>ESTRUCTURA METALICA</t>
  </si>
  <si>
    <t>Estructura metálica aporticada perfiles W6X16 y W4X13. Incluye: Placas de asiento y platinas de conexión, pernos, soldadura y pintura anticorrosiva e intumiscense. (Estructura portante losa aligerada, para montaje  de equipos Ventilación mecánica)</t>
  </si>
  <si>
    <t>Escalera metálica con gualderas en perfiles de lamina delgada tipo cajón. (2 perfiles tipo "C" adosados (12x6x1.5mm), huellas de 25x80 cm, en lámina alfajor de 1/8"con dobleces de 3.0 cm. Incluye: pintura anticorrosiva  e intumiscense. (Acceso a plataforma equipos de ventilación mecánica).</t>
  </si>
  <si>
    <t>Losa aligerada con lámina colaborante MD 2" Cal. 22 (0.78mm). Incluye: Concreto f'c=21 Mpa y conectores de cortante tipo Stud. (Cubierta para montaje de equipos de ventilación mecánica).</t>
  </si>
  <si>
    <t>Losa y pedestales de cimentación. Incluye: Acero de refuerzo y recebo de limpieza compactado. (Cimentación estructura metalica Item. 15.1)</t>
  </si>
  <si>
    <t>Suministro e instalación. Canal en lamina Galvanizada Cal. 18.Desarrollo 0.50m.  Incluye: bajante PVC 6X6 cm y accesorios. (Drenaje A.LL sobre losa aligerada).</t>
  </si>
  <si>
    <t>TOTAL COSTOS DIRECTOS</t>
  </si>
  <si>
    <t>IMPREVISTOS</t>
  </si>
  <si>
    <t>IVA/UTILIDAD</t>
  </si>
  <si>
    <t>% AIU</t>
  </si>
  <si>
    <t>TOTAL CONSTOS INDIRECTOS</t>
  </si>
  <si>
    <t>TOTAL COSTO DIRECTO + AIU</t>
  </si>
  <si>
    <t>16.00</t>
  </si>
  <si>
    <t>MOBILIARIO</t>
  </si>
  <si>
    <t>Suministro. Sillas sin brazos con mesa laminada derecha o izquierda de 29" de ancho.  3 Puestos tapizados con 3 espaldares. Tapizado pranna. (Para sala de espera).</t>
  </si>
  <si>
    <t>Suministro. Silla Eléctrica Milano o Similar para procedimiento Qimioterapia</t>
  </si>
  <si>
    <t>Suministro. Poltrona fija Eco de SOLINOFF o Similar.  (Acompañante)</t>
  </si>
  <si>
    <t>Suministro TV 24" LED24H2T2 HD LED Challenger o Similar. Entrada TDT, puerto HDMI.</t>
  </si>
  <si>
    <t>Escritorio de trabajo consultorio tapa 120x70cm y una cajonera, canaleta de conducción de cableado, tapa grommet con escobilla, y superficie elaborada en aglomerado de 25 mm enchapada en formica.</t>
  </si>
  <si>
    <t>Camilla de exámen de 198x70. Superficie movil y fija base. Tapizado en cordobán sobre espuma de alta densidad 30 y grosor de 5 cm. • Movimiento levante de espaldar mediante sistema de pistón neumático.</t>
  </si>
  <si>
    <t>Silla consultorio recepción y enfermeria- ergonomica alta, mecámismo SYEPR 5 posiciones, base  nylon Dubair tela tipo 2 Silla Q1 DVO o similar</t>
  </si>
  <si>
    <t>Silla Interlocutor asiento tapizado en tela tipo 2 patas en estructura metálica negra. Silla SORA DVO o similar.</t>
  </si>
  <si>
    <t>16.1</t>
  </si>
  <si>
    <t>16.2</t>
  </si>
  <si>
    <t>16.3</t>
  </si>
  <si>
    <t>16.4</t>
  </si>
  <si>
    <t>16.5</t>
  </si>
  <si>
    <t>16.6</t>
  </si>
  <si>
    <t>16.7</t>
  </si>
  <si>
    <t>16.8</t>
  </si>
  <si>
    <t>IVA MOBILIARIO (19%)</t>
  </si>
  <si>
    <t>TOTAL COSTOS MOBILIARIO</t>
  </si>
  <si>
    <t>TOTAL COSTO DIRECTO +  AIU + MOBILIARIO</t>
  </si>
  <si>
    <t>TOTAL PRESUPUESTO DE OBRA</t>
  </si>
  <si>
    <t>IMPREVISTO</t>
  </si>
  <si>
    <t xml:space="preserve">NOTA: Teniendo en cuenta que los Analisis de Precios Unitarios se presentaran una vez se adjudique el contrato, se solicitará al futuro contratista el diligenciamiento de los APU en este formato. </t>
  </si>
  <si>
    <t>Suministro, instalación y Configuración de  SWTICH Catalyst C9200-48PXG-E 48-port 8xmGig PoE+, Network Essentials, Incluye: SNTC-8X5XNBD Catalyst 9200 48-port 8xmGig PoE+, C9200 Cisco DNA Essentials, 48-port - 3 Year Term License, 1KW AC Config 6 Power Supply - Secondary Power Supply, Incluye:  Modulo Catalyst 9200 4 x 10G Network Module y Transeptores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</si>
</sst>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6" formatCode="_-[$$-240A]\ * #,##0.00_-;\-[$$-240A]\ * #,##0.00_-;_-[$$-240A]\ *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11"/>
      <color rgb="FFFF0000"/>
      <name val="Arial"/>
      <family val="2"/>
    </font>
    <font>
      <sz val="11"/>
      <color theme="1"/>
      <name val="Arial"/>
      <family val="2"/>
    </font>
    <font>
      <b/>
      <sz val="11"/>
      <color theme="1"/>
      <name val="Arial"/>
      <family val="2"/>
    </font>
    <font>
      <b/>
      <sz val="14"/>
      <color theme="1"/>
      <name val="Arial"/>
      <family val="2"/>
    </font>
    <font>
      <b/>
      <sz val="14"/>
      <name val="Arial"/>
      <family val="2"/>
    </font>
    <font>
      <sz val="8"/>
      <color rgb="FF000000"/>
      <name val="Arial"/>
      <family val="2"/>
    </font>
    <font>
      <sz val="7"/>
      <color rgb="FF000000"/>
      <name val="Arial"/>
      <family val="2"/>
    </font>
    <font>
      <sz val="7"/>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3">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xf numFmtId="0" fontId="4" fillId="0" borderId="0"/>
  </cellStyleXfs>
  <cellXfs count="56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3" fontId="49" fillId="0" borderId="63" xfId="34" applyFont="1" applyBorder="1"/>
    <xf numFmtId="173" fontId="49" fillId="0" borderId="60"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0"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0"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55" fillId="0" borderId="84" xfId="0" applyFont="1" applyBorder="1" applyAlignment="1">
      <alignment horizontal="left" vertical="center"/>
    </xf>
    <xf numFmtId="0" fontId="56"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184" fontId="32" fillId="0" borderId="86" xfId="90" applyNumberFormat="1" applyFont="1" applyBorder="1"/>
    <xf numFmtId="0" fontId="49" fillId="25" borderId="58" xfId="130" applyFont="1" applyFill="1" applyBorder="1" applyAlignment="1">
      <alignment horizontal="center" vertical="center" wrapText="1"/>
    </xf>
    <xf numFmtId="0" fontId="49" fillId="0" borderId="14" xfId="0" applyFont="1" applyBorder="1" applyAlignment="1">
      <alignment vertical="center" wrapText="1"/>
    </xf>
    <xf numFmtId="0" fontId="32" fillId="25" borderId="87" xfId="89" applyFont="1" applyFill="1" applyBorder="1"/>
    <xf numFmtId="0" fontId="32" fillId="0" borderId="87"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8"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0" fontId="32" fillId="0" borderId="83" xfId="89" applyFont="1" applyBorder="1"/>
    <xf numFmtId="0" fontId="30" fillId="0" borderId="39" xfId="0" applyFont="1" applyBorder="1"/>
    <xf numFmtId="0" fontId="6" fillId="0" borderId="84" xfId="0" applyFont="1" applyBorder="1" applyAlignment="1">
      <alignment horizontal="left" vertical="center"/>
    </xf>
    <xf numFmtId="0" fontId="6" fillId="0" borderId="84" xfId="89" applyFont="1" applyBorder="1" applyAlignment="1">
      <alignment horizontal="center" wrapText="1"/>
    </xf>
    <xf numFmtId="0" fontId="43" fillId="0" borderId="84"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6" xfId="89" applyFont="1" applyFill="1" applyBorder="1" applyAlignment="1">
      <alignment horizontal="center" vertical="center" wrapText="1"/>
    </xf>
    <xf numFmtId="0" fontId="54" fillId="0" borderId="84"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2" xfId="89" applyFont="1" applyFill="1" applyBorder="1" applyAlignment="1">
      <alignment horizontal="center" wrapText="1"/>
    </xf>
    <xf numFmtId="0" fontId="49" fillId="26" borderId="55" xfId="89" applyFont="1" applyFill="1" applyBorder="1" applyAlignment="1">
      <alignment horizontal="center" wrapText="1"/>
    </xf>
    <xf numFmtId="0" fontId="49" fillId="26" borderId="71" xfId="89" applyFont="1" applyFill="1" applyBorder="1" applyAlignment="1">
      <alignment horizontal="center" wrapText="1"/>
    </xf>
    <xf numFmtId="0" fontId="49" fillId="25" borderId="76" xfId="130" applyFont="1" applyFill="1" applyBorder="1" applyAlignment="1">
      <alignment horizontal="center" vertical="center" wrapText="1"/>
    </xf>
    <xf numFmtId="0" fontId="49" fillId="25" borderId="75" xfId="130" applyFont="1" applyFill="1" applyBorder="1" applyAlignment="1">
      <alignment horizontal="center" vertical="center" wrapText="1"/>
    </xf>
    <xf numFmtId="0" fontId="6" fillId="0" borderId="84" xfId="0" applyFont="1" applyBorder="1" applyAlignment="1">
      <alignment horizontal="center" wrapText="1"/>
    </xf>
    <xf numFmtId="0" fontId="43" fillId="0" borderId="84" xfId="0" applyFont="1" applyBorder="1" applyAlignment="1">
      <alignment horizontal="center" wrapText="1"/>
    </xf>
    <xf numFmtId="0" fontId="49" fillId="0" borderId="76" xfId="255" applyFont="1" applyBorder="1" applyAlignment="1">
      <alignment horizontal="center" vertical="center"/>
    </xf>
    <xf numFmtId="0" fontId="49" fillId="0" borderId="49" xfId="255" applyFont="1" applyBorder="1" applyAlignment="1">
      <alignment horizontal="center" vertic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1"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69"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79" xfId="256" applyFont="1" applyBorder="1" applyAlignment="1" applyProtection="1">
      <alignment horizontal="center"/>
    </xf>
    <xf numFmtId="0" fontId="50" fillId="0" borderId="51"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50"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51" fillId="24" borderId="16" xfId="0" applyFont="1" applyFill="1" applyBorder="1" applyAlignment="1">
      <alignment horizontal="center"/>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31" xfId="0" applyFont="1" applyFill="1" applyBorder="1" applyAlignment="1">
      <alignment horizontal="center" vertical="center"/>
    </xf>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4" fontId="49" fillId="0" borderId="18" xfId="39" applyNumberFormat="1" applyFont="1" applyBorder="1" applyAlignment="1">
      <alignment horizontal="center" vertical="center" wrapText="1"/>
    </xf>
    <xf numFmtId="0" fontId="51" fillId="24" borderId="11" xfId="73" applyFont="1" applyFill="1" applyBorder="1" applyAlignment="1">
      <alignment vertical="center"/>
    </xf>
    <xf numFmtId="0" fontId="51" fillId="24" borderId="0" xfId="73" applyFont="1" applyFill="1" applyBorder="1" applyAlignment="1">
      <alignment vertical="center"/>
    </xf>
    <xf numFmtId="0" fontId="51" fillId="24" borderId="12" xfId="73" applyFont="1" applyFill="1" applyBorder="1" applyAlignment="1">
      <alignment vertical="center"/>
    </xf>
    <xf numFmtId="0" fontId="51" fillId="0" borderId="18" xfId="73" applyFont="1" applyFill="1" applyBorder="1" applyAlignment="1">
      <alignment vertical="center"/>
    </xf>
    <xf numFmtId="0" fontId="51" fillId="0" borderId="18" xfId="73" applyFont="1" applyFill="1" applyBorder="1" applyAlignment="1">
      <alignment horizontal="center" vertical="center"/>
    </xf>
    <xf numFmtId="0" fontId="51" fillId="0" borderId="18" xfId="74" applyFont="1" applyBorder="1" applyAlignment="1">
      <alignment horizontal="left" vertical="center" wrapText="1"/>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0" fontId="49" fillId="0" borderId="22" xfId="73" applyFont="1" applyBorder="1" applyAlignment="1">
      <alignment horizontal="left" vertical="center"/>
    </xf>
    <xf numFmtId="0" fontId="49" fillId="0" borderId="23" xfId="73" applyFont="1" applyBorder="1" applyAlignment="1">
      <alignment horizontal="left" vertical="center"/>
    </xf>
    <xf numFmtId="0" fontId="49" fillId="0" borderId="62" xfId="73" applyFont="1" applyBorder="1" applyAlignment="1">
      <alignment horizontal="left" vertical="center"/>
    </xf>
    <xf numFmtId="0" fontId="49" fillId="0" borderId="54" xfId="73" applyFont="1" applyBorder="1" applyAlignment="1">
      <alignment horizontal="left" vertical="center"/>
    </xf>
    <xf numFmtId="0" fontId="49" fillId="0" borderId="64" xfId="73" applyFont="1" applyBorder="1" applyAlignment="1">
      <alignment horizontal="left" vertical="center"/>
    </xf>
    <xf numFmtId="4" fontId="49" fillId="0" borderId="76" xfId="39" applyNumberFormat="1" applyFont="1" applyBorder="1" applyAlignment="1">
      <alignment vertical="center" wrapText="1"/>
    </xf>
    <xf numFmtId="167" fontId="49" fillId="0" borderId="76" xfId="62" applyNumberFormat="1" applyFont="1" applyBorder="1" applyAlignment="1">
      <alignment horizontal="right" vertical="center" wrapText="1"/>
    </xf>
    <xf numFmtId="0" fontId="51" fillId="0" borderId="25" xfId="73" applyFont="1" applyBorder="1" applyAlignment="1">
      <alignment horizontal="center" vertical="center"/>
    </xf>
    <xf numFmtId="0" fontId="51" fillId="0" borderId="25" xfId="73" applyFont="1" applyBorder="1" applyAlignment="1">
      <alignment horizontal="left" vertical="center" wrapText="1"/>
    </xf>
    <xf numFmtId="0" fontId="49" fillId="0" borderId="25" xfId="73" applyFont="1" applyBorder="1" applyAlignment="1">
      <alignment horizontal="center" vertical="center"/>
    </xf>
    <xf numFmtId="4" fontId="49" fillId="0" borderId="25" xfId="39" applyNumberFormat="1" applyFont="1" applyBorder="1" applyAlignment="1">
      <alignment vertical="center" wrapText="1"/>
    </xf>
    <xf numFmtId="167" fontId="49" fillId="0" borderId="25" xfId="62" applyNumberFormat="1" applyFont="1" applyBorder="1" applyAlignment="1">
      <alignment horizontal="right" vertical="center" wrapText="1"/>
    </xf>
    <xf numFmtId="0" fontId="49" fillId="28" borderId="41" xfId="73" applyFont="1" applyFill="1" applyBorder="1" applyAlignment="1">
      <alignment horizontal="center" vertical="center"/>
    </xf>
    <xf numFmtId="0" fontId="49" fillId="28" borderId="43" xfId="73" applyFont="1" applyFill="1" applyBorder="1" applyAlignment="1">
      <alignment horizontal="center" vertical="center"/>
    </xf>
    <xf numFmtId="0" fontId="49" fillId="28" borderId="44" xfId="73" applyFont="1" applyFill="1" applyBorder="1" applyAlignment="1">
      <alignment horizontal="center" vertical="center"/>
    </xf>
    <xf numFmtId="4" fontId="49" fillId="28" borderId="0" xfId="39" applyNumberFormat="1" applyFont="1" applyFill="1" applyBorder="1" applyAlignment="1">
      <alignment vertical="center" wrapText="1"/>
    </xf>
    <xf numFmtId="0" fontId="49" fillId="0" borderId="11" xfId="73" applyFont="1" applyBorder="1" applyAlignment="1">
      <alignment horizontal="left" vertical="center"/>
    </xf>
    <xf numFmtId="2" fontId="49" fillId="0" borderId="0" xfId="73" applyNumberFormat="1" applyFont="1" applyBorder="1" applyAlignment="1">
      <alignment horizontal="center" vertical="center"/>
    </xf>
    <xf numFmtId="0" fontId="49" fillId="0" borderId="0" xfId="73" applyFont="1" applyBorder="1" applyAlignment="1">
      <alignment horizontal="left" vertical="center"/>
    </xf>
    <xf numFmtId="0" fontId="49" fillId="0" borderId="0" xfId="73" applyFont="1" applyBorder="1" applyAlignment="1">
      <alignment horizontal="center" vertical="center"/>
    </xf>
    <xf numFmtId="0" fontId="49" fillId="28" borderId="59" xfId="73" applyFont="1" applyFill="1" applyBorder="1" applyAlignment="1">
      <alignment horizontal="left" vertical="center"/>
    </xf>
    <xf numFmtId="2" fontId="49" fillId="28" borderId="58" xfId="73" applyNumberFormat="1" applyFont="1" applyFill="1" applyBorder="1" applyAlignment="1">
      <alignment horizontal="center" vertical="center"/>
    </xf>
    <xf numFmtId="0" fontId="49" fillId="28" borderId="58" xfId="73" applyFont="1" applyFill="1" applyBorder="1" applyAlignment="1">
      <alignment horizontal="left" vertical="center"/>
    </xf>
    <xf numFmtId="0" fontId="49" fillId="28" borderId="58" xfId="73" applyFont="1" applyFill="1" applyBorder="1" applyAlignment="1">
      <alignment horizontal="center" vertical="center"/>
    </xf>
    <xf numFmtId="4" fontId="49" fillId="28" borderId="58" xfId="39" applyNumberFormat="1" applyFont="1" applyFill="1" applyBorder="1" applyAlignment="1">
      <alignment vertical="center" wrapText="1"/>
    </xf>
    <xf numFmtId="167" fontId="49" fillId="28" borderId="58" xfId="62" applyNumberFormat="1" applyFont="1" applyFill="1" applyBorder="1" applyAlignment="1">
      <alignment horizontal="right" vertical="center" wrapText="1"/>
    </xf>
    <xf numFmtId="176" fontId="51" fillId="28" borderId="57" xfId="39" applyNumberFormat="1" applyFont="1" applyFill="1" applyBorder="1" applyAlignment="1">
      <alignment horizontal="right" vertical="center"/>
    </xf>
    <xf numFmtId="0" fontId="49" fillId="0" borderId="18" xfId="73" applyFont="1" applyBorder="1" applyAlignment="1">
      <alignment horizontal="left" vertical="center"/>
    </xf>
    <xf numFmtId="2" fontId="49" fillId="0" borderId="18" xfId="73" applyNumberFormat="1" applyFont="1" applyBorder="1" applyAlignment="1">
      <alignment horizontal="center" vertical="center"/>
    </xf>
    <xf numFmtId="176" fontId="51" fillId="0" borderId="18" xfId="39" applyNumberFormat="1" applyFont="1" applyBorder="1" applyAlignment="1">
      <alignment horizontal="right" vertical="center"/>
    </xf>
    <xf numFmtId="2" fontId="51" fillId="0" borderId="18" xfId="73" applyNumberFormat="1" applyFont="1" applyBorder="1" applyAlignment="1">
      <alignment horizontal="center" vertical="center"/>
    </xf>
    <xf numFmtId="0" fontId="51" fillId="0" borderId="18" xfId="73" applyFont="1" applyBorder="1" applyAlignment="1">
      <alignment horizontal="left" vertical="center"/>
    </xf>
    <xf numFmtId="0" fontId="49" fillId="0" borderId="19" xfId="73" applyFont="1" applyBorder="1" applyAlignment="1">
      <alignment horizontal="left" vertical="center"/>
    </xf>
    <xf numFmtId="0" fontId="49" fillId="28" borderId="0" xfId="73" applyFont="1" applyFill="1" applyBorder="1" applyAlignment="1">
      <alignment horizontal="left" vertical="center"/>
    </xf>
    <xf numFmtId="167" fontId="49" fillId="28" borderId="0" xfId="62" applyNumberFormat="1" applyFont="1" applyFill="1" applyBorder="1" applyAlignment="1">
      <alignment horizontal="right" vertical="center" wrapText="1"/>
    </xf>
    <xf numFmtId="176" fontId="51" fillId="28" borderId="0" xfId="39" applyNumberFormat="1" applyFont="1" applyFill="1" applyBorder="1" applyAlignment="1">
      <alignment horizontal="right" vertical="center"/>
    </xf>
    <xf numFmtId="0" fontId="51" fillId="0" borderId="18" xfId="126" applyFont="1" applyBorder="1" applyAlignment="1">
      <alignment horizontal="center" vertical="center"/>
    </xf>
    <xf numFmtId="0" fontId="51" fillId="25" borderId="18" xfId="73" applyFont="1" applyFill="1" applyBorder="1" applyAlignment="1">
      <alignment vertical="center"/>
    </xf>
    <xf numFmtId="0" fontId="51" fillId="25" borderId="18" xfId="73" applyFont="1" applyFill="1" applyBorder="1" applyAlignment="1">
      <alignment horizontal="center" vertical="center"/>
    </xf>
    <xf numFmtId="0" fontId="49" fillId="25" borderId="18" xfId="73" applyFont="1" applyFill="1" applyBorder="1" applyAlignment="1">
      <alignment vertical="center"/>
    </xf>
    <xf numFmtId="0" fontId="49" fillId="25" borderId="18" xfId="73" applyFont="1" applyFill="1" applyBorder="1" applyAlignment="1">
      <alignment horizontal="center" vertical="center"/>
    </xf>
    <xf numFmtId="2" fontId="49" fillId="25" borderId="18" xfId="73" applyNumberFormat="1" applyFont="1" applyFill="1" applyBorder="1" applyAlignment="1">
      <alignment horizontal="center" vertical="center"/>
    </xf>
    <xf numFmtId="2" fontId="49" fillId="0" borderId="18" xfId="39" applyNumberFormat="1" applyFont="1" applyBorder="1" applyAlignment="1">
      <alignment horizontal="center" vertical="center" wrapText="1"/>
    </xf>
    <xf numFmtId="4" fontId="59" fillId="28" borderId="0" xfId="39" applyNumberFormat="1" applyFont="1" applyFill="1" applyBorder="1" applyAlignment="1">
      <alignment vertical="center" wrapText="1"/>
    </xf>
    <xf numFmtId="0" fontId="59" fillId="28" borderId="11" xfId="73" applyFont="1" applyFill="1" applyBorder="1" applyAlignment="1">
      <alignment horizontal="left" vertical="center"/>
    </xf>
    <xf numFmtId="2" fontId="59" fillId="28" borderId="0" xfId="73" applyNumberFormat="1" applyFont="1" applyFill="1" applyBorder="1" applyAlignment="1">
      <alignment horizontal="center" vertical="center"/>
    </xf>
    <xf numFmtId="0" fontId="59" fillId="28" borderId="0" xfId="73" applyFont="1" applyFill="1" applyBorder="1" applyAlignment="1">
      <alignment horizontal="left" vertical="center" wrapText="1"/>
    </xf>
    <xf numFmtId="0" fontId="59" fillId="28" borderId="0" xfId="73" applyFont="1" applyFill="1" applyBorder="1" applyAlignment="1">
      <alignment horizontal="center" vertical="center"/>
    </xf>
    <xf numFmtId="167" fontId="59" fillId="28" borderId="45" xfId="62" applyNumberFormat="1" applyFont="1" applyFill="1" applyBorder="1" applyAlignment="1">
      <alignment horizontal="right" vertical="center" wrapText="1"/>
    </xf>
    <xf numFmtId="176" fontId="53" fillId="28" borderId="12" xfId="39" applyNumberFormat="1" applyFont="1" applyFill="1" applyBorder="1" applyAlignment="1">
      <alignment horizontal="right" vertical="center"/>
    </xf>
    <xf numFmtId="0" fontId="51" fillId="24" borderId="13" xfId="73" applyFont="1" applyFill="1" applyBorder="1" applyAlignment="1">
      <alignment horizontal="right" vertical="center"/>
    </xf>
    <xf numFmtId="0" fontId="51" fillId="24" borderId="14" xfId="73" applyFont="1" applyFill="1" applyBorder="1" applyAlignment="1">
      <alignment horizontal="right" vertical="center"/>
    </xf>
    <xf numFmtId="0" fontId="51" fillId="24" borderId="24" xfId="73" applyFont="1" applyFill="1" applyBorder="1" applyAlignment="1">
      <alignment horizontal="right" vertical="center"/>
    </xf>
    <xf numFmtId="187" fontId="51" fillId="24" borderId="15" xfId="73" applyNumberFormat="1" applyFont="1" applyFill="1" applyBorder="1" applyAlignment="1">
      <alignment vertical="center"/>
    </xf>
    <xf numFmtId="0" fontId="59" fillId="25" borderId="18" xfId="73" applyFont="1" applyFill="1" applyBorder="1" applyAlignment="1">
      <alignment horizontal="left" vertical="center"/>
    </xf>
    <xf numFmtId="176" fontId="53" fillId="25" borderId="18" xfId="39" applyNumberFormat="1" applyFont="1" applyFill="1" applyBorder="1" applyAlignment="1">
      <alignment horizontal="right" vertical="center"/>
    </xf>
    <xf numFmtId="2" fontId="60" fillId="25" borderId="18" xfId="73" applyNumberFormat="1" applyFont="1" applyFill="1" applyBorder="1" applyAlignment="1">
      <alignment horizontal="center" vertical="center"/>
    </xf>
    <xf numFmtId="0" fontId="60" fillId="25" borderId="18" xfId="73" applyFont="1" applyFill="1" applyBorder="1" applyAlignment="1">
      <alignment horizontal="left" vertical="center" wrapText="1"/>
    </xf>
    <xf numFmtId="0" fontId="60" fillId="25" borderId="18" xfId="73" applyFont="1" applyFill="1" applyBorder="1" applyAlignment="1">
      <alignment horizontal="center" vertical="center"/>
    </xf>
    <xf numFmtId="4" fontId="60" fillId="25" borderId="18" xfId="39" applyNumberFormat="1" applyFont="1" applyFill="1" applyBorder="1" applyAlignment="1">
      <alignment vertical="center" wrapText="1"/>
    </xf>
    <xf numFmtId="167" fontId="60" fillId="25" borderId="18" xfId="62" applyNumberFormat="1" applyFont="1" applyFill="1" applyBorder="1" applyAlignment="1">
      <alignment horizontal="right" vertical="center" wrapText="1"/>
    </xf>
    <xf numFmtId="2" fontId="60" fillId="0" borderId="18" xfId="73" applyNumberFormat="1" applyFont="1" applyBorder="1" applyAlignment="1">
      <alignment horizontal="center" vertical="center"/>
    </xf>
    <xf numFmtId="0" fontId="60" fillId="0" borderId="18" xfId="73" applyFont="1" applyBorder="1" applyAlignment="1">
      <alignment horizontal="left" vertical="center" wrapText="1"/>
    </xf>
    <xf numFmtId="0" fontId="60" fillId="0" borderId="18" xfId="73" applyFont="1" applyBorder="1" applyAlignment="1">
      <alignment horizontal="center" vertical="center"/>
    </xf>
    <xf numFmtId="4" fontId="60" fillId="0" borderId="18" xfId="39" applyNumberFormat="1" applyFont="1" applyBorder="1" applyAlignment="1">
      <alignment vertical="center" wrapText="1"/>
    </xf>
    <xf numFmtId="167" fontId="60" fillId="0" borderId="18" xfId="62" applyNumberFormat="1" applyFont="1" applyBorder="1" applyAlignment="1">
      <alignment horizontal="right" vertical="center" wrapText="1"/>
    </xf>
    <xf numFmtId="2" fontId="61" fillId="25" borderId="18" xfId="73" applyNumberFormat="1" applyFont="1" applyFill="1" applyBorder="1" applyAlignment="1">
      <alignment horizontal="center" vertical="center"/>
    </xf>
    <xf numFmtId="0" fontId="61" fillId="25" borderId="18" xfId="73" applyFont="1" applyFill="1" applyBorder="1" applyAlignment="1">
      <alignment horizontal="left" vertical="center" wrapText="1"/>
    </xf>
    <xf numFmtId="4" fontId="60" fillId="25" borderId="18" xfId="39" applyNumberFormat="1" applyFont="1" applyFill="1" applyBorder="1" applyAlignment="1">
      <alignment horizontal="center" vertical="center" wrapText="1"/>
    </xf>
    <xf numFmtId="4" fontId="60" fillId="0" borderId="18" xfId="39" applyNumberFormat="1" applyFont="1" applyBorder="1" applyAlignment="1">
      <alignment horizontal="center" vertical="center" wrapText="1"/>
    </xf>
    <xf numFmtId="4" fontId="60" fillId="0" borderId="76" xfId="39" applyNumberFormat="1" applyFont="1" applyBorder="1" applyAlignment="1">
      <alignment vertical="center" wrapText="1"/>
    </xf>
    <xf numFmtId="167" fontId="60" fillId="0" borderId="76" xfId="62" applyNumberFormat="1" applyFont="1" applyBorder="1" applyAlignment="1">
      <alignment horizontal="right" vertical="center" wrapText="1"/>
    </xf>
    <xf numFmtId="176" fontId="51" fillId="0" borderId="76" xfId="39" applyNumberFormat="1" applyFont="1" applyBorder="1" applyAlignment="1">
      <alignment horizontal="right" vertical="center"/>
    </xf>
    <xf numFmtId="0" fontId="49" fillId="0" borderId="25" xfId="73" applyFont="1" applyBorder="1" applyAlignment="1">
      <alignment horizontal="left" vertical="center"/>
    </xf>
    <xf numFmtId="4" fontId="60" fillId="0" borderId="25" xfId="39" applyNumberFormat="1" applyFont="1" applyBorder="1" applyAlignment="1">
      <alignment vertical="center" wrapText="1"/>
    </xf>
    <xf numFmtId="167" fontId="60" fillId="0" borderId="25" xfId="62" applyNumberFormat="1" applyFont="1" applyBorder="1" applyAlignment="1">
      <alignment horizontal="right" vertical="center" wrapText="1"/>
    </xf>
    <xf numFmtId="176" fontId="51" fillId="0" borderId="25" xfId="39" applyNumberFormat="1" applyFont="1" applyBorder="1" applyAlignment="1">
      <alignment horizontal="right" vertical="center"/>
    </xf>
    <xf numFmtId="0" fontId="51" fillId="0" borderId="25" xfId="73" applyFont="1" applyBorder="1" applyAlignment="1">
      <alignment horizontal="left" vertical="center"/>
    </xf>
    <xf numFmtId="4" fontId="60" fillId="0" borderId="25" xfId="39" applyNumberFormat="1" applyFont="1" applyBorder="1" applyAlignment="1">
      <alignment horizontal="center" vertical="center" wrapText="1"/>
    </xf>
    <xf numFmtId="4" fontId="60" fillId="0" borderId="49" xfId="39" applyNumberFormat="1" applyFont="1" applyBorder="1" applyAlignment="1">
      <alignment vertical="center" wrapText="1"/>
    </xf>
    <xf numFmtId="167" fontId="60" fillId="0" borderId="49" xfId="62" applyNumberFormat="1" applyFont="1" applyBorder="1" applyAlignment="1">
      <alignment horizontal="right" vertical="center" wrapText="1"/>
    </xf>
    <xf numFmtId="176" fontId="51" fillId="0" borderId="49" xfId="39" applyNumberFormat="1" applyFont="1" applyBorder="1" applyAlignment="1">
      <alignment horizontal="right" vertical="center"/>
    </xf>
    <xf numFmtId="0" fontId="49" fillId="0" borderId="25" xfId="73" applyFont="1" applyBorder="1" applyAlignment="1">
      <alignment horizontal="left" vertical="center" wrapText="1"/>
    </xf>
    <xf numFmtId="0" fontId="49" fillId="0" borderId="18" xfId="73" applyFont="1" applyFill="1" applyBorder="1" applyAlignment="1">
      <alignment horizontal="left" vertical="center"/>
    </xf>
    <xf numFmtId="167" fontId="60" fillId="0" borderId="18" xfId="62" applyNumberFormat="1" applyFont="1" applyFill="1" applyBorder="1" applyAlignment="1">
      <alignment horizontal="right" vertical="center" wrapText="1"/>
    </xf>
    <xf numFmtId="0" fontId="49" fillId="28" borderId="59" xfId="73" applyFont="1" applyFill="1" applyBorder="1" applyAlignment="1">
      <alignment horizontal="center" vertical="center"/>
    </xf>
    <xf numFmtId="0" fontId="49" fillId="28" borderId="58" xfId="73" applyFont="1" applyFill="1" applyBorder="1" applyAlignment="1">
      <alignment horizontal="center" vertical="center"/>
    </xf>
    <xf numFmtId="0" fontId="49" fillId="28" borderId="57" xfId="73" applyFont="1" applyFill="1" applyBorder="1" applyAlignment="1">
      <alignment horizontal="center" vertical="center"/>
    </xf>
    <xf numFmtId="0" fontId="49" fillId="0" borderId="18" xfId="73" applyFont="1" applyFill="1" applyBorder="1" applyAlignment="1">
      <alignment horizontal="center" vertical="center"/>
    </xf>
    <xf numFmtId="0" fontId="51" fillId="0" borderId="18" xfId="73" applyFont="1" applyFill="1" applyBorder="1" applyAlignment="1">
      <alignment horizontal="left" vertical="center"/>
    </xf>
    <xf numFmtId="0" fontId="49" fillId="0" borderId="76" xfId="73" applyFont="1" applyFill="1" applyBorder="1" applyAlignment="1">
      <alignment horizontal="center" vertical="center"/>
    </xf>
    <xf numFmtId="0" fontId="49" fillId="0" borderId="25" xfId="73" applyFont="1" applyFill="1" applyBorder="1" applyAlignment="1">
      <alignment horizontal="center" vertical="center"/>
    </xf>
    <xf numFmtId="0" fontId="60" fillId="28" borderId="41" xfId="73" applyFont="1" applyFill="1" applyBorder="1" applyAlignment="1">
      <alignment horizontal="center" vertical="center"/>
    </xf>
    <xf numFmtId="0" fontId="60" fillId="28" borderId="43" xfId="73" applyFont="1" applyFill="1" applyBorder="1" applyAlignment="1">
      <alignment horizontal="center" vertical="center"/>
    </xf>
    <xf numFmtId="0" fontId="60" fillId="28" borderId="44" xfId="73" applyFont="1" applyFill="1" applyBorder="1" applyAlignment="1">
      <alignment horizontal="center" vertical="center"/>
    </xf>
    <xf numFmtId="4" fontId="60" fillId="0" borderId="18" xfId="39" applyNumberFormat="1" applyFont="1" applyFill="1" applyBorder="1" applyAlignment="1">
      <alignment horizontal="center" vertical="center" wrapText="1"/>
    </xf>
    <xf numFmtId="0" fontId="49" fillId="0" borderId="18" xfId="73" applyFont="1" applyFill="1" applyBorder="1" applyAlignment="1">
      <alignment horizontal="left" vertical="center" wrapText="1"/>
    </xf>
    <xf numFmtId="4" fontId="60" fillId="0" borderId="76" xfId="39" applyNumberFormat="1" applyFont="1" applyFill="1" applyBorder="1" applyAlignment="1">
      <alignment vertical="center" wrapText="1"/>
    </xf>
    <xf numFmtId="167" fontId="60" fillId="0" borderId="76" xfId="62" applyNumberFormat="1" applyFont="1" applyFill="1" applyBorder="1" applyAlignment="1">
      <alignment horizontal="right" vertical="center" wrapText="1"/>
    </xf>
    <xf numFmtId="176" fontId="51" fillId="0" borderId="76" xfId="39" applyNumberFormat="1" applyFont="1" applyFill="1" applyBorder="1" applyAlignment="1">
      <alignment horizontal="right" vertical="center"/>
    </xf>
    <xf numFmtId="0" fontId="49" fillId="25" borderId="18" xfId="73" applyFont="1" applyFill="1" applyBorder="1" applyAlignment="1">
      <alignment horizontal="left" vertical="center"/>
    </xf>
    <xf numFmtId="176" fontId="51" fillId="25" borderId="18" xfId="39" applyNumberFormat="1" applyFont="1" applyFill="1" applyBorder="1" applyAlignment="1">
      <alignment horizontal="right" vertical="center"/>
    </xf>
    <xf numFmtId="0" fontId="49" fillId="25" borderId="18" xfId="73" applyFont="1" applyFill="1" applyBorder="1" applyAlignment="1">
      <alignment horizontal="center" vertical="center" wrapText="1"/>
    </xf>
    <xf numFmtId="0" fontId="49" fillId="25" borderId="18" xfId="73" applyFont="1" applyFill="1" applyBorder="1" applyAlignment="1">
      <alignment horizontal="left" vertical="center" wrapText="1"/>
    </xf>
    <xf numFmtId="0" fontId="51" fillId="25" borderId="18" xfId="73" applyFont="1" applyFill="1" applyBorder="1" applyAlignment="1">
      <alignment horizontal="left" vertical="center" wrapText="1"/>
    </xf>
    <xf numFmtId="0" fontId="49" fillId="25" borderId="76" xfId="73" applyFont="1" applyFill="1" applyBorder="1" applyAlignment="1">
      <alignment horizontal="center" vertical="center"/>
    </xf>
    <xf numFmtId="0" fontId="49" fillId="25" borderId="25" xfId="73" applyFont="1" applyFill="1" applyBorder="1" applyAlignment="1">
      <alignment horizontal="center" vertical="center"/>
    </xf>
    <xf numFmtId="0" fontId="49" fillId="25" borderId="25" xfId="73" applyFont="1" applyFill="1" applyBorder="1" applyAlignment="1">
      <alignment horizontal="center" vertical="center" wrapText="1"/>
    </xf>
    <xf numFmtId="0" fontId="32" fillId="0" borderId="0" xfId="89" applyFont="1" applyAlignment="1">
      <alignment horizontal="left"/>
    </xf>
    <xf numFmtId="0" fontId="32" fillId="0" borderId="80" xfId="89" applyFont="1" applyBorder="1" applyAlignment="1">
      <alignment horizontal="left"/>
    </xf>
    <xf numFmtId="0" fontId="51" fillId="25" borderId="32" xfId="73" applyFont="1" applyFill="1" applyBorder="1" applyAlignment="1">
      <alignment horizontal="left" vertical="center" wrapText="1"/>
    </xf>
    <xf numFmtId="0" fontId="51" fillId="25" borderId="48" xfId="73" applyFont="1" applyFill="1" applyBorder="1" applyAlignment="1">
      <alignment horizontal="left" vertical="center" wrapText="1"/>
    </xf>
    <xf numFmtId="0" fontId="51" fillId="24" borderId="43" xfId="73" applyFont="1" applyFill="1" applyBorder="1" applyAlignment="1">
      <alignment horizontal="left" vertical="center"/>
    </xf>
    <xf numFmtId="0" fontId="49" fillId="0" borderId="14" xfId="89" applyFont="1" applyBorder="1" applyAlignment="1">
      <alignment horizontal="left"/>
    </xf>
    <xf numFmtId="0" fontId="51" fillId="24" borderId="0" xfId="73" applyFont="1" applyFill="1" applyBorder="1" applyAlignment="1">
      <alignment horizontal="left" vertical="center"/>
    </xf>
    <xf numFmtId="0" fontId="51" fillId="25" borderId="18" xfId="73" applyFont="1" applyFill="1" applyBorder="1" applyAlignment="1">
      <alignment horizontal="left" vertical="center"/>
    </xf>
    <xf numFmtId="49" fontId="51" fillId="0" borderId="0" xfId="131" applyNumberFormat="1" applyFont="1" applyAlignment="1">
      <alignment horizontal="left" vertical="center"/>
    </xf>
    <xf numFmtId="0" fontId="49" fillId="0" borderId="64" xfId="0" applyFont="1" applyBorder="1" applyAlignment="1">
      <alignment horizontal="left" vertical="center" wrapText="1"/>
    </xf>
    <xf numFmtId="0" fontId="49" fillId="0" borderId="45" xfId="0" applyFont="1" applyBorder="1" applyAlignment="1">
      <alignment horizontal="left" vertical="center" wrapText="1"/>
    </xf>
    <xf numFmtId="0" fontId="49" fillId="0" borderId="24" xfId="0" applyFont="1" applyBorder="1" applyAlignment="1">
      <alignment horizontal="left" vertical="center" wrapText="1"/>
    </xf>
    <xf numFmtId="0" fontId="49" fillId="25" borderId="0" xfId="130" applyFont="1" applyFill="1" applyAlignment="1">
      <alignment horizontal="left" vertical="center" wrapText="1"/>
    </xf>
    <xf numFmtId="0" fontId="51" fillId="25" borderId="54" xfId="130" applyFont="1" applyFill="1" applyBorder="1" applyAlignment="1">
      <alignment horizontal="left" vertical="center" wrapText="1"/>
    </xf>
    <xf numFmtId="185" fontId="32" fillId="0" borderId="82" xfId="34" applyNumberFormat="1" applyFont="1" applyBorder="1" applyAlignment="1">
      <alignment horizontal="left"/>
    </xf>
    <xf numFmtId="0" fontId="29" fillId="0" borderId="0" xfId="89" applyFont="1" applyAlignment="1">
      <alignment horizontal="left"/>
    </xf>
    <xf numFmtId="0" fontId="51" fillId="25" borderId="25" xfId="73" applyFont="1" applyFill="1" applyBorder="1" applyAlignment="1">
      <alignment horizontal="left" vertical="center"/>
    </xf>
    <xf numFmtId="0" fontId="51" fillId="25" borderId="25" xfId="73" applyFont="1" applyFill="1" applyBorder="1" applyAlignment="1">
      <alignment horizontal="center" vertical="center"/>
    </xf>
    <xf numFmtId="0" fontId="32" fillId="25" borderId="36" xfId="89" applyFont="1" applyFill="1" applyBorder="1"/>
    <xf numFmtId="2" fontId="51" fillId="25" borderId="18" xfId="73" applyNumberFormat="1" applyFont="1" applyFill="1" applyBorder="1" applyAlignment="1">
      <alignment horizontal="center" vertical="center"/>
    </xf>
    <xf numFmtId="0" fontId="51" fillId="0" borderId="18" xfId="128" applyFont="1" applyBorder="1" applyAlignment="1">
      <alignment horizontal="right" vertical="center"/>
    </xf>
    <xf numFmtId="0" fontId="49" fillId="0" borderId="18" xfId="128" applyFont="1" applyBorder="1" applyAlignment="1">
      <alignment vertical="center"/>
    </xf>
    <xf numFmtId="0" fontId="49" fillId="0" borderId="18" xfId="128" applyFont="1" applyBorder="1" applyAlignment="1">
      <alignment horizontal="right" vertical="center"/>
    </xf>
    <xf numFmtId="0" fontId="61" fillId="0" borderId="34" xfId="128" applyFont="1" applyBorder="1" applyAlignment="1">
      <alignment horizontal="right" vertical="center" wrapText="1"/>
    </xf>
    <xf numFmtId="0" fontId="61" fillId="0" borderId="16" xfId="128" applyFont="1" applyBorder="1" applyAlignment="1">
      <alignment horizontal="right" vertical="center" wrapText="1"/>
    </xf>
    <xf numFmtId="0" fontId="61" fillId="0" borderId="17" xfId="128" applyFont="1" applyBorder="1" applyAlignment="1">
      <alignment horizontal="right" vertical="center" wrapText="1"/>
    </xf>
    <xf numFmtId="0" fontId="61" fillId="0" borderId="21" xfId="128" applyFont="1" applyBorder="1" applyAlignment="1">
      <alignment horizontal="right" vertical="center"/>
    </xf>
    <xf numFmtId="0" fontId="61" fillId="0" borderId="22" xfId="128" applyFont="1" applyBorder="1" applyAlignment="1">
      <alignment horizontal="right" vertical="center"/>
    </xf>
    <xf numFmtId="0" fontId="61" fillId="0" borderId="23" xfId="128" applyFont="1" applyBorder="1" applyAlignment="1">
      <alignment horizontal="right" vertical="center"/>
    </xf>
    <xf numFmtId="181" fontId="51" fillId="0" borderId="22" xfId="129" applyNumberFormat="1" applyFont="1" applyBorder="1" applyAlignment="1">
      <alignment horizontal="right" vertical="center"/>
    </xf>
    <xf numFmtId="0" fontId="51" fillId="0" borderId="21" xfId="128" applyFont="1" applyBorder="1" applyAlignment="1">
      <alignment horizontal="right" vertical="center" wrapText="1"/>
    </xf>
    <xf numFmtId="0" fontId="51" fillId="0" borderId="22" xfId="128" applyFont="1" applyBorder="1" applyAlignment="1">
      <alignment horizontal="right" vertical="center" wrapText="1"/>
    </xf>
    <xf numFmtId="0" fontId="51" fillId="0" borderId="23" xfId="128" applyFont="1" applyBorder="1" applyAlignment="1">
      <alignment horizontal="right" vertical="center" wrapText="1"/>
    </xf>
    <xf numFmtId="0" fontId="51" fillId="0" borderId="27" xfId="128" applyFont="1" applyBorder="1" applyAlignment="1">
      <alignment horizontal="right" vertical="center"/>
    </xf>
    <xf numFmtId="0" fontId="51" fillId="0" borderId="31" xfId="128" applyFont="1" applyBorder="1" applyAlignment="1">
      <alignment horizontal="right" vertical="center"/>
    </xf>
    <xf numFmtId="0" fontId="51" fillId="0" borderId="28" xfId="128" applyFont="1" applyBorder="1" applyAlignment="1">
      <alignment horizontal="right" vertical="center"/>
    </xf>
    <xf numFmtId="187" fontId="51" fillId="24" borderId="18" xfId="73" applyNumberFormat="1" applyFont="1" applyFill="1" applyBorder="1" applyAlignment="1">
      <alignment vertical="center"/>
    </xf>
    <xf numFmtId="0" fontId="51" fillId="28" borderId="13" xfId="73" applyFont="1" applyFill="1" applyBorder="1" applyAlignment="1">
      <alignment horizontal="right" vertical="center"/>
    </xf>
    <xf numFmtId="0" fontId="51" fillId="28" borderId="14" xfId="73" applyFont="1" applyFill="1" applyBorder="1" applyAlignment="1">
      <alignment horizontal="right" vertical="center"/>
    </xf>
    <xf numFmtId="0" fontId="51" fillId="28" borderId="24" xfId="73" applyFont="1" applyFill="1" applyBorder="1" applyAlignment="1">
      <alignment horizontal="right" vertical="center"/>
    </xf>
    <xf numFmtId="39" fontId="51" fillId="28" borderId="0" xfId="129" applyNumberFormat="1" applyFont="1" applyFill="1" applyAlignment="1">
      <alignment vertical="center"/>
    </xf>
    <xf numFmtId="4" fontId="60" fillId="25" borderId="76" xfId="39" applyNumberFormat="1" applyFont="1" applyFill="1" applyBorder="1" applyAlignment="1">
      <alignment vertical="center" wrapText="1"/>
    </xf>
    <xf numFmtId="167" fontId="60" fillId="25" borderId="76" xfId="62" applyNumberFormat="1" applyFont="1" applyFill="1" applyBorder="1" applyAlignment="1">
      <alignment horizontal="right" vertical="center" wrapText="1"/>
    </xf>
    <xf numFmtId="187" fontId="51" fillId="24" borderId="76" xfId="73" applyNumberFormat="1" applyFont="1" applyFill="1" applyBorder="1" applyAlignment="1">
      <alignment vertical="center"/>
    </xf>
    <xf numFmtId="9" fontId="60" fillId="25" borderId="18" xfId="95" applyFont="1" applyFill="1" applyBorder="1" applyAlignment="1">
      <alignment vertical="center" wrapText="1"/>
    </xf>
    <xf numFmtId="0" fontId="51" fillId="0" borderId="19" xfId="73" applyFont="1" applyBorder="1" applyAlignment="1">
      <alignment horizontal="right" vertical="center"/>
    </xf>
    <xf numFmtId="0" fontId="51" fillId="0" borderId="23" xfId="73" applyFont="1" applyBorder="1" applyAlignment="1">
      <alignment horizontal="right" vertical="center"/>
    </xf>
    <xf numFmtId="0" fontId="51" fillId="0" borderId="19" xfId="73" applyFont="1" applyBorder="1" applyAlignment="1">
      <alignment horizontal="right" vertical="center"/>
    </xf>
    <xf numFmtId="0" fontId="51" fillId="0" borderId="23" xfId="73" applyFont="1" applyBorder="1" applyAlignment="1">
      <alignment horizontal="right" vertical="center"/>
    </xf>
    <xf numFmtId="0" fontId="51" fillId="0" borderId="22" xfId="73" applyFont="1" applyBorder="1" applyAlignment="1">
      <alignment horizontal="right" vertical="center"/>
    </xf>
    <xf numFmtId="0" fontId="51" fillId="0" borderId="65" xfId="73" applyFont="1" applyBorder="1" applyAlignment="1">
      <alignment horizontal="right" vertical="center"/>
    </xf>
    <xf numFmtId="0" fontId="51" fillId="0" borderId="54" xfId="73" applyFont="1" applyBorder="1" applyAlignment="1">
      <alignment horizontal="right" vertical="center"/>
    </xf>
    <xf numFmtId="0" fontId="51" fillId="0" borderId="64" xfId="73" applyFont="1" applyBorder="1" applyAlignment="1">
      <alignment horizontal="right" vertical="center"/>
    </xf>
    <xf numFmtId="0" fontId="51" fillId="25" borderId="25" xfId="73" applyFont="1" applyFill="1" applyBorder="1" applyAlignment="1">
      <alignment horizontal="left" vertical="center" wrapText="1"/>
    </xf>
    <xf numFmtId="167" fontId="51" fillId="0" borderId="75" xfId="62" applyNumberFormat="1" applyFont="1" applyBorder="1" applyAlignment="1">
      <alignment horizontal="right" vertical="center" wrapText="1"/>
    </xf>
    <xf numFmtId="176" fontId="49" fillId="0" borderId="18" xfId="39" applyNumberFormat="1" applyFont="1" applyBorder="1" applyAlignment="1">
      <alignment horizontal="right" vertical="center"/>
    </xf>
    <xf numFmtId="176" fontId="60" fillId="25" borderId="18" xfId="39" applyNumberFormat="1" applyFont="1" applyFill="1" applyBorder="1" applyAlignment="1">
      <alignment horizontal="right" vertical="center"/>
    </xf>
    <xf numFmtId="176" fontId="49" fillId="0" borderId="25" xfId="39" applyNumberFormat="1" applyFont="1" applyBorder="1" applyAlignment="1">
      <alignment horizontal="right" vertical="center"/>
    </xf>
    <xf numFmtId="44" fontId="49" fillId="0" borderId="18" xfId="257" applyFont="1" applyFill="1" applyBorder="1" applyAlignment="1">
      <alignment horizontal="center" vertical="center"/>
    </xf>
    <xf numFmtId="44" fontId="49" fillId="0" borderId="25" xfId="257" applyFont="1" applyFill="1" applyBorder="1" applyAlignment="1">
      <alignment horizontal="center" vertical="center"/>
    </xf>
    <xf numFmtId="44" fontId="49" fillId="25" borderId="18" xfId="257" applyFont="1" applyFill="1" applyBorder="1" applyAlignment="1">
      <alignment horizontal="center" vertical="center"/>
    </xf>
    <xf numFmtId="44" fontId="49" fillId="25" borderId="76" xfId="73" applyNumberFormat="1" applyFont="1" applyFill="1" applyBorder="1" applyAlignment="1">
      <alignment horizontal="center" vertical="center"/>
    </xf>
    <xf numFmtId="176" fontId="49" fillId="25" borderId="18" xfId="39" applyNumberFormat="1" applyFont="1" applyFill="1" applyBorder="1" applyAlignment="1">
      <alignment horizontal="right" vertical="center"/>
    </xf>
    <xf numFmtId="176" fontId="49" fillId="25" borderId="76" xfId="73" applyNumberFormat="1" applyFont="1" applyFill="1" applyBorder="1" applyAlignment="1">
      <alignment horizontal="center" vertical="center"/>
    </xf>
    <xf numFmtId="44" fontId="49" fillId="25" borderId="18" xfId="257" applyFont="1" applyFill="1" applyBorder="1" applyAlignment="1">
      <alignment vertical="center"/>
    </xf>
    <xf numFmtId="44" fontId="51" fillId="0" borderId="76" xfId="73" applyNumberFormat="1" applyFont="1" applyFill="1" applyBorder="1" applyAlignment="1">
      <alignment horizontal="center" vertical="center"/>
    </xf>
    <xf numFmtId="44" fontId="49" fillId="0" borderId="25" xfId="257" applyFont="1" applyFill="1" applyBorder="1" applyAlignment="1">
      <alignment horizontal="right" vertical="center"/>
    </xf>
    <xf numFmtId="44" fontId="49" fillId="0" borderId="18" xfId="257" applyFont="1" applyFill="1" applyBorder="1" applyAlignment="1">
      <alignment horizontal="right" vertical="center"/>
    </xf>
    <xf numFmtId="44" fontId="60" fillId="0" borderId="18" xfId="257" applyFont="1" applyFill="1" applyBorder="1" applyAlignment="1">
      <alignment horizontal="right" vertical="center" wrapText="1"/>
    </xf>
    <xf numFmtId="44" fontId="49" fillId="25" borderId="18" xfId="257" applyFont="1" applyFill="1" applyBorder="1" applyAlignment="1">
      <alignment horizontal="right" vertical="center"/>
    </xf>
    <xf numFmtId="44" fontId="51" fillId="25" borderId="76" xfId="73" applyNumberFormat="1" applyFont="1" applyFill="1" applyBorder="1" applyAlignment="1">
      <alignment horizontal="center" vertical="center"/>
    </xf>
    <xf numFmtId="44" fontId="60" fillId="25" borderId="18" xfId="257" applyFont="1" applyFill="1" applyBorder="1" applyAlignment="1">
      <alignment horizontal="right" vertical="center" wrapText="1"/>
    </xf>
    <xf numFmtId="176" fontId="51" fillId="25" borderId="76" xfId="73" applyNumberFormat="1" applyFont="1" applyFill="1" applyBorder="1" applyAlignment="1">
      <alignment horizontal="right" vertical="center"/>
    </xf>
    <xf numFmtId="9" fontId="60" fillId="0" borderId="18" xfId="128" applyNumberFormat="1" applyFont="1" applyBorder="1" applyAlignment="1">
      <alignment horizontal="center" vertical="center"/>
    </xf>
    <xf numFmtId="0" fontId="51" fillId="27" borderId="18" xfId="0" applyFont="1" applyFill="1" applyBorder="1" applyAlignment="1">
      <alignment horizontal="center" vertical="center" wrapText="1"/>
    </xf>
    <xf numFmtId="0" fontId="51" fillId="0" borderId="18" xfId="74" applyFont="1" applyBorder="1" applyAlignment="1">
      <alignment horizontal="center" vertical="center"/>
    </xf>
    <xf numFmtId="10" fontId="60" fillId="0" borderId="17" xfId="128" applyNumberFormat="1" applyFont="1" applyBorder="1" applyAlignment="1">
      <alignment horizontal="center" vertical="center"/>
    </xf>
    <xf numFmtId="10" fontId="60" fillId="0" borderId="18" xfId="128" applyNumberFormat="1" applyFont="1" applyBorder="1" applyAlignment="1">
      <alignment horizontal="center" vertical="center"/>
    </xf>
    <xf numFmtId="187" fontId="62" fillId="24" borderId="18" xfId="73" applyNumberFormat="1" applyFont="1" applyFill="1" applyBorder="1" applyAlignment="1">
      <alignment vertical="center"/>
    </xf>
    <xf numFmtId="187" fontId="63" fillId="24" borderId="44" xfId="73" applyNumberFormat="1" applyFont="1" applyFill="1" applyBorder="1" applyAlignment="1">
      <alignment vertical="center"/>
    </xf>
    <xf numFmtId="187" fontId="63" fillId="24" borderId="15" xfId="73" applyNumberFormat="1" applyFont="1" applyFill="1" applyBorder="1" applyAlignment="1">
      <alignment vertical="center"/>
    </xf>
    <xf numFmtId="206" fontId="29" fillId="0" borderId="0" xfId="89" applyNumberFormat="1" applyFont="1"/>
    <xf numFmtId="8" fontId="65" fillId="0" borderId="60" xfId="0" applyNumberFormat="1" applyFont="1" applyBorder="1" applyAlignment="1">
      <alignment horizontal="center" vertical="center" wrapText="1"/>
    </xf>
    <xf numFmtId="8" fontId="66" fillId="0" borderId="44" xfId="0" applyNumberFormat="1" applyFont="1" applyBorder="1" applyAlignment="1">
      <alignment horizontal="center" vertical="center" wrapText="1"/>
    </xf>
    <xf numFmtId="44" fontId="64" fillId="0" borderId="0" xfId="257" applyFont="1"/>
    <xf numFmtId="44" fontId="29" fillId="0" borderId="0" xfId="257" applyFont="1"/>
  </cellXfs>
  <cellStyles count="259">
    <cellStyle name="0,0_x000d__x000a_NA_x000d__x000a_" xfId="258" xr:uid="{9C42BDFA-3E02-4B2C-BF6D-D81A4853BDD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361"/>
  <sheetViews>
    <sheetView showGridLines="0" tabSelected="1" view="pageBreakPreview" zoomScale="70" zoomScaleNormal="100" zoomScaleSheetLayoutView="70" zoomScalePageLayoutView="55" workbookViewId="0">
      <selection activeCell="N352" sqref="N352"/>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4" width="22.140625" style="1" bestFit="1" customWidth="1"/>
    <col min="15" max="15" width="19.28515625" style="1" bestFit="1" customWidth="1"/>
    <col min="16" max="16384" width="11.42578125" style="1"/>
  </cols>
  <sheetData>
    <row r="1" spans="1:13" ht="17.25" thickBot="1">
      <c r="A1" s="5"/>
      <c r="B1" s="5"/>
      <c r="C1" s="5"/>
      <c r="D1" s="5"/>
      <c r="E1" s="6"/>
      <c r="F1" s="5"/>
      <c r="G1" s="5"/>
      <c r="H1" s="5"/>
      <c r="I1" s="5"/>
      <c r="J1" s="5"/>
      <c r="K1" s="5"/>
      <c r="L1" s="5"/>
      <c r="M1" s="5"/>
    </row>
    <row r="2" spans="1:13" ht="17.25" thickTop="1">
      <c r="A2" s="5"/>
      <c r="B2" s="7"/>
      <c r="C2" s="200"/>
      <c r="D2" s="200"/>
      <c r="E2" s="201"/>
      <c r="F2" s="200"/>
      <c r="G2" s="200"/>
      <c r="H2" s="200"/>
      <c r="I2" s="200"/>
      <c r="J2" s="200"/>
      <c r="K2" s="200"/>
      <c r="L2" s="8"/>
      <c r="M2" s="5"/>
    </row>
    <row r="3" spans="1:13" ht="27" customHeight="1">
      <c r="A3" s="5"/>
      <c r="B3" s="9"/>
      <c r="C3" s="208" t="s">
        <v>89</v>
      </c>
      <c r="D3" s="209"/>
      <c r="E3" s="209"/>
      <c r="F3" s="209"/>
      <c r="G3" s="5"/>
      <c r="H3" s="5"/>
      <c r="I3" s="5"/>
      <c r="J3" s="5"/>
      <c r="K3" s="5"/>
      <c r="L3" s="10"/>
      <c r="M3" s="5"/>
    </row>
    <row r="4" spans="1:13">
      <c r="A4" s="5"/>
      <c r="B4" s="9"/>
      <c r="C4" s="181" t="s">
        <v>0</v>
      </c>
      <c r="D4" s="180" t="s">
        <v>92</v>
      </c>
      <c r="E4" s="181" t="s">
        <v>1</v>
      </c>
      <c r="F4" s="182">
        <v>1</v>
      </c>
      <c r="G4" s="5"/>
      <c r="H4" s="5"/>
      <c r="I4" s="5"/>
      <c r="J4" s="5"/>
      <c r="K4" s="5"/>
      <c r="L4" s="10"/>
      <c r="M4" s="5"/>
    </row>
    <row r="5" spans="1:13">
      <c r="A5" s="5"/>
      <c r="B5" s="9"/>
      <c r="C5" s="225"/>
      <c r="D5" s="225"/>
      <c r="E5" s="225"/>
      <c r="F5" s="225"/>
      <c r="G5" s="225"/>
      <c r="H5" s="225"/>
      <c r="I5" s="225"/>
      <c r="J5" s="225"/>
      <c r="K5" s="225"/>
      <c r="L5" s="10"/>
      <c r="M5" s="5"/>
    </row>
    <row r="6" spans="1:13" ht="17.25" thickBot="1">
      <c r="A6" s="5"/>
      <c r="B6" s="9"/>
      <c r="C6" s="222" t="s">
        <v>2</v>
      </c>
      <c r="D6" s="222"/>
      <c r="E6" s="222"/>
      <c r="F6" s="222"/>
      <c r="G6" s="222"/>
      <c r="H6" s="222"/>
      <c r="I6" s="222"/>
      <c r="J6" s="222"/>
      <c r="K6" s="222"/>
      <c r="L6" s="10"/>
      <c r="M6" s="5"/>
    </row>
    <row r="7" spans="1:13" s="20" customFormat="1">
      <c r="A7" s="19"/>
      <c r="B7" s="192"/>
      <c r="C7" s="233" t="s">
        <v>79</v>
      </c>
      <c r="D7" s="234"/>
      <c r="E7" s="234"/>
      <c r="F7" s="234"/>
      <c r="G7" s="234"/>
      <c r="H7" s="234"/>
      <c r="I7" s="234"/>
      <c r="J7" s="234"/>
      <c r="K7" s="235"/>
      <c r="L7" s="21"/>
      <c r="M7" s="19"/>
    </row>
    <row r="8" spans="1:13" ht="43.5" customHeight="1">
      <c r="A8" s="5"/>
      <c r="B8" s="193"/>
      <c r="C8" s="236"/>
      <c r="D8" s="237"/>
      <c r="E8" s="237"/>
      <c r="F8" s="237"/>
      <c r="G8" s="237"/>
      <c r="H8" s="237"/>
      <c r="I8" s="237"/>
      <c r="J8" s="237"/>
      <c r="K8" s="238"/>
      <c r="L8" s="10"/>
      <c r="M8" s="5"/>
    </row>
    <row r="9" spans="1:13" ht="34.5" customHeight="1">
      <c r="A9" s="5"/>
      <c r="B9" s="193"/>
      <c r="C9" s="239" t="s">
        <v>80</v>
      </c>
      <c r="D9" s="240"/>
      <c r="E9" s="240"/>
      <c r="F9" s="240"/>
      <c r="G9" s="240"/>
      <c r="H9" s="240"/>
      <c r="I9" s="240"/>
      <c r="J9" s="240"/>
      <c r="K9" s="241"/>
      <c r="L9" s="10"/>
      <c r="M9" s="5"/>
    </row>
    <row r="10" spans="1:13" ht="30" customHeight="1" thickBot="1">
      <c r="A10" s="5"/>
      <c r="B10" s="9"/>
      <c r="C10" s="212"/>
      <c r="D10" s="213"/>
      <c r="E10" s="213"/>
      <c r="F10" s="213"/>
      <c r="G10" s="213"/>
      <c r="H10" s="213"/>
      <c r="I10" s="213"/>
      <c r="J10" s="213"/>
      <c r="K10" s="214"/>
      <c r="L10" s="10"/>
      <c r="M10" s="5"/>
    </row>
    <row r="11" spans="1:13" ht="30" customHeight="1">
      <c r="A11" s="5"/>
      <c r="B11" s="9"/>
      <c r="C11" s="230" t="s">
        <v>3</v>
      </c>
      <c r="D11" s="223" t="s">
        <v>4</v>
      </c>
      <c r="E11" s="232" t="s">
        <v>5</v>
      </c>
      <c r="F11" s="232"/>
      <c r="G11" s="230" t="s">
        <v>6</v>
      </c>
      <c r="H11" s="223" t="s">
        <v>7</v>
      </c>
      <c r="I11" s="223" t="s">
        <v>8</v>
      </c>
      <c r="J11" s="226" t="s">
        <v>9</v>
      </c>
      <c r="K11" s="228" t="s">
        <v>10</v>
      </c>
      <c r="L11" s="10"/>
      <c r="M11" s="5"/>
    </row>
    <row r="12" spans="1:13" ht="30" customHeight="1" thickBot="1">
      <c r="A12" s="5"/>
      <c r="B12" s="9"/>
      <c r="C12" s="231"/>
      <c r="D12" s="224"/>
      <c r="E12" s="129" t="s">
        <v>11</v>
      </c>
      <c r="F12" s="129" t="s">
        <v>12</v>
      </c>
      <c r="G12" s="231"/>
      <c r="H12" s="224"/>
      <c r="I12" s="224"/>
      <c r="J12" s="227"/>
      <c r="K12" s="229"/>
      <c r="L12" s="10"/>
      <c r="M12" s="5"/>
    </row>
    <row r="13" spans="1:13" ht="30" customHeight="1" thickBot="1">
      <c r="A13" s="5"/>
      <c r="B13" s="9"/>
      <c r="C13" s="130"/>
      <c r="D13" s="131"/>
      <c r="E13" s="131"/>
      <c r="F13" s="131"/>
      <c r="G13" s="478"/>
      <c r="H13" s="131"/>
      <c r="I13" s="131"/>
      <c r="J13" s="131"/>
      <c r="K13" s="132"/>
      <c r="L13" s="10"/>
      <c r="M13" s="5"/>
    </row>
    <row r="14" spans="1:13">
      <c r="A14" s="5"/>
      <c r="B14" s="9"/>
      <c r="C14" s="361"/>
      <c r="D14" s="362">
        <v>1</v>
      </c>
      <c r="E14" s="361"/>
      <c r="F14" s="361"/>
      <c r="G14" s="363" t="s">
        <v>93</v>
      </c>
      <c r="H14" s="361"/>
      <c r="I14" s="361"/>
      <c r="J14" s="361"/>
      <c r="K14" s="361"/>
      <c r="L14" s="10"/>
      <c r="M14" s="5"/>
    </row>
    <row r="15" spans="1:13">
      <c r="A15" s="5"/>
      <c r="B15" s="9"/>
      <c r="C15" s="147"/>
      <c r="D15" s="549" t="s">
        <v>102</v>
      </c>
      <c r="E15" s="134" t="s">
        <v>150</v>
      </c>
      <c r="F15" s="134"/>
      <c r="G15" s="141" t="s">
        <v>94</v>
      </c>
      <c r="H15" s="134" t="s">
        <v>99</v>
      </c>
      <c r="I15" s="357">
        <v>48</v>
      </c>
      <c r="J15" s="136">
        <v>65103.64</v>
      </c>
      <c r="K15" s="136">
        <f>ROUND(J15*I15,2)</f>
        <v>3124974.72</v>
      </c>
      <c r="L15" s="10"/>
      <c r="M15" s="5"/>
    </row>
    <row r="16" spans="1:13">
      <c r="A16" s="5"/>
      <c r="B16" s="9"/>
      <c r="C16" s="133"/>
      <c r="D16" s="549" t="s">
        <v>103</v>
      </c>
      <c r="E16" s="134" t="s">
        <v>150</v>
      </c>
      <c r="F16" s="134"/>
      <c r="G16" s="141" t="s">
        <v>95</v>
      </c>
      <c r="H16" s="134" t="s">
        <v>100</v>
      </c>
      <c r="I16" s="357">
        <v>48</v>
      </c>
      <c r="J16" s="136">
        <v>5132.6099999999997</v>
      </c>
      <c r="K16" s="136">
        <f t="shared" ref="K16:K40" si="0">ROUND(J16*I16,2)</f>
        <v>246365.28</v>
      </c>
      <c r="L16" s="10"/>
      <c r="M16" s="5"/>
    </row>
    <row r="17" spans="1:13">
      <c r="A17" s="5"/>
      <c r="B17" s="9"/>
      <c r="C17" s="133"/>
      <c r="D17" s="549" t="s">
        <v>104</v>
      </c>
      <c r="E17" s="134" t="s">
        <v>150</v>
      </c>
      <c r="F17" s="134"/>
      <c r="G17" s="141" t="s">
        <v>96</v>
      </c>
      <c r="H17" s="134" t="s">
        <v>100</v>
      </c>
      <c r="I17" s="357">
        <v>65</v>
      </c>
      <c r="J17" s="136">
        <v>6159.13</v>
      </c>
      <c r="K17" s="136">
        <f t="shared" si="0"/>
        <v>400343.45</v>
      </c>
      <c r="L17" s="10"/>
      <c r="M17" s="5"/>
    </row>
    <row r="18" spans="1:13">
      <c r="A18" s="5"/>
      <c r="B18" s="9"/>
      <c r="C18" s="133"/>
      <c r="D18" s="549" t="s">
        <v>105</v>
      </c>
      <c r="E18" s="134" t="s">
        <v>150</v>
      </c>
      <c r="F18" s="134"/>
      <c r="G18" s="141" t="s">
        <v>97</v>
      </c>
      <c r="H18" s="134" t="s">
        <v>100</v>
      </c>
      <c r="I18" s="357">
        <v>51</v>
      </c>
      <c r="J18" s="136">
        <v>13200</v>
      </c>
      <c r="K18" s="136">
        <f t="shared" si="0"/>
        <v>673200</v>
      </c>
      <c r="L18" s="10"/>
      <c r="M18" s="5"/>
    </row>
    <row r="19" spans="1:13" s="5" customFormat="1" ht="15.75">
      <c r="B19" s="9"/>
      <c r="C19" s="133"/>
      <c r="D19" s="549" t="s">
        <v>106</v>
      </c>
      <c r="E19" s="134" t="s">
        <v>150</v>
      </c>
      <c r="F19" s="134"/>
      <c r="G19" s="141" t="s">
        <v>98</v>
      </c>
      <c r="H19" s="134" t="s">
        <v>101</v>
      </c>
      <c r="I19" s="357">
        <v>40</v>
      </c>
      <c r="J19" s="136">
        <v>8554.35</v>
      </c>
      <c r="K19" s="136">
        <f t="shared" si="0"/>
        <v>342174</v>
      </c>
      <c r="L19" s="10"/>
    </row>
    <row r="20" spans="1:13">
      <c r="B20" s="16"/>
      <c r="C20" s="133"/>
      <c r="D20" s="549" t="s">
        <v>107</v>
      </c>
      <c r="E20" s="134" t="s">
        <v>150</v>
      </c>
      <c r="F20" s="134"/>
      <c r="G20" s="141" t="s">
        <v>128</v>
      </c>
      <c r="H20" s="134" t="s">
        <v>101</v>
      </c>
      <c r="I20" s="357">
        <v>3</v>
      </c>
      <c r="J20" s="136">
        <v>30795.66</v>
      </c>
      <c r="K20" s="136">
        <f t="shared" si="0"/>
        <v>92386.98</v>
      </c>
      <c r="L20" s="17"/>
    </row>
    <row r="21" spans="1:13">
      <c r="A21" s="5"/>
      <c r="B21" s="9"/>
      <c r="C21" s="133"/>
      <c r="D21" s="549" t="s">
        <v>108</v>
      </c>
      <c r="E21" s="134" t="s">
        <v>150</v>
      </c>
      <c r="F21" s="134"/>
      <c r="G21" s="141" t="s">
        <v>129</v>
      </c>
      <c r="H21" s="134" t="s">
        <v>101</v>
      </c>
      <c r="I21" s="357">
        <v>2</v>
      </c>
      <c r="J21" s="136">
        <v>30795.66</v>
      </c>
      <c r="K21" s="136">
        <f t="shared" si="0"/>
        <v>61591.32</v>
      </c>
      <c r="L21" s="10"/>
      <c r="M21" s="5"/>
    </row>
    <row r="22" spans="1:13">
      <c r="A22" s="5"/>
      <c r="B22" s="9"/>
      <c r="C22" s="133"/>
      <c r="D22" s="549" t="s">
        <v>109</v>
      </c>
      <c r="E22" s="134" t="s">
        <v>150</v>
      </c>
      <c r="F22" s="134"/>
      <c r="G22" s="141" t="s">
        <v>130</v>
      </c>
      <c r="H22" s="134" t="s">
        <v>101</v>
      </c>
      <c r="I22" s="357">
        <v>5</v>
      </c>
      <c r="J22" s="136">
        <v>7870</v>
      </c>
      <c r="K22" s="136">
        <f t="shared" si="0"/>
        <v>39350</v>
      </c>
      <c r="L22" s="10"/>
      <c r="M22" s="5"/>
    </row>
    <row r="23" spans="1:13">
      <c r="A23" s="5"/>
      <c r="B23" s="9"/>
      <c r="C23" s="133"/>
      <c r="D23" s="549" t="s">
        <v>110</v>
      </c>
      <c r="E23" s="134" t="s">
        <v>150</v>
      </c>
      <c r="F23" s="134"/>
      <c r="G23" s="141" t="s">
        <v>131</v>
      </c>
      <c r="H23" s="134" t="s">
        <v>101</v>
      </c>
      <c r="I23" s="357">
        <v>3</v>
      </c>
      <c r="J23" s="136">
        <v>4790.4399999999996</v>
      </c>
      <c r="K23" s="136">
        <f t="shared" si="0"/>
        <v>14371.32</v>
      </c>
      <c r="L23" s="10"/>
      <c r="M23" s="5"/>
    </row>
    <row r="24" spans="1:13">
      <c r="A24" s="5"/>
      <c r="B24" s="9"/>
      <c r="C24" s="133"/>
      <c r="D24" s="549" t="s">
        <v>111</v>
      </c>
      <c r="E24" s="134" t="s">
        <v>150</v>
      </c>
      <c r="F24" s="134"/>
      <c r="G24" s="141" t="s">
        <v>132</v>
      </c>
      <c r="H24" s="134" t="s">
        <v>99</v>
      </c>
      <c r="I24" s="357">
        <v>24</v>
      </c>
      <c r="J24" s="136">
        <v>10265.219999999999</v>
      </c>
      <c r="K24" s="136">
        <f t="shared" si="0"/>
        <v>246365.28</v>
      </c>
      <c r="L24" s="10"/>
      <c r="M24" s="5"/>
    </row>
    <row r="25" spans="1:13">
      <c r="A25" s="5"/>
      <c r="B25" s="9"/>
      <c r="C25" s="133"/>
      <c r="D25" s="549" t="s">
        <v>112</v>
      </c>
      <c r="E25" s="134" t="s">
        <v>150</v>
      </c>
      <c r="F25" s="134"/>
      <c r="G25" s="141" t="s">
        <v>133</v>
      </c>
      <c r="H25" s="134" t="s">
        <v>101</v>
      </c>
      <c r="I25" s="357">
        <v>12</v>
      </c>
      <c r="J25" s="136">
        <v>18477.400000000001</v>
      </c>
      <c r="K25" s="136">
        <f t="shared" si="0"/>
        <v>221728.8</v>
      </c>
      <c r="L25" s="10"/>
      <c r="M25" s="5"/>
    </row>
    <row r="26" spans="1:13" s="5" customFormat="1" ht="15.75">
      <c r="B26" s="9"/>
      <c r="C26" s="133"/>
      <c r="D26" s="549" t="s">
        <v>113</v>
      </c>
      <c r="E26" s="134" t="s">
        <v>150</v>
      </c>
      <c r="F26" s="134"/>
      <c r="G26" s="141" t="s">
        <v>134</v>
      </c>
      <c r="H26" s="134" t="s">
        <v>99</v>
      </c>
      <c r="I26" s="357">
        <v>356</v>
      </c>
      <c r="J26" s="136">
        <v>8212.18</v>
      </c>
      <c r="K26" s="136">
        <f t="shared" si="0"/>
        <v>2923536.08</v>
      </c>
      <c r="L26" s="10"/>
    </row>
    <row r="27" spans="1:13">
      <c r="A27" s="5"/>
      <c r="B27" s="9"/>
      <c r="C27" s="133"/>
      <c r="D27" s="549" t="s">
        <v>114</v>
      </c>
      <c r="E27" s="134" t="s">
        <v>150</v>
      </c>
      <c r="F27" s="134"/>
      <c r="G27" s="141" t="s">
        <v>135</v>
      </c>
      <c r="H27" s="134" t="s">
        <v>99</v>
      </c>
      <c r="I27" s="357">
        <v>165</v>
      </c>
      <c r="J27" s="136">
        <v>18819.57</v>
      </c>
      <c r="K27" s="136">
        <f t="shared" si="0"/>
        <v>3105229.05</v>
      </c>
      <c r="L27" s="10"/>
      <c r="M27" s="5"/>
    </row>
    <row r="28" spans="1:13" s="5" customFormat="1" ht="15.75">
      <c r="B28" s="9"/>
      <c r="C28" s="133"/>
      <c r="D28" s="549" t="s">
        <v>115</v>
      </c>
      <c r="E28" s="134" t="s">
        <v>150</v>
      </c>
      <c r="F28" s="134"/>
      <c r="G28" s="141" t="s">
        <v>136</v>
      </c>
      <c r="H28" s="134" t="s">
        <v>100</v>
      </c>
      <c r="I28" s="357">
        <v>209.81</v>
      </c>
      <c r="J28" s="136">
        <v>6159.13</v>
      </c>
      <c r="K28" s="136">
        <f t="shared" si="0"/>
        <v>1292247.07</v>
      </c>
      <c r="L28" s="10"/>
    </row>
    <row r="29" spans="1:13">
      <c r="A29" s="5"/>
      <c r="B29" s="9"/>
      <c r="C29" s="133"/>
      <c r="D29" s="549" t="s">
        <v>116</v>
      </c>
      <c r="E29" s="134" t="s">
        <v>150</v>
      </c>
      <c r="F29" s="134"/>
      <c r="G29" s="141" t="s">
        <v>137</v>
      </c>
      <c r="H29" s="134" t="s">
        <v>99</v>
      </c>
      <c r="I29" s="357">
        <v>325.3</v>
      </c>
      <c r="J29" s="136">
        <v>15740</v>
      </c>
      <c r="K29" s="136">
        <f t="shared" si="0"/>
        <v>5120222</v>
      </c>
      <c r="L29" s="10"/>
      <c r="M29" s="5"/>
    </row>
    <row r="30" spans="1:13">
      <c r="A30" s="5"/>
      <c r="B30" s="9"/>
      <c r="C30" s="133"/>
      <c r="D30" s="549" t="s">
        <v>117</v>
      </c>
      <c r="E30" s="134" t="s">
        <v>150</v>
      </c>
      <c r="F30" s="134"/>
      <c r="G30" s="141" t="s">
        <v>138</v>
      </c>
      <c r="H30" s="134" t="s">
        <v>99</v>
      </c>
      <c r="I30" s="357">
        <v>79.239999999999995</v>
      </c>
      <c r="J30" s="136">
        <v>15740</v>
      </c>
      <c r="K30" s="136">
        <f t="shared" si="0"/>
        <v>1247237.6000000001</v>
      </c>
      <c r="L30" s="10"/>
      <c r="M30" s="5"/>
    </row>
    <row r="31" spans="1:13">
      <c r="A31" s="5"/>
      <c r="B31" s="9"/>
      <c r="C31" s="133"/>
      <c r="D31" s="549" t="s">
        <v>118</v>
      </c>
      <c r="E31" s="134" t="s">
        <v>150</v>
      </c>
      <c r="F31" s="134"/>
      <c r="G31" s="141" t="s">
        <v>139</v>
      </c>
      <c r="H31" s="134" t="s">
        <v>100</v>
      </c>
      <c r="I31" s="357">
        <v>93</v>
      </c>
      <c r="J31" s="136">
        <v>8896.52</v>
      </c>
      <c r="K31" s="136">
        <f t="shared" si="0"/>
        <v>827376.36</v>
      </c>
      <c r="L31" s="10"/>
      <c r="M31" s="5"/>
    </row>
    <row r="32" spans="1:13">
      <c r="A32" s="5"/>
      <c r="B32" s="9"/>
      <c r="C32" s="133"/>
      <c r="D32" s="549" t="s">
        <v>119</v>
      </c>
      <c r="E32" s="134" t="s">
        <v>150</v>
      </c>
      <c r="F32" s="134"/>
      <c r="G32" s="141" t="s">
        <v>140</v>
      </c>
      <c r="H32" s="134" t="s">
        <v>100</v>
      </c>
      <c r="I32" s="357">
        <v>58</v>
      </c>
      <c r="J32" s="136">
        <v>8896.52</v>
      </c>
      <c r="K32" s="136">
        <f t="shared" si="0"/>
        <v>515998.16</v>
      </c>
      <c r="L32" s="10"/>
      <c r="M32" s="5"/>
    </row>
    <row r="33" spans="1:13">
      <c r="A33" s="5"/>
      <c r="B33" s="9"/>
      <c r="C33" s="133"/>
      <c r="D33" s="549" t="s">
        <v>120</v>
      </c>
      <c r="E33" s="134" t="s">
        <v>150</v>
      </c>
      <c r="F33" s="134"/>
      <c r="G33" s="141" t="s">
        <v>141</v>
      </c>
      <c r="H33" s="134" t="s">
        <v>100</v>
      </c>
      <c r="I33" s="357">
        <v>45</v>
      </c>
      <c r="J33" s="136">
        <v>8896.52</v>
      </c>
      <c r="K33" s="136">
        <f t="shared" si="0"/>
        <v>400343.4</v>
      </c>
      <c r="L33" s="10"/>
      <c r="M33" s="5"/>
    </row>
    <row r="34" spans="1:13">
      <c r="A34" s="5"/>
      <c r="B34" s="9"/>
      <c r="C34" s="133"/>
      <c r="D34" s="549" t="s">
        <v>121</v>
      </c>
      <c r="E34" s="134" t="s">
        <v>150</v>
      </c>
      <c r="F34" s="134"/>
      <c r="G34" s="141" t="s">
        <v>142</v>
      </c>
      <c r="H34" s="134" t="s">
        <v>149</v>
      </c>
      <c r="I34" s="357">
        <v>48</v>
      </c>
      <c r="J34" s="136">
        <v>35797.83</v>
      </c>
      <c r="K34" s="136">
        <f t="shared" si="0"/>
        <v>1718295.84</v>
      </c>
      <c r="L34" s="10"/>
      <c r="M34" s="5"/>
    </row>
    <row r="35" spans="1:13">
      <c r="A35" s="5"/>
      <c r="B35" s="9"/>
      <c r="C35" s="133"/>
      <c r="D35" s="549" t="s">
        <v>122</v>
      </c>
      <c r="E35" s="134" t="s">
        <v>150</v>
      </c>
      <c r="F35" s="134"/>
      <c r="G35" s="141" t="s">
        <v>143</v>
      </c>
      <c r="H35" s="134" t="s">
        <v>101</v>
      </c>
      <c r="I35" s="357">
        <v>2</v>
      </c>
      <c r="J35" s="136">
        <v>227865.78</v>
      </c>
      <c r="K35" s="136">
        <f t="shared" si="0"/>
        <v>455731.56</v>
      </c>
      <c r="L35" s="10"/>
      <c r="M35" s="5"/>
    </row>
    <row r="36" spans="1:13">
      <c r="A36" s="5"/>
      <c r="B36" s="9"/>
      <c r="C36" s="133"/>
      <c r="D36" s="549" t="s">
        <v>123</v>
      </c>
      <c r="E36" s="134" t="s">
        <v>150</v>
      </c>
      <c r="F36" s="134"/>
      <c r="G36" s="141" t="s">
        <v>144</v>
      </c>
      <c r="H36" s="134" t="s">
        <v>101</v>
      </c>
      <c r="I36" s="357">
        <v>6</v>
      </c>
      <c r="J36" s="136">
        <v>174745.9</v>
      </c>
      <c r="K36" s="136">
        <f t="shared" si="0"/>
        <v>1048475.4</v>
      </c>
      <c r="L36" s="10"/>
      <c r="M36" s="5"/>
    </row>
    <row r="37" spans="1:13">
      <c r="A37" s="5"/>
      <c r="B37" s="9"/>
      <c r="C37" s="133"/>
      <c r="D37" s="549" t="s">
        <v>124</v>
      </c>
      <c r="E37" s="134" t="s">
        <v>150</v>
      </c>
      <c r="F37" s="143"/>
      <c r="G37" s="144" t="s">
        <v>145</v>
      </c>
      <c r="H37" s="143" t="s">
        <v>101</v>
      </c>
      <c r="I37" s="357">
        <v>10</v>
      </c>
      <c r="J37" s="136">
        <v>128626.02</v>
      </c>
      <c r="K37" s="136">
        <f t="shared" si="0"/>
        <v>1286260.2</v>
      </c>
      <c r="L37" s="10"/>
      <c r="M37" s="5"/>
    </row>
    <row r="38" spans="1:13">
      <c r="A38" s="5"/>
      <c r="B38" s="9"/>
      <c r="C38" s="133"/>
      <c r="D38" s="549" t="s">
        <v>125</v>
      </c>
      <c r="E38" s="134" t="s">
        <v>150</v>
      </c>
      <c r="F38" s="143"/>
      <c r="G38" s="144" t="s">
        <v>146</v>
      </c>
      <c r="H38" s="143" t="s">
        <v>100</v>
      </c>
      <c r="I38" s="357">
        <v>4</v>
      </c>
      <c r="J38" s="136">
        <v>125345.83</v>
      </c>
      <c r="K38" s="136">
        <f t="shared" si="0"/>
        <v>501383.32</v>
      </c>
      <c r="L38" s="10"/>
      <c r="M38" s="5"/>
    </row>
    <row r="39" spans="1:13">
      <c r="A39" s="5"/>
      <c r="B39" s="9"/>
      <c r="C39" s="133"/>
      <c r="D39" s="549" t="s">
        <v>126</v>
      </c>
      <c r="E39" s="134" t="s">
        <v>150</v>
      </c>
      <c r="F39" s="143"/>
      <c r="G39" s="144" t="s">
        <v>147</v>
      </c>
      <c r="H39" s="143" t="s">
        <v>100</v>
      </c>
      <c r="I39" s="357">
        <v>6</v>
      </c>
      <c r="J39" s="136">
        <v>114617.55</v>
      </c>
      <c r="K39" s="136">
        <f t="shared" si="0"/>
        <v>687705.3</v>
      </c>
      <c r="L39" s="10"/>
      <c r="M39" s="5"/>
    </row>
    <row r="40" spans="1:13" s="3" customFormat="1" ht="15.75">
      <c r="A40" s="11"/>
      <c r="B40" s="12"/>
      <c r="C40" s="133"/>
      <c r="D40" s="549" t="s">
        <v>127</v>
      </c>
      <c r="E40" s="134" t="s">
        <v>150</v>
      </c>
      <c r="F40" s="134"/>
      <c r="G40" s="141" t="s">
        <v>148</v>
      </c>
      <c r="H40" s="134" t="s">
        <v>100</v>
      </c>
      <c r="I40" s="357">
        <v>10</v>
      </c>
      <c r="J40" s="136">
        <v>94036.07</v>
      </c>
      <c r="K40" s="136">
        <f t="shared" si="0"/>
        <v>940360.7</v>
      </c>
      <c r="L40" s="13"/>
      <c r="M40" s="11"/>
    </row>
    <row r="41" spans="1:13" s="3" customFormat="1" ht="29.25" customHeight="1" thickBot="1">
      <c r="A41" s="11"/>
      <c r="B41" s="12"/>
      <c r="C41" s="138" t="s">
        <v>13</v>
      </c>
      <c r="D41" s="145"/>
      <c r="E41" s="146"/>
      <c r="F41" s="145"/>
      <c r="G41" s="479"/>
      <c r="H41" s="146"/>
      <c r="I41" s="357"/>
      <c r="J41" s="145"/>
      <c r="K41" s="140">
        <f>ROUND(SUM(K15:K40),2)</f>
        <v>27533253.190000001</v>
      </c>
      <c r="L41" s="13"/>
      <c r="M41" s="11"/>
    </row>
    <row r="42" spans="1:13" s="3" customFormat="1" ht="30" customHeight="1" thickBot="1">
      <c r="A42" s="11"/>
      <c r="B42" s="12"/>
      <c r="C42" s="130"/>
      <c r="D42" s="131"/>
      <c r="E42" s="131"/>
      <c r="F42" s="131"/>
      <c r="G42" s="478"/>
      <c r="H42" s="131"/>
      <c r="I42" s="131"/>
      <c r="J42" s="131"/>
      <c r="K42" s="132"/>
      <c r="L42" s="13"/>
      <c r="M42" s="11"/>
    </row>
    <row r="43" spans="1:13" s="3" customFormat="1" ht="15.75">
      <c r="A43" s="11"/>
      <c r="B43" s="12"/>
      <c r="C43" s="133"/>
      <c r="D43" s="364">
        <v>2</v>
      </c>
      <c r="E43" s="364"/>
      <c r="F43" s="364"/>
      <c r="G43" s="365" t="s">
        <v>151</v>
      </c>
      <c r="H43" s="147"/>
      <c r="I43" s="135"/>
      <c r="J43" s="136"/>
      <c r="K43" s="142"/>
      <c r="L43" s="13"/>
      <c r="M43" s="11"/>
    </row>
    <row r="44" spans="1:13" s="3" customFormat="1" ht="15.75">
      <c r="A44" s="11"/>
      <c r="B44" s="12"/>
      <c r="C44" s="133"/>
      <c r="D44" s="402">
        <v>2.1</v>
      </c>
      <c r="E44" s="149"/>
      <c r="F44" s="149"/>
      <c r="G44" s="365" t="s">
        <v>152</v>
      </c>
      <c r="H44" s="147"/>
      <c r="I44" s="135"/>
      <c r="J44" s="136"/>
      <c r="K44" s="142"/>
      <c r="L44" s="13"/>
      <c r="M44" s="11"/>
    </row>
    <row r="45" spans="1:13" s="3" customFormat="1" ht="15.75">
      <c r="A45" s="11"/>
      <c r="B45" s="12"/>
      <c r="C45" s="133"/>
      <c r="D45" s="402" t="s">
        <v>168</v>
      </c>
      <c r="E45" s="149" t="s">
        <v>150</v>
      </c>
      <c r="F45" s="149"/>
      <c r="G45" s="148" t="s">
        <v>153</v>
      </c>
      <c r="H45" s="147" t="s">
        <v>100</v>
      </c>
      <c r="I45" s="357">
        <v>94</v>
      </c>
      <c r="J45" s="136">
        <v>8617.5</v>
      </c>
      <c r="K45" s="142">
        <f>ROUND(J45*I45,2)</f>
        <v>810045</v>
      </c>
      <c r="L45" s="13"/>
      <c r="M45" s="11"/>
    </row>
    <row r="46" spans="1:13" s="3" customFormat="1" ht="15.75">
      <c r="A46" s="11"/>
      <c r="B46" s="12"/>
      <c r="C46" s="133"/>
      <c r="D46" s="402" t="s">
        <v>169</v>
      </c>
      <c r="E46" s="149" t="s">
        <v>150</v>
      </c>
      <c r="F46" s="149"/>
      <c r="G46" s="148" t="s">
        <v>154</v>
      </c>
      <c r="H46" s="147" t="s">
        <v>100</v>
      </c>
      <c r="I46" s="357">
        <v>6</v>
      </c>
      <c r="J46" s="136">
        <v>13904.73</v>
      </c>
      <c r="K46" s="142">
        <f t="shared" ref="K46:K59" si="1">ROUND(J46*I46,2)</f>
        <v>83428.38</v>
      </c>
      <c r="L46" s="13"/>
      <c r="M46" s="11"/>
    </row>
    <row r="47" spans="1:13" s="3" customFormat="1" ht="15.75">
      <c r="A47" s="11"/>
      <c r="B47" s="12"/>
      <c r="C47" s="133"/>
      <c r="D47" s="402" t="s">
        <v>170</v>
      </c>
      <c r="E47" s="149" t="s">
        <v>150</v>
      </c>
      <c r="F47" s="149"/>
      <c r="G47" s="148" t="s">
        <v>155</v>
      </c>
      <c r="H47" s="147" t="s">
        <v>100</v>
      </c>
      <c r="I47" s="357">
        <v>22</v>
      </c>
      <c r="J47" s="136">
        <v>23671.49</v>
      </c>
      <c r="K47" s="142">
        <f t="shared" si="1"/>
        <v>520772.78</v>
      </c>
      <c r="L47" s="13"/>
      <c r="M47" s="11"/>
    </row>
    <row r="48" spans="1:13" s="3" customFormat="1" ht="15.75">
      <c r="A48" s="11"/>
      <c r="B48" s="12"/>
      <c r="C48" s="133"/>
      <c r="D48" s="402" t="s">
        <v>171</v>
      </c>
      <c r="E48" s="149" t="s">
        <v>150</v>
      </c>
      <c r="F48" s="149"/>
      <c r="G48" s="148" t="s">
        <v>156</v>
      </c>
      <c r="H48" s="147" t="s">
        <v>100</v>
      </c>
      <c r="I48" s="357">
        <v>15</v>
      </c>
      <c r="J48" s="136">
        <v>25647.78</v>
      </c>
      <c r="K48" s="142">
        <f t="shared" si="1"/>
        <v>384716.7</v>
      </c>
      <c r="L48" s="13"/>
      <c r="M48" s="11"/>
    </row>
    <row r="49" spans="1:13" s="3" customFormat="1" ht="15.75">
      <c r="A49" s="11"/>
      <c r="B49" s="12"/>
      <c r="C49" s="133"/>
      <c r="D49" s="402" t="s">
        <v>172</v>
      </c>
      <c r="E49" s="149" t="s">
        <v>150</v>
      </c>
      <c r="F49" s="149"/>
      <c r="G49" s="148" t="s">
        <v>157</v>
      </c>
      <c r="H49" s="147" t="s">
        <v>101</v>
      </c>
      <c r="I49" s="357">
        <v>78</v>
      </c>
      <c r="J49" s="136">
        <v>5508.54</v>
      </c>
      <c r="K49" s="142">
        <f t="shared" si="1"/>
        <v>429666.12</v>
      </c>
      <c r="L49" s="13"/>
      <c r="M49" s="11"/>
    </row>
    <row r="50" spans="1:13" s="3" customFormat="1" ht="15.75">
      <c r="A50" s="11"/>
      <c r="B50" s="12"/>
      <c r="C50" s="133"/>
      <c r="D50" s="402" t="s">
        <v>173</v>
      </c>
      <c r="E50" s="149" t="s">
        <v>150</v>
      </c>
      <c r="F50" s="149"/>
      <c r="G50" s="148" t="s">
        <v>158</v>
      </c>
      <c r="H50" s="147" t="s">
        <v>101</v>
      </c>
      <c r="I50" s="357">
        <v>6</v>
      </c>
      <c r="J50" s="136">
        <v>7753.02</v>
      </c>
      <c r="K50" s="142">
        <f t="shared" si="1"/>
        <v>46518.12</v>
      </c>
      <c r="L50" s="13"/>
      <c r="M50" s="11"/>
    </row>
    <row r="51" spans="1:13" s="3" customFormat="1" ht="15.75">
      <c r="A51" s="11"/>
      <c r="B51" s="12"/>
      <c r="C51" s="133"/>
      <c r="D51" s="402" t="s">
        <v>174</v>
      </c>
      <c r="E51" s="149" t="s">
        <v>150</v>
      </c>
      <c r="F51" s="149"/>
      <c r="G51" s="148" t="s">
        <v>159</v>
      </c>
      <c r="H51" s="147" t="s">
        <v>101</v>
      </c>
      <c r="I51" s="357">
        <v>28</v>
      </c>
      <c r="J51" s="136">
        <v>10453.129999999999</v>
      </c>
      <c r="K51" s="142">
        <f t="shared" si="1"/>
        <v>292687.64</v>
      </c>
      <c r="L51" s="14"/>
      <c r="M51" s="11"/>
    </row>
    <row r="52" spans="1:13" s="3" customFormat="1" ht="15.75">
      <c r="A52" s="11"/>
      <c r="B52" s="12"/>
      <c r="C52" s="133"/>
      <c r="D52" s="402" t="s">
        <v>175</v>
      </c>
      <c r="E52" s="149" t="s">
        <v>150</v>
      </c>
      <c r="F52" s="149"/>
      <c r="G52" s="148" t="s">
        <v>160</v>
      </c>
      <c r="H52" s="147" t="s">
        <v>101</v>
      </c>
      <c r="I52" s="357">
        <v>9</v>
      </c>
      <c r="J52" s="136">
        <v>18825.38</v>
      </c>
      <c r="K52" s="142">
        <f t="shared" si="1"/>
        <v>169428.42</v>
      </c>
      <c r="L52" s="15"/>
      <c r="M52" s="11"/>
    </row>
    <row r="53" spans="1:13" s="3" customFormat="1" ht="15.75">
      <c r="A53" s="11"/>
      <c r="B53" s="12"/>
      <c r="C53" s="133"/>
      <c r="D53" s="402" t="s">
        <v>176</v>
      </c>
      <c r="E53" s="149" t="s">
        <v>150</v>
      </c>
      <c r="F53" s="149"/>
      <c r="G53" s="148" t="s">
        <v>161</v>
      </c>
      <c r="H53" s="147" t="s">
        <v>101</v>
      </c>
      <c r="I53" s="357">
        <v>8</v>
      </c>
      <c r="J53" s="136">
        <v>110412.8</v>
      </c>
      <c r="K53" s="142">
        <f t="shared" si="1"/>
        <v>883302.40000000002</v>
      </c>
      <c r="L53" s="15"/>
      <c r="M53" s="11"/>
    </row>
    <row r="54" spans="1:13" s="3" customFormat="1" ht="15.75">
      <c r="A54" s="11"/>
      <c r="B54" s="12"/>
      <c r="C54" s="133"/>
      <c r="D54" s="402" t="s">
        <v>177</v>
      </c>
      <c r="E54" s="149" t="s">
        <v>150</v>
      </c>
      <c r="F54" s="149"/>
      <c r="G54" s="148" t="s">
        <v>162</v>
      </c>
      <c r="H54" s="147" t="s">
        <v>101</v>
      </c>
      <c r="I54" s="357">
        <v>2</v>
      </c>
      <c r="J54" s="136">
        <v>184393.68</v>
      </c>
      <c r="K54" s="142">
        <f t="shared" si="1"/>
        <v>368787.36</v>
      </c>
      <c r="L54" s="15"/>
      <c r="M54" s="11"/>
    </row>
    <row r="55" spans="1:13" s="4" customFormat="1" ht="15.75">
      <c r="A55" s="11"/>
      <c r="B55" s="12"/>
      <c r="C55" s="133"/>
      <c r="D55" s="402" t="s">
        <v>178</v>
      </c>
      <c r="E55" s="149" t="s">
        <v>150</v>
      </c>
      <c r="F55" s="149"/>
      <c r="G55" s="148" t="s">
        <v>163</v>
      </c>
      <c r="H55" s="147" t="s">
        <v>101</v>
      </c>
      <c r="I55" s="357">
        <v>1</v>
      </c>
      <c r="J55" s="136">
        <v>350983.06</v>
      </c>
      <c r="K55" s="142">
        <f t="shared" si="1"/>
        <v>350983.06</v>
      </c>
      <c r="L55" s="13"/>
      <c r="M55" s="11"/>
    </row>
    <row r="56" spans="1:13">
      <c r="A56" s="5"/>
      <c r="B56" s="9"/>
      <c r="C56" s="133"/>
      <c r="D56" s="402" t="s">
        <v>179</v>
      </c>
      <c r="E56" s="149" t="s">
        <v>150</v>
      </c>
      <c r="F56" s="149"/>
      <c r="G56" s="148" t="s">
        <v>164</v>
      </c>
      <c r="H56" s="147" t="s">
        <v>101</v>
      </c>
      <c r="I56" s="357">
        <v>63</v>
      </c>
      <c r="J56" s="136">
        <v>13754.89</v>
      </c>
      <c r="K56" s="142">
        <f t="shared" si="1"/>
        <v>866558.07</v>
      </c>
      <c r="L56" s="10"/>
      <c r="M56" s="5"/>
    </row>
    <row r="57" spans="1:13">
      <c r="A57" s="5"/>
      <c r="B57" s="9"/>
      <c r="C57" s="133"/>
      <c r="D57" s="402" t="s">
        <v>180</v>
      </c>
      <c r="E57" s="149" t="s">
        <v>150</v>
      </c>
      <c r="F57" s="147"/>
      <c r="G57" s="148" t="s">
        <v>165</v>
      </c>
      <c r="H57" s="147" t="s">
        <v>101</v>
      </c>
      <c r="I57" s="357">
        <v>4</v>
      </c>
      <c r="J57" s="136">
        <v>14462.42</v>
      </c>
      <c r="K57" s="142">
        <f t="shared" si="1"/>
        <v>57849.68</v>
      </c>
      <c r="L57" s="10"/>
      <c r="M57" s="5"/>
    </row>
    <row r="58" spans="1:13" ht="17.25" thickBot="1">
      <c r="A58" s="5"/>
      <c r="B58" s="202"/>
      <c r="C58" s="133"/>
      <c r="D58" s="402" t="s">
        <v>181</v>
      </c>
      <c r="E58" s="149" t="s">
        <v>150</v>
      </c>
      <c r="F58" s="143"/>
      <c r="G58" s="150" t="s">
        <v>166</v>
      </c>
      <c r="H58" s="143" t="s">
        <v>101</v>
      </c>
      <c r="I58" s="357">
        <v>15</v>
      </c>
      <c r="J58" s="136">
        <v>19219.84</v>
      </c>
      <c r="K58" s="142">
        <f t="shared" si="1"/>
        <v>288297.59999999998</v>
      </c>
      <c r="L58" s="205"/>
      <c r="M58" s="5"/>
    </row>
    <row r="59" spans="1:13" ht="17.25" thickTop="1">
      <c r="A59" s="5"/>
      <c r="B59" s="5"/>
      <c r="C59" s="133"/>
      <c r="D59" s="402" t="s">
        <v>182</v>
      </c>
      <c r="E59" s="149" t="s">
        <v>150</v>
      </c>
      <c r="F59" s="147"/>
      <c r="G59" s="148" t="s">
        <v>167</v>
      </c>
      <c r="H59" s="147" t="s">
        <v>101</v>
      </c>
      <c r="I59" s="357">
        <v>10</v>
      </c>
      <c r="J59" s="151">
        <v>21341.03</v>
      </c>
      <c r="K59" s="142">
        <f t="shared" si="1"/>
        <v>213410.3</v>
      </c>
      <c r="L59" s="5"/>
      <c r="M59" s="5"/>
    </row>
    <row r="60" spans="1:13" ht="17.25" thickBot="1">
      <c r="C60" s="152" t="s">
        <v>13</v>
      </c>
      <c r="D60" s="153"/>
      <c r="E60" s="153"/>
      <c r="F60" s="153"/>
      <c r="G60" s="154"/>
      <c r="H60" s="153"/>
      <c r="I60" s="135"/>
      <c r="J60" s="155"/>
      <c r="K60" s="156">
        <f>ROUND(SUM(K45:K59),2)</f>
        <v>5766451.6299999999</v>
      </c>
    </row>
    <row r="61" spans="1:13" ht="17.25" thickBot="1">
      <c r="C61" s="130"/>
      <c r="D61" s="131"/>
      <c r="E61" s="131"/>
      <c r="F61" s="131"/>
      <c r="G61" s="478"/>
      <c r="H61" s="131"/>
      <c r="I61" s="131"/>
      <c r="J61" s="131"/>
      <c r="K61" s="132"/>
    </row>
    <row r="62" spans="1:13">
      <c r="C62" s="133"/>
      <c r="D62" s="364">
        <v>2.2000000000000002</v>
      </c>
      <c r="E62" s="364"/>
      <c r="F62" s="364"/>
      <c r="G62" s="365" t="s">
        <v>183</v>
      </c>
      <c r="H62" s="147"/>
      <c r="I62" s="135"/>
      <c r="J62" s="136"/>
      <c r="K62" s="142"/>
    </row>
    <row r="63" spans="1:13">
      <c r="C63" s="133"/>
      <c r="D63" s="364" t="s">
        <v>184</v>
      </c>
      <c r="E63" s="147" t="s">
        <v>150</v>
      </c>
      <c r="F63" s="364"/>
      <c r="G63" s="148" t="s">
        <v>188</v>
      </c>
      <c r="H63" s="147" t="s">
        <v>101</v>
      </c>
      <c r="I63" s="357">
        <v>2</v>
      </c>
      <c r="J63" s="136">
        <v>94070.56</v>
      </c>
      <c r="K63" s="142">
        <f>ROUND(J63*I63,2)</f>
        <v>188141.12</v>
      </c>
    </row>
    <row r="64" spans="1:13">
      <c r="C64" s="133"/>
      <c r="D64" s="364" t="s">
        <v>185</v>
      </c>
      <c r="E64" s="147" t="s">
        <v>150</v>
      </c>
      <c r="F64" s="364"/>
      <c r="G64" s="148" t="s">
        <v>189</v>
      </c>
      <c r="H64" s="147" t="s">
        <v>101</v>
      </c>
      <c r="I64" s="357">
        <v>6</v>
      </c>
      <c r="J64" s="136">
        <v>51369.41</v>
      </c>
      <c r="K64" s="142">
        <f t="shared" ref="K64:K66" si="2">ROUND(J64*I64,2)</f>
        <v>308216.46000000002</v>
      </c>
    </row>
    <row r="65" spans="3:11">
      <c r="C65" s="133"/>
      <c r="D65" s="364" t="s">
        <v>186</v>
      </c>
      <c r="E65" s="147" t="s">
        <v>150</v>
      </c>
      <c r="F65" s="364"/>
      <c r="G65" s="148" t="s">
        <v>190</v>
      </c>
      <c r="H65" s="147" t="s">
        <v>101</v>
      </c>
      <c r="I65" s="357">
        <v>3</v>
      </c>
      <c r="J65" s="136">
        <v>50769.67</v>
      </c>
      <c r="K65" s="142">
        <f t="shared" si="2"/>
        <v>152309.01</v>
      </c>
    </row>
    <row r="66" spans="3:11">
      <c r="C66" s="133"/>
      <c r="D66" s="364" t="s">
        <v>187</v>
      </c>
      <c r="E66" s="147" t="s">
        <v>150</v>
      </c>
      <c r="F66" s="364"/>
      <c r="G66" s="148" t="s">
        <v>191</v>
      </c>
      <c r="H66" s="147" t="s">
        <v>101</v>
      </c>
      <c r="I66" s="357">
        <v>1</v>
      </c>
      <c r="J66" s="136">
        <v>48126.5</v>
      </c>
      <c r="K66" s="142">
        <f t="shared" si="2"/>
        <v>48126.5</v>
      </c>
    </row>
    <row r="67" spans="3:11" ht="17.25" thickBot="1">
      <c r="C67" s="368" t="s">
        <v>13</v>
      </c>
      <c r="D67" s="369"/>
      <c r="E67" s="369"/>
      <c r="F67" s="369"/>
      <c r="G67" s="369"/>
      <c r="H67" s="370"/>
      <c r="I67" s="371"/>
      <c r="J67" s="372"/>
      <c r="K67" s="528">
        <f>ROUND(SUM(K63:K66),2)</f>
        <v>696793.09</v>
      </c>
    </row>
    <row r="68" spans="3:11" ht="17.25" thickBot="1">
      <c r="C68" s="378"/>
      <c r="D68" s="379"/>
      <c r="E68" s="379"/>
      <c r="F68" s="379"/>
      <c r="G68" s="379"/>
      <c r="H68" s="379"/>
      <c r="I68" s="379"/>
      <c r="J68" s="379"/>
      <c r="K68" s="380"/>
    </row>
    <row r="69" spans="3:11">
      <c r="C69" s="133"/>
      <c r="D69" s="373" t="s">
        <v>192</v>
      </c>
      <c r="E69" s="373"/>
      <c r="F69" s="373"/>
      <c r="G69" s="374" t="s">
        <v>193</v>
      </c>
      <c r="H69" s="375"/>
      <c r="I69" s="376"/>
      <c r="J69" s="377"/>
      <c r="K69" s="137"/>
    </row>
    <row r="70" spans="3:11">
      <c r="C70" s="133"/>
      <c r="D70" s="364" t="s">
        <v>194</v>
      </c>
      <c r="E70" s="147" t="s">
        <v>150</v>
      </c>
      <c r="F70" s="364"/>
      <c r="G70" s="148" t="s">
        <v>202</v>
      </c>
      <c r="H70" s="147" t="s">
        <v>100</v>
      </c>
      <c r="I70" s="357">
        <v>98</v>
      </c>
      <c r="J70" s="136">
        <v>27935.63</v>
      </c>
      <c r="K70" s="142">
        <f>ROUND(J70*I70,2)</f>
        <v>2737691.74</v>
      </c>
    </row>
    <row r="71" spans="3:11">
      <c r="C71" s="133"/>
      <c r="D71" s="364" t="s">
        <v>195</v>
      </c>
      <c r="E71" s="147" t="s">
        <v>150</v>
      </c>
      <c r="F71" s="364"/>
      <c r="G71" s="148" t="s">
        <v>203</v>
      </c>
      <c r="H71" s="147" t="s">
        <v>100</v>
      </c>
      <c r="I71" s="357">
        <v>21</v>
      </c>
      <c r="J71" s="136">
        <v>40162.11</v>
      </c>
      <c r="K71" s="142">
        <f t="shared" ref="K71:K77" si="3">ROUND(J71*I71,2)</f>
        <v>843404.31</v>
      </c>
    </row>
    <row r="72" spans="3:11">
      <c r="C72" s="133"/>
      <c r="D72" s="364" t="s">
        <v>196</v>
      </c>
      <c r="E72" s="147" t="s">
        <v>150</v>
      </c>
      <c r="F72" s="364"/>
      <c r="G72" s="148" t="s">
        <v>204</v>
      </c>
      <c r="H72" s="147" t="s">
        <v>101</v>
      </c>
      <c r="I72" s="357">
        <v>63</v>
      </c>
      <c r="J72" s="136">
        <v>15281.58</v>
      </c>
      <c r="K72" s="142">
        <f t="shared" si="3"/>
        <v>962739.54</v>
      </c>
    </row>
    <row r="73" spans="3:11">
      <c r="C73" s="133"/>
      <c r="D73" s="364" t="s">
        <v>197</v>
      </c>
      <c r="E73" s="147" t="s">
        <v>150</v>
      </c>
      <c r="F73" s="364"/>
      <c r="G73" s="148" t="s">
        <v>205</v>
      </c>
      <c r="H73" s="147" t="s">
        <v>101</v>
      </c>
      <c r="I73" s="357">
        <v>11</v>
      </c>
      <c r="J73" s="136">
        <v>17583.48</v>
      </c>
      <c r="K73" s="142">
        <f t="shared" si="3"/>
        <v>193418.28</v>
      </c>
    </row>
    <row r="74" spans="3:11">
      <c r="C74" s="133"/>
      <c r="D74" s="364" t="s">
        <v>198</v>
      </c>
      <c r="E74" s="147" t="s">
        <v>150</v>
      </c>
      <c r="F74" s="364"/>
      <c r="G74" s="148" t="s">
        <v>161</v>
      </c>
      <c r="H74" s="147" t="s">
        <v>101</v>
      </c>
      <c r="I74" s="357">
        <v>7</v>
      </c>
      <c r="J74" s="136">
        <v>132752.54</v>
      </c>
      <c r="K74" s="142">
        <f t="shared" si="3"/>
        <v>929267.78</v>
      </c>
    </row>
    <row r="75" spans="3:11">
      <c r="C75" s="133"/>
      <c r="D75" s="364" t="s">
        <v>199</v>
      </c>
      <c r="E75" s="147" t="s">
        <v>150</v>
      </c>
      <c r="F75" s="364"/>
      <c r="G75" s="148" t="s">
        <v>206</v>
      </c>
      <c r="H75" s="147" t="s">
        <v>101</v>
      </c>
      <c r="I75" s="357">
        <v>1</v>
      </c>
      <c r="J75" s="136">
        <v>152400.99</v>
      </c>
      <c r="K75" s="142">
        <f t="shared" si="3"/>
        <v>152400.99</v>
      </c>
    </row>
    <row r="76" spans="3:11">
      <c r="C76" s="133"/>
      <c r="D76" s="364" t="s">
        <v>200</v>
      </c>
      <c r="E76" s="147" t="s">
        <v>150</v>
      </c>
      <c r="F76" s="147"/>
      <c r="G76" s="148" t="s">
        <v>207</v>
      </c>
      <c r="H76" s="147" t="s">
        <v>101</v>
      </c>
      <c r="I76" s="357">
        <v>35</v>
      </c>
      <c r="J76" s="136">
        <v>13754.89</v>
      </c>
      <c r="K76" s="142">
        <f t="shared" si="3"/>
        <v>481421.15</v>
      </c>
    </row>
    <row r="77" spans="3:11">
      <c r="C77" s="157"/>
      <c r="D77" s="364" t="s">
        <v>201</v>
      </c>
      <c r="E77" s="147" t="s">
        <v>150</v>
      </c>
      <c r="F77" s="147"/>
      <c r="G77" s="148" t="s">
        <v>208</v>
      </c>
      <c r="H77" s="147" t="s">
        <v>101</v>
      </c>
      <c r="I77" s="357">
        <v>14</v>
      </c>
      <c r="J77" s="136">
        <v>14462.42</v>
      </c>
      <c r="K77" s="142">
        <f t="shared" si="3"/>
        <v>202473.88</v>
      </c>
    </row>
    <row r="78" spans="3:11" ht="17.25" thickBot="1">
      <c r="C78" s="382" t="s">
        <v>13</v>
      </c>
      <c r="D78" s="383"/>
      <c r="E78" s="383"/>
      <c r="F78" s="383"/>
      <c r="G78" s="384"/>
      <c r="H78" s="385"/>
      <c r="I78" s="371"/>
      <c r="J78" s="155"/>
      <c r="K78" s="156">
        <f>ROUND(SUM(K70:K77),2)</f>
        <v>6502817.6699999999</v>
      </c>
    </row>
    <row r="79" spans="3:11">
      <c r="C79" s="386"/>
      <c r="D79" s="387"/>
      <c r="E79" s="387"/>
      <c r="F79" s="387"/>
      <c r="G79" s="388"/>
      <c r="H79" s="389"/>
      <c r="I79" s="390"/>
      <c r="J79" s="391"/>
      <c r="K79" s="392"/>
    </row>
    <row r="80" spans="3:11">
      <c r="C80" s="393"/>
      <c r="D80" s="396" t="s">
        <v>209</v>
      </c>
      <c r="E80" s="394" t="s">
        <v>150</v>
      </c>
      <c r="F80" s="394"/>
      <c r="G80" s="397" t="s">
        <v>210</v>
      </c>
      <c r="H80" s="147"/>
      <c r="I80" s="135"/>
      <c r="J80" s="136"/>
      <c r="K80" s="395"/>
    </row>
    <row r="81" spans="3:11">
      <c r="C81" s="393"/>
      <c r="D81" s="396" t="s">
        <v>211</v>
      </c>
      <c r="E81" s="394" t="s">
        <v>150</v>
      </c>
      <c r="F81" s="394"/>
      <c r="G81" s="393" t="s">
        <v>213</v>
      </c>
      <c r="H81" s="147" t="s">
        <v>101</v>
      </c>
      <c r="I81" s="357">
        <v>4</v>
      </c>
      <c r="J81" s="136">
        <v>102444.74</v>
      </c>
      <c r="K81" s="529">
        <f>ROUND(J81*I81,2)</f>
        <v>409778.96</v>
      </c>
    </row>
    <row r="82" spans="3:11">
      <c r="C82" s="393"/>
      <c r="D82" s="396" t="s">
        <v>212</v>
      </c>
      <c r="E82" s="394" t="s">
        <v>150</v>
      </c>
      <c r="F82" s="394"/>
      <c r="G82" s="393" t="s">
        <v>214</v>
      </c>
      <c r="H82" s="147" t="s">
        <v>101</v>
      </c>
      <c r="I82" s="357">
        <v>3</v>
      </c>
      <c r="J82" s="136">
        <v>100460.09</v>
      </c>
      <c r="K82" s="529">
        <f>ROUND(J82*I82,2)</f>
        <v>301380.27</v>
      </c>
    </row>
    <row r="83" spans="3:11">
      <c r="C83" s="398" t="s">
        <v>13</v>
      </c>
      <c r="D83" s="366"/>
      <c r="E83" s="366"/>
      <c r="F83" s="366"/>
      <c r="G83" s="366"/>
      <c r="H83" s="367"/>
      <c r="I83" s="135"/>
      <c r="J83" s="136"/>
      <c r="K83" s="395">
        <f>ROUND(SUM(K81:K82),2)</f>
        <v>711159.23</v>
      </c>
    </row>
    <row r="84" spans="3:11">
      <c r="C84" s="399"/>
      <c r="D84" s="399"/>
      <c r="E84" s="399"/>
      <c r="F84" s="399"/>
      <c r="G84" s="399"/>
      <c r="H84" s="399"/>
      <c r="I84" s="381"/>
      <c r="J84" s="400"/>
      <c r="K84" s="401"/>
    </row>
    <row r="85" spans="3:11">
      <c r="C85" s="393"/>
      <c r="D85" s="364" t="s">
        <v>215</v>
      </c>
      <c r="E85" s="393"/>
      <c r="F85" s="393"/>
      <c r="G85" s="397" t="s">
        <v>236</v>
      </c>
      <c r="H85" s="393"/>
      <c r="I85" s="135"/>
      <c r="J85" s="136"/>
      <c r="K85" s="395"/>
    </row>
    <row r="86" spans="3:11">
      <c r="C86" s="393"/>
      <c r="D86" s="364" t="s">
        <v>216</v>
      </c>
      <c r="E86" s="147" t="s">
        <v>150</v>
      </c>
      <c r="F86" s="393"/>
      <c r="G86" s="393" t="s">
        <v>226</v>
      </c>
      <c r="H86" s="147" t="s">
        <v>100</v>
      </c>
      <c r="I86" s="357">
        <v>18</v>
      </c>
      <c r="J86" s="136">
        <v>17005.43</v>
      </c>
      <c r="K86" s="529">
        <f>ROUND(J86*I86,2)</f>
        <v>306097.74</v>
      </c>
    </row>
    <row r="87" spans="3:11">
      <c r="C87" s="393"/>
      <c r="D87" s="364" t="s">
        <v>217</v>
      </c>
      <c r="E87" s="147" t="s">
        <v>150</v>
      </c>
      <c r="F87" s="393"/>
      <c r="G87" s="393" t="s">
        <v>227</v>
      </c>
      <c r="H87" s="147" t="s">
        <v>100</v>
      </c>
      <c r="I87" s="357">
        <v>6</v>
      </c>
      <c r="J87" s="136">
        <v>23909.13</v>
      </c>
      <c r="K87" s="529">
        <f t="shared" ref="K87:K95" si="4">ROUND(J87*I87,2)</f>
        <v>143454.78</v>
      </c>
    </row>
    <row r="88" spans="3:11">
      <c r="C88" s="393"/>
      <c r="D88" s="364" t="s">
        <v>218</v>
      </c>
      <c r="E88" s="147" t="s">
        <v>150</v>
      </c>
      <c r="F88" s="393"/>
      <c r="G88" s="393" t="s">
        <v>228</v>
      </c>
      <c r="H88" s="147" t="s">
        <v>100</v>
      </c>
      <c r="I88" s="357">
        <v>66</v>
      </c>
      <c r="J88" s="136">
        <v>48515.519999999997</v>
      </c>
      <c r="K88" s="529">
        <f t="shared" si="4"/>
        <v>3202024.32</v>
      </c>
    </row>
    <row r="89" spans="3:11">
      <c r="C89" s="393"/>
      <c r="D89" s="364" t="s">
        <v>219</v>
      </c>
      <c r="E89" s="147" t="s">
        <v>150</v>
      </c>
      <c r="F89" s="393"/>
      <c r="G89" s="393" t="s">
        <v>229</v>
      </c>
      <c r="H89" s="147" t="s">
        <v>100</v>
      </c>
      <c r="I89" s="357">
        <v>33</v>
      </c>
      <c r="J89" s="136">
        <v>16627.740000000002</v>
      </c>
      <c r="K89" s="529">
        <f t="shared" si="4"/>
        <v>548715.42000000004</v>
      </c>
    </row>
    <row r="90" spans="3:11">
      <c r="C90" s="393"/>
      <c r="D90" s="364" t="s">
        <v>220</v>
      </c>
      <c r="E90" s="147" t="s">
        <v>150</v>
      </c>
      <c r="F90" s="393"/>
      <c r="G90" s="393" t="s">
        <v>230</v>
      </c>
      <c r="H90" s="147" t="s">
        <v>101</v>
      </c>
      <c r="I90" s="357">
        <v>53</v>
      </c>
      <c r="J90" s="136">
        <v>14989.04</v>
      </c>
      <c r="K90" s="529">
        <f t="shared" si="4"/>
        <v>794419.12</v>
      </c>
    </row>
    <row r="91" spans="3:11">
      <c r="C91" s="393"/>
      <c r="D91" s="364" t="s">
        <v>221</v>
      </c>
      <c r="E91" s="147" t="s">
        <v>150</v>
      </c>
      <c r="F91" s="393"/>
      <c r="G91" s="393" t="s">
        <v>231</v>
      </c>
      <c r="H91" s="147" t="s">
        <v>101</v>
      </c>
      <c r="I91" s="357">
        <v>17</v>
      </c>
      <c r="J91" s="136">
        <v>19348.8</v>
      </c>
      <c r="K91" s="529">
        <f t="shared" si="4"/>
        <v>328929.59999999998</v>
      </c>
    </row>
    <row r="92" spans="3:11">
      <c r="C92" s="393"/>
      <c r="D92" s="364" t="s">
        <v>222</v>
      </c>
      <c r="E92" s="147" t="s">
        <v>150</v>
      </c>
      <c r="F92" s="393"/>
      <c r="G92" s="393" t="s">
        <v>232</v>
      </c>
      <c r="H92" s="147" t="s">
        <v>101</v>
      </c>
      <c r="I92" s="357">
        <v>69</v>
      </c>
      <c r="J92" s="136">
        <v>24592.14</v>
      </c>
      <c r="K92" s="529">
        <f t="shared" si="4"/>
        <v>1696857.66</v>
      </c>
    </row>
    <row r="93" spans="3:11">
      <c r="C93" s="393"/>
      <c r="D93" s="364" t="s">
        <v>223</v>
      </c>
      <c r="E93" s="147" t="s">
        <v>150</v>
      </c>
      <c r="F93" s="393"/>
      <c r="G93" s="393" t="s">
        <v>233</v>
      </c>
      <c r="H93" s="147" t="s">
        <v>101</v>
      </c>
      <c r="I93" s="357">
        <v>35</v>
      </c>
      <c r="J93" s="136">
        <v>16544.37</v>
      </c>
      <c r="K93" s="529">
        <f t="shared" si="4"/>
        <v>579052.94999999995</v>
      </c>
    </row>
    <row r="94" spans="3:11">
      <c r="C94" s="393"/>
      <c r="D94" s="364" t="s">
        <v>224</v>
      </c>
      <c r="E94" s="147" t="s">
        <v>150</v>
      </c>
      <c r="F94" s="393"/>
      <c r="G94" s="393" t="s">
        <v>234</v>
      </c>
      <c r="H94" s="147" t="s">
        <v>101</v>
      </c>
      <c r="I94" s="357">
        <v>4</v>
      </c>
      <c r="J94" s="136">
        <v>19241.189999999999</v>
      </c>
      <c r="K94" s="529">
        <f t="shared" si="4"/>
        <v>76964.759999999995</v>
      </c>
    </row>
    <row r="95" spans="3:11">
      <c r="C95" s="393"/>
      <c r="D95" s="364" t="s">
        <v>225</v>
      </c>
      <c r="E95" s="147" t="s">
        <v>150</v>
      </c>
      <c r="F95" s="393"/>
      <c r="G95" s="393" t="s">
        <v>235</v>
      </c>
      <c r="H95" s="147" t="s">
        <v>101</v>
      </c>
      <c r="I95" s="357">
        <v>44</v>
      </c>
      <c r="J95" s="136">
        <v>22801.11</v>
      </c>
      <c r="K95" s="529">
        <f t="shared" si="4"/>
        <v>1003248.84</v>
      </c>
    </row>
    <row r="96" spans="3:11">
      <c r="C96" s="398" t="s">
        <v>13</v>
      </c>
      <c r="D96" s="366"/>
      <c r="E96" s="366"/>
      <c r="F96" s="366"/>
      <c r="G96" s="366"/>
      <c r="H96" s="367"/>
      <c r="I96" s="357"/>
      <c r="J96" s="136"/>
      <c r="K96" s="395">
        <f>ROUND(SUM(K86:K95),2)</f>
        <v>8679765.1899999995</v>
      </c>
    </row>
    <row r="97" spans="3:11">
      <c r="C97" s="358"/>
      <c r="D97" s="359"/>
      <c r="E97" s="359"/>
      <c r="F97" s="359"/>
      <c r="G97" s="480"/>
      <c r="H97" s="359"/>
      <c r="I97" s="359"/>
      <c r="J97" s="359"/>
      <c r="K97" s="360"/>
    </row>
    <row r="98" spans="3:11">
      <c r="C98" s="403"/>
      <c r="D98" s="404" t="s">
        <v>237</v>
      </c>
      <c r="E98" s="406" t="s">
        <v>150</v>
      </c>
      <c r="F98" s="403"/>
      <c r="G98" s="481" t="s">
        <v>238</v>
      </c>
      <c r="H98" s="403"/>
      <c r="I98" s="403"/>
      <c r="J98" s="403"/>
      <c r="K98" s="403"/>
    </row>
    <row r="99" spans="3:11">
      <c r="C99" s="403"/>
      <c r="D99" s="404" t="s">
        <v>239</v>
      </c>
      <c r="E99" s="406" t="s">
        <v>150</v>
      </c>
      <c r="F99" s="403"/>
      <c r="G99" s="466" t="s">
        <v>244</v>
      </c>
      <c r="H99" s="406" t="s">
        <v>101</v>
      </c>
      <c r="I99" s="407">
        <v>2</v>
      </c>
      <c r="J99" s="405">
        <v>101977.06</v>
      </c>
      <c r="K99" s="538">
        <f>ROUND(J99*I99,2)</f>
        <v>203954.12</v>
      </c>
    </row>
    <row r="100" spans="3:11">
      <c r="C100" s="403"/>
      <c r="D100" s="404" t="s">
        <v>240</v>
      </c>
      <c r="E100" s="406" t="s">
        <v>150</v>
      </c>
      <c r="F100" s="403"/>
      <c r="G100" s="466" t="s">
        <v>245</v>
      </c>
      <c r="H100" s="406" t="s">
        <v>101</v>
      </c>
      <c r="I100" s="407">
        <v>6</v>
      </c>
      <c r="J100" s="405">
        <v>73863.16</v>
      </c>
      <c r="K100" s="538">
        <f t="shared" ref="K100:K103" si="5">ROUND(J100*I100,2)</f>
        <v>443178.96</v>
      </c>
    </row>
    <row r="101" spans="3:11">
      <c r="C101" s="403"/>
      <c r="D101" s="404" t="s">
        <v>241</v>
      </c>
      <c r="E101" s="406" t="s">
        <v>150</v>
      </c>
      <c r="F101" s="403"/>
      <c r="G101" s="466" t="s">
        <v>246</v>
      </c>
      <c r="H101" s="406" t="s">
        <v>101</v>
      </c>
      <c r="I101" s="407">
        <v>3</v>
      </c>
      <c r="J101" s="405">
        <v>77538.16</v>
      </c>
      <c r="K101" s="538">
        <f t="shared" si="5"/>
        <v>232614.48</v>
      </c>
    </row>
    <row r="102" spans="3:11">
      <c r="C102" s="403"/>
      <c r="D102" s="404" t="s">
        <v>242</v>
      </c>
      <c r="E102" s="406" t="s">
        <v>150</v>
      </c>
      <c r="F102" s="403"/>
      <c r="G102" s="466" t="s">
        <v>247</v>
      </c>
      <c r="H102" s="406" t="s">
        <v>101</v>
      </c>
      <c r="I102" s="407">
        <v>1</v>
      </c>
      <c r="J102" s="405">
        <v>90348.160000000003</v>
      </c>
      <c r="K102" s="538">
        <f t="shared" si="5"/>
        <v>90348.160000000003</v>
      </c>
    </row>
    <row r="103" spans="3:11">
      <c r="C103" s="147"/>
      <c r="D103" s="404" t="s">
        <v>243</v>
      </c>
      <c r="E103" s="406" t="s">
        <v>150</v>
      </c>
      <c r="F103" s="147"/>
      <c r="G103" s="148" t="s">
        <v>248</v>
      </c>
      <c r="H103" s="147" t="s">
        <v>101</v>
      </c>
      <c r="I103" s="408">
        <v>6</v>
      </c>
      <c r="J103" s="136">
        <v>105318.72</v>
      </c>
      <c r="K103" s="538">
        <f t="shared" si="5"/>
        <v>631912.31999999995</v>
      </c>
    </row>
    <row r="104" spans="3:11" ht="17.25" thickBot="1">
      <c r="C104" s="138" t="s">
        <v>13</v>
      </c>
      <c r="D104" s="158"/>
      <c r="E104" s="158"/>
      <c r="F104" s="158"/>
      <c r="G104" s="160"/>
      <c r="H104" s="159"/>
      <c r="I104" s="135"/>
      <c r="J104" s="139"/>
      <c r="K104" s="140">
        <f>ROUND(SUM(K99:K103),2)</f>
        <v>1602008.04</v>
      </c>
    </row>
    <row r="105" spans="3:11">
      <c r="C105" s="410"/>
      <c r="D105" s="411"/>
      <c r="E105" s="411"/>
      <c r="F105" s="411"/>
      <c r="G105" s="412"/>
      <c r="H105" s="413"/>
      <c r="I105" s="409"/>
      <c r="J105" s="414"/>
      <c r="K105" s="415"/>
    </row>
    <row r="106" spans="3:11">
      <c r="C106" s="420"/>
      <c r="D106" s="432" t="s">
        <v>249</v>
      </c>
      <c r="E106" s="422" t="s">
        <v>150</v>
      </c>
      <c r="F106" s="432"/>
      <c r="G106" s="433" t="s">
        <v>250</v>
      </c>
      <c r="H106" s="424"/>
      <c r="I106" s="425"/>
      <c r="J106" s="426"/>
      <c r="K106" s="421"/>
    </row>
    <row r="107" spans="3:11">
      <c r="C107" s="420"/>
      <c r="D107" s="432" t="s">
        <v>251</v>
      </c>
      <c r="E107" s="422" t="s">
        <v>150</v>
      </c>
      <c r="F107" s="432"/>
      <c r="G107" s="423" t="s">
        <v>265</v>
      </c>
      <c r="H107" s="424" t="s">
        <v>100</v>
      </c>
      <c r="I107" s="434">
        <v>42</v>
      </c>
      <c r="J107" s="426">
        <v>47430.32</v>
      </c>
      <c r="K107" s="530">
        <f>ROUND(J107*I107,2)</f>
        <v>1992073.44</v>
      </c>
    </row>
    <row r="108" spans="3:11">
      <c r="C108" s="420"/>
      <c r="D108" s="432" t="s">
        <v>252</v>
      </c>
      <c r="E108" s="422" t="s">
        <v>150</v>
      </c>
      <c r="F108" s="432"/>
      <c r="G108" s="423" t="s">
        <v>266</v>
      </c>
      <c r="H108" s="424" t="s">
        <v>100</v>
      </c>
      <c r="I108" s="434">
        <v>72</v>
      </c>
      <c r="J108" s="426">
        <v>51981.32</v>
      </c>
      <c r="K108" s="530">
        <f t="shared" ref="K108:K120" si="6">ROUND(J108*I108,2)</f>
        <v>3742655.04</v>
      </c>
    </row>
    <row r="109" spans="3:11">
      <c r="C109" s="420"/>
      <c r="D109" s="432" t="s">
        <v>253</v>
      </c>
      <c r="E109" s="422" t="s">
        <v>150</v>
      </c>
      <c r="F109" s="432"/>
      <c r="G109" s="423" t="s">
        <v>267</v>
      </c>
      <c r="H109" s="424" t="s">
        <v>100</v>
      </c>
      <c r="I109" s="434">
        <v>55</v>
      </c>
      <c r="J109" s="426">
        <v>74932.87</v>
      </c>
      <c r="K109" s="530">
        <f t="shared" si="6"/>
        <v>4121307.85</v>
      </c>
    </row>
    <row r="110" spans="3:11">
      <c r="C110" s="420"/>
      <c r="D110" s="432" t="s">
        <v>254</v>
      </c>
      <c r="E110" s="422" t="s">
        <v>150</v>
      </c>
      <c r="F110" s="432"/>
      <c r="G110" s="423" t="s">
        <v>268</v>
      </c>
      <c r="H110" s="424" t="s">
        <v>101</v>
      </c>
      <c r="I110" s="434">
        <v>27</v>
      </c>
      <c r="J110" s="426">
        <v>20936.95</v>
      </c>
      <c r="K110" s="530">
        <f t="shared" si="6"/>
        <v>565297.65</v>
      </c>
    </row>
    <row r="111" spans="3:11">
      <c r="C111" s="420"/>
      <c r="D111" s="432" t="s">
        <v>255</v>
      </c>
      <c r="E111" s="422" t="s">
        <v>150</v>
      </c>
      <c r="F111" s="432"/>
      <c r="G111" s="423" t="s">
        <v>269</v>
      </c>
      <c r="H111" s="424" t="s">
        <v>101</v>
      </c>
      <c r="I111" s="434">
        <v>53</v>
      </c>
      <c r="J111" s="426">
        <v>21220.95</v>
      </c>
      <c r="K111" s="530">
        <f t="shared" si="6"/>
        <v>1124710.3500000001</v>
      </c>
    </row>
    <row r="112" spans="3:11">
      <c r="C112" s="420"/>
      <c r="D112" s="432" t="s">
        <v>256</v>
      </c>
      <c r="E112" s="422" t="s">
        <v>150</v>
      </c>
      <c r="F112" s="432"/>
      <c r="G112" s="423" t="s">
        <v>270</v>
      </c>
      <c r="H112" s="424" t="s">
        <v>101</v>
      </c>
      <c r="I112" s="434">
        <v>42</v>
      </c>
      <c r="J112" s="426">
        <v>25802.45</v>
      </c>
      <c r="K112" s="530">
        <f t="shared" si="6"/>
        <v>1083702.8999999999</v>
      </c>
    </row>
    <row r="113" spans="3:11">
      <c r="C113" s="420"/>
      <c r="D113" s="432" t="s">
        <v>257</v>
      </c>
      <c r="E113" s="422" t="s">
        <v>150</v>
      </c>
      <c r="F113" s="432"/>
      <c r="G113" s="423" t="s">
        <v>271</v>
      </c>
      <c r="H113" s="424" t="s">
        <v>101</v>
      </c>
      <c r="I113" s="434">
        <v>133</v>
      </c>
      <c r="J113" s="426">
        <v>26593.95</v>
      </c>
      <c r="K113" s="530">
        <f t="shared" si="6"/>
        <v>3536995.35</v>
      </c>
    </row>
    <row r="114" spans="3:11">
      <c r="C114" s="420"/>
      <c r="D114" s="432" t="s">
        <v>258</v>
      </c>
      <c r="E114" s="422" t="s">
        <v>150</v>
      </c>
      <c r="F114" s="432"/>
      <c r="G114" s="423" t="s">
        <v>272</v>
      </c>
      <c r="H114" s="424" t="s">
        <v>101</v>
      </c>
      <c r="I114" s="434">
        <v>105</v>
      </c>
      <c r="J114" s="426">
        <v>36443.949999999997</v>
      </c>
      <c r="K114" s="530">
        <f t="shared" si="6"/>
        <v>3826614.75</v>
      </c>
    </row>
    <row r="115" spans="3:11" ht="42.75">
      <c r="C115" s="420"/>
      <c r="D115" s="432" t="s">
        <v>259</v>
      </c>
      <c r="E115" s="422" t="s">
        <v>150</v>
      </c>
      <c r="F115" s="432"/>
      <c r="G115" s="423" t="s">
        <v>273</v>
      </c>
      <c r="H115" s="424" t="s">
        <v>101</v>
      </c>
      <c r="I115" s="434">
        <v>40</v>
      </c>
      <c r="J115" s="426">
        <v>82116.13</v>
      </c>
      <c r="K115" s="530">
        <f t="shared" si="6"/>
        <v>3284645.2</v>
      </c>
    </row>
    <row r="116" spans="3:11">
      <c r="C116" s="420"/>
      <c r="D116" s="432" t="s">
        <v>260</v>
      </c>
      <c r="E116" s="422" t="s">
        <v>150</v>
      </c>
      <c r="F116" s="432"/>
      <c r="G116" s="423" t="s">
        <v>274</v>
      </c>
      <c r="H116" s="424" t="s">
        <v>101</v>
      </c>
      <c r="I116" s="434">
        <v>28</v>
      </c>
      <c r="J116" s="426">
        <v>33043.26</v>
      </c>
      <c r="K116" s="530">
        <f t="shared" si="6"/>
        <v>925211.28</v>
      </c>
    </row>
    <row r="117" spans="3:11">
      <c r="C117" s="420"/>
      <c r="D117" s="432" t="s">
        <v>261</v>
      </c>
      <c r="E117" s="422" t="s">
        <v>150</v>
      </c>
      <c r="F117" s="422"/>
      <c r="G117" s="423" t="s">
        <v>275</v>
      </c>
      <c r="H117" s="424" t="s">
        <v>101</v>
      </c>
      <c r="I117" s="434">
        <v>48</v>
      </c>
      <c r="J117" s="426">
        <v>35491.71</v>
      </c>
      <c r="K117" s="530">
        <f t="shared" si="6"/>
        <v>1703602.08</v>
      </c>
    </row>
    <row r="118" spans="3:11">
      <c r="C118" s="420"/>
      <c r="D118" s="432" t="s">
        <v>262</v>
      </c>
      <c r="E118" s="422" t="s">
        <v>150</v>
      </c>
      <c r="F118" s="422"/>
      <c r="G118" s="423" t="s">
        <v>276</v>
      </c>
      <c r="H118" s="424" t="s">
        <v>101</v>
      </c>
      <c r="I118" s="434">
        <v>37</v>
      </c>
      <c r="J118" s="426">
        <v>40426.71</v>
      </c>
      <c r="K118" s="530">
        <f t="shared" si="6"/>
        <v>1495788.27</v>
      </c>
    </row>
    <row r="119" spans="3:11">
      <c r="C119" s="393"/>
      <c r="D119" s="432" t="s">
        <v>263</v>
      </c>
      <c r="E119" s="422" t="s">
        <v>150</v>
      </c>
      <c r="F119" s="427"/>
      <c r="G119" s="428" t="s">
        <v>277</v>
      </c>
      <c r="H119" s="429" t="s">
        <v>101</v>
      </c>
      <c r="I119" s="435">
        <v>6</v>
      </c>
      <c r="J119" s="431">
        <v>63986.71</v>
      </c>
      <c r="K119" s="530">
        <f t="shared" si="6"/>
        <v>383920.26</v>
      </c>
    </row>
    <row r="120" spans="3:11">
      <c r="C120" s="393"/>
      <c r="D120" s="432" t="s">
        <v>264</v>
      </c>
      <c r="E120" s="422" t="s">
        <v>150</v>
      </c>
      <c r="F120" s="427"/>
      <c r="G120" s="428" t="s">
        <v>278</v>
      </c>
      <c r="H120" s="429" t="s">
        <v>101</v>
      </c>
      <c r="I120" s="435">
        <v>6</v>
      </c>
      <c r="J120" s="431">
        <v>72854.210000000006</v>
      </c>
      <c r="K120" s="530">
        <f t="shared" si="6"/>
        <v>437125.26</v>
      </c>
    </row>
    <row r="121" spans="3:11" ht="17.25" thickBot="1">
      <c r="C121" s="368" t="s">
        <v>13</v>
      </c>
      <c r="D121" s="369"/>
      <c r="E121" s="369"/>
      <c r="F121" s="369"/>
      <c r="G121" s="369"/>
      <c r="H121" s="370"/>
      <c r="I121" s="436"/>
      <c r="J121" s="437"/>
      <c r="K121" s="438">
        <f>ROUND(SUM(K107:K120),2)</f>
        <v>28223649.68</v>
      </c>
    </row>
    <row r="122" spans="3:11" ht="17.25" thickBot="1">
      <c r="C122" s="378"/>
      <c r="D122" s="379"/>
      <c r="E122" s="379"/>
      <c r="F122" s="379"/>
      <c r="G122" s="379"/>
      <c r="H122" s="379"/>
      <c r="I122" s="379"/>
      <c r="J122" s="379"/>
      <c r="K122" s="380"/>
    </row>
    <row r="123" spans="3:11">
      <c r="C123" s="439"/>
      <c r="D123" s="373" t="s">
        <v>279</v>
      </c>
      <c r="E123" s="375" t="s">
        <v>150</v>
      </c>
      <c r="F123" s="439"/>
      <c r="G123" s="443" t="s">
        <v>281</v>
      </c>
      <c r="H123" s="439"/>
      <c r="I123" s="440"/>
      <c r="J123" s="441"/>
      <c r="K123" s="442"/>
    </row>
    <row r="124" spans="3:11">
      <c r="C124" s="393"/>
      <c r="D124" s="364" t="s">
        <v>280</v>
      </c>
      <c r="E124" s="375" t="s">
        <v>150</v>
      </c>
      <c r="F124" s="393"/>
      <c r="G124" s="393" t="s">
        <v>282</v>
      </c>
      <c r="H124" s="393"/>
      <c r="I124" s="430"/>
      <c r="J124" s="431"/>
      <c r="K124" s="395"/>
    </row>
    <row r="125" spans="3:11" ht="71.25">
      <c r="C125" s="393"/>
      <c r="D125" s="364" t="s">
        <v>283</v>
      </c>
      <c r="E125" s="375" t="s">
        <v>150</v>
      </c>
      <c r="F125" s="393"/>
      <c r="G125" s="148" t="s">
        <v>284</v>
      </c>
      <c r="H125" s="147" t="s">
        <v>101</v>
      </c>
      <c r="I125" s="435">
        <v>82</v>
      </c>
      <c r="J125" s="431">
        <v>176155.59</v>
      </c>
      <c r="K125" s="529">
        <f>ROUND(J125*I125,2)</f>
        <v>14444758.380000001</v>
      </c>
    </row>
    <row r="126" spans="3:11" ht="71.25">
      <c r="C126" s="393"/>
      <c r="D126" s="364" t="s">
        <v>304</v>
      </c>
      <c r="E126" s="375" t="s">
        <v>150</v>
      </c>
      <c r="F126" s="393"/>
      <c r="G126" s="148" t="s">
        <v>285</v>
      </c>
      <c r="H126" s="147" t="s">
        <v>101</v>
      </c>
      <c r="I126" s="435">
        <v>46</v>
      </c>
      <c r="J126" s="431">
        <v>254155.59</v>
      </c>
      <c r="K126" s="529">
        <f t="shared" ref="K126:K144" si="7">ROUND(J126*I126,2)</f>
        <v>11691157.140000001</v>
      </c>
    </row>
    <row r="127" spans="3:11" ht="85.5">
      <c r="C127" s="393"/>
      <c r="D127" s="364" t="s">
        <v>305</v>
      </c>
      <c r="E127" s="375" t="s">
        <v>150</v>
      </c>
      <c r="F127" s="393"/>
      <c r="G127" s="148" t="s">
        <v>286</v>
      </c>
      <c r="H127" s="147" t="s">
        <v>101</v>
      </c>
      <c r="I127" s="435">
        <v>16</v>
      </c>
      <c r="J127" s="431">
        <v>270955.59000000003</v>
      </c>
      <c r="K127" s="529">
        <f t="shared" si="7"/>
        <v>4335289.4400000004</v>
      </c>
    </row>
    <row r="128" spans="3:11" ht="99.75">
      <c r="C128" s="393"/>
      <c r="D128" s="364" t="s">
        <v>306</v>
      </c>
      <c r="E128" s="375" t="s">
        <v>150</v>
      </c>
      <c r="F128" s="393"/>
      <c r="G128" s="148" t="s">
        <v>287</v>
      </c>
      <c r="H128" s="147" t="s">
        <v>101</v>
      </c>
      <c r="I128" s="435">
        <v>66</v>
      </c>
      <c r="J128" s="431">
        <v>270955.59000000003</v>
      </c>
      <c r="K128" s="529">
        <f t="shared" si="7"/>
        <v>17883068.940000001</v>
      </c>
    </row>
    <row r="129" spans="3:11" ht="71.25">
      <c r="C129" s="393"/>
      <c r="D129" s="364" t="s">
        <v>307</v>
      </c>
      <c r="E129" s="375" t="s">
        <v>150</v>
      </c>
      <c r="F129" s="393"/>
      <c r="G129" s="148" t="s">
        <v>288</v>
      </c>
      <c r="H129" s="147" t="s">
        <v>101</v>
      </c>
      <c r="I129" s="435">
        <v>6</v>
      </c>
      <c r="J129" s="431">
        <v>257145.59</v>
      </c>
      <c r="K129" s="529">
        <f t="shared" si="7"/>
        <v>1542873.54</v>
      </c>
    </row>
    <row r="130" spans="3:11" ht="71.25">
      <c r="C130" s="393"/>
      <c r="D130" s="364" t="s">
        <v>308</v>
      </c>
      <c r="E130" s="375" t="s">
        <v>150</v>
      </c>
      <c r="F130" s="393"/>
      <c r="G130" s="148" t="s">
        <v>289</v>
      </c>
      <c r="H130" s="147" t="s">
        <v>101</v>
      </c>
      <c r="I130" s="435">
        <v>8</v>
      </c>
      <c r="J130" s="431">
        <v>366549.59</v>
      </c>
      <c r="K130" s="529">
        <f t="shared" si="7"/>
        <v>2932396.72</v>
      </c>
    </row>
    <row r="131" spans="3:11" ht="99.75">
      <c r="C131" s="393"/>
      <c r="D131" s="364" t="s">
        <v>309</v>
      </c>
      <c r="E131" s="375" t="s">
        <v>150</v>
      </c>
      <c r="F131" s="393"/>
      <c r="G131" s="148" t="s">
        <v>290</v>
      </c>
      <c r="H131" s="147" t="s">
        <v>101</v>
      </c>
      <c r="I131" s="435">
        <v>20</v>
      </c>
      <c r="J131" s="431">
        <v>553778.5</v>
      </c>
      <c r="K131" s="529">
        <f t="shared" si="7"/>
        <v>11075570</v>
      </c>
    </row>
    <row r="132" spans="3:11" ht="99.75">
      <c r="C132" s="393"/>
      <c r="D132" s="364" t="s">
        <v>310</v>
      </c>
      <c r="E132" s="375" t="s">
        <v>150</v>
      </c>
      <c r="F132" s="393"/>
      <c r="G132" s="148" t="s">
        <v>291</v>
      </c>
      <c r="H132" s="147" t="s">
        <v>101</v>
      </c>
      <c r="I132" s="435">
        <v>22</v>
      </c>
      <c r="J132" s="431">
        <v>398778.5</v>
      </c>
      <c r="K132" s="529">
        <f t="shared" si="7"/>
        <v>8773127</v>
      </c>
    </row>
    <row r="133" spans="3:11" ht="99.75">
      <c r="C133" s="393"/>
      <c r="D133" s="364" t="s">
        <v>311</v>
      </c>
      <c r="E133" s="375" t="s">
        <v>150</v>
      </c>
      <c r="F133" s="393"/>
      <c r="G133" s="148" t="s">
        <v>292</v>
      </c>
      <c r="H133" s="147" t="s">
        <v>101</v>
      </c>
      <c r="I133" s="435">
        <v>34</v>
      </c>
      <c r="J133" s="431">
        <v>301778.5</v>
      </c>
      <c r="K133" s="529">
        <f t="shared" si="7"/>
        <v>10260469</v>
      </c>
    </row>
    <row r="134" spans="3:11" ht="99.75">
      <c r="C134" s="393"/>
      <c r="D134" s="364" t="s">
        <v>312</v>
      </c>
      <c r="E134" s="375" t="s">
        <v>150</v>
      </c>
      <c r="F134" s="393"/>
      <c r="G134" s="148" t="s">
        <v>293</v>
      </c>
      <c r="H134" s="147" t="s">
        <v>101</v>
      </c>
      <c r="I134" s="435">
        <v>12</v>
      </c>
      <c r="J134" s="431">
        <v>311778.5</v>
      </c>
      <c r="K134" s="529">
        <f t="shared" si="7"/>
        <v>3741342</v>
      </c>
    </row>
    <row r="135" spans="3:11" ht="99.75">
      <c r="C135" s="393"/>
      <c r="D135" s="364" t="s">
        <v>313</v>
      </c>
      <c r="E135" s="375" t="s">
        <v>150</v>
      </c>
      <c r="F135" s="393"/>
      <c r="G135" s="148" t="s">
        <v>294</v>
      </c>
      <c r="H135" s="147" t="s">
        <v>101</v>
      </c>
      <c r="I135" s="435">
        <v>16</v>
      </c>
      <c r="J135" s="431">
        <v>386733.67</v>
      </c>
      <c r="K135" s="529">
        <f t="shared" si="7"/>
        <v>6187738.7199999997</v>
      </c>
    </row>
    <row r="136" spans="3:11" ht="42.75">
      <c r="C136" s="393"/>
      <c r="D136" s="364" t="s">
        <v>314</v>
      </c>
      <c r="E136" s="375" t="s">
        <v>150</v>
      </c>
      <c r="F136" s="393"/>
      <c r="G136" s="148" t="s">
        <v>295</v>
      </c>
      <c r="H136" s="147" t="s">
        <v>101</v>
      </c>
      <c r="I136" s="435">
        <v>56</v>
      </c>
      <c r="J136" s="431">
        <v>115355.59</v>
      </c>
      <c r="K136" s="529">
        <f t="shared" si="7"/>
        <v>6459913.04</v>
      </c>
    </row>
    <row r="137" spans="3:11" ht="42.75">
      <c r="C137" s="393"/>
      <c r="D137" s="364" t="s">
        <v>315</v>
      </c>
      <c r="E137" s="375" t="s">
        <v>150</v>
      </c>
      <c r="F137" s="393"/>
      <c r="G137" s="148" t="s">
        <v>296</v>
      </c>
      <c r="H137" s="147" t="s">
        <v>101</v>
      </c>
      <c r="I137" s="435">
        <v>4</v>
      </c>
      <c r="J137" s="431">
        <v>129055.59</v>
      </c>
      <c r="K137" s="529">
        <f t="shared" si="7"/>
        <v>516222.36</v>
      </c>
    </row>
    <row r="138" spans="3:11" ht="57">
      <c r="C138" s="393"/>
      <c r="D138" s="364" t="s">
        <v>316</v>
      </c>
      <c r="E138" s="375" t="s">
        <v>150</v>
      </c>
      <c r="F138" s="393"/>
      <c r="G138" s="148" t="s">
        <v>297</v>
      </c>
      <c r="H138" s="147" t="s">
        <v>100</v>
      </c>
      <c r="I138" s="435">
        <v>80</v>
      </c>
      <c r="J138" s="431">
        <v>344765.77</v>
      </c>
      <c r="K138" s="529">
        <f t="shared" si="7"/>
        <v>27581261.600000001</v>
      </c>
    </row>
    <row r="139" spans="3:11">
      <c r="C139" s="393"/>
      <c r="D139" s="364" t="s">
        <v>317</v>
      </c>
      <c r="E139" s="375" t="s">
        <v>150</v>
      </c>
      <c r="F139" s="393"/>
      <c r="G139" s="148" t="s">
        <v>298</v>
      </c>
      <c r="H139" s="147" t="s">
        <v>101</v>
      </c>
      <c r="I139" s="435">
        <v>60</v>
      </c>
      <c r="J139" s="431">
        <v>29941.63</v>
      </c>
      <c r="K139" s="529">
        <f t="shared" si="7"/>
        <v>1796497.8</v>
      </c>
    </row>
    <row r="140" spans="3:11">
      <c r="C140" s="393"/>
      <c r="D140" s="364" t="s">
        <v>318</v>
      </c>
      <c r="E140" s="375" t="s">
        <v>150</v>
      </c>
      <c r="F140" s="393"/>
      <c r="G140" s="148" t="s">
        <v>299</v>
      </c>
      <c r="H140" s="147" t="s">
        <v>101</v>
      </c>
      <c r="I140" s="435">
        <v>2</v>
      </c>
      <c r="J140" s="431">
        <v>224032.67</v>
      </c>
      <c r="K140" s="529">
        <f t="shared" si="7"/>
        <v>448065.34</v>
      </c>
    </row>
    <row r="141" spans="3:11">
      <c r="C141" s="393"/>
      <c r="D141" s="364" t="s">
        <v>319</v>
      </c>
      <c r="E141" s="375" t="s">
        <v>150</v>
      </c>
      <c r="F141" s="393"/>
      <c r="G141" s="148" t="s">
        <v>300</v>
      </c>
      <c r="H141" s="147" t="s">
        <v>101</v>
      </c>
      <c r="I141" s="435">
        <v>2</v>
      </c>
      <c r="J141" s="431">
        <v>247032.67</v>
      </c>
      <c r="K141" s="529">
        <f t="shared" si="7"/>
        <v>494065.34</v>
      </c>
    </row>
    <row r="142" spans="3:11" ht="57">
      <c r="C142" s="393"/>
      <c r="D142" s="364" t="s">
        <v>320</v>
      </c>
      <c r="E142" s="375" t="s">
        <v>150</v>
      </c>
      <c r="F142" s="393"/>
      <c r="G142" s="148" t="s">
        <v>301</v>
      </c>
      <c r="H142" s="147" t="s">
        <v>101</v>
      </c>
      <c r="I142" s="435">
        <v>2</v>
      </c>
      <c r="J142" s="431">
        <v>989654.18</v>
      </c>
      <c r="K142" s="529">
        <f t="shared" si="7"/>
        <v>1979308.36</v>
      </c>
    </row>
    <row r="143" spans="3:11" ht="28.5">
      <c r="C143" s="393"/>
      <c r="D143" s="364" t="s">
        <v>321</v>
      </c>
      <c r="E143" s="375" t="s">
        <v>150</v>
      </c>
      <c r="F143" s="393"/>
      <c r="G143" s="148" t="s">
        <v>302</v>
      </c>
      <c r="H143" s="147" t="s">
        <v>101</v>
      </c>
      <c r="I143" s="435">
        <v>30</v>
      </c>
      <c r="J143" s="431">
        <v>185425.49</v>
      </c>
      <c r="K143" s="529">
        <f t="shared" si="7"/>
        <v>5562764.7000000002</v>
      </c>
    </row>
    <row r="144" spans="3:11" ht="57">
      <c r="C144" s="393"/>
      <c r="D144" s="364" t="s">
        <v>322</v>
      </c>
      <c r="E144" s="375" t="s">
        <v>150</v>
      </c>
      <c r="F144" s="393"/>
      <c r="G144" s="148" t="s">
        <v>303</v>
      </c>
      <c r="H144" s="147" t="s">
        <v>100</v>
      </c>
      <c r="I144" s="435">
        <v>180</v>
      </c>
      <c r="J144" s="431">
        <v>234088.17</v>
      </c>
      <c r="K144" s="529">
        <f t="shared" si="7"/>
        <v>42135870.600000001</v>
      </c>
    </row>
    <row r="145" spans="3:11" ht="17.25" thickBot="1">
      <c r="C145" s="368" t="s">
        <v>13</v>
      </c>
      <c r="D145" s="369"/>
      <c r="E145" s="369"/>
      <c r="F145" s="369"/>
      <c r="G145" s="369"/>
      <c r="H145" s="370"/>
      <c r="I145" s="436"/>
      <c r="J145" s="437"/>
      <c r="K145" s="438">
        <f>ROUND(SUM(K125:K144),2)</f>
        <v>179841760.02000001</v>
      </c>
    </row>
    <row r="146" spans="3:11" ht="17.25" thickBot="1">
      <c r="C146" s="378"/>
      <c r="D146" s="379"/>
      <c r="E146" s="379"/>
      <c r="F146" s="379"/>
      <c r="G146" s="379"/>
      <c r="H146" s="379"/>
      <c r="I146" s="379"/>
      <c r="J146" s="379"/>
      <c r="K146" s="380"/>
    </row>
    <row r="147" spans="3:11">
      <c r="C147" s="439"/>
      <c r="D147" s="373" t="s">
        <v>323</v>
      </c>
      <c r="E147" s="375" t="s">
        <v>150</v>
      </c>
      <c r="F147" s="439"/>
      <c r="G147" s="443" t="s">
        <v>324</v>
      </c>
      <c r="H147" s="439"/>
      <c r="I147" s="440"/>
      <c r="J147" s="441"/>
      <c r="K147" s="442"/>
    </row>
    <row r="148" spans="3:11">
      <c r="C148" s="393"/>
      <c r="D148" s="364" t="s">
        <v>325</v>
      </c>
      <c r="E148" s="375" t="s">
        <v>150</v>
      </c>
      <c r="F148" s="393"/>
      <c r="G148" s="393" t="s">
        <v>337</v>
      </c>
      <c r="H148" s="147" t="s">
        <v>101</v>
      </c>
      <c r="I148" s="435">
        <v>26</v>
      </c>
      <c r="J148" s="431">
        <v>55089</v>
      </c>
      <c r="K148" s="529">
        <f>ROUND(J148*I148,2)</f>
        <v>1432314</v>
      </c>
    </row>
    <row r="149" spans="3:11">
      <c r="C149" s="393"/>
      <c r="D149" s="364" t="s">
        <v>326</v>
      </c>
      <c r="E149" s="375" t="s">
        <v>150</v>
      </c>
      <c r="F149" s="393"/>
      <c r="G149" s="393" t="s">
        <v>338</v>
      </c>
      <c r="H149" s="147" t="s">
        <v>101</v>
      </c>
      <c r="I149" s="435">
        <v>26</v>
      </c>
      <c r="J149" s="431">
        <v>70886</v>
      </c>
      <c r="K149" s="529">
        <f t="shared" ref="K149:K159" si="8">ROUND(J149*I149,2)</f>
        <v>1843036</v>
      </c>
    </row>
    <row r="150" spans="3:11">
      <c r="C150" s="393"/>
      <c r="D150" s="364" t="s">
        <v>327</v>
      </c>
      <c r="E150" s="375" t="s">
        <v>150</v>
      </c>
      <c r="F150" s="393"/>
      <c r="G150" s="393" t="s">
        <v>339</v>
      </c>
      <c r="H150" s="147" t="s">
        <v>101</v>
      </c>
      <c r="I150" s="435">
        <v>6</v>
      </c>
      <c r="J150" s="431">
        <v>324219</v>
      </c>
      <c r="K150" s="529">
        <f t="shared" si="8"/>
        <v>1945314</v>
      </c>
    </row>
    <row r="151" spans="3:11">
      <c r="C151" s="393"/>
      <c r="D151" s="364" t="s">
        <v>328</v>
      </c>
      <c r="E151" s="375" t="s">
        <v>150</v>
      </c>
      <c r="F151" s="393"/>
      <c r="G151" s="393" t="s">
        <v>340</v>
      </c>
      <c r="H151" s="147" t="s">
        <v>101</v>
      </c>
      <c r="I151" s="435">
        <v>12</v>
      </c>
      <c r="J151" s="431">
        <v>391428</v>
      </c>
      <c r="K151" s="529">
        <f t="shared" si="8"/>
        <v>4697136</v>
      </c>
    </row>
    <row r="152" spans="3:11">
      <c r="C152" s="393"/>
      <c r="D152" s="364" t="s">
        <v>329</v>
      </c>
      <c r="E152" s="375" t="s">
        <v>150</v>
      </c>
      <c r="F152" s="393"/>
      <c r="G152" s="393" t="s">
        <v>341</v>
      </c>
      <c r="H152" s="147" t="s">
        <v>101</v>
      </c>
      <c r="I152" s="435">
        <v>2</v>
      </c>
      <c r="J152" s="431">
        <v>362074</v>
      </c>
      <c r="K152" s="529">
        <f t="shared" si="8"/>
        <v>724148</v>
      </c>
    </row>
    <row r="153" spans="3:11">
      <c r="C153" s="393"/>
      <c r="D153" s="364" t="s">
        <v>330</v>
      </c>
      <c r="E153" s="375" t="s">
        <v>150</v>
      </c>
      <c r="F153" s="393"/>
      <c r="G153" s="393" t="s">
        <v>342</v>
      </c>
      <c r="H153" s="147" t="s">
        <v>101</v>
      </c>
      <c r="I153" s="435">
        <v>26</v>
      </c>
      <c r="J153" s="431">
        <v>72743</v>
      </c>
      <c r="K153" s="529">
        <f t="shared" si="8"/>
        <v>1891318</v>
      </c>
    </row>
    <row r="154" spans="3:11">
      <c r="C154" s="393"/>
      <c r="D154" s="364" t="s">
        <v>331</v>
      </c>
      <c r="E154" s="375" t="s">
        <v>150</v>
      </c>
      <c r="F154" s="393"/>
      <c r="G154" s="393" t="s">
        <v>343</v>
      </c>
      <c r="H154" s="147" t="s">
        <v>100</v>
      </c>
      <c r="I154" s="435">
        <v>53</v>
      </c>
      <c r="J154" s="431">
        <v>15196.06</v>
      </c>
      <c r="K154" s="529">
        <f t="shared" si="8"/>
        <v>805391.18</v>
      </c>
    </row>
    <row r="155" spans="3:11">
      <c r="C155" s="393"/>
      <c r="D155" s="364" t="s">
        <v>332</v>
      </c>
      <c r="E155" s="375" t="s">
        <v>150</v>
      </c>
      <c r="F155" s="393"/>
      <c r="G155" s="393" t="s">
        <v>344</v>
      </c>
      <c r="H155" s="147" t="s">
        <v>100</v>
      </c>
      <c r="I155" s="435">
        <v>40</v>
      </c>
      <c r="J155" s="431">
        <v>19726.21</v>
      </c>
      <c r="K155" s="529">
        <f t="shared" si="8"/>
        <v>789048.4</v>
      </c>
    </row>
    <row r="156" spans="3:11">
      <c r="C156" s="393"/>
      <c r="D156" s="364" t="s">
        <v>333</v>
      </c>
      <c r="E156" s="375" t="s">
        <v>150</v>
      </c>
      <c r="F156" s="393"/>
      <c r="G156" s="393" t="s">
        <v>345</v>
      </c>
      <c r="H156" s="147" t="s">
        <v>100</v>
      </c>
      <c r="I156" s="435">
        <v>27</v>
      </c>
      <c r="J156" s="431">
        <v>32316.01</v>
      </c>
      <c r="K156" s="529">
        <f t="shared" si="8"/>
        <v>872532.27</v>
      </c>
    </row>
    <row r="157" spans="3:11">
      <c r="C157" s="393"/>
      <c r="D157" s="364" t="s">
        <v>334</v>
      </c>
      <c r="E157" s="375" t="s">
        <v>150</v>
      </c>
      <c r="F157" s="393"/>
      <c r="G157" s="393" t="s">
        <v>346</v>
      </c>
      <c r="H157" s="147" t="s">
        <v>100</v>
      </c>
      <c r="I157" s="435">
        <v>12</v>
      </c>
      <c r="J157" s="431">
        <v>43731.05</v>
      </c>
      <c r="K157" s="529">
        <f t="shared" si="8"/>
        <v>524772.6</v>
      </c>
    </row>
    <row r="158" spans="3:11">
      <c r="C158" s="393"/>
      <c r="D158" s="364" t="s">
        <v>335</v>
      </c>
      <c r="E158" s="375" t="s">
        <v>150</v>
      </c>
      <c r="F158" s="393"/>
      <c r="G158" s="393" t="s">
        <v>347</v>
      </c>
      <c r="H158" s="147" t="s">
        <v>100</v>
      </c>
      <c r="I158" s="435">
        <v>400</v>
      </c>
      <c r="J158" s="431">
        <v>7800.3</v>
      </c>
      <c r="K158" s="529">
        <f t="shared" si="8"/>
        <v>3120120</v>
      </c>
    </row>
    <row r="159" spans="3:11">
      <c r="C159" s="393"/>
      <c r="D159" s="364" t="s">
        <v>336</v>
      </c>
      <c r="E159" s="375" t="s">
        <v>150</v>
      </c>
      <c r="F159" s="393"/>
      <c r="G159" s="393" t="s">
        <v>348</v>
      </c>
      <c r="H159" s="147" t="s">
        <v>101</v>
      </c>
      <c r="I159" s="435">
        <v>1</v>
      </c>
      <c r="J159" s="431">
        <v>33471505.199999999</v>
      </c>
      <c r="K159" s="529">
        <f t="shared" si="8"/>
        <v>33471505.199999999</v>
      </c>
    </row>
    <row r="160" spans="3:11" ht="17.25" thickBot="1">
      <c r="C160" s="368" t="s">
        <v>13</v>
      </c>
      <c r="D160" s="369"/>
      <c r="E160" s="369"/>
      <c r="F160" s="369"/>
      <c r="G160" s="369"/>
      <c r="H160" s="370"/>
      <c r="I160" s="436"/>
      <c r="J160" s="437"/>
      <c r="K160" s="438">
        <f>ROUND(SUM(K148:K159),2)</f>
        <v>52116635.649999999</v>
      </c>
    </row>
    <row r="161" spans="3:11" ht="17.25" thickBot="1">
      <c r="C161" s="378"/>
      <c r="D161" s="379"/>
      <c r="E161" s="379"/>
      <c r="F161" s="379"/>
      <c r="G161" s="379"/>
      <c r="H161" s="379"/>
      <c r="I161" s="379"/>
      <c r="J161" s="379"/>
      <c r="K161" s="380"/>
    </row>
    <row r="162" spans="3:11">
      <c r="C162" s="439"/>
      <c r="D162" s="373" t="s">
        <v>349</v>
      </c>
      <c r="E162" s="375" t="s">
        <v>150</v>
      </c>
      <c r="F162" s="439"/>
      <c r="G162" s="443" t="s">
        <v>350</v>
      </c>
      <c r="H162" s="439"/>
      <c r="I162" s="440"/>
      <c r="J162" s="441"/>
      <c r="K162" s="442"/>
    </row>
    <row r="163" spans="3:11" ht="42.75">
      <c r="C163" s="393"/>
      <c r="D163" s="364" t="s">
        <v>351</v>
      </c>
      <c r="E163" s="375" t="s">
        <v>150</v>
      </c>
      <c r="F163" s="393"/>
      <c r="G163" s="148" t="s">
        <v>354</v>
      </c>
      <c r="H163" s="147" t="s">
        <v>101</v>
      </c>
      <c r="I163" s="435">
        <v>5</v>
      </c>
      <c r="J163" s="431">
        <v>3370601</v>
      </c>
      <c r="K163" s="529">
        <f>ROUND(J163*I163,2)</f>
        <v>16853005</v>
      </c>
    </row>
    <row r="164" spans="3:11" ht="128.25">
      <c r="C164" s="393"/>
      <c r="D164" s="364" t="s">
        <v>352</v>
      </c>
      <c r="E164" s="375" t="s">
        <v>150</v>
      </c>
      <c r="F164" s="393"/>
      <c r="G164" s="148" t="s">
        <v>355</v>
      </c>
      <c r="H164" s="147" t="s">
        <v>101</v>
      </c>
      <c r="I164" s="435">
        <v>1</v>
      </c>
      <c r="J164" s="431">
        <v>17548380.350000001</v>
      </c>
      <c r="K164" s="529">
        <f t="shared" ref="K164:K165" si="9">ROUND(J164*I164,2)</f>
        <v>17548380.350000001</v>
      </c>
    </row>
    <row r="165" spans="3:11" ht="28.5">
      <c r="C165" s="393"/>
      <c r="D165" s="364" t="s">
        <v>353</v>
      </c>
      <c r="E165" s="375" t="s">
        <v>150</v>
      </c>
      <c r="F165" s="393"/>
      <c r="G165" s="148" t="s">
        <v>356</v>
      </c>
      <c r="H165" s="147" t="s">
        <v>101</v>
      </c>
      <c r="I165" s="435">
        <v>1</v>
      </c>
      <c r="J165" s="431">
        <v>26000000</v>
      </c>
      <c r="K165" s="529">
        <f t="shared" si="9"/>
        <v>26000000</v>
      </c>
    </row>
    <row r="166" spans="3:11" ht="17.25" thickBot="1">
      <c r="C166" s="368" t="s">
        <v>13</v>
      </c>
      <c r="D166" s="369"/>
      <c r="E166" s="369"/>
      <c r="F166" s="369"/>
      <c r="G166" s="369"/>
      <c r="H166" s="370"/>
      <c r="I166" s="436"/>
      <c r="J166" s="437"/>
      <c r="K166" s="438">
        <f>ROUND(SUM(K163:K165),2)</f>
        <v>60401385.350000001</v>
      </c>
    </row>
    <row r="167" spans="3:11" ht="17.25" thickBot="1">
      <c r="C167" s="378"/>
      <c r="D167" s="379"/>
      <c r="E167" s="379"/>
      <c r="F167" s="379"/>
      <c r="G167" s="379"/>
      <c r="H167" s="379"/>
      <c r="I167" s="379"/>
      <c r="J167" s="379"/>
      <c r="K167" s="380"/>
    </row>
    <row r="168" spans="3:11">
      <c r="C168" s="439"/>
      <c r="D168" s="373" t="s">
        <v>357</v>
      </c>
      <c r="E168" s="375" t="s">
        <v>150</v>
      </c>
      <c r="F168" s="439"/>
      <c r="G168" s="443" t="s">
        <v>366</v>
      </c>
      <c r="H168" s="439"/>
      <c r="I168" s="440"/>
      <c r="J168" s="441"/>
      <c r="K168" s="442"/>
    </row>
    <row r="169" spans="3:11" ht="85.5">
      <c r="C169" s="393"/>
      <c r="D169" s="364" t="s">
        <v>358</v>
      </c>
      <c r="E169" s="375" t="s">
        <v>150</v>
      </c>
      <c r="F169" s="393"/>
      <c r="G169" s="148" t="s">
        <v>648</v>
      </c>
      <c r="H169" s="147" t="s">
        <v>101</v>
      </c>
      <c r="I169" s="435">
        <v>1</v>
      </c>
      <c r="J169" s="431">
        <v>87453644</v>
      </c>
      <c r="K169" s="529">
        <f>ROUND(J169*I169,2)</f>
        <v>87453644</v>
      </c>
    </row>
    <row r="170" spans="3:11">
      <c r="C170" s="393"/>
      <c r="D170" s="364" t="s">
        <v>359</v>
      </c>
      <c r="E170" s="375" t="s">
        <v>150</v>
      </c>
      <c r="F170" s="393"/>
      <c r="G170" s="393" t="s">
        <v>367</v>
      </c>
      <c r="H170" s="147" t="s">
        <v>101</v>
      </c>
      <c r="I170" s="435">
        <v>1</v>
      </c>
      <c r="J170" s="431">
        <v>5923939.6399999997</v>
      </c>
      <c r="K170" s="529">
        <f t="shared" ref="K170:K176" si="10">ROUND(J170*I170,2)</f>
        <v>5923939.6399999997</v>
      </c>
    </row>
    <row r="171" spans="3:11">
      <c r="C171" s="393"/>
      <c r="D171" s="364" t="s">
        <v>360</v>
      </c>
      <c r="E171" s="375" t="s">
        <v>150</v>
      </c>
      <c r="F171" s="393"/>
      <c r="G171" s="393" t="s">
        <v>368</v>
      </c>
      <c r="H171" s="147" t="s">
        <v>101</v>
      </c>
      <c r="I171" s="435">
        <v>1</v>
      </c>
      <c r="J171" s="431">
        <v>2438349.84</v>
      </c>
      <c r="K171" s="529">
        <f t="shared" si="10"/>
        <v>2438349.84</v>
      </c>
    </row>
    <row r="172" spans="3:11">
      <c r="C172" s="393"/>
      <c r="D172" s="364" t="s">
        <v>361</v>
      </c>
      <c r="E172" s="375" t="s">
        <v>150</v>
      </c>
      <c r="F172" s="393"/>
      <c r="G172" s="393" t="s">
        <v>369</v>
      </c>
      <c r="H172" s="147" t="s">
        <v>101</v>
      </c>
      <c r="I172" s="435">
        <v>16</v>
      </c>
      <c r="J172" s="431">
        <v>277521.24</v>
      </c>
      <c r="K172" s="529">
        <f t="shared" si="10"/>
        <v>4440339.84</v>
      </c>
    </row>
    <row r="173" spans="3:11">
      <c r="C173" s="393"/>
      <c r="D173" s="364" t="s">
        <v>362</v>
      </c>
      <c r="E173" s="375" t="s">
        <v>150</v>
      </c>
      <c r="F173" s="393"/>
      <c r="G173" s="393" t="s">
        <v>370</v>
      </c>
      <c r="H173" s="147" t="s">
        <v>101</v>
      </c>
      <c r="I173" s="435">
        <v>2</v>
      </c>
      <c r="J173" s="431">
        <v>277521.24</v>
      </c>
      <c r="K173" s="529">
        <f t="shared" si="10"/>
        <v>555042.48</v>
      </c>
    </row>
    <row r="174" spans="3:11">
      <c r="C174" s="393"/>
      <c r="D174" s="364" t="s">
        <v>363</v>
      </c>
      <c r="E174" s="375" t="s">
        <v>150</v>
      </c>
      <c r="F174" s="393"/>
      <c r="G174" s="393" t="s">
        <v>371</v>
      </c>
      <c r="H174" s="147" t="s">
        <v>101</v>
      </c>
      <c r="I174" s="435">
        <v>16</v>
      </c>
      <c r="J174" s="431">
        <v>255882.84</v>
      </c>
      <c r="K174" s="529">
        <f t="shared" si="10"/>
        <v>4094125.44</v>
      </c>
    </row>
    <row r="175" spans="3:11">
      <c r="C175" s="393"/>
      <c r="D175" s="364" t="s">
        <v>364</v>
      </c>
      <c r="E175" s="375" t="s">
        <v>150</v>
      </c>
      <c r="F175" s="393"/>
      <c r="G175" s="393" t="s">
        <v>372</v>
      </c>
      <c r="H175" s="147" t="s">
        <v>101</v>
      </c>
      <c r="I175" s="435">
        <v>16</v>
      </c>
      <c r="J175" s="431">
        <v>249455.44</v>
      </c>
      <c r="K175" s="529">
        <f t="shared" si="10"/>
        <v>3991287.04</v>
      </c>
    </row>
    <row r="176" spans="3:11">
      <c r="C176" s="393"/>
      <c r="D176" s="364" t="s">
        <v>365</v>
      </c>
      <c r="E176" s="375" t="s">
        <v>150</v>
      </c>
      <c r="F176" s="393"/>
      <c r="G176" s="393" t="s">
        <v>373</v>
      </c>
      <c r="H176" s="147" t="s">
        <v>101</v>
      </c>
      <c r="I176" s="435">
        <v>1</v>
      </c>
      <c r="J176" s="431">
        <v>23642000</v>
      </c>
      <c r="K176" s="529">
        <f t="shared" si="10"/>
        <v>23642000</v>
      </c>
    </row>
    <row r="177" spans="3:11" ht="17.25" thickBot="1">
      <c r="C177" s="368" t="s">
        <v>13</v>
      </c>
      <c r="D177" s="369"/>
      <c r="E177" s="369"/>
      <c r="F177" s="369"/>
      <c r="G177" s="369"/>
      <c r="H177" s="370"/>
      <c r="I177" s="436"/>
      <c r="J177" s="437"/>
      <c r="K177" s="438">
        <f>ROUND(SUM(K169:K176),2)</f>
        <v>132538728.28</v>
      </c>
    </row>
    <row r="178" spans="3:11" ht="17.25" thickBot="1">
      <c r="C178" s="378"/>
      <c r="D178" s="379"/>
      <c r="E178" s="379"/>
      <c r="F178" s="379"/>
      <c r="G178" s="379"/>
      <c r="H178" s="379"/>
      <c r="I178" s="379"/>
      <c r="J178" s="379"/>
      <c r="K178" s="380"/>
    </row>
    <row r="179" spans="3:11">
      <c r="C179" s="439"/>
      <c r="D179" s="373" t="s">
        <v>374</v>
      </c>
      <c r="E179" s="375" t="s">
        <v>150</v>
      </c>
      <c r="F179" s="439"/>
      <c r="G179" s="443" t="s">
        <v>375</v>
      </c>
      <c r="H179" s="439"/>
      <c r="I179" s="440"/>
      <c r="J179" s="441"/>
      <c r="K179" s="442"/>
    </row>
    <row r="180" spans="3:11" ht="42.75">
      <c r="C180" s="439"/>
      <c r="D180" s="373" t="s">
        <v>384</v>
      </c>
      <c r="E180" s="375" t="s">
        <v>150</v>
      </c>
      <c r="F180" s="439"/>
      <c r="G180" s="448" t="s">
        <v>376</v>
      </c>
      <c r="H180" s="375" t="s">
        <v>101</v>
      </c>
      <c r="I180" s="444">
        <v>1</v>
      </c>
      <c r="J180" s="441">
        <v>5878670</v>
      </c>
      <c r="K180" s="531">
        <f>ROUND(J180*I180,2)</f>
        <v>5878670</v>
      </c>
    </row>
    <row r="181" spans="3:11" ht="42.75">
      <c r="C181" s="439"/>
      <c r="D181" s="373" t="s">
        <v>385</v>
      </c>
      <c r="E181" s="375" t="s">
        <v>150</v>
      </c>
      <c r="F181" s="439"/>
      <c r="G181" s="448" t="s">
        <v>377</v>
      </c>
      <c r="H181" s="375" t="s">
        <v>101</v>
      </c>
      <c r="I181" s="444">
        <v>1</v>
      </c>
      <c r="J181" s="441">
        <v>3588337.67</v>
      </c>
      <c r="K181" s="531">
        <f t="shared" ref="K181:K187" si="11">ROUND(J181*I181,2)</f>
        <v>3588337.67</v>
      </c>
    </row>
    <row r="182" spans="3:11" ht="57">
      <c r="C182" s="439"/>
      <c r="D182" s="373" t="s">
        <v>386</v>
      </c>
      <c r="E182" s="375" t="s">
        <v>150</v>
      </c>
      <c r="F182" s="439"/>
      <c r="G182" s="448" t="s">
        <v>378</v>
      </c>
      <c r="H182" s="375" t="s">
        <v>101</v>
      </c>
      <c r="I182" s="444">
        <v>2</v>
      </c>
      <c r="J182" s="441">
        <v>673520.95</v>
      </c>
      <c r="K182" s="531">
        <f t="shared" si="11"/>
        <v>1347041.9</v>
      </c>
    </row>
    <row r="183" spans="3:11" ht="42.75">
      <c r="C183" s="439"/>
      <c r="D183" s="373" t="s">
        <v>387</v>
      </c>
      <c r="E183" s="375" t="s">
        <v>150</v>
      </c>
      <c r="F183" s="439"/>
      <c r="G183" s="448" t="s">
        <v>379</v>
      </c>
      <c r="H183" s="375" t="s">
        <v>101</v>
      </c>
      <c r="I183" s="444">
        <v>22</v>
      </c>
      <c r="J183" s="441">
        <v>262893.15999999997</v>
      </c>
      <c r="K183" s="531">
        <f t="shared" si="11"/>
        <v>5783649.5199999996</v>
      </c>
    </row>
    <row r="184" spans="3:11" ht="28.5">
      <c r="C184" s="439"/>
      <c r="D184" s="373" t="s">
        <v>388</v>
      </c>
      <c r="E184" s="375" t="s">
        <v>150</v>
      </c>
      <c r="F184" s="439"/>
      <c r="G184" s="448" t="s">
        <v>380</v>
      </c>
      <c r="H184" s="375" t="s">
        <v>101</v>
      </c>
      <c r="I184" s="444">
        <v>1</v>
      </c>
      <c r="J184" s="441">
        <v>434265.33</v>
      </c>
      <c r="K184" s="531">
        <f t="shared" si="11"/>
        <v>434265.33</v>
      </c>
    </row>
    <row r="185" spans="3:11" ht="42.75">
      <c r="C185" s="439"/>
      <c r="D185" s="373" t="s">
        <v>389</v>
      </c>
      <c r="E185" s="375" t="s">
        <v>150</v>
      </c>
      <c r="F185" s="439"/>
      <c r="G185" s="448" t="s">
        <v>381</v>
      </c>
      <c r="H185" s="375" t="s">
        <v>100</v>
      </c>
      <c r="I185" s="444">
        <v>100</v>
      </c>
      <c r="J185" s="441">
        <v>53576.95</v>
      </c>
      <c r="K185" s="531">
        <f t="shared" si="11"/>
        <v>5357695</v>
      </c>
    </row>
    <row r="186" spans="3:11" ht="28.5">
      <c r="C186" s="439"/>
      <c r="D186" s="373" t="s">
        <v>390</v>
      </c>
      <c r="E186" s="375" t="s">
        <v>150</v>
      </c>
      <c r="F186" s="439"/>
      <c r="G186" s="448" t="s">
        <v>382</v>
      </c>
      <c r="H186" s="375" t="s">
        <v>100</v>
      </c>
      <c r="I186" s="444">
        <v>150</v>
      </c>
      <c r="J186" s="441">
        <v>15813.56</v>
      </c>
      <c r="K186" s="531">
        <f t="shared" si="11"/>
        <v>2372034</v>
      </c>
    </row>
    <row r="187" spans="3:11" ht="28.5">
      <c r="C187" s="439"/>
      <c r="D187" s="373" t="s">
        <v>391</v>
      </c>
      <c r="E187" s="375" t="s">
        <v>150</v>
      </c>
      <c r="F187" s="439"/>
      <c r="G187" s="448" t="s">
        <v>383</v>
      </c>
      <c r="H187" s="375" t="s">
        <v>101</v>
      </c>
      <c r="I187" s="444">
        <v>1</v>
      </c>
      <c r="J187" s="441">
        <v>12477053.5</v>
      </c>
      <c r="K187" s="531">
        <f t="shared" si="11"/>
        <v>12477053.5</v>
      </c>
    </row>
    <row r="188" spans="3:11" ht="17.25" thickBot="1">
      <c r="C188" s="368" t="s">
        <v>13</v>
      </c>
      <c r="D188" s="369"/>
      <c r="E188" s="369"/>
      <c r="F188" s="369"/>
      <c r="G188" s="369"/>
      <c r="H188" s="370"/>
      <c r="I188" s="445"/>
      <c r="J188" s="446"/>
      <c r="K188" s="447">
        <f>ROUND(SUM(K180:K187),2)</f>
        <v>37238746.920000002</v>
      </c>
    </row>
    <row r="189" spans="3:11" ht="17.25" thickBot="1">
      <c r="C189" s="378"/>
      <c r="D189" s="379"/>
      <c r="E189" s="379"/>
      <c r="F189" s="379"/>
      <c r="G189" s="379"/>
      <c r="H189" s="379"/>
      <c r="I189" s="379"/>
      <c r="J189" s="379"/>
      <c r="K189" s="380"/>
    </row>
    <row r="190" spans="3:11">
      <c r="C190" s="439"/>
      <c r="D190" s="373" t="s">
        <v>392</v>
      </c>
      <c r="E190" s="375" t="s">
        <v>150</v>
      </c>
      <c r="F190" s="439"/>
      <c r="G190" s="443" t="s">
        <v>393</v>
      </c>
      <c r="H190" s="439"/>
      <c r="I190" s="440"/>
      <c r="J190" s="441"/>
      <c r="K190" s="442"/>
    </row>
    <row r="191" spans="3:11">
      <c r="C191" s="439"/>
      <c r="D191" s="373" t="s">
        <v>394</v>
      </c>
      <c r="E191" s="375" t="s">
        <v>150</v>
      </c>
      <c r="F191" s="439"/>
      <c r="G191" s="443" t="s">
        <v>413</v>
      </c>
      <c r="H191" s="439"/>
      <c r="I191" s="440"/>
      <c r="J191" s="441"/>
      <c r="K191" s="442"/>
    </row>
    <row r="192" spans="3:11">
      <c r="C192" s="439"/>
      <c r="D192" s="373" t="s">
        <v>395</v>
      </c>
      <c r="E192" s="375" t="s">
        <v>150</v>
      </c>
      <c r="F192" s="439"/>
      <c r="G192" s="448" t="s">
        <v>414</v>
      </c>
      <c r="H192" s="375" t="s">
        <v>101</v>
      </c>
      <c r="I192" s="444">
        <v>1</v>
      </c>
      <c r="J192" s="441">
        <v>61850000</v>
      </c>
      <c r="K192" s="531">
        <f>ROUND(J192*I192,2)</f>
        <v>61850000</v>
      </c>
    </row>
    <row r="193" spans="3:11" ht="28.5">
      <c r="C193" s="439"/>
      <c r="D193" s="373" t="s">
        <v>396</v>
      </c>
      <c r="E193" s="375" t="s">
        <v>150</v>
      </c>
      <c r="F193" s="439"/>
      <c r="G193" s="448" t="s">
        <v>415</v>
      </c>
      <c r="H193" s="375" t="s">
        <v>101</v>
      </c>
      <c r="I193" s="444">
        <v>1</v>
      </c>
      <c r="J193" s="441">
        <v>9500000</v>
      </c>
      <c r="K193" s="531">
        <f t="shared" ref="K193:K210" si="12">ROUND(J193*I193,2)</f>
        <v>9500000</v>
      </c>
    </row>
    <row r="194" spans="3:11" ht="28.5">
      <c r="C194" s="439"/>
      <c r="D194" s="373" t="s">
        <v>433</v>
      </c>
      <c r="E194" s="375" t="s">
        <v>150</v>
      </c>
      <c r="F194" s="439"/>
      <c r="G194" s="448" t="s">
        <v>416</v>
      </c>
      <c r="H194" s="375" t="s">
        <v>101</v>
      </c>
      <c r="I194" s="444">
        <v>1</v>
      </c>
      <c r="J194" s="441">
        <v>6500000</v>
      </c>
      <c r="K194" s="531">
        <f t="shared" si="12"/>
        <v>6500000</v>
      </c>
    </row>
    <row r="195" spans="3:11">
      <c r="C195" s="439"/>
      <c r="D195" s="373" t="s">
        <v>397</v>
      </c>
      <c r="E195" s="375" t="s">
        <v>150</v>
      </c>
      <c r="F195" s="439"/>
      <c r="G195" s="448" t="s">
        <v>417</v>
      </c>
      <c r="H195" s="375" t="s">
        <v>101</v>
      </c>
      <c r="I195" s="444">
        <v>1</v>
      </c>
      <c r="J195" s="441">
        <v>1500000</v>
      </c>
      <c r="K195" s="531">
        <f t="shared" si="12"/>
        <v>1500000</v>
      </c>
    </row>
    <row r="196" spans="3:11" ht="28.5">
      <c r="C196" s="439"/>
      <c r="D196" s="373" t="s">
        <v>398</v>
      </c>
      <c r="E196" s="375" t="s">
        <v>150</v>
      </c>
      <c r="F196" s="439"/>
      <c r="G196" s="448" t="s">
        <v>418</v>
      </c>
      <c r="H196" s="375" t="s">
        <v>101</v>
      </c>
      <c r="I196" s="444">
        <v>16</v>
      </c>
      <c r="J196" s="441">
        <v>1450000</v>
      </c>
      <c r="K196" s="531">
        <f t="shared" si="12"/>
        <v>23200000</v>
      </c>
    </row>
    <row r="197" spans="3:11">
      <c r="C197" s="439"/>
      <c r="D197" s="373" t="s">
        <v>399</v>
      </c>
      <c r="E197" s="375" t="s">
        <v>150</v>
      </c>
      <c r="F197" s="439"/>
      <c r="G197" s="448" t="s">
        <v>419</v>
      </c>
      <c r="H197" s="375" t="s">
        <v>101</v>
      </c>
      <c r="I197" s="444">
        <v>24</v>
      </c>
      <c r="J197" s="441">
        <v>80000</v>
      </c>
      <c r="K197" s="531">
        <f t="shared" si="12"/>
        <v>1920000</v>
      </c>
    </row>
    <row r="198" spans="3:11">
      <c r="C198" s="439"/>
      <c r="D198" s="373" t="s">
        <v>400</v>
      </c>
      <c r="E198" s="375" t="s">
        <v>150</v>
      </c>
      <c r="F198" s="439"/>
      <c r="G198" s="448" t="s">
        <v>420</v>
      </c>
      <c r="H198" s="375" t="s">
        <v>101</v>
      </c>
      <c r="I198" s="444">
        <v>4</v>
      </c>
      <c r="J198" s="441">
        <v>86000</v>
      </c>
      <c r="K198" s="531">
        <f t="shared" si="12"/>
        <v>344000</v>
      </c>
    </row>
    <row r="199" spans="3:11">
      <c r="C199" s="439"/>
      <c r="D199" s="373" t="s">
        <v>401</v>
      </c>
      <c r="E199" s="375" t="s">
        <v>150</v>
      </c>
      <c r="F199" s="439"/>
      <c r="G199" s="448" t="s">
        <v>421</v>
      </c>
      <c r="H199" s="375" t="s">
        <v>101</v>
      </c>
      <c r="I199" s="444">
        <v>32</v>
      </c>
      <c r="J199" s="441">
        <v>63000</v>
      </c>
      <c r="K199" s="531">
        <f t="shared" si="12"/>
        <v>2016000</v>
      </c>
    </row>
    <row r="200" spans="3:11">
      <c r="C200" s="439"/>
      <c r="D200" s="373" t="s">
        <v>402</v>
      </c>
      <c r="E200" s="375" t="s">
        <v>150</v>
      </c>
      <c r="F200" s="439"/>
      <c r="G200" s="448" t="s">
        <v>422</v>
      </c>
      <c r="H200" s="375" t="s">
        <v>101</v>
      </c>
      <c r="I200" s="444">
        <v>4</v>
      </c>
      <c r="J200" s="441">
        <v>63000</v>
      </c>
      <c r="K200" s="531">
        <f t="shared" si="12"/>
        <v>252000</v>
      </c>
    </row>
    <row r="201" spans="3:11">
      <c r="C201" s="439"/>
      <c r="D201" s="373" t="s">
        <v>403</v>
      </c>
      <c r="E201" s="375" t="s">
        <v>150</v>
      </c>
      <c r="F201" s="439"/>
      <c r="G201" s="448" t="s">
        <v>423</v>
      </c>
      <c r="H201" s="375" t="s">
        <v>101</v>
      </c>
      <c r="I201" s="444">
        <v>3</v>
      </c>
      <c r="J201" s="441">
        <v>70000</v>
      </c>
      <c r="K201" s="531">
        <f t="shared" si="12"/>
        <v>210000</v>
      </c>
    </row>
    <row r="202" spans="3:11">
      <c r="C202" s="439"/>
      <c r="D202" s="373" t="s">
        <v>404</v>
      </c>
      <c r="E202" s="375" t="s">
        <v>150</v>
      </c>
      <c r="F202" s="439"/>
      <c r="G202" s="448" t="s">
        <v>424</v>
      </c>
      <c r="H202" s="375" t="s">
        <v>101</v>
      </c>
      <c r="I202" s="444">
        <v>2</v>
      </c>
      <c r="J202" s="441">
        <v>120000</v>
      </c>
      <c r="K202" s="531">
        <f t="shared" si="12"/>
        <v>240000</v>
      </c>
    </row>
    <row r="203" spans="3:11">
      <c r="C203" s="439"/>
      <c r="D203" s="373" t="s">
        <v>405</v>
      </c>
      <c r="E203" s="375" t="s">
        <v>150</v>
      </c>
      <c r="F203" s="439"/>
      <c r="G203" s="448" t="s">
        <v>425</v>
      </c>
      <c r="H203" s="375" t="s">
        <v>101</v>
      </c>
      <c r="I203" s="444">
        <v>1</v>
      </c>
      <c r="J203" s="441">
        <v>65000</v>
      </c>
      <c r="K203" s="531">
        <f t="shared" si="12"/>
        <v>65000</v>
      </c>
    </row>
    <row r="204" spans="3:11">
      <c r="C204" s="439"/>
      <c r="D204" s="373" t="s">
        <v>406</v>
      </c>
      <c r="E204" s="375" t="s">
        <v>150</v>
      </c>
      <c r="F204" s="439"/>
      <c r="G204" s="448" t="s">
        <v>426</v>
      </c>
      <c r="H204" s="375" t="s">
        <v>101</v>
      </c>
      <c r="I204" s="444">
        <v>5</v>
      </c>
      <c r="J204" s="441">
        <v>63000</v>
      </c>
      <c r="K204" s="531">
        <f t="shared" si="12"/>
        <v>315000</v>
      </c>
    </row>
    <row r="205" spans="3:11" ht="28.5">
      <c r="C205" s="439"/>
      <c r="D205" s="373" t="s">
        <v>407</v>
      </c>
      <c r="E205" s="375" t="s">
        <v>150</v>
      </c>
      <c r="F205" s="439"/>
      <c r="G205" s="448" t="s">
        <v>427</v>
      </c>
      <c r="H205" s="375" t="s">
        <v>99</v>
      </c>
      <c r="I205" s="444">
        <v>400</v>
      </c>
      <c r="J205" s="441">
        <v>96000</v>
      </c>
      <c r="K205" s="531">
        <f t="shared" si="12"/>
        <v>38400000</v>
      </c>
    </row>
    <row r="206" spans="3:11">
      <c r="C206" s="439"/>
      <c r="D206" s="373" t="s">
        <v>408</v>
      </c>
      <c r="E206" s="375" t="s">
        <v>150</v>
      </c>
      <c r="F206" s="439"/>
      <c r="G206" s="448" t="s">
        <v>428</v>
      </c>
      <c r="H206" s="375" t="s">
        <v>99</v>
      </c>
      <c r="I206" s="444">
        <v>20</v>
      </c>
      <c r="J206" s="441">
        <v>102000</v>
      </c>
      <c r="K206" s="531">
        <f t="shared" si="12"/>
        <v>2040000</v>
      </c>
    </row>
    <row r="207" spans="3:11">
      <c r="C207" s="439"/>
      <c r="D207" s="373" t="s">
        <v>409</v>
      </c>
      <c r="E207" s="375" t="s">
        <v>150</v>
      </c>
      <c r="F207" s="439"/>
      <c r="G207" s="448" t="s">
        <v>429</v>
      </c>
      <c r="H207" s="375" t="s">
        <v>100</v>
      </c>
      <c r="I207" s="444">
        <v>30</v>
      </c>
      <c r="J207" s="441">
        <v>65000</v>
      </c>
      <c r="K207" s="531">
        <f t="shared" si="12"/>
        <v>1950000</v>
      </c>
    </row>
    <row r="208" spans="3:11">
      <c r="C208" s="439"/>
      <c r="D208" s="373" t="s">
        <v>410</v>
      </c>
      <c r="E208" s="375" t="s">
        <v>150</v>
      </c>
      <c r="F208" s="439"/>
      <c r="G208" s="448" t="s">
        <v>430</v>
      </c>
      <c r="H208" s="375" t="s">
        <v>100</v>
      </c>
      <c r="I208" s="444">
        <v>40</v>
      </c>
      <c r="J208" s="441">
        <v>30000</v>
      </c>
      <c r="K208" s="531">
        <f t="shared" si="12"/>
        <v>1200000</v>
      </c>
    </row>
    <row r="209" spans="3:11" ht="28.5">
      <c r="C209" s="439"/>
      <c r="D209" s="373" t="s">
        <v>411</v>
      </c>
      <c r="E209" s="375" t="s">
        <v>150</v>
      </c>
      <c r="F209" s="439"/>
      <c r="G209" s="448" t="s">
        <v>431</v>
      </c>
      <c r="H209" s="375" t="s">
        <v>101</v>
      </c>
      <c r="I209" s="444">
        <v>8</v>
      </c>
      <c r="J209" s="441">
        <v>35000</v>
      </c>
      <c r="K209" s="531">
        <f t="shared" si="12"/>
        <v>280000</v>
      </c>
    </row>
    <row r="210" spans="3:11" ht="28.5">
      <c r="C210" s="439"/>
      <c r="D210" s="373" t="s">
        <v>412</v>
      </c>
      <c r="E210" s="375" t="s">
        <v>150</v>
      </c>
      <c r="F210" s="439"/>
      <c r="G210" s="448" t="s">
        <v>432</v>
      </c>
      <c r="H210" s="375" t="s">
        <v>101</v>
      </c>
      <c r="I210" s="444">
        <v>6</v>
      </c>
      <c r="J210" s="441">
        <v>35000</v>
      </c>
      <c r="K210" s="531">
        <f t="shared" si="12"/>
        <v>210000</v>
      </c>
    </row>
    <row r="211" spans="3:11" ht="17.25" thickBot="1">
      <c r="C211" s="368" t="s">
        <v>13</v>
      </c>
      <c r="D211" s="369"/>
      <c r="E211" s="369"/>
      <c r="F211" s="369"/>
      <c r="G211" s="369"/>
      <c r="H211" s="370"/>
      <c r="I211" s="445"/>
      <c r="J211" s="446"/>
      <c r="K211" s="447">
        <f>ROUND(SUM(K192:K210),2)</f>
        <v>151992000</v>
      </c>
    </row>
    <row r="212" spans="3:11" ht="17.25" thickBot="1">
      <c r="C212" s="378"/>
      <c r="D212" s="379"/>
      <c r="E212" s="379"/>
      <c r="F212" s="379"/>
      <c r="G212" s="379"/>
      <c r="H212" s="379"/>
      <c r="I212" s="379"/>
      <c r="J212" s="379"/>
      <c r="K212" s="380"/>
    </row>
    <row r="213" spans="3:11">
      <c r="C213" s="439"/>
      <c r="D213" s="373" t="s">
        <v>434</v>
      </c>
      <c r="E213" s="375" t="s">
        <v>150</v>
      </c>
      <c r="F213" s="439"/>
      <c r="G213" s="443" t="s">
        <v>442</v>
      </c>
      <c r="H213" s="439"/>
      <c r="I213" s="440"/>
      <c r="J213" s="441"/>
      <c r="K213" s="442"/>
    </row>
    <row r="214" spans="3:11" ht="28.5">
      <c r="C214" s="439"/>
      <c r="D214" s="373" t="s">
        <v>435</v>
      </c>
      <c r="E214" s="375" t="s">
        <v>150</v>
      </c>
      <c r="F214" s="439"/>
      <c r="G214" s="448" t="s">
        <v>443</v>
      </c>
      <c r="H214" s="375" t="s">
        <v>101</v>
      </c>
      <c r="I214" s="444">
        <v>28</v>
      </c>
      <c r="J214" s="441">
        <v>235256.65</v>
      </c>
      <c r="K214" s="531">
        <f>ROUND(J214*I214,2)</f>
        <v>6587186.2000000002</v>
      </c>
    </row>
    <row r="215" spans="3:11" ht="28.5">
      <c r="C215" s="439"/>
      <c r="D215" s="373" t="s">
        <v>436</v>
      </c>
      <c r="E215" s="375" t="s">
        <v>150</v>
      </c>
      <c r="F215" s="439"/>
      <c r="G215" s="448" t="s">
        <v>444</v>
      </c>
      <c r="H215" s="375" t="s">
        <v>101</v>
      </c>
      <c r="I215" s="444">
        <v>1</v>
      </c>
      <c r="J215" s="441">
        <v>700711.08</v>
      </c>
      <c r="K215" s="531">
        <f t="shared" ref="K215:K220" si="13">ROUND(J215*I215,2)</f>
        <v>700711.08</v>
      </c>
    </row>
    <row r="216" spans="3:11">
      <c r="C216" s="439"/>
      <c r="D216" s="373" t="s">
        <v>437</v>
      </c>
      <c r="E216" s="375" t="s">
        <v>150</v>
      </c>
      <c r="F216" s="439"/>
      <c r="G216" s="448" t="s">
        <v>445</v>
      </c>
      <c r="H216" s="375" t="s">
        <v>101</v>
      </c>
      <c r="I216" s="444">
        <v>1</v>
      </c>
      <c r="J216" s="441">
        <v>2860693.29</v>
      </c>
      <c r="K216" s="531">
        <f t="shared" si="13"/>
        <v>2860693.29</v>
      </c>
    </row>
    <row r="217" spans="3:11" ht="28.5">
      <c r="C217" s="439"/>
      <c r="D217" s="373" t="s">
        <v>438</v>
      </c>
      <c r="E217" s="375" t="s">
        <v>150</v>
      </c>
      <c r="F217" s="439"/>
      <c r="G217" s="448" t="s">
        <v>446</v>
      </c>
      <c r="H217" s="375" t="s">
        <v>101</v>
      </c>
      <c r="I217" s="444">
        <v>21</v>
      </c>
      <c r="J217" s="441">
        <v>418392.41</v>
      </c>
      <c r="K217" s="531">
        <f t="shared" si="13"/>
        <v>8786240.6099999994</v>
      </c>
    </row>
    <row r="218" spans="3:11" ht="28.5">
      <c r="C218" s="439"/>
      <c r="D218" s="373" t="s">
        <v>439</v>
      </c>
      <c r="E218" s="375" t="s">
        <v>150</v>
      </c>
      <c r="F218" s="439"/>
      <c r="G218" s="448" t="s">
        <v>447</v>
      </c>
      <c r="H218" s="375" t="s">
        <v>101</v>
      </c>
      <c r="I218" s="444">
        <v>14</v>
      </c>
      <c r="J218" s="441">
        <v>57284</v>
      </c>
      <c r="K218" s="531">
        <f t="shared" si="13"/>
        <v>801976</v>
      </c>
    </row>
    <row r="219" spans="3:11" ht="28.5">
      <c r="C219" s="439"/>
      <c r="D219" s="373" t="s">
        <v>440</v>
      </c>
      <c r="E219" s="375" t="s">
        <v>150</v>
      </c>
      <c r="F219" s="439"/>
      <c r="G219" s="448" t="s">
        <v>448</v>
      </c>
      <c r="H219" s="375" t="s">
        <v>100</v>
      </c>
      <c r="I219" s="444">
        <v>226</v>
      </c>
      <c r="J219" s="441">
        <v>66143.240000000005</v>
      </c>
      <c r="K219" s="531">
        <f t="shared" si="13"/>
        <v>14948372.24</v>
      </c>
    </row>
    <row r="220" spans="3:11">
      <c r="C220" s="439"/>
      <c r="D220" s="373" t="s">
        <v>441</v>
      </c>
      <c r="E220" s="375" t="s">
        <v>150</v>
      </c>
      <c r="F220" s="439"/>
      <c r="G220" s="448" t="s">
        <v>449</v>
      </c>
      <c r="H220" s="375" t="s">
        <v>101</v>
      </c>
      <c r="I220" s="444">
        <v>51</v>
      </c>
      <c r="J220" s="441">
        <v>108575.74</v>
      </c>
      <c r="K220" s="531">
        <f t="shared" si="13"/>
        <v>5537362.7400000002</v>
      </c>
    </row>
    <row r="221" spans="3:11" ht="17.25" thickBot="1">
      <c r="C221" s="368" t="s">
        <v>13</v>
      </c>
      <c r="D221" s="369"/>
      <c r="E221" s="369"/>
      <c r="F221" s="369"/>
      <c r="G221" s="369"/>
      <c r="H221" s="370"/>
      <c r="I221" s="445"/>
      <c r="J221" s="446"/>
      <c r="K221" s="447">
        <f>ROUND(SUM(K214:K220),2)</f>
        <v>40222542.159999996</v>
      </c>
    </row>
    <row r="222" spans="3:11">
      <c r="C222" s="451"/>
      <c r="D222" s="452"/>
      <c r="E222" s="452"/>
      <c r="F222" s="452"/>
      <c r="G222" s="452"/>
      <c r="H222" s="452"/>
      <c r="I222" s="452"/>
      <c r="J222" s="452"/>
      <c r="K222" s="453"/>
    </row>
    <row r="223" spans="3:11">
      <c r="C223" s="454"/>
      <c r="D223" s="362" t="s">
        <v>450</v>
      </c>
      <c r="E223" s="454" t="s">
        <v>150</v>
      </c>
      <c r="F223" s="454"/>
      <c r="G223" s="455" t="s">
        <v>453</v>
      </c>
      <c r="H223" s="454"/>
      <c r="I223" s="454"/>
      <c r="J223" s="454"/>
      <c r="K223" s="454"/>
    </row>
    <row r="224" spans="3:11">
      <c r="C224" s="454"/>
      <c r="D224" s="362" t="s">
        <v>451</v>
      </c>
      <c r="E224" s="454" t="s">
        <v>150</v>
      </c>
      <c r="F224" s="454"/>
      <c r="G224" s="449" t="s">
        <v>454</v>
      </c>
      <c r="H224" s="454" t="s">
        <v>100</v>
      </c>
      <c r="I224" s="454">
        <v>108</v>
      </c>
      <c r="J224" s="541">
        <v>18518.71</v>
      </c>
      <c r="K224" s="532">
        <f>ROUND(J224*I224,2)</f>
        <v>2000020.68</v>
      </c>
    </row>
    <row r="225" spans="3:11">
      <c r="C225" s="454"/>
      <c r="D225" s="362" t="s">
        <v>452</v>
      </c>
      <c r="E225" s="454" t="s">
        <v>150</v>
      </c>
      <c r="F225" s="454"/>
      <c r="G225" s="449" t="s">
        <v>455</v>
      </c>
      <c r="H225" s="454" t="s">
        <v>99</v>
      </c>
      <c r="I225" s="454">
        <v>157.01</v>
      </c>
      <c r="J225" s="541">
        <v>29724.66</v>
      </c>
      <c r="K225" s="532">
        <f>ROUND(J225*I225,2)</f>
        <v>4667068.87</v>
      </c>
    </row>
    <row r="226" spans="3:11" ht="17.25" thickBot="1">
      <c r="C226" s="368" t="s">
        <v>13</v>
      </c>
      <c r="D226" s="369"/>
      <c r="E226" s="369"/>
      <c r="F226" s="369"/>
      <c r="G226" s="369"/>
      <c r="H226" s="370"/>
      <c r="I226" s="456"/>
      <c r="J226" s="456"/>
      <c r="K226" s="539">
        <f>ROUND(SUM(K224:K225),2)</f>
        <v>6667089.5499999998</v>
      </c>
    </row>
    <row r="227" spans="3:11" ht="17.25" thickBot="1">
      <c r="C227" s="458"/>
      <c r="D227" s="459"/>
      <c r="E227" s="459"/>
      <c r="F227" s="459"/>
      <c r="G227" s="459"/>
      <c r="H227" s="459"/>
      <c r="I227" s="459"/>
      <c r="J227" s="459"/>
      <c r="K227" s="460"/>
    </row>
    <row r="228" spans="3:11">
      <c r="C228" s="439"/>
      <c r="D228" s="373" t="s">
        <v>456</v>
      </c>
      <c r="E228" s="375" t="s">
        <v>150</v>
      </c>
      <c r="F228" s="439"/>
      <c r="G228" s="443" t="s">
        <v>468</v>
      </c>
      <c r="H228" s="439"/>
      <c r="I228" s="457"/>
      <c r="J228" s="457"/>
      <c r="K228" s="457"/>
    </row>
    <row r="229" spans="3:11">
      <c r="C229" s="439"/>
      <c r="D229" s="373" t="s">
        <v>457</v>
      </c>
      <c r="E229" s="375" t="s">
        <v>150</v>
      </c>
      <c r="F229" s="439"/>
      <c r="G229" s="448" t="s">
        <v>469</v>
      </c>
      <c r="H229" s="375" t="s">
        <v>99</v>
      </c>
      <c r="I229" s="457">
        <v>316.97000000000003</v>
      </c>
      <c r="J229" s="540">
        <v>35449.300000000003</v>
      </c>
      <c r="K229" s="533">
        <f>ROUND(J229*I229,2)</f>
        <v>11236364.619999999</v>
      </c>
    </row>
    <row r="230" spans="3:11">
      <c r="C230" s="439"/>
      <c r="D230" s="373" t="s">
        <v>458</v>
      </c>
      <c r="E230" s="375" t="s">
        <v>150</v>
      </c>
      <c r="F230" s="439"/>
      <c r="G230" s="448" t="s">
        <v>470</v>
      </c>
      <c r="H230" s="375" t="s">
        <v>99</v>
      </c>
      <c r="I230" s="457">
        <v>8.33</v>
      </c>
      <c r="J230" s="540">
        <v>50804.78</v>
      </c>
      <c r="K230" s="533">
        <f t="shared" ref="K230:K239" si="14">ROUND(J230*I230,2)</f>
        <v>423203.82</v>
      </c>
    </row>
    <row r="231" spans="3:11" ht="85.5">
      <c r="C231" s="439"/>
      <c r="D231" s="373" t="s">
        <v>459</v>
      </c>
      <c r="E231" s="375" t="s">
        <v>150</v>
      </c>
      <c r="F231" s="439"/>
      <c r="G231" s="448" t="s">
        <v>471</v>
      </c>
      <c r="H231" s="375" t="s">
        <v>99</v>
      </c>
      <c r="I231" s="457">
        <v>277.89999999999998</v>
      </c>
      <c r="J231" s="540">
        <v>204923.95</v>
      </c>
      <c r="K231" s="533">
        <f t="shared" si="14"/>
        <v>56948365.710000001</v>
      </c>
    </row>
    <row r="232" spans="3:11" ht="28.5">
      <c r="C232" s="439"/>
      <c r="D232" s="373" t="s">
        <v>460</v>
      </c>
      <c r="E232" s="375" t="s">
        <v>150</v>
      </c>
      <c r="F232" s="439"/>
      <c r="G232" s="448" t="s">
        <v>472</v>
      </c>
      <c r="H232" s="375" t="s">
        <v>99</v>
      </c>
      <c r="I232" s="457">
        <v>8.33</v>
      </c>
      <c r="J232" s="540">
        <v>115117.14</v>
      </c>
      <c r="K232" s="533">
        <f t="shared" si="14"/>
        <v>958925.78</v>
      </c>
    </row>
    <row r="233" spans="3:11" ht="28.5">
      <c r="C233" s="439"/>
      <c r="D233" s="373" t="s">
        <v>461</v>
      </c>
      <c r="E233" s="375" t="s">
        <v>150</v>
      </c>
      <c r="F233" s="439"/>
      <c r="G233" s="448" t="s">
        <v>473</v>
      </c>
      <c r="H233" s="375" t="s">
        <v>99</v>
      </c>
      <c r="I233" s="457">
        <v>39.82</v>
      </c>
      <c r="J233" s="540">
        <v>116062.14</v>
      </c>
      <c r="K233" s="533">
        <f t="shared" si="14"/>
        <v>4621594.41</v>
      </c>
    </row>
    <row r="234" spans="3:11" ht="28.5">
      <c r="C234" s="439"/>
      <c r="D234" s="373" t="s">
        <v>462</v>
      </c>
      <c r="E234" s="375" t="s">
        <v>150</v>
      </c>
      <c r="F234" s="439"/>
      <c r="G234" s="448" t="s">
        <v>474</v>
      </c>
      <c r="H234" s="375" t="s">
        <v>100</v>
      </c>
      <c r="I234" s="457">
        <v>209.91</v>
      </c>
      <c r="J234" s="540">
        <v>75499.66</v>
      </c>
      <c r="K234" s="533">
        <f t="shared" si="14"/>
        <v>15848133.630000001</v>
      </c>
    </row>
    <row r="235" spans="3:11" ht="28.5">
      <c r="C235" s="439"/>
      <c r="D235" s="373" t="s">
        <v>463</v>
      </c>
      <c r="E235" s="375" t="s">
        <v>150</v>
      </c>
      <c r="F235" s="439"/>
      <c r="G235" s="448" t="s">
        <v>475</v>
      </c>
      <c r="H235" s="375" t="s">
        <v>100</v>
      </c>
      <c r="I235" s="457">
        <v>16.72</v>
      </c>
      <c r="J235" s="540">
        <v>101999.67999999999</v>
      </c>
      <c r="K235" s="533">
        <f t="shared" si="14"/>
        <v>1705434.65</v>
      </c>
    </row>
    <row r="236" spans="3:11" ht="28.5">
      <c r="C236" s="439"/>
      <c r="D236" s="373" t="s">
        <v>464</v>
      </c>
      <c r="E236" s="375" t="s">
        <v>150</v>
      </c>
      <c r="F236" s="439"/>
      <c r="G236" s="448" t="s">
        <v>476</v>
      </c>
      <c r="H236" s="375" t="s">
        <v>99</v>
      </c>
      <c r="I236" s="457">
        <v>1.77</v>
      </c>
      <c r="J236" s="540">
        <v>79152.13</v>
      </c>
      <c r="K236" s="533">
        <f t="shared" si="14"/>
        <v>140099.26999999999</v>
      </c>
    </row>
    <row r="237" spans="3:11" ht="28.5">
      <c r="C237" s="393"/>
      <c r="D237" s="373" t="s">
        <v>465</v>
      </c>
      <c r="E237" s="375" t="s">
        <v>150</v>
      </c>
      <c r="F237" s="393"/>
      <c r="G237" s="148" t="s">
        <v>476</v>
      </c>
      <c r="H237" s="147" t="s">
        <v>100</v>
      </c>
      <c r="I237" s="454">
        <v>3.27</v>
      </c>
      <c r="J237" s="541">
        <v>48363.95</v>
      </c>
      <c r="K237" s="533">
        <f t="shared" si="14"/>
        <v>158150.12</v>
      </c>
    </row>
    <row r="238" spans="3:11" ht="28.5">
      <c r="C238" s="393"/>
      <c r="D238" s="373" t="s">
        <v>466</v>
      </c>
      <c r="E238" s="375" t="s">
        <v>150</v>
      </c>
      <c r="F238" s="393"/>
      <c r="G238" s="148" t="s">
        <v>477</v>
      </c>
      <c r="H238" s="147" t="s">
        <v>99</v>
      </c>
      <c r="I238" s="454">
        <v>39.07</v>
      </c>
      <c r="J238" s="541">
        <v>186916.08</v>
      </c>
      <c r="K238" s="533">
        <f t="shared" si="14"/>
        <v>7302811.25</v>
      </c>
    </row>
    <row r="239" spans="3:11" ht="28.5">
      <c r="C239" s="449"/>
      <c r="D239" s="373" t="s">
        <v>467</v>
      </c>
      <c r="E239" s="375" t="s">
        <v>150</v>
      </c>
      <c r="F239" s="449"/>
      <c r="G239" s="462" t="s">
        <v>478</v>
      </c>
      <c r="H239" s="454" t="s">
        <v>100</v>
      </c>
      <c r="I239" s="461">
        <v>103.92</v>
      </c>
      <c r="J239" s="542">
        <v>25500.1</v>
      </c>
      <c r="K239" s="533">
        <f t="shared" si="14"/>
        <v>2649970.39</v>
      </c>
    </row>
    <row r="240" spans="3:11" ht="17.25" thickBot="1">
      <c r="C240" s="368" t="s">
        <v>13</v>
      </c>
      <c r="D240" s="369"/>
      <c r="E240" s="369"/>
      <c r="F240" s="369"/>
      <c r="G240" s="369"/>
      <c r="H240" s="370"/>
      <c r="I240" s="463"/>
      <c r="J240" s="464"/>
      <c r="K240" s="465">
        <f>ROUND(SUM(K229:K239),2)</f>
        <v>101993053.65000001</v>
      </c>
    </row>
    <row r="241" spans="3:11">
      <c r="C241" s="451"/>
      <c r="D241" s="452"/>
      <c r="E241" s="452"/>
      <c r="F241" s="452"/>
      <c r="G241" s="452"/>
      <c r="H241" s="452"/>
      <c r="I241" s="452"/>
      <c r="J241" s="452"/>
      <c r="K241" s="453"/>
    </row>
    <row r="242" spans="3:11">
      <c r="C242" s="454"/>
      <c r="D242" s="362" t="s">
        <v>479</v>
      </c>
      <c r="E242" s="454" t="s">
        <v>150</v>
      </c>
      <c r="F242" s="454"/>
      <c r="G242" s="455" t="s">
        <v>487</v>
      </c>
      <c r="H242" s="454"/>
      <c r="I242" s="454"/>
      <c r="J242" s="454"/>
      <c r="K242" s="454"/>
    </row>
    <row r="243" spans="3:11">
      <c r="C243" s="454"/>
      <c r="D243" s="362" t="s">
        <v>480</v>
      </c>
      <c r="E243" s="454" t="s">
        <v>150</v>
      </c>
      <c r="F243" s="454"/>
      <c r="G243" s="449" t="s">
        <v>488</v>
      </c>
      <c r="H243" s="454" t="s">
        <v>99</v>
      </c>
      <c r="I243" s="454">
        <v>320</v>
      </c>
      <c r="J243" s="541">
        <v>127531.22</v>
      </c>
      <c r="K243" s="532">
        <f>ROUND(J243*I243,2)</f>
        <v>40809990.399999999</v>
      </c>
    </row>
    <row r="244" spans="3:11">
      <c r="C244" s="454"/>
      <c r="D244" s="362" t="s">
        <v>481</v>
      </c>
      <c r="E244" s="454" t="s">
        <v>150</v>
      </c>
      <c r="F244" s="454"/>
      <c r="G244" s="449" t="s">
        <v>489</v>
      </c>
      <c r="H244" s="454" t="s">
        <v>99</v>
      </c>
      <c r="I244" s="454">
        <v>81.61</v>
      </c>
      <c r="J244" s="541">
        <v>132510.45000000001</v>
      </c>
      <c r="K244" s="532">
        <f t="shared" ref="K244:K249" si="15">ROUND(J244*I244,2)</f>
        <v>10814177.82</v>
      </c>
    </row>
    <row r="245" spans="3:11">
      <c r="C245" s="454"/>
      <c r="D245" s="362" t="s">
        <v>482</v>
      </c>
      <c r="E245" s="454" t="s">
        <v>150</v>
      </c>
      <c r="F245" s="454"/>
      <c r="G245" s="449" t="s">
        <v>490</v>
      </c>
      <c r="H245" s="454" t="s">
        <v>100</v>
      </c>
      <c r="I245" s="454">
        <v>30</v>
      </c>
      <c r="J245" s="541">
        <v>35341.64</v>
      </c>
      <c r="K245" s="532">
        <f t="shared" si="15"/>
        <v>1060249.2</v>
      </c>
    </row>
    <row r="246" spans="3:11">
      <c r="C246" s="454"/>
      <c r="D246" s="362" t="s">
        <v>483</v>
      </c>
      <c r="E246" s="454" t="s">
        <v>150</v>
      </c>
      <c r="F246" s="454"/>
      <c r="G246" s="449" t="s">
        <v>491</v>
      </c>
      <c r="H246" s="454" t="s">
        <v>99</v>
      </c>
      <c r="I246" s="454">
        <v>350</v>
      </c>
      <c r="J246" s="541">
        <v>77194.41</v>
      </c>
      <c r="K246" s="532">
        <f t="shared" si="15"/>
        <v>27018043.5</v>
      </c>
    </row>
    <row r="247" spans="3:11">
      <c r="C247" s="454"/>
      <c r="D247" s="362" t="s">
        <v>484</v>
      </c>
      <c r="E247" s="454" t="s">
        <v>150</v>
      </c>
      <c r="F247" s="454"/>
      <c r="G247" s="449" t="s">
        <v>492</v>
      </c>
      <c r="H247" s="454" t="s">
        <v>99</v>
      </c>
      <c r="I247" s="454">
        <v>8.34</v>
      </c>
      <c r="J247" s="541">
        <v>107529.41</v>
      </c>
      <c r="K247" s="532">
        <f t="shared" si="15"/>
        <v>896795.28</v>
      </c>
    </row>
    <row r="248" spans="3:11">
      <c r="C248" s="454"/>
      <c r="D248" s="362" t="s">
        <v>485</v>
      </c>
      <c r="E248" s="454" t="s">
        <v>150</v>
      </c>
      <c r="F248" s="454"/>
      <c r="G248" s="449" t="s">
        <v>493</v>
      </c>
      <c r="H248" s="454" t="s">
        <v>99</v>
      </c>
      <c r="I248" s="454">
        <v>145</v>
      </c>
      <c r="J248" s="541">
        <v>185145.08</v>
      </c>
      <c r="K248" s="532">
        <f t="shared" si="15"/>
        <v>26846036.600000001</v>
      </c>
    </row>
    <row r="249" spans="3:11">
      <c r="C249" s="454"/>
      <c r="D249" s="362" t="s">
        <v>486</v>
      </c>
      <c r="E249" s="454" t="s">
        <v>150</v>
      </c>
      <c r="F249" s="454"/>
      <c r="G249" s="449" t="s">
        <v>494</v>
      </c>
      <c r="H249" s="454" t="s">
        <v>100</v>
      </c>
      <c r="I249" s="454">
        <v>24.06</v>
      </c>
      <c r="J249" s="541">
        <v>76434.429999999993</v>
      </c>
      <c r="K249" s="532">
        <f t="shared" si="15"/>
        <v>1839012.39</v>
      </c>
    </row>
    <row r="250" spans="3:11" ht="17.25" thickBot="1">
      <c r="C250" s="368" t="s">
        <v>13</v>
      </c>
      <c r="D250" s="369"/>
      <c r="E250" s="369"/>
      <c r="F250" s="369"/>
      <c r="G250" s="369"/>
      <c r="H250" s="370"/>
      <c r="I250" s="463"/>
      <c r="J250" s="464"/>
      <c r="K250" s="465">
        <f>ROUND(SUM(K243:K249),2)</f>
        <v>109284305.19</v>
      </c>
    </row>
    <row r="251" spans="3:11">
      <c r="C251" s="451"/>
      <c r="D251" s="452"/>
      <c r="E251" s="452"/>
      <c r="F251" s="452"/>
      <c r="G251" s="452"/>
      <c r="H251" s="452"/>
      <c r="I251" s="452"/>
      <c r="J251" s="452"/>
      <c r="K251" s="453"/>
    </row>
    <row r="252" spans="3:11">
      <c r="C252" s="406"/>
      <c r="D252" s="404" t="s">
        <v>495</v>
      </c>
      <c r="E252" s="406" t="s">
        <v>150</v>
      </c>
      <c r="F252" s="406"/>
      <c r="G252" s="470" t="s">
        <v>506</v>
      </c>
      <c r="H252" s="406"/>
      <c r="I252" s="406"/>
      <c r="J252" s="406"/>
      <c r="K252" s="406"/>
    </row>
    <row r="253" spans="3:11" ht="42.75">
      <c r="C253" s="406"/>
      <c r="D253" s="404" t="s">
        <v>496</v>
      </c>
      <c r="E253" s="406" t="s">
        <v>150</v>
      </c>
      <c r="F253" s="406"/>
      <c r="G253" s="469" t="s">
        <v>507</v>
      </c>
      <c r="H253" s="406" t="s">
        <v>101</v>
      </c>
      <c r="I253" s="406">
        <v>2</v>
      </c>
      <c r="J253" s="543">
        <v>1996217.38</v>
      </c>
      <c r="K253" s="534">
        <f>ROUND(J253*I253,2)</f>
        <v>3992434.76</v>
      </c>
    </row>
    <row r="254" spans="3:11" ht="28.5">
      <c r="C254" s="406"/>
      <c r="D254" s="404" t="s">
        <v>497</v>
      </c>
      <c r="E254" s="406" t="s">
        <v>150</v>
      </c>
      <c r="F254" s="406"/>
      <c r="G254" s="469" t="s">
        <v>508</v>
      </c>
      <c r="H254" s="406" t="s">
        <v>101</v>
      </c>
      <c r="I254" s="406">
        <v>2</v>
      </c>
      <c r="J254" s="543">
        <v>1726784.58</v>
      </c>
      <c r="K254" s="534">
        <f t="shared" ref="K254:K262" si="16">ROUND(J254*I254,2)</f>
        <v>3453569.16</v>
      </c>
    </row>
    <row r="255" spans="3:11" ht="28.5">
      <c r="C255" s="406"/>
      <c r="D255" s="404" t="s">
        <v>498</v>
      </c>
      <c r="E255" s="406" t="s">
        <v>150</v>
      </c>
      <c r="F255" s="406"/>
      <c r="G255" s="469" t="s">
        <v>509</v>
      </c>
      <c r="H255" s="406" t="s">
        <v>101</v>
      </c>
      <c r="I255" s="406">
        <v>4</v>
      </c>
      <c r="J255" s="543">
        <v>2764900</v>
      </c>
      <c r="K255" s="534">
        <f t="shared" si="16"/>
        <v>11059600</v>
      </c>
    </row>
    <row r="256" spans="3:11">
      <c r="C256" s="406"/>
      <c r="D256" s="404" t="s">
        <v>499</v>
      </c>
      <c r="E256" s="406" t="s">
        <v>150</v>
      </c>
      <c r="F256" s="406"/>
      <c r="G256" s="469" t="s">
        <v>510</v>
      </c>
      <c r="H256" s="406" t="s">
        <v>101</v>
      </c>
      <c r="I256" s="406">
        <v>2</v>
      </c>
      <c r="J256" s="543">
        <v>673832.9</v>
      </c>
      <c r="K256" s="534">
        <f t="shared" si="16"/>
        <v>1347665.8</v>
      </c>
    </row>
    <row r="257" spans="3:11">
      <c r="C257" s="406"/>
      <c r="D257" s="404" t="s">
        <v>500</v>
      </c>
      <c r="E257" s="406" t="s">
        <v>150</v>
      </c>
      <c r="F257" s="406"/>
      <c r="G257" s="469" t="s">
        <v>511</v>
      </c>
      <c r="H257" s="406" t="s">
        <v>101</v>
      </c>
      <c r="I257" s="406">
        <v>1</v>
      </c>
      <c r="J257" s="543">
        <v>2036900.2</v>
      </c>
      <c r="K257" s="534">
        <f t="shared" si="16"/>
        <v>2036900.2</v>
      </c>
    </row>
    <row r="258" spans="3:11" ht="28.5">
      <c r="C258" s="406"/>
      <c r="D258" s="404" t="s">
        <v>501</v>
      </c>
      <c r="E258" s="406" t="s">
        <v>150</v>
      </c>
      <c r="F258" s="406"/>
      <c r="G258" s="469" t="s">
        <v>512</v>
      </c>
      <c r="H258" s="406" t="s">
        <v>101</v>
      </c>
      <c r="I258" s="406">
        <v>1</v>
      </c>
      <c r="J258" s="543">
        <v>2036900.2</v>
      </c>
      <c r="K258" s="534">
        <f t="shared" si="16"/>
        <v>2036900.2</v>
      </c>
    </row>
    <row r="259" spans="3:11">
      <c r="C259" s="406"/>
      <c r="D259" s="404" t="s">
        <v>502</v>
      </c>
      <c r="E259" s="406" t="s">
        <v>150</v>
      </c>
      <c r="F259" s="406"/>
      <c r="G259" s="469" t="s">
        <v>513</v>
      </c>
      <c r="H259" s="406" t="s">
        <v>101</v>
      </c>
      <c r="I259" s="406">
        <v>1</v>
      </c>
      <c r="J259" s="543">
        <v>2036900.2</v>
      </c>
      <c r="K259" s="534">
        <f t="shared" si="16"/>
        <v>2036900.2</v>
      </c>
    </row>
    <row r="260" spans="3:11">
      <c r="C260" s="406"/>
      <c r="D260" s="404" t="s">
        <v>503</v>
      </c>
      <c r="E260" s="406" t="s">
        <v>150</v>
      </c>
      <c r="F260" s="406"/>
      <c r="G260" s="469" t="s">
        <v>514</v>
      </c>
      <c r="H260" s="406" t="s">
        <v>101</v>
      </c>
      <c r="I260" s="406">
        <v>6</v>
      </c>
      <c r="J260" s="543">
        <v>1151900.2</v>
      </c>
      <c r="K260" s="534">
        <f t="shared" si="16"/>
        <v>6911401.2000000002</v>
      </c>
    </row>
    <row r="261" spans="3:11">
      <c r="C261" s="406"/>
      <c r="D261" s="404" t="s">
        <v>504</v>
      </c>
      <c r="E261" s="406" t="s">
        <v>150</v>
      </c>
      <c r="F261" s="406"/>
      <c r="G261" s="469" t="s">
        <v>515</v>
      </c>
      <c r="H261" s="406" t="s">
        <v>101</v>
      </c>
      <c r="I261" s="406">
        <v>3</v>
      </c>
      <c r="J261" s="543">
        <v>1679817.3</v>
      </c>
      <c r="K261" s="534">
        <f t="shared" si="16"/>
        <v>5039451.9000000004</v>
      </c>
    </row>
    <row r="262" spans="3:11">
      <c r="C262" s="406"/>
      <c r="D262" s="404" t="s">
        <v>505</v>
      </c>
      <c r="E262" s="406" t="s">
        <v>150</v>
      </c>
      <c r="F262" s="406"/>
      <c r="G262" s="469" t="s">
        <v>516</v>
      </c>
      <c r="H262" s="406" t="s">
        <v>101</v>
      </c>
      <c r="I262" s="406">
        <v>1</v>
      </c>
      <c r="J262" s="543">
        <v>71520.789999999994</v>
      </c>
      <c r="K262" s="534">
        <f t="shared" si="16"/>
        <v>71520.789999999994</v>
      </c>
    </row>
    <row r="263" spans="3:11" ht="17.25" thickBot="1">
      <c r="C263" s="368" t="s">
        <v>13</v>
      </c>
      <c r="D263" s="369"/>
      <c r="E263" s="369"/>
      <c r="F263" s="369"/>
      <c r="G263" s="369"/>
      <c r="H263" s="370"/>
      <c r="I263" s="471"/>
      <c r="J263" s="471"/>
      <c r="K263" s="544">
        <f>ROUND(SUM(K253:K262),2)</f>
        <v>37986344.210000001</v>
      </c>
    </row>
    <row r="264" spans="3:11" ht="17.25" thickBot="1">
      <c r="C264" s="378"/>
      <c r="D264" s="379"/>
      <c r="E264" s="379"/>
      <c r="F264" s="379"/>
      <c r="G264" s="379"/>
      <c r="H264" s="379"/>
      <c r="I264" s="379"/>
      <c r="J264" s="379"/>
      <c r="K264" s="380"/>
    </row>
    <row r="265" spans="3:11">
      <c r="C265" s="472"/>
      <c r="D265" s="491" t="s">
        <v>517</v>
      </c>
      <c r="E265" s="472" t="s">
        <v>150</v>
      </c>
      <c r="F265" s="472"/>
      <c r="G265" s="527" t="s">
        <v>536</v>
      </c>
      <c r="H265" s="473"/>
      <c r="I265" s="473"/>
      <c r="J265" s="472"/>
      <c r="K265" s="472"/>
    </row>
    <row r="266" spans="3:11" ht="85.5">
      <c r="C266" s="406"/>
      <c r="D266" s="404" t="s">
        <v>518</v>
      </c>
      <c r="E266" s="472" t="s">
        <v>150</v>
      </c>
      <c r="F266" s="406"/>
      <c r="G266" s="469" t="s">
        <v>537</v>
      </c>
      <c r="H266" s="468" t="s">
        <v>99</v>
      </c>
      <c r="I266" s="468">
        <v>33.659999999999997</v>
      </c>
      <c r="J266" s="543">
        <v>1122982.99</v>
      </c>
      <c r="K266" s="534">
        <f>ROUND(J266*I266,2)</f>
        <v>37799607.439999998</v>
      </c>
    </row>
    <row r="267" spans="3:11" ht="99.75">
      <c r="C267" s="406"/>
      <c r="D267" s="404" t="s">
        <v>519</v>
      </c>
      <c r="E267" s="472" t="s">
        <v>150</v>
      </c>
      <c r="F267" s="406"/>
      <c r="G267" s="469" t="s">
        <v>538</v>
      </c>
      <c r="H267" s="468" t="s">
        <v>99</v>
      </c>
      <c r="I267" s="468">
        <v>6.4</v>
      </c>
      <c r="J267" s="543">
        <v>1523304.45</v>
      </c>
      <c r="K267" s="534">
        <f t="shared" ref="K267:K284" si="17">ROUND(J267*I267,2)</f>
        <v>9749148.4800000004</v>
      </c>
    </row>
    <row r="268" spans="3:11" ht="99.75">
      <c r="C268" s="406"/>
      <c r="D268" s="404" t="s">
        <v>520</v>
      </c>
      <c r="E268" s="472" t="s">
        <v>150</v>
      </c>
      <c r="F268" s="406"/>
      <c r="G268" s="469" t="s">
        <v>539</v>
      </c>
      <c r="H268" s="468" t="s">
        <v>99</v>
      </c>
      <c r="I268" s="468">
        <v>6.11</v>
      </c>
      <c r="J268" s="543">
        <v>1574590.8</v>
      </c>
      <c r="K268" s="534">
        <f t="shared" si="17"/>
        <v>9620749.7899999991</v>
      </c>
    </row>
    <row r="269" spans="3:11" ht="28.5">
      <c r="C269" s="406"/>
      <c r="D269" s="404" t="s">
        <v>521</v>
      </c>
      <c r="E269" s="472" t="s">
        <v>150</v>
      </c>
      <c r="F269" s="406"/>
      <c r="G269" s="469" t="s">
        <v>540</v>
      </c>
      <c r="H269" s="468" t="s">
        <v>99</v>
      </c>
      <c r="I269" s="468">
        <v>0.9</v>
      </c>
      <c r="J269" s="543">
        <v>3141600</v>
      </c>
      <c r="K269" s="534">
        <f t="shared" si="17"/>
        <v>2827440</v>
      </c>
    </row>
    <row r="270" spans="3:11" ht="28.5">
      <c r="C270" s="406"/>
      <c r="D270" s="404" t="s">
        <v>522</v>
      </c>
      <c r="E270" s="472" t="s">
        <v>150</v>
      </c>
      <c r="F270" s="406"/>
      <c r="G270" s="469" t="s">
        <v>541</v>
      </c>
      <c r="H270" s="468" t="s">
        <v>101</v>
      </c>
      <c r="I270" s="468">
        <v>4</v>
      </c>
      <c r="J270" s="543">
        <v>1484970.16</v>
      </c>
      <c r="K270" s="534">
        <f t="shared" si="17"/>
        <v>5939880.6399999997</v>
      </c>
    </row>
    <row r="271" spans="3:11" ht="28.5">
      <c r="C271" s="406"/>
      <c r="D271" s="404" t="s">
        <v>523</v>
      </c>
      <c r="E271" s="472" t="s">
        <v>150</v>
      </c>
      <c r="F271" s="406"/>
      <c r="G271" s="469" t="s">
        <v>542</v>
      </c>
      <c r="H271" s="468" t="s">
        <v>101</v>
      </c>
      <c r="I271" s="468">
        <v>2</v>
      </c>
      <c r="J271" s="543">
        <v>1369970.16</v>
      </c>
      <c r="K271" s="534">
        <f t="shared" si="17"/>
        <v>2739940.32</v>
      </c>
    </row>
    <row r="272" spans="3:11" ht="28.5">
      <c r="C272" s="406"/>
      <c r="D272" s="404" t="s">
        <v>524</v>
      </c>
      <c r="E272" s="472" t="s">
        <v>150</v>
      </c>
      <c r="F272" s="406"/>
      <c r="G272" s="469" t="s">
        <v>543</v>
      </c>
      <c r="H272" s="468" t="s">
        <v>101</v>
      </c>
      <c r="I272" s="468">
        <v>1</v>
      </c>
      <c r="J272" s="543">
        <v>1484970.16</v>
      </c>
      <c r="K272" s="534">
        <f t="shared" si="17"/>
        <v>1484970.16</v>
      </c>
    </row>
    <row r="273" spans="3:11" ht="28.5">
      <c r="C273" s="406"/>
      <c r="D273" s="404" t="s">
        <v>525</v>
      </c>
      <c r="E273" s="472" t="s">
        <v>150</v>
      </c>
      <c r="F273" s="406"/>
      <c r="G273" s="469" t="s">
        <v>544</v>
      </c>
      <c r="H273" s="468" t="s">
        <v>101</v>
      </c>
      <c r="I273" s="468">
        <v>1</v>
      </c>
      <c r="J273" s="543">
        <v>1369970.16</v>
      </c>
      <c r="K273" s="534">
        <f t="shared" si="17"/>
        <v>1369970.16</v>
      </c>
    </row>
    <row r="274" spans="3:11" ht="28.5">
      <c r="C274" s="406"/>
      <c r="D274" s="404" t="s">
        <v>526</v>
      </c>
      <c r="E274" s="472" t="s">
        <v>150</v>
      </c>
      <c r="F274" s="406"/>
      <c r="G274" s="469" t="s">
        <v>545</v>
      </c>
      <c r="H274" s="468" t="s">
        <v>101</v>
      </c>
      <c r="I274" s="468">
        <v>1</v>
      </c>
      <c r="J274" s="543">
        <v>1369970.16</v>
      </c>
      <c r="K274" s="534">
        <f t="shared" si="17"/>
        <v>1369970.16</v>
      </c>
    </row>
    <row r="275" spans="3:11" ht="28.5">
      <c r="C275" s="406"/>
      <c r="D275" s="404" t="s">
        <v>527</v>
      </c>
      <c r="E275" s="472" t="s">
        <v>150</v>
      </c>
      <c r="F275" s="406"/>
      <c r="G275" s="469" t="s">
        <v>546</v>
      </c>
      <c r="H275" s="468" t="s">
        <v>101</v>
      </c>
      <c r="I275" s="468">
        <v>1</v>
      </c>
      <c r="J275" s="543">
        <v>1369970.16</v>
      </c>
      <c r="K275" s="534">
        <f t="shared" si="17"/>
        <v>1369970.16</v>
      </c>
    </row>
    <row r="276" spans="3:11" ht="57">
      <c r="C276" s="406"/>
      <c r="D276" s="404" t="s">
        <v>528</v>
      </c>
      <c r="E276" s="472" t="s">
        <v>150</v>
      </c>
      <c r="F276" s="406"/>
      <c r="G276" s="469" t="s">
        <v>547</v>
      </c>
      <c r="H276" s="468" t="s">
        <v>101</v>
      </c>
      <c r="I276" s="468">
        <v>2</v>
      </c>
      <c r="J276" s="543">
        <v>3700000</v>
      </c>
      <c r="K276" s="534">
        <f t="shared" si="17"/>
        <v>7400000</v>
      </c>
    </row>
    <row r="277" spans="3:11">
      <c r="C277" s="406"/>
      <c r="D277" s="404" t="s">
        <v>529</v>
      </c>
      <c r="E277" s="472" t="s">
        <v>150</v>
      </c>
      <c r="F277" s="406"/>
      <c r="G277" s="469" t="s">
        <v>548</v>
      </c>
      <c r="H277" s="468" t="s">
        <v>101</v>
      </c>
      <c r="I277" s="468">
        <v>13</v>
      </c>
      <c r="J277" s="543">
        <v>149705.91</v>
      </c>
      <c r="K277" s="534">
        <f t="shared" si="17"/>
        <v>1946176.83</v>
      </c>
    </row>
    <row r="278" spans="3:11">
      <c r="C278" s="406"/>
      <c r="D278" s="404" t="s">
        <v>530</v>
      </c>
      <c r="E278" s="472" t="s">
        <v>150</v>
      </c>
      <c r="F278" s="406"/>
      <c r="G278" s="469" t="s">
        <v>549</v>
      </c>
      <c r="H278" s="468" t="s">
        <v>101</v>
      </c>
      <c r="I278" s="468">
        <v>12</v>
      </c>
      <c r="J278" s="543">
        <v>208914.33</v>
      </c>
      <c r="K278" s="534">
        <f t="shared" si="17"/>
        <v>2506971.96</v>
      </c>
    </row>
    <row r="279" spans="3:11" ht="28.5">
      <c r="C279" s="406"/>
      <c r="D279" s="404" t="s">
        <v>531</v>
      </c>
      <c r="E279" s="472" t="s">
        <v>150</v>
      </c>
      <c r="F279" s="406"/>
      <c r="G279" s="469" t="s">
        <v>550</v>
      </c>
      <c r="H279" s="468" t="s">
        <v>101</v>
      </c>
      <c r="I279" s="468">
        <v>12</v>
      </c>
      <c r="J279" s="543">
        <v>94774.48</v>
      </c>
      <c r="K279" s="534">
        <f t="shared" si="17"/>
        <v>1137293.76</v>
      </c>
    </row>
    <row r="280" spans="3:11" ht="42.75">
      <c r="C280" s="406"/>
      <c r="D280" s="404" t="s">
        <v>532</v>
      </c>
      <c r="E280" s="472" t="s">
        <v>150</v>
      </c>
      <c r="F280" s="406"/>
      <c r="G280" s="469" t="s">
        <v>551</v>
      </c>
      <c r="H280" s="468" t="s">
        <v>99</v>
      </c>
      <c r="I280" s="468">
        <v>140</v>
      </c>
      <c r="J280" s="543">
        <v>539750</v>
      </c>
      <c r="K280" s="534">
        <f t="shared" si="17"/>
        <v>75565000</v>
      </c>
    </row>
    <row r="281" spans="3:11" ht="28.5">
      <c r="C281" s="406"/>
      <c r="D281" s="404" t="s">
        <v>533</v>
      </c>
      <c r="E281" s="472" t="s">
        <v>150</v>
      </c>
      <c r="F281" s="406"/>
      <c r="G281" s="469" t="s">
        <v>552</v>
      </c>
      <c r="H281" s="468" t="s">
        <v>101</v>
      </c>
      <c r="I281" s="468">
        <v>2</v>
      </c>
      <c r="J281" s="543">
        <v>438144.12</v>
      </c>
      <c r="K281" s="534">
        <f t="shared" si="17"/>
        <v>876288.24</v>
      </c>
    </row>
    <row r="282" spans="3:11" ht="85.5">
      <c r="C282" s="406"/>
      <c r="D282" s="404" t="s">
        <v>534</v>
      </c>
      <c r="E282" s="472" t="s">
        <v>150</v>
      </c>
      <c r="F282" s="406"/>
      <c r="G282" s="469" t="s">
        <v>553</v>
      </c>
      <c r="H282" s="468" t="s">
        <v>101</v>
      </c>
      <c r="I282" s="468">
        <v>1</v>
      </c>
      <c r="J282" s="543">
        <v>6378399.7999999998</v>
      </c>
      <c r="K282" s="534">
        <f t="shared" si="17"/>
        <v>6378399.7999999998</v>
      </c>
    </row>
    <row r="283" spans="3:11" ht="85.5">
      <c r="C283" s="406"/>
      <c r="D283" s="404" t="s">
        <v>535</v>
      </c>
      <c r="E283" s="472" t="s">
        <v>150</v>
      </c>
      <c r="F283" s="406"/>
      <c r="G283" s="469" t="s">
        <v>554</v>
      </c>
      <c r="H283" s="468" t="s">
        <v>101</v>
      </c>
      <c r="I283" s="468">
        <v>1</v>
      </c>
      <c r="J283" s="543">
        <v>4231781</v>
      </c>
      <c r="K283" s="534">
        <f t="shared" si="17"/>
        <v>4231781</v>
      </c>
    </row>
    <row r="284" spans="3:11" ht="85.5">
      <c r="C284" s="406"/>
      <c r="D284" s="404" t="s">
        <v>556</v>
      </c>
      <c r="E284" s="472" t="s">
        <v>150</v>
      </c>
      <c r="F284" s="406"/>
      <c r="G284" s="469" t="s">
        <v>555</v>
      </c>
      <c r="H284" s="468" t="s">
        <v>101</v>
      </c>
      <c r="I284" s="468">
        <v>1</v>
      </c>
      <c r="J284" s="543">
        <v>5052534.2</v>
      </c>
      <c r="K284" s="534">
        <f t="shared" si="17"/>
        <v>5052534.2</v>
      </c>
    </row>
    <row r="285" spans="3:11" ht="17.25" thickBot="1">
      <c r="C285" s="368" t="s">
        <v>13</v>
      </c>
      <c r="D285" s="369"/>
      <c r="E285" s="369"/>
      <c r="F285" s="369"/>
      <c r="G285" s="369"/>
      <c r="H285" s="370"/>
      <c r="I285" s="471"/>
      <c r="J285" s="471"/>
      <c r="K285" s="544">
        <f>ROUND(SUM(K266:K284),2)</f>
        <v>179366093.09999999</v>
      </c>
    </row>
    <row r="286" spans="3:11" ht="17.25" thickBot="1">
      <c r="C286" s="378"/>
      <c r="D286" s="379"/>
      <c r="E286" s="379"/>
      <c r="F286" s="379"/>
      <c r="G286" s="379"/>
      <c r="H286" s="379"/>
      <c r="I286" s="379"/>
      <c r="J286" s="379"/>
      <c r="K286" s="380"/>
    </row>
    <row r="287" spans="3:11">
      <c r="C287" s="472"/>
      <c r="D287" s="491" t="s">
        <v>557</v>
      </c>
      <c r="E287" s="472" t="s">
        <v>150</v>
      </c>
      <c r="F287" s="472"/>
      <c r="G287" s="490" t="s">
        <v>572</v>
      </c>
      <c r="H287" s="472"/>
      <c r="I287" s="472"/>
      <c r="J287" s="472"/>
      <c r="K287" s="472"/>
    </row>
    <row r="288" spans="3:11">
      <c r="C288" s="406"/>
      <c r="D288" s="404" t="s">
        <v>558</v>
      </c>
      <c r="E288" s="406" t="s">
        <v>150</v>
      </c>
      <c r="F288" s="406"/>
      <c r="G288" s="466" t="s">
        <v>565</v>
      </c>
      <c r="H288" s="406" t="s">
        <v>99</v>
      </c>
      <c r="I288" s="406">
        <v>306.72000000000003</v>
      </c>
      <c r="J288" s="543">
        <v>21370.5</v>
      </c>
      <c r="K288" s="534">
        <f>ROUND(J288*I288,2)</f>
        <v>6554759.7599999998</v>
      </c>
    </row>
    <row r="289" spans="3:11">
      <c r="C289" s="406"/>
      <c r="D289" s="404" t="s">
        <v>559</v>
      </c>
      <c r="E289" s="406" t="s">
        <v>150</v>
      </c>
      <c r="F289" s="406"/>
      <c r="G289" s="466" t="s">
        <v>566</v>
      </c>
      <c r="H289" s="406" t="s">
        <v>99</v>
      </c>
      <c r="I289" s="406">
        <v>314.02999999999997</v>
      </c>
      <c r="J289" s="543">
        <v>21370.5</v>
      </c>
      <c r="K289" s="534">
        <f t="shared" ref="K289:K294" si="18">ROUND(J289*I289,2)</f>
        <v>6710978.1200000001</v>
      </c>
    </row>
    <row r="290" spans="3:11">
      <c r="C290" s="406"/>
      <c r="D290" s="404" t="s">
        <v>560</v>
      </c>
      <c r="E290" s="406" t="s">
        <v>150</v>
      </c>
      <c r="F290" s="406"/>
      <c r="G290" s="466" t="s">
        <v>567</v>
      </c>
      <c r="H290" s="406" t="s">
        <v>100</v>
      </c>
      <c r="I290" s="406">
        <v>59.1</v>
      </c>
      <c r="J290" s="543">
        <v>11690.98</v>
      </c>
      <c r="K290" s="534">
        <f t="shared" si="18"/>
        <v>690936.92</v>
      </c>
    </row>
    <row r="291" spans="3:11">
      <c r="C291" s="406"/>
      <c r="D291" s="404" t="s">
        <v>561</v>
      </c>
      <c r="E291" s="406" t="s">
        <v>150</v>
      </c>
      <c r="F291" s="406"/>
      <c r="G291" s="466" t="s">
        <v>568</v>
      </c>
      <c r="H291" s="406" t="s">
        <v>100</v>
      </c>
      <c r="I291" s="406">
        <v>108</v>
      </c>
      <c r="J291" s="543">
        <v>17473.07</v>
      </c>
      <c r="K291" s="534">
        <f t="shared" si="18"/>
        <v>1887091.56</v>
      </c>
    </row>
    <row r="292" spans="3:11">
      <c r="C292" s="406"/>
      <c r="D292" s="404" t="s">
        <v>562</v>
      </c>
      <c r="E292" s="406" t="s">
        <v>150</v>
      </c>
      <c r="F292" s="406"/>
      <c r="G292" s="466" t="s">
        <v>569</v>
      </c>
      <c r="H292" s="406" t="s">
        <v>99</v>
      </c>
      <c r="I292" s="406">
        <v>246.29</v>
      </c>
      <c r="J292" s="543">
        <v>21370.5</v>
      </c>
      <c r="K292" s="534">
        <f t="shared" si="18"/>
        <v>5263340.45</v>
      </c>
    </row>
    <row r="293" spans="3:11">
      <c r="C293" s="406"/>
      <c r="D293" s="404" t="s">
        <v>563</v>
      </c>
      <c r="E293" s="406" t="s">
        <v>150</v>
      </c>
      <c r="F293" s="406"/>
      <c r="G293" s="466" t="s">
        <v>570</v>
      </c>
      <c r="H293" s="406" t="s">
        <v>99</v>
      </c>
      <c r="I293" s="406">
        <v>117.23</v>
      </c>
      <c r="J293" s="543">
        <v>21370.5</v>
      </c>
      <c r="K293" s="534">
        <f t="shared" si="18"/>
        <v>2505263.7200000002</v>
      </c>
    </row>
    <row r="294" spans="3:11">
      <c r="C294" s="406"/>
      <c r="D294" s="404" t="s">
        <v>564</v>
      </c>
      <c r="E294" s="406" t="s">
        <v>150</v>
      </c>
      <c r="F294" s="406"/>
      <c r="G294" s="466" t="s">
        <v>571</v>
      </c>
      <c r="H294" s="406" t="s">
        <v>100</v>
      </c>
      <c r="I294" s="406">
        <v>69.58</v>
      </c>
      <c r="J294" s="543">
        <v>11690.98</v>
      </c>
      <c r="K294" s="534">
        <f t="shared" si="18"/>
        <v>813458.39</v>
      </c>
    </row>
    <row r="295" spans="3:11" ht="17.25" thickBot="1">
      <c r="C295" s="368" t="s">
        <v>13</v>
      </c>
      <c r="D295" s="369"/>
      <c r="E295" s="369"/>
      <c r="F295" s="369"/>
      <c r="G295" s="369"/>
      <c r="H295" s="370"/>
      <c r="I295" s="471"/>
      <c r="J295" s="471"/>
      <c r="K295" s="544">
        <f>ROUND(SUM(K288:K294),2)</f>
        <v>24425828.920000002</v>
      </c>
    </row>
    <row r="296" spans="3:11" ht="17.25" thickBot="1">
      <c r="C296" s="378"/>
      <c r="D296" s="379"/>
      <c r="E296" s="379"/>
      <c r="F296" s="379"/>
      <c r="G296" s="379"/>
      <c r="H296" s="379"/>
      <c r="I296" s="379"/>
      <c r="J296" s="379"/>
      <c r="K296" s="380"/>
    </row>
    <row r="297" spans="3:11">
      <c r="C297" s="472"/>
      <c r="D297" s="491" t="s">
        <v>573</v>
      </c>
      <c r="E297" s="472" t="s">
        <v>150</v>
      </c>
      <c r="F297" s="472"/>
      <c r="G297" s="490" t="s">
        <v>577</v>
      </c>
      <c r="H297" s="472"/>
      <c r="I297" s="472"/>
      <c r="J297" s="472"/>
      <c r="K297" s="472"/>
    </row>
    <row r="298" spans="3:11">
      <c r="C298" s="406"/>
      <c r="D298" s="404" t="s">
        <v>574</v>
      </c>
      <c r="E298" s="472" t="s">
        <v>150</v>
      </c>
      <c r="F298" s="406"/>
      <c r="G298" s="466" t="s">
        <v>578</v>
      </c>
      <c r="H298" s="406" t="s">
        <v>99</v>
      </c>
      <c r="I298" s="406">
        <v>286.23</v>
      </c>
      <c r="J298" s="543">
        <v>22949.65</v>
      </c>
      <c r="K298" s="534">
        <f>ROUND(J298*I298,2)</f>
        <v>6568878.3200000003</v>
      </c>
    </row>
    <row r="299" spans="3:11">
      <c r="C299" s="406"/>
      <c r="D299" s="404" t="s">
        <v>575</v>
      </c>
      <c r="E299" s="472" t="s">
        <v>150</v>
      </c>
      <c r="F299" s="406"/>
      <c r="G299" s="466" t="s">
        <v>579</v>
      </c>
      <c r="H299" s="406" t="s">
        <v>99</v>
      </c>
      <c r="I299" s="406">
        <v>286.23</v>
      </c>
      <c r="J299" s="543">
        <v>16423.400000000001</v>
      </c>
      <c r="K299" s="534">
        <f t="shared" ref="K299:K300" si="19">ROUND(J299*I299,2)</f>
        <v>4700869.78</v>
      </c>
    </row>
    <row r="300" spans="3:11">
      <c r="C300" s="406"/>
      <c r="D300" s="404" t="s">
        <v>576</v>
      </c>
      <c r="E300" s="472" t="s">
        <v>150</v>
      </c>
      <c r="F300" s="406"/>
      <c r="G300" s="466" t="s">
        <v>580</v>
      </c>
      <c r="H300" s="406" t="s">
        <v>99</v>
      </c>
      <c r="I300" s="406">
        <v>55.39</v>
      </c>
      <c r="J300" s="543">
        <v>8794.65</v>
      </c>
      <c r="K300" s="534">
        <f t="shared" si="19"/>
        <v>487135.66</v>
      </c>
    </row>
    <row r="301" spans="3:11" ht="17.25" thickBot="1">
      <c r="C301" s="368" t="s">
        <v>13</v>
      </c>
      <c r="D301" s="369"/>
      <c r="E301" s="369"/>
      <c r="F301" s="369"/>
      <c r="G301" s="369"/>
      <c r="H301" s="370"/>
      <c r="I301" s="471"/>
      <c r="J301" s="471"/>
      <c r="K301" s="544">
        <f>ROUND(SUM(K298:K300),2)</f>
        <v>11756883.76</v>
      </c>
    </row>
    <row r="302" spans="3:11" ht="17.25" thickBot="1">
      <c r="C302" s="378"/>
      <c r="D302" s="379"/>
      <c r="E302" s="379"/>
      <c r="F302" s="379"/>
      <c r="G302" s="379"/>
      <c r="H302" s="379"/>
      <c r="I302" s="379"/>
      <c r="J302" s="379"/>
      <c r="K302" s="380"/>
    </row>
    <row r="303" spans="3:11">
      <c r="C303" s="466"/>
      <c r="D303" s="404" t="s">
        <v>581</v>
      </c>
      <c r="E303" s="406" t="s">
        <v>150</v>
      </c>
      <c r="F303" s="466"/>
      <c r="G303" s="481" t="s">
        <v>590</v>
      </c>
      <c r="H303" s="466"/>
      <c r="I303" s="425"/>
      <c r="J303" s="426"/>
      <c r="K303" s="467"/>
    </row>
    <row r="304" spans="3:11">
      <c r="C304" s="466"/>
      <c r="D304" s="404" t="s">
        <v>582</v>
      </c>
      <c r="E304" s="406" t="s">
        <v>150</v>
      </c>
      <c r="F304" s="466"/>
      <c r="G304" s="466" t="s">
        <v>591</v>
      </c>
      <c r="H304" s="406" t="s">
        <v>101</v>
      </c>
      <c r="I304" s="434">
        <v>1</v>
      </c>
      <c r="J304" s="545">
        <v>17410652</v>
      </c>
      <c r="K304" s="536">
        <f>J304*I304</f>
        <v>17410652</v>
      </c>
    </row>
    <row r="305" spans="3:11">
      <c r="C305" s="466"/>
      <c r="D305" s="404" t="s">
        <v>583</v>
      </c>
      <c r="E305" s="406" t="s">
        <v>150</v>
      </c>
      <c r="F305" s="466"/>
      <c r="G305" s="466" t="s">
        <v>592</v>
      </c>
      <c r="H305" s="406" t="s">
        <v>101</v>
      </c>
      <c r="I305" s="434">
        <v>1</v>
      </c>
      <c r="J305" s="545">
        <v>9801078</v>
      </c>
      <c r="K305" s="536">
        <f t="shared" ref="K305:K311" si="20">J305*I305</f>
        <v>9801078</v>
      </c>
    </row>
    <row r="306" spans="3:11">
      <c r="C306" s="466"/>
      <c r="D306" s="404" t="s">
        <v>584</v>
      </c>
      <c r="E306" s="406" t="s">
        <v>150</v>
      </c>
      <c r="F306" s="466"/>
      <c r="G306" s="466" t="s">
        <v>593</v>
      </c>
      <c r="H306" s="406" t="s">
        <v>101</v>
      </c>
      <c r="I306" s="434">
        <v>1</v>
      </c>
      <c r="J306" s="545">
        <v>8525160</v>
      </c>
      <c r="K306" s="536">
        <f t="shared" si="20"/>
        <v>8525160</v>
      </c>
    </row>
    <row r="307" spans="3:11">
      <c r="C307" s="466"/>
      <c r="D307" s="404" t="s">
        <v>585</v>
      </c>
      <c r="E307" s="406" t="s">
        <v>150</v>
      </c>
      <c r="F307" s="466"/>
      <c r="G307" s="466" t="s">
        <v>594</v>
      </c>
      <c r="H307" s="406" t="s">
        <v>101</v>
      </c>
      <c r="I307" s="434">
        <v>1</v>
      </c>
      <c r="J307" s="545">
        <v>13406540</v>
      </c>
      <c r="K307" s="536">
        <f t="shared" si="20"/>
        <v>13406540</v>
      </c>
    </row>
    <row r="308" spans="3:11">
      <c r="C308" s="466"/>
      <c r="D308" s="404" t="s">
        <v>586</v>
      </c>
      <c r="E308" s="406" t="s">
        <v>150</v>
      </c>
      <c r="F308" s="466"/>
      <c r="G308" s="466" t="s">
        <v>595</v>
      </c>
      <c r="H308" s="406" t="s">
        <v>101</v>
      </c>
      <c r="I308" s="434">
        <v>4</v>
      </c>
      <c r="J308" s="545">
        <v>4450000</v>
      </c>
      <c r="K308" s="536">
        <f t="shared" si="20"/>
        <v>17800000</v>
      </c>
    </row>
    <row r="309" spans="3:11">
      <c r="C309" s="466"/>
      <c r="D309" s="404" t="s">
        <v>587</v>
      </c>
      <c r="E309" s="406" t="s">
        <v>150</v>
      </c>
      <c r="F309" s="466"/>
      <c r="G309" s="466" t="s">
        <v>596</v>
      </c>
      <c r="H309" s="406" t="s">
        <v>101</v>
      </c>
      <c r="I309" s="434">
        <v>1</v>
      </c>
      <c r="J309" s="545">
        <v>8401400</v>
      </c>
      <c r="K309" s="536">
        <f t="shared" si="20"/>
        <v>8401400</v>
      </c>
    </row>
    <row r="310" spans="3:11">
      <c r="C310" s="466"/>
      <c r="D310" s="404" t="s">
        <v>588</v>
      </c>
      <c r="E310" s="406" t="s">
        <v>150</v>
      </c>
      <c r="F310" s="466"/>
      <c r="G310" s="466" t="s">
        <v>597</v>
      </c>
      <c r="H310" s="406" t="s">
        <v>101</v>
      </c>
      <c r="I310" s="434">
        <v>1</v>
      </c>
      <c r="J310" s="545">
        <v>5971555.4900000002</v>
      </c>
      <c r="K310" s="536">
        <f t="shared" si="20"/>
        <v>5971555.4900000002</v>
      </c>
    </row>
    <row r="311" spans="3:11">
      <c r="C311" s="466"/>
      <c r="D311" s="404" t="s">
        <v>589</v>
      </c>
      <c r="E311" s="406" t="s">
        <v>150</v>
      </c>
      <c r="F311" s="466"/>
      <c r="G311" s="466" t="s">
        <v>598</v>
      </c>
      <c r="H311" s="406" t="s">
        <v>101</v>
      </c>
      <c r="I311" s="434">
        <v>16</v>
      </c>
      <c r="J311" s="545">
        <v>1413720</v>
      </c>
      <c r="K311" s="536">
        <f t="shared" si="20"/>
        <v>22619520</v>
      </c>
    </row>
    <row r="312" spans="3:11" ht="17.25" thickBot="1">
      <c r="C312" s="368" t="s">
        <v>13</v>
      </c>
      <c r="D312" s="369"/>
      <c r="E312" s="369"/>
      <c r="F312" s="369"/>
      <c r="G312" s="369"/>
      <c r="H312" s="370"/>
      <c r="I312" s="471"/>
      <c r="J312" s="471"/>
      <c r="K312" s="546">
        <f>ROUND(SUM(K304:K311),2)</f>
        <v>103935905.48999999</v>
      </c>
    </row>
    <row r="313" spans="3:11">
      <c r="C313" s="451"/>
      <c r="D313" s="452"/>
      <c r="E313" s="452"/>
      <c r="F313" s="452"/>
      <c r="G313" s="452"/>
      <c r="H313" s="452"/>
      <c r="I313" s="452"/>
      <c r="J313" s="452"/>
      <c r="K313" s="453"/>
    </row>
    <row r="314" spans="3:11">
      <c r="C314" s="406"/>
      <c r="D314" s="404" t="s">
        <v>599</v>
      </c>
      <c r="E314" s="406" t="s">
        <v>150</v>
      </c>
      <c r="F314" s="406"/>
      <c r="G314" s="481" t="s">
        <v>603</v>
      </c>
      <c r="H314" s="406"/>
      <c r="I314" s="406"/>
      <c r="J314" s="406"/>
      <c r="K314" s="406"/>
    </row>
    <row r="315" spans="3:11" ht="28.5">
      <c r="C315" s="406"/>
      <c r="D315" s="404" t="s">
        <v>600</v>
      </c>
      <c r="E315" s="406" t="s">
        <v>150</v>
      </c>
      <c r="F315" s="406"/>
      <c r="G315" s="469" t="s">
        <v>604</v>
      </c>
      <c r="H315" s="406" t="s">
        <v>101</v>
      </c>
      <c r="I315" s="406">
        <v>26</v>
      </c>
      <c r="J315" s="543">
        <v>17302.46</v>
      </c>
      <c r="K315" s="534">
        <f>ROUND(J315*I315,2)</f>
        <v>449863.96</v>
      </c>
    </row>
    <row r="316" spans="3:11" ht="28.5">
      <c r="C316" s="406"/>
      <c r="D316" s="404" t="s">
        <v>601</v>
      </c>
      <c r="E316" s="406" t="s">
        <v>150</v>
      </c>
      <c r="F316" s="406"/>
      <c r="G316" s="469" t="s">
        <v>605</v>
      </c>
      <c r="H316" s="406" t="s">
        <v>101</v>
      </c>
      <c r="I316" s="406">
        <v>6</v>
      </c>
      <c r="J316" s="543">
        <v>24071.82</v>
      </c>
      <c r="K316" s="534">
        <f t="shared" ref="K316:K317" si="21">ROUND(J316*I316,2)</f>
        <v>144430.92000000001</v>
      </c>
    </row>
    <row r="317" spans="3:11" ht="28.5">
      <c r="C317" s="406"/>
      <c r="D317" s="404" t="s">
        <v>602</v>
      </c>
      <c r="E317" s="406" t="s">
        <v>150</v>
      </c>
      <c r="F317" s="406"/>
      <c r="G317" s="469" t="s">
        <v>606</v>
      </c>
      <c r="H317" s="406" t="s">
        <v>101</v>
      </c>
      <c r="I317" s="406">
        <v>1</v>
      </c>
      <c r="J317" s="543">
        <v>156705.81</v>
      </c>
      <c r="K317" s="534">
        <f t="shared" si="21"/>
        <v>156705.81</v>
      </c>
    </row>
    <row r="318" spans="3:11" ht="17.25" thickBot="1">
      <c r="C318" s="368" t="s">
        <v>13</v>
      </c>
      <c r="D318" s="369"/>
      <c r="E318" s="369"/>
      <c r="F318" s="369"/>
      <c r="G318" s="369"/>
      <c r="H318" s="370"/>
      <c r="I318" s="471"/>
      <c r="J318" s="471"/>
      <c r="K318" s="544">
        <f>ROUND(SUM(K315:K317),2)</f>
        <v>751000.69</v>
      </c>
    </row>
    <row r="319" spans="3:11">
      <c r="C319" s="451"/>
      <c r="D319" s="452"/>
      <c r="E319" s="452"/>
      <c r="F319" s="452"/>
      <c r="G319" s="452"/>
      <c r="H319" s="452"/>
      <c r="I319" s="452"/>
      <c r="J319" s="452"/>
      <c r="K319" s="453"/>
    </row>
    <row r="320" spans="3:11">
      <c r="C320" s="406"/>
      <c r="D320" s="493">
        <v>15</v>
      </c>
      <c r="E320" s="406" t="s">
        <v>150</v>
      </c>
      <c r="F320" s="406"/>
      <c r="G320" s="470" t="s">
        <v>612</v>
      </c>
      <c r="H320" s="468"/>
      <c r="I320" s="468"/>
      <c r="J320" s="406"/>
      <c r="K320" s="406"/>
    </row>
    <row r="321" spans="3:11" ht="57">
      <c r="C321" s="406"/>
      <c r="D321" s="404" t="s">
        <v>607</v>
      </c>
      <c r="E321" s="406" t="s">
        <v>150</v>
      </c>
      <c r="F321" s="406"/>
      <c r="G321" s="469" t="s">
        <v>613</v>
      </c>
      <c r="H321" s="468" t="s">
        <v>101</v>
      </c>
      <c r="I321" s="468">
        <v>1</v>
      </c>
      <c r="J321" s="543">
        <v>17344444.440000001</v>
      </c>
      <c r="K321" s="534">
        <f>ROUND(J321*I321,2)</f>
        <v>17344444.440000001</v>
      </c>
    </row>
    <row r="322" spans="3:11" ht="57">
      <c r="C322" s="406"/>
      <c r="D322" s="404" t="s">
        <v>608</v>
      </c>
      <c r="E322" s="406" t="s">
        <v>150</v>
      </c>
      <c r="F322" s="406"/>
      <c r="G322" s="469" t="s">
        <v>614</v>
      </c>
      <c r="H322" s="468" t="s">
        <v>101</v>
      </c>
      <c r="I322" s="468">
        <v>1</v>
      </c>
      <c r="J322" s="543">
        <v>2640989.9700000002</v>
      </c>
      <c r="K322" s="534">
        <f t="shared" ref="K322:K325" si="22">ROUND(J322*I322,2)</f>
        <v>2640989.9700000002</v>
      </c>
    </row>
    <row r="323" spans="3:11" ht="42.75">
      <c r="C323" s="406"/>
      <c r="D323" s="404" t="s">
        <v>609</v>
      </c>
      <c r="E323" s="406" t="s">
        <v>150</v>
      </c>
      <c r="F323" s="406"/>
      <c r="G323" s="469" t="s">
        <v>615</v>
      </c>
      <c r="H323" s="468" t="s">
        <v>101</v>
      </c>
      <c r="I323" s="468">
        <v>1</v>
      </c>
      <c r="J323" s="543">
        <v>6309910.0999999996</v>
      </c>
      <c r="K323" s="534">
        <f t="shared" si="22"/>
        <v>6309910.0999999996</v>
      </c>
    </row>
    <row r="324" spans="3:11" ht="28.5">
      <c r="C324" s="406"/>
      <c r="D324" s="404" t="s">
        <v>610</v>
      </c>
      <c r="E324" s="406" t="s">
        <v>150</v>
      </c>
      <c r="F324" s="406"/>
      <c r="G324" s="469" t="s">
        <v>616</v>
      </c>
      <c r="H324" s="468" t="s">
        <v>101</v>
      </c>
      <c r="I324" s="468">
        <v>1</v>
      </c>
      <c r="J324" s="543">
        <v>2603131.0099999998</v>
      </c>
      <c r="K324" s="534">
        <f t="shared" si="22"/>
        <v>2603131.0099999998</v>
      </c>
    </row>
    <row r="325" spans="3:11" ht="42.75">
      <c r="C325" s="406"/>
      <c r="D325" s="404" t="s">
        <v>611</v>
      </c>
      <c r="E325" s="406" t="s">
        <v>150</v>
      </c>
      <c r="F325" s="406"/>
      <c r="G325" s="469" t="s">
        <v>617</v>
      </c>
      <c r="H325" s="468" t="s">
        <v>101</v>
      </c>
      <c r="I325" s="468">
        <v>1</v>
      </c>
      <c r="J325" s="543">
        <v>1068716.6000000001</v>
      </c>
      <c r="K325" s="534">
        <f t="shared" si="22"/>
        <v>1068716.6000000001</v>
      </c>
    </row>
    <row r="326" spans="3:11">
      <c r="C326" s="368" t="s">
        <v>13</v>
      </c>
      <c r="D326" s="369"/>
      <c r="E326" s="369"/>
      <c r="F326" s="369"/>
      <c r="G326" s="369"/>
      <c r="H326" s="370"/>
      <c r="I326" s="425"/>
      <c r="J326" s="426"/>
      <c r="K326" s="467">
        <f>ROUND(SUM(K321:K325),2)</f>
        <v>29967192.120000001</v>
      </c>
    </row>
    <row r="327" spans="3:11" ht="18.75" thickBot="1">
      <c r="C327" s="416" t="s">
        <v>618</v>
      </c>
      <c r="D327" s="417"/>
      <c r="E327" s="417"/>
      <c r="F327" s="417"/>
      <c r="G327" s="417"/>
      <c r="H327" s="417"/>
      <c r="I327" s="417"/>
      <c r="J327" s="418"/>
      <c r="K327" s="554">
        <f>ROUND(K326+K318+K312+K301+K295+K285+K263+K250+K240+K226+K221+K211+K188+K177+K166+K160+K145+K121+K104+K96+K83+K78+K67+K60+K41,2)</f>
        <v>1340201392.78</v>
      </c>
    </row>
    <row r="328" spans="3:11" ht="17.25" thickBot="1">
      <c r="C328" s="162"/>
      <c r="D328" s="162"/>
      <c r="E328" s="162"/>
      <c r="F328" s="162"/>
      <c r="G328" s="482"/>
      <c r="H328" s="162"/>
      <c r="I328" s="162"/>
      <c r="J328" s="162"/>
      <c r="K328" s="163"/>
    </row>
    <row r="329" spans="3:11">
      <c r="C329" s="164"/>
      <c r="D329" s="165"/>
      <c r="E329" s="164"/>
      <c r="F329" s="164"/>
      <c r="G329" s="497" t="s">
        <v>68</v>
      </c>
      <c r="H329" s="498"/>
      <c r="I329" s="499"/>
      <c r="J329" s="550">
        <v>0.23569999999999999</v>
      </c>
      <c r="K329" s="167">
        <f>K327*J329</f>
        <v>315885468.27824599</v>
      </c>
    </row>
    <row r="330" spans="3:11">
      <c r="C330" s="164"/>
      <c r="D330" s="165"/>
      <c r="E330" s="164"/>
      <c r="F330" s="164"/>
      <c r="G330" s="500" t="s">
        <v>619</v>
      </c>
      <c r="H330" s="501"/>
      <c r="I330" s="502"/>
      <c r="J330" s="547">
        <v>0.01</v>
      </c>
      <c r="K330" s="168">
        <f>K327*J330</f>
        <v>13402013.9278</v>
      </c>
    </row>
    <row r="331" spans="3:11">
      <c r="C331" s="164"/>
      <c r="D331" s="169"/>
      <c r="E331" s="169"/>
      <c r="F331" s="169"/>
      <c r="G331" s="500" t="s">
        <v>70</v>
      </c>
      <c r="H331" s="501"/>
      <c r="I331" s="502"/>
      <c r="J331" s="547">
        <v>0.05</v>
      </c>
      <c r="K331" s="168">
        <f>K327*J331</f>
        <v>67010069.638999999</v>
      </c>
    </row>
    <row r="332" spans="3:11">
      <c r="C332" s="164"/>
      <c r="D332" s="169"/>
      <c r="E332" s="169"/>
      <c r="F332" s="169"/>
      <c r="G332" s="500" t="s">
        <v>620</v>
      </c>
      <c r="H332" s="501"/>
      <c r="I332" s="502"/>
      <c r="J332" s="547">
        <v>0.19</v>
      </c>
      <c r="K332" s="168">
        <f>K331*J332</f>
        <v>12731913.23141</v>
      </c>
    </row>
    <row r="333" spans="3:11">
      <c r="C333" s="164"/>
      <c r="D333" s="165"/>
      <c r="E333" s="164"/>
      <c r="F333" s="164"/>
      <c r="G333" s="173"/>
      <c r="H333" s="170"/>
      <c r="I333" s="503" t="s">
        <v>621</v>
      </c>
      <c r="J333" s="551">
        <v>0.29570000000000002</v>
      </c>
      <c r="K333" s="168"/>
    </row>
    <row r="334" spans="3:11">
      <c r="C334" s="164"/>
      <c r="D334" s="165"/>
      <c r="E334" s="164"/>
      <c r="F334" s="164"/>
      <c r="G334" s="173"/>
      <c r="H334" s="170"/>
      <c r="I334" s="171"/>
      <c r="J334" s="496"/>
      <c r="K334" s="168"/>
    </row>
    <row r="335" spans="3:11" ht="17.25" thickBot="1">
      <c r="C335" s="164"/>
      <c r="D335" s="165"/>
      <c r="E335" s="164"/>
      <c r="F335" s="164"/>
      <c r="G335" s="504" t="s">
        <v>622</v>
      </c>
      <c r="H335" s="505"/>
      <c r="I335" s="505"/>
      <c r="J335" s="506"/>
      <c r="K335" s="172">
        <f>SUM(K329:K333)</f>
        <v>409029465.07645601</v>
      </c>
    </row>
    <row r="336" spans="3:11" ht="18.75" thickBot="1">
      <c r="C336" s="164"/>
      <c r="D336" s="165"/>
      <c r="E336" s="164"/>
      <c r="F336" s="164"/>
      <c r="G336" s="507" t="s">
        <v>623</v>
      </c>
      <c r="H336" s="508"/>
      <c r="I336" s="508"/>
      <c r="J336" s="509"/>
      <c r="K336" s="553">
        <f>K327+K335</f>
        <v>1749230857.856456</v>
      </c>
    </row>
    <row r="337" spans="3:15">
      <c r="C337" s="451"/>
      <c r="D337" s="452"/>
      <c r="E337" s="452"/>
      <c r="F337" s="452"/>
      <c r="G337" s="452"/>
      <c r="H337" s="452"/>
      <c r="I337" s="452"/>
      <c r="J337" s="452"/>
      <c r="K337" s="453"/>
    </row>
    <row r="338" spans="3:15">
      <c r="C338" s="406"/>
      <c r="D338" s="493" t="s">
        <v>624</v>
      </c>
      <c r="E338" s="406" t="s">
        <v>150</v>
      </c>
      <c r="F338" s="406"/>
      <c r="G338" s="470" t="s">
        <v>625</v>
      </c>
      <c r="H338" s="468"/>
      <c r="I338" s="468"/>
      <c r="J338" s="406"/>
      <c r="K338" s="406"/>
    </row>
    <row r="339" spans="3:15" ht="42.75">
      <c r="C339" s="406"/>
      <c r="D339" s="493" t="s">
        <v>634</v>
      </c>
      <c r="E339" s="406" t="s">
        <v>150</v>
      </c>
      <c r="F339" s="406"/>
      <c r="G339" s="469" t="s">
        <v>626</v>
      </c>
      <c r="H339" s="468" t="s">
        <v>101</v>
      </c>
      <c r="I339" s="468">
        <v>6</v>
      </c>
      <c r="J339" s="543">
        <v>3631679.83</v>
      </c>
      <c r="K339" s="534">
        <f>ROUND(J339*I339,2)</f>
        <v>21790078.98</v>
      </c>
    </row>
    <row r="340" spans="3:15">
      <c r="C340" s="406"/>
      <c r="D340" s="493" t="s">
        <v>635</v>
      </c>
      <c r="E340" s="406" t="s">
        <v>150</v>
      </c>
      <c r="F340" s="406"/>
      <c r="G340" s="469" t="s">
        <v>627</v>
      </c>
      <c r="H340" s="468" t="s">
        <v>101</v>
      </c>
      <c r="I340" s="468">
        <v>14</v>
      </c>
      <c r="J340" s="543">
        <v>3703878.72</v>
      </c>
      <c r="K340" s="534">
        <f t="shared" ref="K340:K346" si="23">ROUND(J340*I340,2)</f>
        <v>51854302.079999998</v>
      </c>
    </row>
    <row r="341" spans="3:15">
      <c r="C341" s="406"/>
      <c r="D341" s="493" t="s">
        <v>636</v>
      </c>
      <c r="E341" s="406" t="s">
        <v>150</v>
      </c>
      <c r="F341" s="406"/>
      <c r="G341" s="469" t="s">
        <v>628</v>
      </c>
      <c r="H341" s="468" t="s">
        <v>101</v>
      </c>
      <c r="I341" s="468">
        <v>16</v>
      </c>
      <c r="J341" s="543">
        <v>2446218.4900000002</v>
      </c>
      <c r="K341" s="534">
        <f t="shared" si="23"/>
        <v>39139495.840000004</v>
      </c>
    </row>
    <row r="342" spans="3:15" ht="28.5">
      <c r="C342" s="406"/>
      <c r="D342" s="493" t="s">
        <v>637</v>
      </c>
      <c r="E342" s="406" t="s">
        <v>150</v>
      </c>
      <c r="F342" s="406"/>
      <c r="G342" s="469" t="s">
        <v>629</v>
      </c>
      <c r="H342" s="468" t="s">
        <v>101</v>
      </c>
      <c r="I342" s="468">
        <v>4</v>
      </c>
      <c r="J342" s="543">
        <v>378067.23</v>
      </c>
      <c r="K342" s="534">
        <f t="shared" si="23"/>
        <v>1512268.92</v>
      </c>
    </row>
    <row r="343" spans="3:15" ht="42.75">
      <c r="C343" s="406"/>
      <c r="D343" s="493" t="s">
        <v>638</v>
      </c>
      <c r="E343" s="406" t="s">
        <v>150</v>
      </c>
      <c r="F343" s="406"/>
      <c r="G343" s="469" t="s">
        <v>630</v>
      </c>
      <c r="H343" s="468" t="s">
        <v>101</v>
      </c>
      <c r="I343" s="468">
        <v>4</v>
      </c>
      <c r="J343" s="543">
        <v>1155126.05</v>
      </c>
      <c r="K343" s="534">
        <f t="shared" si="23"/>
        <v>4620504.2</v>
      </c>
    </row>
    <row r="344" spans="3:15" ht="42.75">
      <c r="C344" s="406"/>
      <c r="D344" s="493" t="s">
        <v>639</v>
      </c>
      <c r="E344" s="406" t="s">
        <v>150</v>
      </c>
      <c r="F344" s="406"/>
      <c r="G344" s="469" t="s">
        <v>631</v>
      </c>
      <c r="H344" s="468" t="s">
        <v>101</v>
      </c>
      <c r="I344" s="468">
        <v>8</v>
      </c>
      <c r="J344" s="543">
        <v>1422000</v>
      </c>
      <c r="K344" s="534">
        <f t="shared" si="23"/>
        <v>11376000</v>
      </c>
    </row>
    <row r="345" spans="3:15" ht="28.5">
      <c r="C345" s="406"/>
      <c r="D345" s="493" t="s">
        <v>640</v>
      </c>
      <c r="E345" s="406" t="s">
        <v>150</v>
      </c>
      <c r="F345" s="406"/>
      <c r="G345" s="469" t="s">
        <v>632</v>
      </c>
      <c r="H345" s="468" t="s">
        <v>101</v>
      </c>
      <c r="I345" s="468">
        <v>10</v>
      </c>
      <c r="J345" s="543">
        <v>599159.66</v>
      </c>
      <c r="K345" s="534">
        <f t="shared" si="23"/>
        <v>5991596.5999999996</v>
      </c>
    </row>
    <row r="346" spans="3:15" ht="28.5">
      <c r="C346" s="406"/>
      <c r="D346" s="493" t="s">
        <v>641</v>
      </c>
      <c r="E346" s="406" t="s">
        <v>150</v>
      </c>
      <c r="F346" s="406"/>
      <c r="G346" s="469" t="s">
        <v>633</v>
      </c>
      <c r="H346" s="468" t="s">
        <v>101</v>
      </c>
      <c r="I346" s="468">
        <v>10</v>
      </c>
      <c r="J346" s="543">
        <v>487899.16</v>
      </c>
      <c r="K346" s="534">
        <f t="shared" si="23"/>
        <v>4878991.5999999996</v>
      </c>
    </row>
    <row r="347" spans="3:15" ht="17.25" thickBot="1">
      <c r="C347" s="368" t="s">
        <v>13</v>
      </c>
      <c r="D347" s="369"/>
      <c r="E347" s="369"/>
      <c r="F347" s="369"/>
      <c r="G347" s="369"/>
      <c r="H347" s="370"/>
      <c r="I347" s="515"/>
      <c r="J347" s="516"/>
      <c r="K347" s="517">
        <f>ROUND(SUM(K339:K346),2)</f>
        <v>141163238.22</v>
      </c>
    </row>
    <row r="348" spans="3:15" ht="17.25" thickBot="1">
      <c r="C348" s="378"/>
      <c r="D348" s="379"/>
      <c r="E348" s="379"/>
      <c r="F348" s="379"/>
      <c r="G348" s="452"/>
      <c r="H348" s="452"/>
      <c r="I348" s="452"/>
      <c r="J348" s="452"/>
      <c r="K348" s="453"/>
    </row>
    <row r="349" spans="3:15">
      <c r="C349" s="382"/>
      <c r="D349" s="384"/>
      <c r="E349" s="384"/>
      <c r="F349" s="384"/>
      <c r="G349" s="519" t="s">
        <v>642</v>
      </c>
      <c r="H349" s="520"/>
      <c r="I349" s="518">
        <v>0.19</v>
      </c>
      <c r="J349" s="426"/>
      <c r="K349" s="510">
        <f>K347*I349</f>
        <v>26821015.261799999</v>
      </c>
    </row>
    <row r="350" spans="3:15">
      <c r="C350" s="382"/>
      <c r="D350" s="384"/>
      <c r="E350" s="384"/>
      <c r="F350" s="384"/>
      <c r="G350" s="519" t="s">
        <v>643</v>
      </c>
      <c r="H350" s="520"/>
      <c r="I350" s="518"/>
      <c r="J350" s="426"/>
      <c r="K350" s="510">
        <f>K347+K349</f>
        <v>167984253.48179999</v>
      </c>
    </row>
    <row r="351" spans="3:15">
      <c r="C351" s="382"/>
      <c r="D351" s="384"/>
      <c r="E351" s="384"/>
      <c r="F351" s="384"/>
      <c r="G351" s="521"/>
      <c r="H351" s="522"/>
      <c r="I351" s="518"/>
      <c r="J351" s="426"/>
      <c r="K351" s="510"/>
      <c r="N351" s="555"/>
    </row>
    <row r="352" spans="3:15" ht="30.75" customHeight="1">
      <c r="C352" s="382"/>
      <c r="D352" s="384"/>
      <c r="E352" s="384"/>
      <c r="F352" s="384"/>
      <c r="G352" s="519" t="s">
        <v>644</v>
      </c>
      <c r="H352" s="523"/>
      <c r="I352" s="523"/>
      <c r="J352" s="520"/>
      <c r="K352" s="552">
        <f>K336+K350</f>
        <v>1917215111.3382561</v>
      </c>
      <c r="O352" s="555"/>
    </row>
    <row r="353" spans="3:15" ht="29.25" customHeight="1">
      <c r="C353" s="382"/>
      <c r="D353" s="384"/>
      <c r="E353" s="384"/>
      <c r="F353" s="384"/>
      <c r="G353" s="524" t="s">
        <v>645</v>
      </c>
      <c r="H353" s="525"/>
      <c r="I353" s="525"/>
      <c r="J353" s="526"/>
      <c r="K353" s="552">
        <f>K352</f>
        <v>1917215111.3382561</v>
      </c>
      <c r="N353" s="555"/>
      <c r="O353" s="555"/>
    </row>
    <row r="354" spans="3:15" ht="17.25" thickBot="1">
      <c r="C354" s="511"/>
      <c r="D354" s="512"/>
      <c r="E354" s="512"/>
      <c r="F354" s="512"/>
      <c r="G354" s="512"/>
      <c r="H354" s="512"/>
      <c r="I354" s="512"/>
      <c r="J354" s="513"/>
      <c r="K354" s="514"/>
      <c r="N354" s="555"/>
      <c r="O354" s="555"/>
    </row>
    <row r="355" spans="3:15">
      <c r="C355" s="174"/>
      <c r="D355" s="220"/>
      <c r="E355" s="220"/>
      <c r="F355" s="220"/>
      <c r="G355" s="220"/>
      <c r="H355" s="220"/>
      <c r="I355" s="220"/>
      <c r="J355" s="220"/>
      <c r="K355" s="221"/>
    </row>
    <row r="356" spans="3:15">
      <c r="C356" s="210" t="s">
        <v>14</v>
      </c>
      <c r="D356" s="211"/>
      <c r="E356" s="211"/>
      <c r="F356" s="211"/>
      <c r="G356" s="211"/>
      <c r="H356" s="219" t="s">
        <v>6</v>
      </c>
      <c r="I356" s="219"/>
      <c r="J356" s="219"/>
      <c r="K356" s="175" t="s">
        <v>15</v>
      </c>
    </row>
    <row r="357" spans="3:15" ht="17.25" thickBot="1">
      <c r="C357" s="210" t="s">
        <v>27</v>
      </c>
      <c r="D357" s="211"/>
      <c r="E357" s="211"/>
      <c r="F357" s="211"/>
      <c r="G357" s="211"/>
      <c r="H357" s="218" t="s">
        <v>16</v>
      </c>
      <c r="I357" s="218"/>
      <c r="J357" s="176" t="s">
        <v>17</v>
      </c>
      <c r="K357" s="177" t="s">
        <v>28</v>
      </c>
      <c r="N357" s="558"/>
      <c r="O357" s="559"/>
    </row>
    <row r="358" spans="3:15" ht="33.75" customHeight="1" thickBot="1">
      <c r="C358" s="210" t="s">
        <v>18</v>
      </c>
      <c r="D358" s="211"/>
      <c r="E358" s="211"/>
      <c r="F358" s="211"/>
      <c r="G358" s="211"/>
      <c r="H358" s="215" t="s">
        <v>646</v>
      </c>
      <c r="I358" s="216"/>
      <c r="J358" s="176" t="s">
        <v>20</v>
      </c>
      <c r="K358" s="177" t="s">
        <v>28</v>
      </c>
      <c r="N358" s="556"/>
      <c r="O358" s="557"/>
    </row>
    <row r="359" spans="3:15" ht="30.75" customHeight="1">
      <c r="C359" s="185"/>
      <c r="D359" s="186"/>
      <c r="E359" s="186"/>
      <c r="F359" s="186"/>
      <c r="G359" s="483"/>
      <c r="H359" s="217" t="s">
        <v>70</v>
      </c>
      <c r="I359" s="218"/>
      <c r="J359" s="176" t="s">
        <v>22</v>
      </c>
      <c r="K359" s="177" t="s">
        <v>28</v>
      </c>
    </row>
    <row r="360" spans="3:15">
      <c r="C360" s="187"/>
      <c r="D360" s="188"/>
      <c r="E360" s="188"/>
      <c r="F360" s="188"/>
      <c r="G360" s="484"/>
      <c r="H360" s="218" t="s">
        <v>23</v>
      </c>
      <c r="I360" s="218"/>
      <c r="J360" s="176" t="s">
        <v>24</v>
      </c>
      <c r="K360" s="177" t="s">
        <v>28</v>
      </c>
    </row>
    <row r="361" spans="3:15" ht="17.25" thickBot="1">
      <c r="C361" s="187"/>
      <c r="D361" s="191"/>
      <c r="E361" s="191"/>
      <c r="F361" s="188"/>
      <c r="G361" s="485"/>
      <c r="H361" s="253"/>
      <c r="I361" s="253"/>
      <c r="J361" s="253"/>
      <c r="K361" s="254"/>
    </row>
  </sheetData>
  <mergeCells count="78">
    <mergeCell ref="H359:I359"/>
    <mergeCell ref="H360:I360"/>
    <mergeCell ref="H361:K361"/>
    <mergeCell ref="C356:G356"/>
    <mergeCell ref="H356:J356"/>
    <mergeCell ref="C357:G357"/>
    <mergeCell ref="H357:I357"/>
    <mergeCell ref="C358:G358"/>
    <mergeCell ref="H358:I358"/>
    <mergeCell ref="G350:H350"/>
    <mergeCell ref="G352:J352"/>
    <mergeCell ref="G353:J353"/>
    <mergeCell ref="C354:J354"/>
    <mergeCell ref="D355:K355"/>
    <mergeCell ref="G336:J336"/>
    <mergeCell ref="C337:K337"/>
    <mergeCell ref="C347:H347"/>
    <mergeCell ref="C348:K348"/>
    <mergeCell ref="G349:H349"/>
    <mergeCell ref="G329:I329"/>
    <mergeCell ref="G330:I330"/>
    <mergeCell ref="G331:I331"/>
    <mergeCell ref="G332:I332"/>
    <mergeCell ref="G335:J335"/>
    <mergeCell ref="C313:K313"/>
    <mergeCell ref="C318:H318"/>
    <mergeCell ref="C319:K319"/>
    <mergeCell ref="C326:H326"/>
    <mergeCell ref="C327:J327"/>
    <mergeCell ref="C295:H295"/>
    <mergeCell ref="C296:K296"/>
    <mergeCell ref="C301:H301"/>
    <mergeCell ref="C302:K302"/>
    <mergeCell ref="C312:H312"/>
    <mergeCell ref="C251:K251"/>
    <mergeCell ref="C263:H263"/>
    <mergeCell ref="C264:K264"/>
    <mergeCell ref="C285:H285"/>
    <mergeCell ref="C286:K286"/>
    <mergeCell ref="C226:H226"/>
    <mergeCell ref="C227:K227"/>
    <mergeCell ref="C240:H240"/>
    <mergeCell ref="C241:K241"/>
    <mergeCell ref="C250:H250"/>
    <mergeCell ref="C189:K189"/>
    <mergeCell ref="C211:H211"/>
    <mergeCell ref="C212:K212"/>
    <mergeCell ref="C221:H221"/>
    <mergeCell ref="C222:K222"/>
    <mergeCell ref="C166:H166"/>
    <mergeCell ref="C167:K167"/>
    <mergeCell ref="C177:H177"/>
    <mergeCell ref="C178:K178"/>
    <mergeCell ref="C188:H188"/>
    <mergeCell ref="C122:K122"/>
    <mergeCell ref="C145:H145"/>
    <mergeCell ref="C146:K146"/>
    <mergeCell ref="C160:H160"/>
    <mergeCell ref="C161:K161"/>
    <mergeCell ref="C67:H67"/>
    <mergeCell ref="C68:K68"/>
    <mergeCell ref="C83:H83"/>
    <mergeCell ref="C96:H96"/>
    <mergeCell ref="C121:H121"/>
    <mergeCell ref="C5:K5"/>
    <mergeCell ref="J11:J12"/>
    <mergeCell ref="K11:K12"/>
    <mergeCell ref="C11:C12"/>
    <mergeCell ref="D11:D12"/>
    <mergeCell ref="G11:G12"/>
    <mergeCell ref="H11:H12"/>
    <mergeCell ref="E11:F11"/>
    <mergeCell ref="C7:K8"/>
    <mergeCell ref="C9:K9"/>
    <mergeCell ref="C3:F3"/>
    <mergeCell ref="C10:K10"/>
    <mergeCell ref="C6:K6"/>
    <mergeCell ref="I11:I12"/>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367"/>
  <sheetViews>
    <sheetView showGridLines="0" view="pageBreakPreview" topLeftCell="A330" zoomScale="70" zoomScaleNormal="100" zoomScaleSheetLayoutView="70" zoomScalePageLayoutView="91" workbookViewId="0">
      <selection activeCell="G353" sqref="G353:J353"/>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489"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474"/>
      <c r="H1" s="5"/>
      <c r="I1" s="5"/>
      <c r="J1" s="5"/>
      <c r="K1" s="5"/>
      <c r="L1" s="5"/>
      <c r="M1" s="5"/>
    </row>
    <row r="2" spans="1:13" ht="17.25" thickTop="1">
      <c r="A2" s="5"/>
      <c r="B2" s="7"/>
      <c r="C2" s="200"/>
      <c r="D2" s="200"/>
      <c r="E2" s="201"/>
      <c r="F2" s="200"/>
      <c r="G2" s="475"/>
      <c r="H2" s="200"/>
      <c r="I2" s="200"/>
      <c r="J2" s="200"/>
      <c r="K2" s="200"/>
      <c r="L2" s="8"/>
      <c r="M2" s="5"/>
    </row>
    <row r="3" spans="1:13">
      <c r="A3" s="5"/>
      <c r="B3" s="9"/>
      <c r="C3" s="208" t="s">
        <v>91</v>
      </c>
      <c r="D3" s="242"/>
      <c r="E3" s="242"/>
      <c r="F3" s="242"/>
      <c r="G3" s="474"/>
      <c r="H3" s="5"/>
      <c r="I3" s="5"/>
      <c r="J3" s="5"/>
      <c r="K3" s="5"/>
      <c r="L3" s="10"/>
      <c r="M3" s="5"/>
    </row>
    <row r="4" spans="1:13">
      <c r="A4" s="5"/>
      <c r="B4" s="9"/>
      <c r="C4" s="179" t="s">
        <v>0</v>
      </c>
      <c r="D4" s="180" t="s">
        <v>92</v>
      </c>
      <c r="E4" s="179" t="s">
        <v>1</v>
      </c>
      <c r="F4" s="180">
        <v>1</v>
      </c>
      <c r="G4" s="474"/>
      <c r="H4" s="5"/>
      <c r="I4" s="5"/>
      <c r="J4" s="5"/>
      <c r="K4" s="5"/>
      <c r="L4" s="10"/>
      <c r="M4" s="5"/>
    </row>
    <row r="5" spans="1:13">
      <c r="A5" s="5"/>
      <c r="B5" s="9"/>
      <c r="C5" s="243" t="s">
        <v>25</v>
      </c>
      <c r="D5" s="243"/>
      <c r="E5" s="243"/>
      <c r="F5" s="243"/>
      <c r="G5" s="243"/>
      <c r="H5" s="243"/>
      <c r="I5" s="243"/>
      <c r="J5" s="243"/>
      <c r="K5" s="243"/>
      <c r="L5" s="10"/>
      <c r="M5" s="5"/>
    </row>
    <row r="6" spans="1:13" ht="17.25" thickBot="1">
      <c r="A6" s="5"/>
      <c r="B6" s="9"/>
      <c r="C6" s="222" t="s">
        <v>26</v>
      </c>
      <c r="D6" s="222"/>
      <c r="E6" s="222"/>
      <c r="F6" s="222"/>
      <c r="G6" s="222"/>
      <c r="H6" s="222"/>
      <c r="I6" s="222"/>
      <c r="J6" s="222"/>
      <c r="K6" s="222"/>
      <c r="L6" s="10"/>
      <c r="M6" s="5"/>
    </row>
    <row r="7" spans="1:13" s="20" customFormat="1">
      <c r="A7" s="19"/>
      <c r="B7" s="192"/>
      <c r="C7" s="244" t="s">
        <v>81</v>
      </c>
      <c r="D7" s="245"/>
      <c r="E7" s="245"/>
      <c r="F7" s="245"/>
      <c r="G7" s="245"/>
      <c r="H7" s="245"/>
      <c r="I7" s="245"/>
      <c r="J7" s="245"/>
      <c r="K7" s="246"/>
      <c r="L7" s="21"/>
      <c r="M7" s="19"/>
    </row>
    <row r="8" spans="1:13" ht="17.25" thickBot="1">
      <c r="A8" s="5"/>
      <c r="B8" s="193"/>
      <c r="C8" s="247"/>
      <c r="D8" s="248"/>
      <c r="E8" s="248"/>
      <c r="F8" s="248"/>
      <c r="G8" s="248"/>
      <c r="H8" s="248"/>
      <c r="I8" s="248"/>
      <c r="J8" s="248"/>
      <c r="K8" s="249"/>
      <c r="L8" s="10"/>
      <c r="M8" s="5"/>
    </row>
    <row r="9" spans="1:13">
      <c r="A9" s="5"/>
      <c r="B9" s="193"/>
      <c r="C9" s="250" t="s">
        <v>82</v>
      </c>
      <c r="D9" s="251"/>
      <c r="E9" s="251"/>
      <c r="F9" s="251"/>
      <c r="G9" s="251"/>
      <c r="H9" s="251"/>
      <c r="I9" s="251"/>
      <c r="J9" s="251"/>
      <c r="K9" s="252"/>
      <c r="L9" s="10"/>
      <c r="M9" s="5"/>
    </row>
    <row r="10" spans="1:13" ht="17.25" thickBot="1">
      <c r="A10" s="5"/>
      <c r="B10" s="193"/>
      <c r="C10" s="213"/>
      <c r="D10" s="213"/>
      <c r="E10" s="213"/>
      <c r="F10" s="213"/>
      <c r="G10" s="213"/>
      <c r="H10" s="213"/>
      <c r="I10" s="213"/>
      <c r="J10" s="213"/>
      <c r="K10" s="214"/>
      <c r="L10" s="10"/>
      <c r="M10" s="5"/>
    </row>
    <row r="11" spans="1:13">
      <c r="A11" s="5"/>
      <c r="B11" s="9"/>
      <c r="C11" s="230" t="s">
        <v>3</v>
      </c>
      <c r="D11" s="223" t="s">
        <v>4</v>
      </c>
      <c r="E11" s="232" t="s">
        <v>5</v>
      </c>
      <c r="F11" s="232"/>
      <c r="G11" s="476" t="s">
        <v>6</v>
      </c>
      <c r="H11" s="223" t="s">
        <v>7</v>
      </c>
      <c r="I11" s="223" t="s">
        <v>8</v>
      </c>
      <c r="J11" s="226" t="s">
        <v>9</v>
      </c>
      <c r="K11" s="228" t="s">
        <v>10</v>
      </c>
      <c r="L11" s="10"/>
      <c r="M11" s="5"/>
    </row>
    <row r="12" spans="1:13" ht="17.25" thickBot="1">
      <c r="A12" s="5"/>
      <c r="B12" s="9"/>
      <c r="C12" s="231"/>
      <c r="D12" s="224"/>
      <c r="E12" s="129" t="s">
        <v>11</v>
      </c>
      <c r="F12" s="129" t="s">
        <v>12</v>
      </c>
      <c r="G12" s="477"/>
      <c r="H12" s="224"/>
      <c r="I12" s="224"/>
      <c r="J12" s="227"/>
      <c r="K12" s="229"/>
      <c r="L12" s="10"/>
      <c r="M12" s="5"/>
    </row>
    <row r="13" spans="1:13" ht="17.25" thickBot="1">
      <c r="A13" s="5"/>
      <c r="B13" s="9"/>
      <c r="C13" s="130"/>
      <c r="D13" s="131"/>
      <c r="E13" s="131"/>
      <c r="F13" s="131"/>
      <c r="G13" s="478"/>
      <c r="H13" s="131"/>
      <c r="I13" s="131"/>
      <c r="J13" s="131"/>
      <c r="K13" s="132"/>
      <c r="L13" s="10"/>
      <c r="M13" s="5"/>
    </row>
    <row r="14" spans="1:13">
      <c r="A14" s="5"/>
      <c r="B14" s="9"/>
      <c r="C14" s="361"/>
      <c r="D14" s="362">
        <v>1</v>
      </c>
      <c r="E14" s="361"/>
      <c r="F14" s="361"/>
      <c r="G14" s="363" t="s">
        <v>93</v>
      </c>
      <c r="H14" s="361"/>
      <c r="I14" s="361"/>
      <c r="J14" s="361"/>
      <c r="K14" s="361"/>
      <c r="L14" s="10"/>
      <c r="M14" s="5"/>
    </row>
    <row r="15" spans="1:13">
      <c r="A15" s="5"/>
      <c r="B15" s="9"/>
      <c r="C15" s="147"/>
      <c r="D15" s="134" t="s">
        <v>102</v>
      </c>
      <c r="E15" s="134" t="s">
        <v>150</v>
      </c>
      <c r="F15" s="134"/>
      <c r="G15" s="141" t="s">
        <v>94</v>
      </c>
      <c r="H15" s="134" t="s">
        <v>99</v>
      </c>
      <c r="I15" s="357">
        <v>48</v>
      </c>
      <c r="J15" s="136"/>
      <c r="K15" s="136">
        <f>J15*I15</f>
        <v>0</v>
      </c>
      <c r="L15" s="10"/>
      <c r="M15" s="5"/>
    </row>
    <row r="16" spans="1:13">
      <c r="A16" s="5"/>
      <c r="B16" s="9"/>
      <c r="C16" s="133"/>
      <c r="D16" s="134" t="s">
        <v>103</v>
      </c>
      <c r="E16" s="134" t="s">
        <v>150</v>
      </c>
      <c r="F16" s="134"/>
      <c r="G16" s="141" t="s">
        <v>95</v>
      </c>
      <c r="H16" s="134" t="s">
        <v>100</v>
      </c>
      <c r="I16" s="357">
        <v>48</v>
      </c>
      <c r="J16" s="136"/>
      <c r="K16" s="136">
        <f t="shared" ref="K16:K40" si="0">J16*I16</f>
        <v>0</v>
      </c>
      <c r="L16" s="10"/>
      <c r="M16" s="5"/>
    </row>
    <row r="17" spans="1:13">
      <c r="A17" s="5"/>
      <c r="B17" s="9"/>
      <c r="C17" s="133"/>
      <c r="D17" s="134" t="s">
        <v>104</v>
      </c>
      <c r="E17" s="134" t="s">
        <v>150</v>
      </c>
      <c r="F17" s="134"/>
      <c r="G17" s="141" t="s">
        <v>96</v>
      </c>
      <c r="H17" s="134" t="s">
        <v>100</v>
      </c>
      <c r="I17" s="357">
        <v>65</v>
      </c>
      <c r="J17" s="136"/>
      <c r="K17" s="136">
        <f t="shared" si="0"/>
        <v>0</v>
      </c>
      <c r="L17" s="10"/>
      <c r="M17" s="5"/>
    </row>
    <row r="18" spans="1:13">
      <c r="A18" s="5"/>
      <c r="B18" s="9"/>
      <c r="C18" s="133"/>
      <c r="D18" s="134" t="s">
        <v>105</v>
      </c>
      <c r="E18" s="134" t="s">
        <v>150</v>
      </c>
      <c r="F18" s="134"/>
      <c r="G18" s="141" t="s">
        <v>97</v>
      </c>
      <c r="H18" s="134" t="s">
        <v>100</v>
      </c>
      <c r="I18" s="357">
        <v>51</v>
      </c>
      <c r="J18" s="136"/>
      <c r="K18" s="136">
        <f t="shared" si="0"/>
        <v>0</v>
      </c>
      <c r="L18" s="10"/>
      <c r="M18" s="5"/>
    </row>
    <row r="19" spans="1:13">
      <c r="A19" s="5"/>
      <c r="B19" s="9"/>
      <c r="C19" s="133"/>
      <c r="D19" s="134" t="s">
        <v>106</v>
      </c>
      <c r="E19" s="134" t="s">
        <v>150</v>
      </c>
      <c r="F19" s="134"/>
      <c r="G19" s="141" t="s">
        <v>98</v>
      </c>
      <c r="H19" s="134" t="s">
        <v>101</v>
      </c>
      <c r="I19" s="357">
        <v>40</v>
      </c>
      <c r="J19" s="136"/>
      <c r="K19" s="136">
        <f t="shared" si="0"/>
        <v>0</v>
      </c>
      <c r="L19" s="10"/>
      <c r="M19" s="5"/>
    </row>
    <row r="20" spans="1:13">
      <c r="A20" s="5"/>
      <c r="B20" s="9"/>
      <c r="C20" s="133"/>
      <c r="D20" s="134" t="s">
        <v>107</v>
      </c>
      <c r="E20" s="134" t="s">
        <v>150</v>
      </c>
      <c r="F20" s="134"/>
      <c r="G20" s="141" t="s">
        <v>128</v>
      </c>
      <c r="H20" s="134" t="s">
        <v>101</v>
      </c>
      <c r="I20" s="357">
        <v>3</v>
      </c>
      <c r="J20" s="136"/>
      <c r="K20" s="136">
        <f t="shared" si="0"/>
        <v>0</v>
      </c>
      <c r="L20" s="10"/>
      <c r="M20" s="5"/>
    </row>
    <row r="21" spans="1:13">
      <c r="A21" s="5"/>
      <c r="B21" s="9"/>
      <c r="C21" s="133"/>
      <c r="D21" s="134" t="s">
        <v>108</v>
      </c>
      <c r="E21" s="134" t="s">
        <v>150</v>
      </c>
      <c r="F21" s="134"/>
      <c r="G21" s="141" t="s">
        <v>129</v>
      </c>
      <c r="H21" s="134" t="s">
        <v>101</v>
      </c>
      <c r="I21" s="357">
        <v>2</v>
      </c>
      <c r="J21" s="136"/>
      <c r="K21" s="136">
        <f t="shared" si="0"/>
        <v>0</v>
      </c>
      <c r="L21" s="10"/>
      <c r="M21" s="5"/>
    </row>
    <row r="22" spans="1:13">
      <c r="A22" s="5"/>
      <c r="B22" s="9"/>
      <c r="C22" s="133"/>
      <c r="D22" s="134" t="s">
        <v>109</v>
      </c>
      <c r="E22" s="134" t="s">
        <v>150</v>
      </c>
      <c r="F22" s="134"/>
      <c r="G22" s="141" t="s">
        <v>130</v>
      </c>
      <c r="H22" s="134" t="s">
        <v>101</v>
      </c>
      <c r="I22" s="357">
        <v>5</v>
      </c>
      <c r="J22" s="136"/>
      <c r="K22" s="136">
        <f t="shared" si="0"/>
        <v>0</v>
      </c>
      <c r="L22" s="10"/>
      <c r="M22" s="5"/>
    </row>
    <row r="23" spans="1:13">
      <c r="A23" s="5"/>
      <c r="B23" s="9"/>
      <c r="C23" s="133"/>
      <c r="D23" s="134" t="s">
        <v>110</v>
      </c>
      <c r="E23" s="134" t="s">
        <v>150</v>
      </c>
      <c r="F23" s="134"/>
      <c r="G23" s="141" t="s">
        <v>131</v>
      </c>
      <c r="H23" s="134" t="s">
        <v>101</v>
      </c>
      <c r="I23" s="357">
        <v>3</v>
      </c>
      <c r="J23" s="136"/>
      <c r="K23" s="136">
        <f t="shared" si="0"/>
        <v>0</v>
      </c>
      <c r="L23" s="10"/>
      <c r="M23" s="5"/>
    </row>
    <row r="24" spans="1:13">
      <c r="A24" s="5"/>
      <c r="B24" s="9"/>
      <c r="C24" s="133"/>
      <c r="D24" s="134" t="s">
        <v>111</v>
      </c>
      <c r="E24" s="134" t="s">
        <v>150</v>
      </c>
      <c r="F24" s="134"/>
      <c r="G24" s="141" t="s">
        <v>132</v>
      </c>
      <c r="H24" s="134" t="s">
        <v>99</v>
      </c>
      <c r="I24" s="357">
        <v>24</v>
      </c>
      <c r="J24" s="136"/>
      <c r="K24" s="136">
        <f t="shared" si="0"/>
        <v>0</v>
      </c>
      <c r="L24" s="10"/>
      <c r="M24" s="5"/>
    </row>
    <row r="25" spans="1:13">
      <c r="A25" s="5"/>
      <c r="B25" s="9"/>
      <c r="C25" s="133"/>
      <c r="D25" s="134" t="s">
        <v>112</v>
      </c>
      <c r="E25" s="134" t="s">
        <v>150</v>
      </c>
      <c r="F25" s="134"/>
      <c r="G25" s="141" t="s">
        <v>133</v>
      </c>
      <c r="H25" s="134" t="s">
        <v>101</v>
      </c>
      <c r="I25" s="357">
        <v>12</v>
      </c>
      <c r="J25" s="136"/>
      <c r="K25" s="136">
        <f t="shared" si="0"/>
        <v>0</v>
      </c>
      <c r="L25" s="10"/>
      <c r="M25" s="5"/>
    </row>
    <row r="26" spans="1:13">
      <c r="A26" s="5"/>
      <c r="B26" s="9"/>
      <c r="C26" s="133"/>
      <c r="D26" s="134" t="s">
        <v>113</v>
      </c>
      <c r="E26" s="134" t="s">
        <v>150</v>
      </c>
      <c r="F26" s="134"/>
      <c r="G26" s="141" t="s">
        <v>134</v>
      </c>
      <c r="H26" s="134" t="s">
        <v>99</v>
      </c>
      <c r="I26" s="357">
        <v>356</v>
      </c>
      <c r="J26" s="136"/>
      <c r="K26" s="136">
        <f t="shared" si="0"/>
        <v>0</v>
      </c>
      <c r="L26" s="10"/>
      <c r="M26" s="5"/>
    </row>
    <row r="27" spans="1:13">
      <c r="A27" s="5"/>
      <c r="B27" s="9"/>
      <c r="C27" s="133"/>
      <c r="D27" s="134" t="s">
        <v>114</v>
      </c>
      <c r="E27" s="134" t="s">
        <v>150</v>
      </c>
      <c r="F27" s="134"/>
      <c r="G27" s="141" t="s">
        <v>135</v>
      </c>
      <c r="H27" s="134" t="s">
        <v>99</v>
      </c>
      <c r="I27" s="357">
        <v>165</v>
      </c>
      <c r="J27" s="136"/>
      <c r="K27" s="136">
        <f t="shared" si="0"/>
        <v>0</v>
      </c>
      <c r="L27" s="10"/>
      <c r="M27" s="5"/>
    </row>
    <row r="28" spans="1:13">
      <c r="A28" s="5"/>
      <c r="B28" s="9"/>
      <c r="C28" s="133"/>
      <c r="D28" s="134" t="s">
        <v>115</v>
      </c>
      <c r="E28" s="134" t="s">
        <v>150</v>
      </c>
      <c r="F28" s="134"/>
      <c r="G28" s="141" t="s">
        <v>136</v>
      </c>
      <c r="H28" s="134" t="s">
        <v>100</v>
      </c>
      <c r="I28" s="357">
        <v>209.81</v>
      </c>
      <c r="J28" s="136"/>
      <c r="K28" s="136">
        <f t="shared" si="0"/>
        <v>0</v>
      </c>
      <c r="L28" s="10"/>
      <c r="M28" s="5"/>
    </row>
    <row r="29" spans="1:13">
      <c r="A29" s="5"/>
      <c r="B29" s="9"/>
      <c r="C29" s="133"/>
      <c r="D29" s="134" t="s">
        <v>116</v>
      </c>
      <c r="E29" s="134" t="s">
        <v>150</v>
      </c>
      <c r="F29" s="134"/>
      <c r="G29" s="141" t="s">
        <v>137</v>
      </c>
      <c r="H29" s="134" t="s">
        <v>99</v>
      </c>
      <c r="I29" s="357">
        <v>325.3</v>
      </c>
      <c r="J29" s="136"/>
      <c r="K29" s="136">
        <f t="shared" si="0"/>
        <v>0</v>
      </c>
      <c r="L29" s="10"/>
      <c r="M29" s="5"/>
    </row>
    <row r="30" spans="1:13">
      <c r="A30" s="5"/>
      <c r="B30" s="9"/>
      <c r="C30" s="133"/>
      <c r="D30" s="134" t="s">
        <v>117</v>
      </c>
      <c r="E30" s="134" t="s">
        <v>150</v>
      </c>
      <c r="F30" s="134"/>
      <c r="G30" s="141" t="s">
        <v>138</v>
      </c>
      <c r="H30" s="134" t="s">
        <v>99</v>
      </c>
      <c r="I30" s="357">
        <v>79.239999999999995</v>
      </c>
      <c r="J30" s="136"/>
      <c r="K30" s="136">
        <f t="shared" si="0"/>
        <v>0</v>
      </c>
      <c r="L30" s="10"/>
      <c r="M30" s="5"/>
    </row>
    <row r="31" spans="1:13">
      <c r="A31" s="5"/>
      <c r="B31" s="9"/>
      <c r="C31" s="133"/>
      <c r="D31" s="134" t="s">
        <v>118</v>
      </c>
      <c r="E31" s="134" t="s">
        <v>150</v>
      </c>
      <c r="F31" s="134"/>
      <c r="G31" s="141" t="s">
        <v>139</v>
      </c>
      <c r="H31" s="134" t="s">
        <v>100</v>
      </c>
      <c r="I31" s="357">
        <v>93</v>
      </c>
      <c r="J31" s="136"/>
      <c r="K31" s="136">
        <f t="shared" si="0"/>
        <v>0</v>
      </c>
      <c r="L31" s="10"/>
      <c r="M31" s="5"/>
    </row>
    <row r="32" spans="1:13">
      <c r="A32" s="5"/>
      <c r="B32" s="9"/>
      <c r="C32" s="133"/>
      <c r="D32" s="134" t="s">
        <v>119</v>
      </c>
      <c r="E32" s="134" t="s">
        <v>150</v>
      </c>
      <c r="F32" s="134"/>
      <c r="G32" s="141" t="s">
        <v>140</v>
      </c>
      <c r="H32" s="134" t="s">
        <v>100</v>
      </c>
      <c r="I32" s="357">
        <v>58</v>
      </c>
      <c r="J32" s="136"/>
      <c r="K32" s="136">
        <f t="shared" si="0"/>
        <v>0</v>
      </c>
      <c r="L32" s="10"/>
      <c r="M32" s="5"/>
    </row>
    <row r="33" spans="1:13">
      <c r="A33" s="5"/>
      <c r="B33" s="9"/>
      <c r="C33" s="133"/>
      <c r="D33" s="134" t="s">
        <v>120</v>
      </c>
      <c r="E33" s="134" t="s">
        <v>150</v>
      </c>
      <c r="F33" s="134"/>
      <c r="G33" s="141" t="s">
        <v>141</v>
      </c>
      <c r="H33" s="134" t="s">
        <v>100</v>
      </c>
      <c r="I33" s="357">
        <v>45</v>
      </c>
      <c r="J33" s="136"/>
      <c r="K33" s="136">
        <f t="shared" si="0"/>
        <v>0</v>
      </c>
      <c r="L33" s="10"/>
      <c r="M33" s="5"/>
    </row>
    <row r="34" spans="1:13">
      <c r="A34" s="5"/>
      <c r="B34" s="9"/>
      <c r="C34" s="133"/>
      <c r="D34" s="134" t="s">
        <v>121</v>
      </c>
      <c r="E34" s="134" t="s">
        <v>150</v>
      </c>
      <c r="F34" s="134"/>
      <c r="G34" s="141" t="s">
        <v>142</v>
      </c>
      <c r="H34" s="134" t="s">
        <v>149</v>
      </c>
      <c r="I34" s="357">
        <v>48</v>
      </c>
      <c r="J34" s="136"/>
      <c r="K34" s="136">
        <f t="shared" si="0"/>
        <v>0</v>
      </c>
      <c r="L34" s="10"/>
      <c r="M34" s="5"/>
    </row>
    <row r="35" spans="1:13">
      <c r="A35" s="5"/>
      <c r="B35" s="9"/>
      <c r="C35" s="133"/>
      <c r="D35" s="134" t="s">
        <v>122</v>
      </c>
      <c r="E35" s="134" t="s">
        <v>150</v>
      </c>
      <c r="F35" s="134"/>
      <c r="G35" s="141" t="s">
        <v>143</v>
      </c>
      <c r="H35" s="134" t="s">
        <v>101</v>
      </c>
      <c r="I35" s="357">
        <v>2</v>
      </c>
      <c r="J35" s="136"/>
      <c r="K35" s="136">
        <f t="shared" si="0"/>
        <v>0</v>
      </c>
      <c r="L35" s="10"/>
      <c r="M35" s="5"/>
    </row>
    <row r="36" spans="1:13">
      <c r="A36" s="5"/>
      <c r="B36" s="9"/>
      <c r="C36" s="133"/>
      <c r="D36" s="134" t="s">
        <v>123</v>
      </c>
      <c r="E36" s="134" t="s">
        <v>150</v>
      </c>
      <c r="F36" s="134"/>
      <c r="G36" s="141" t="s">
        <v>144</v>
      </c>
      <c r="H36" s="134" t="s">
        <v>101</v>
      </c>
      <c r="I36" s="357">
        <v>6</v>
      </c>
      <c r="J36" s="136"/>
      <c r="K36" s="136">
        <f t="shared" si="0"/>
        <v>0</v>
      </c>
      <c r="L36" s="10"/>
      <c r="M36" s="5"/>
    </row>
    <row r="37" spans="1:13" s="5" customFormat="1" ht="15.75">
      <c r="B37" s="9"/>
      <c r="C37" s="133"/>
      <c r="D37" s="134" t="s">
        <v>124</v>
      </c>
      <c r="E37" s="134" t="s">
        <v>150</v>
      </c>
      <c r="F37" s="143"/>
      <c r="G37" s="144" t="s">
        <v>145</v>
      </c>
      <c r="H37" s="143" t="s">
        <v>101</v>
      </c>
      <c r="I37" s="357">
        <v>10</v>
      </c>
      <c r="J37" s="136"/>
      <c r="K37" s="136">
        <f t="shared" si="0"/>
        <v>0</v>
      </c>
      <c r="L37" s="10"/>
    </row>
    <row r="38" spans="1:13" s="5" customFormat="1" ht="15.75">
      <c r="B38" s="9"/>
      <c r="C38" s="133"/>
      <c r="D38" s="134" t="s">
        <v>125</v>
      </c>
      <c r="E38" s="134" t="s">
        <v>150</v>
      </c>
      <c r="F38" s="143"/>
      <c r="G38" s="144" t="s">
        <v>146</v>
      </c>
      <c r="H38" s="143" t="s">
        <v>100</v>
      </c>
      <c r="I38" s="357">
        <v>4</v>
      </c>
      <c r="J38" s="136"/>
      <c r="K38" s="136">
        <f t="shared" si="0"/>
        <v>0</v>
      </c>
      <c r="L38" s="10"/>
    </row>
    <row r="39" spans="1:13" s="5" customFormat="1" ht="15.75">
      <c r="B39" s="9"/>
      <c r="C39" s="133"/>
      <c r="D39" s="134" t="s">
        <v>126</v>
      </c>
      <c r="E39" s="134" t="s">
        <v>150</v>
      </c>
      <c r="F39" s="143"/>
      <c r="G39" s="144" t="s">
        <v>147</v>
      </c>
      <c r="H39" s="143" t="s">
        <v>100</v>
      </c>
      <c r="I39" s="357">
        <v>6</v>
      </c>
      <c r="J39" s="136"/>
      <c r="K39" s="136">
        <f t="shared" si="0"/>
        <v>0</v>
      </c>
      <c r="L39" s="10"/>
    </row>
    <row r="40" spans="1:13">
      <c r="B40" s="16"/>
      <c r="C40" s="133"/>
      <c r="D40" s="134" t="s">
        <v>127</v>
      </c>
      <c r="E40" s="134" t="s">
        <v>150</v>
      </c>
      <c r="F40" s="134"/>
      <c r="G40" s="141" t="s">
        <v>148</v>
      </c>
      <c r="H40" s="134" t="s">
        <v>100</v>
      </c>
      <c r="I40" s="357">
        <v>10</v>
      </c>
      <c r="J40" s="136"/>
      <c r="K40" s="136">
        <f t="shared" si="0"/>
        <v>0</v>
      </c>
      <c r="L40" s="17"/>
    </row>
    <row r="41" spans="1:13" ht="17.25" thickBot="1">
      <c r="A41" s="5"/>
      <c r="B41" s="9"/>
      <c r="C41" s="138" t="s">
        <v>13</v>
      </c>
      <c r="D41" s="145"/>
      <c r="E41" s="146"/>
      <c r="F41" s="145"/>
      <c r="G41" s="479"/>
      <c r="H41" s="146"/>
      <c r="I41" s="357"/>
      <c r="J41" s="145"/>
      <c r="K41" s="140">
        <f>SUM(K15:K40)</f>
        <v>0</v>
      </c>
      <c r="L41" s="10"/>
      <c r="M41" s="5"/>
    </row>
    <row r="42" spans="1:13" ht="17.25" thickBot="1">
      <c r="A42" s="5"/>
      <c r="B42" s="9"/>
      <c r="C42" s="130"/>
      <c r="D42" s="131"/>
      <c r="E42" s="131"/>
      <c r="F42" s="131"/>
      <c r="G42" s="478"/>
      <c r="H42" s="131"/>
      <c r="I42" s="131"/>
      <c r="J42" s="131"/>
      <c r="K42" s="132"/>
      <c r="L42" s="10"/>
      <c r="M42" s="5"/>
    </row>
    <row r="43" spans="1:13">
      <c r="A43" s="5"/>
      <c r="B43" s="9"/>
      <c r="C43" s="133"/>
      <c r="D43" s="364">
        <v>2</v>
      </c>
      <c r="E43" s="364"/>
      <c r="F43" s="364"/>
      <c r="G43" s="365" t="s">
        <v>151</v>
      </c>
      <c r="H43" s="147"/>
      <c r="I43" s="135"/>
      <c r="J43" s="136"/>
      <c r="K43" s="142"/>
      <c r="L43" s="10"/>
      <c r="M43" s="5"/>
    </row>
    <row r="44" spans="1:13">
      <c r="A44" s="5"/>
      <c r="B44" s="9"/>
      <c r="C44" s="133"/>
      <c r="D44" s="402">
        <v>2.1</v>
      </c>
      <c r="E44" s="149"/>
      <c r="F44" s="149"/>
      <c r="G44" s="365" t="s">
        <v>152</v>
      </c>
      <c r="H44" s="147"/>
      <c r="I44" s="135"/>
      <c r="J44" s="136"/>
      <c r="K44" s="142"/>
      <c r="L44" s="10"/>
      <c r="M44" s="5"/>
    </row>
    <row r="45" spans="1:13">
      <c r="A45" s="5"/>
      <c r="B45" s="9"/>
      <c r="C45" s="133"/>
      <c r="D45" s="402" t="s">
        <v>168</v>
      </c>
      <c r="E45" s="149" t="s">
        <v>150</v>
      </c>
      <c r="F45" s="149"/>
      <c r="G45" s="148" t="s">
        <v>153</v>
      </c>
      <c r="H45" s="147" t="s">
        <v>100</v>
      </c>
      <c r="I45" s="357">
        <v>94</v>
      </c>
      <c r="J45" s="136"/>
      <c r="K45" s="142">
        <f>J45*I45</f>
        <v>0</v>
      </c>
      <c r="L45" s="10"/>
      <c r="M45" s="5"/>
    </row>
    <row r="46" spans="1:13">
      <c r="A46" s="5"/>
      <c r="B46" s="9"/>
      <c r="C46" s="133"/>
      <c r="D46" s="402" t="s">
        <v>169</v>
      </c>
      <c r="E46" s="149" t="s">
        <v>150</v>
      </c>
      <c r="F46" s="149"/>
      <c r="G46" s="148" t="s">
        <v>154</v>
      </c>
      <c r="H46" s="147" t="s">
        <v>100</v>
      </c>
      <c r="I46" s="357">
        <v>6</v>
      </c>
      <c r="J46" s="136"/>
      <c r="K46" s="142">
        <f t="shared" ref="K46:K59" si="1">J46*I46</f>
        <v>0</v>
      </c>
      <c r="L46" s="10"/>
      <c r="M46" s="5"/>
    </row>
    <row r="47" spans="1:13">
      <c r="A47" s="5"/>
      <c r="B47" s="9"/>
      <c r="C47" s="133"/>
      <c r="D47" s="402" t="s">
        <v>170</v>
      </c>
      <c r="E47" s="149" t="s">
        <v>150</v>
      </c>
      <c r="F47" s="149"/>
      <c r="G47" s="148" t="s">
        <v>155</v>
      </c>
      <c r="H47" s="147" t="s">
        <v>100</v>
      </c>
      <c r="I47" s="357">
        <v>22</v>
      </c>
      <c r="J47" s="136"/>
      <c r="K47" s="142">
        <f t="shared" si="1"/>
        <v>0</v>
      </c>
      <c r="L47" s="10"/>
      <c r="M47" s="5"/>
    </row>
    <row r="48" spans="1:13">
      <c r="A48" s="5"/>
      <c r="B48" s="9"/>
      <c r="C48" s="133"/>
      <c r="D48" s="402" t="s">
        <v>171</v>
      </c>
      <c r="E48" s="149" t="s">
        <v>150</v>
      </c>
      <c r="F48" s="149"/>
      <c r="G48" s="148" t="s">
        <v>156</v>
      </c>
      <c r="H48" s="147" t="s">
        <v>100</v>
      </c>
      <c r="I48" s="357">
        <v>15</v>
      </c>
      <c r="J48" s="136"/>
      <c r="K48" s="142">
        <f t="shared" si="1"/>
        <v>0</v>
      </c>
      <c r="L48" s="10"/>
      <c r="M48" s="5"/>
    </row>
    <row r="49" spans="1:13">
      <c r="A49" s="5"/>
      <c r="B49" s="9"/>
      <c r="C49" s="133"/>
      <c r="D49" s="402" t="s">
        <v>172</v>
      </c>
      <c r="E49" s="149" t="s">
        <v>150</v>
      </c>
      <c r="F49" s="149"/>
      <c r="G49" s="148" t="s">
        <v>157</v>
      </c>
      <c r="H49" s="147" t="s">
        <v>101</v>
      </c>
      <c r="I49" s="357">
        <v>78</v>
      </c>
      <c r="J49" s="136"/>
      <c r="K49" s="142">
        <f t="shared" si="1"/>
        <v>0</v>
      </c>
      <c r="L49" s="10"/>
      <c r="M49" s="5"/>
    </row>
    <row r="50" spans="1:13">
      <c r="A50" s="5"/>
      <c r="B50" s="9"/>
      <c r="C50" s="133"/>
      <c r="D50" s="402" t="s">
        <v>173</v>
      </c>
      <c r="E50" s="149" t="s">
        <v>150</v>
      </c>
      <c r="F50" s="149"/>
      <c r="G50" s="148" t="s">
        <v>158</v>
      </c>
      <c r="H50" s="147" t="s">
        <v>101</v>
      </c>
      <c r="I50" s="357">
        <v>6</v>
      </c>
      <c r="J50" s="136"/>
      <c r="K50" s="142">
        <f t="shared" si="1"/>
        <v>0</v>
      </c>
      <c r="L50" s="10"/>
      <c r="M50" s="5"/>
    </row>
    <row r="51" spans="1:13">
      <c r="A51" s="5"/>
      <c r="B51" s="9"/>
      <c r="C51" s="133"/>
      <c r="D51" s="402" t="s">
        <v>174</v>
      </c>
      <c r="E51" s="149" t="s">
        <v>150</v>
      </c>
      <c r="F51" s="149"/>
      <c r="G51" s="148" t="s">
        <v>159</v>
      </c>
      <c r="H51" s="147" t="s">
        <v>101</v>
      </c>
      <c r="I51" s="357">
        <v>28</v>
      </c>
      <c r="J51" s="136"/>
      <c r="K51" s="142">
        <f t="shared" si="1"/>
        <v>0</v>
      </c>
      <c r="L51" s="10"/>
      <c r="M51" s="5"/>
    </row>
    <row r="52" spans="1:13">
      <c r="A52" s="5"/>
      <c r="B52" s="9"/>
      <c r="C52" s="133"/>
      <c r="D52" s="402" t="s">
        <v>175</v>
      </c>
      <c r="E52" s="149" t="s">
        <v>150</v>
      </c>
      <c r="F52" s="149"/>
      <c r="G52" s="148" t="s">
        <v>160</v>
      </c>
      <c r="H52" s="147" t="s">
        <v>101</v>
      </c>
      <c r="I52" s="357">
        <v>9</v>
      </c>
      <c r="J52" s="136"/>
      <c r="K52" s="142">
        <f t="shared" si="1"/>
        <v>0</v>
      </c>
      <c r="L52" s="10"/>
      <c r="M52" s="5"/>
    </row>
    <row r="53" spans="1:13">
      <c r="A53" s="5"/>
      <c r="B53" s="9"/>
      <c r="C53" s="133"/>
      <c r="D53" s="402" t="s">
        <v>176</v>
      </c>
      <c r="E53" s="149" t="s">
        <v>150</v>
      </c>
      <c r="F53" s="149"/>
      <c r="G53" s="148" t="s">
        <v>161</v>
      </c>
      <c r="H53" s="147" t="s">
        <v>101</v>
      </c>
      <c r="I53" s="357">
        <v>8</v>
      </c>
      <c r="J53" s="136"/>
      <c r="K53" s="142">
        <f t="shared" si="1"/>
        <v>0</v>
      </c>
      <c r="L53" s="10"/>
      <c r="M53" s="5"/>
    </row>
    <row r="54" spans="1:13">
      <c r="A54" s="5"/>
      <c r="B54" s="9"/>
      <c r="C54" s="133"/>
      <c r="D54" s="402" t="s">
        <v>177</v>
      </c>
      <c r="E54" s="149" t="s">
        <v>150</v>
      </c>
      <c r="F54" s="149"/>
      <c r="G54" s="148" t="s">
        <v>162</v>
      </c>
      <c r="H54" s="147" t="s">
        <v>101</v>
      </c>
      <c r="I54" s="357">
        <v>2</v>
      </c>
      <c r="J54" s="136"/>
      <c r="K54" s="142">
        <f t="shared" si="1"/>
        <v>0</v>
      </c>
      <c r="L54" s="10"/>
      <c r="M54" s="5"/>
    </row>
    <row r="55" spans="1:13">
      <c r="A55" s="5"/>
      <c r="B55" s="9"/>
      <c r="C55" s="133"/>
      <c r="D55" s="402" t="s">
        <v>178</v>
      </c>
      <c r="E55" s="149" t="s">
        <v>150</v>
      </c>
      <c r="F55" s="149"/>
      <c r="G55" s="148" t="s">
        <v>163</v>
      </c>
      <c r="H55" s="147" t="s">
        <v>101</v>
      </c>
      <c r="I55" s="357">
        <v>1</v>
      </c>
      <c r="J55" s="136"/>
      <c r="K55" s="142">
        <f t="shared" si="1"/>
        <v>0</v>
      </c>
      <c r="L55" s="10"/>
      <c r="M55" s="5"/>
    </row>
    <row r="56" spans="1:13">
      <c r="A56" s="5"/>
      <c r="B56" s="9"/>
      <c r="C56" s="133"/>
      <c r="D56" s="402" t="s">
        <v>179</v>
      </c>
      <c r="E56" s="149" t="s">
        <v>150</v>
      </c>
      <c r="F56" s="149"/>
      <c r="G56" s="148" t="s">
        <v>164</v>
      </c>
      <c r="H56" s="147" t="s">
        <v>101</v>
      </c>
      <c r="I56" s="357">
        <v>63</v>
      </c>
      <c r="J56" s="136"/>
      <c r="K56" s="142">
        <f t="shared" si="1"/>
        <v>0</v>
      </c>
      <c r="L56" s="10"/>
      <c r="M56" s="5"/>
    </row>
    <row r="57" spans="1:13">
      <c r="A57" s="5"/>
      <c r="B57" s="9"/>
      <c r="C57" s="133"/>
      <c r="D57" s="402" t="s">
        <v>180</v>
      </c>
      <c r="E57" s="149" t="s">
        <v>150</v>
      </c>
      <c r="F57" s="147"/>
      <c r="G57" s="148" t="s">
        <v>165</v>
      </c>
      <c r="H57" s="147" t="s">
        <v>101</v>
      </c>
      <c r="I57" s="357">
        <v>4</v>
      </c>
      <c r="J57" s="136"/>
      <c r="K57" s="142">
        <f t="shared" si="1"/>
        <v>0</v>
      </c>
      <c r="L57" s="10"/>
      <c r="M57" s="5"/>
    </row>
    <row r="58" spans="1:13" s="5" customFormat="1" ht="15.75">
      <c r="B58" s="9"/>
      <c r="C58" s="133"/>
      <c r="D58" s="402" t="s">
        <v>181</v>
      </c>
      <c r="E58" s="149" t="s">
        <v>150</v>
      </c>
      <c r="F58" s="143"/>
      <c r="G58" s="150" t="s">
        <v>166</v>
      </c>
      <c r="H58" s="143" t="s">
        <v>101</v>
      </c>
      <c r="I58" s="357">
        <v>15</v>
      </c>
      <c r="J58" s="136"/>
      <c r="K58" s="142">
        <f t="shared" si="1"/>
        <v>0</v>
      </c>
      <c r="L58" s="10"/>
    </row>
    <row r="59" spans="1:13">
      <c r="A59" s="5"/>
      <c r="B59" s="9"/>
      <c r="C59" s="133"/>
      <c r="D59" s="402" t="s">
        <v>182</v>
      </c>
      <c r="E59" s="149" t="s">
        <v>150</v>
      </c>
      <c r="F59" s="147"/>
      <c r="G59" s="148" t="s">
        <v>167</v>
      </c>
      <c r="H59" s="147" t="s">
        <v>101</v>
      </c>
      <c r="I59" s="357">
        <v>10</v>
      </c>
      <c r="J59" s="151"/>
      <c r="K59" s="142">
        <f t="shared" si="1"/>
        <v>0</v>
      </c>
      <c r="L59" s="10"/>
      <c r="M59" s="5"/>
    </row>
    <row r="60" spans="1:13" ht="17.25" thickBot="1">
      <c r="A60" s="5"/>
      <c r="B60" s="9"/>
      <c r="C60" s="152" t="s">
        <v>13</v>
      </c>
      <c r="D60" s="153"/>
      <c r="E60" s="153"/>
      <c r="F60" s="153"/>
      <c r="G60" s="154"/>
      <c r="H60" s="153"/>
      <c r="I60" s="135"/>
      <c r="J60" s="155"/>
      <c r="K60" s="156">
        <f>SUM(K45:K59)</f>
        <v>0</v>
      </c>
      <c r="L60" s="10"/>
      <c r="M60" s="5"/>
    </row>
    <row r="61" spans="1:13" ht="17.25" thickBot="1">
      <c r="A61" s="5"/>
      <c r="B61" s="9"/>
      <c r="C61" s="130"/>
      <c r="D61" s="131"/>
      <c r="E61" s="131"/>
      <c r="F61" s="131"/>
      <c r="G61" s="478"/>
      <c r="H61" s="131"/>
      <c r="I61" s="131"/>
      <c r="J61" s="131"/>
      <c r="K61" s="132"/>
      <c r="L61" s="10"/>
      <c r="M61" s="5"/>
    </row>
    <row r="62" spans="1:13">
      <c r="A62" s="5"/>
      <c r="B62" s="9"/>
      <c r="C62" s="133"/>
      <c r="D62" s="364">
        <v>2.2000000000000002</v>
      </c>
      <c r="E62" s="364"/>
      <c r="F62" s="364"/>
      <c r="G62" s="365" t="s">
        <v>183</v>
      </c>
      <c r="H62" s="147"/>
      <c r="I62" s="135"/>
      <c r="J62" s="136"/>
      <c r="K62" s="142"/>
      <c r="L62" s="10"/>
      <c r="M62" s="5"/>
    </row>
    <row r="63" spans="1:13">
      <c r="A63" s="5"/>
      <c r="B63" s="9"/>
      <c r="C63" s="133"/>
      <c r="D63" s="364" t="s">
        <v>184</v>
      </c>
      <c r="E63" s="147" t="s">
        <v>150</v>
      </c>
      <c r="F63" s="364"/>
      <c r="G63" s="148" t="s">
        <v>188</v>
      </c>
      <c r="H63" s="147" t="s">
        <v>101</v>
      </c>
      <c r="I63" s="357">
        <v>2</v>
      </c>
      <c r="J63" s="136"/>
      <c r="K63" s="142">
        <f>J63*I63</f>
        <v>0</v>
      </c>
      <c r="L63" s="10"/>
      <c r="M63" s="5"/>
    </row>
    <row r="64" spans="1:13">
      <c r="A64" s="5"/>
      <c r="B64" s="9"/>
      <c r="C64" s="133"/>
      <c r="D64" s="364" t="s">
        <v>185</v>
      </c>
      <c r="E64" s="147" t="s">
        <v>150</v>
      </c>
      <c r="F64" s="364"/>
      <c r="G64" s="148" t="s">
        <v>189</v>
      </c>
      <c r="H64" s="147" t="s">
        <v>101</v>
      </c>
      <c r="I64" s="357">
        <v>6</v>
      </c>
      <c r="J64" s="136"/>
      <c r="K64" s="142">
        <f t="shared" ref="K64:K66" si="2">J64*I64</f>
        <v>0</v>
      </c>
      <c r="L64" s="10"/>
      <c r="M64" s="5"/>
    </row>
    <row r="65" spans="1:13">
      <c r="A65" s="5"/>
      <c r="B65" s="9"/>
      <c r="C65" s="133"/>
      <c r="D65" s="364" t="s">
        <v>186</v>
      </c>
      <c r="E65" s="147" t="s">
        <v>150</v>
      </c>
      <c r="F65" s="364"/>
      <c r="G65" s="148" t="s">
        <v>190</v>
      </c>
      <c r="H65" s="147" t="s">
        <v>101</v>
      </c>
      <c r="I65" s="357">
        <v>3</v>
      </c>
      <c r="J65" s="136"/>
      <c r="K65" s="142">
        <f t="shared" si="2"/>
        <v>0</v>
      </c>
      <c r="L65" s="10"/>
      <c r="M65" s="5"/>
    </row>
    <row r="66" spans="1:13">
      <c r="A66" s="5"/>
      <c r="B66" s="9"/>
      <c r="C66" s="133"/>
      <c r="D66" s="364" t="s">
        <v>187</v>
      </c>
      <c r="E66" s="147" t="s">
        <v>150</v>
      </c>
      <c r="F66" s="364"/>
      <c r="G66" s="148" t="s">
        <v>191</v>
      </c>
      <c r="H66" s="147" t="s">
        <v>101</v>
      </c>
      <c r="I66" s="357">
        <v>1</v>
      </c>
      <c r="J66" s="136"/>
      <c r="K66" s="142">
        <f t="shared" si="2"/>
        <v>0</v>
      </c>
      <c r="L66" s="10"/>
      <c r="M66" s="5"/>
    </row>
    <row r="67" spans="1:13" ht="17.25" thickBot="1">
      <c r="A67" s="5"/>
      <c r="B67" s="9"/>
      <c r="C67" s="368" t="s">
        <v>13</v>
      </c>
      <c r="D67" s="369"/>
      <c r="E67" s="369"/>
      <c r="F67" s="369"/>
      <c r="G67" s="369"/>
      <c r="H67" s="370"/>
      <c r="I67" s="371"/>
      <c r="J67" s="372"/>
      <c r="K67" s="528">
        <f>SUM(K63:K66)</f>
        <v>0</v>
      </c>
      <c r="L67" s="10"/>
      <c r="M67" s="5"/>
    </row>
    <row r="68" spans="1:13" ht="17.25" thickBot="1">
      <c r="A68" s="5"/>
      <c r="B68" s="9"/>
      <c r="C68" s="378"/>
      <c r="D68" s="379"/>
      <c r="E68" s="379"/>
      <c r="F68" s="379"/>
      <c r="G68" s="379"/>
      <c r="H68" s="379"/>
      <c r="I68" s="379"/>
      <c r="J68" s="379"/>
      <c r="K68" s="380"/>
      <c r="L68" s="10"/>
      <c r="M68" s="5"/>
    </row>
    <row r="69" spans="1:13">
      <c r="A69" s="5"/>
      <c r="B69" s="9"/>
      <c r="C69" s="133"/>
      <c r="D69" s="373" t="s">
        <v>192</v>
      </c>
      <c r="E69" s="373"/>
      <c r="F69" s="373"/>
      <c r="G69" s="374" t="s">
        <v>193</v>
      </c>
      <c r="H69" s="375"/>
      <c r="I69" s="376"/>
      <c r="J69" s="377"/>
      <c r="K69" s="137"/>
      <c r="L69" s="10"/>
      <c r="M69" s="5"/>
    </row>
    <row r="70" spans="1:13">
      <c r="A70" s="5"/>
      <c r="B70" s="9"/>
      <c r="C70" s="133"/>
      <c r="D70" s="364" t="s">
        <v>194</v>
      </c>
      <c r="E70" s="147" t="s">
        <v>150</v>
      </c>
      <c r="F70" s="364"/>
      <c r="G70" s="148" t="s">
        <v>202</v>
      </c>
      <c r="H70" s="147" t="s">
        <v>100</v>
      </c>
      <c r="I70" s="357">
        <v>98</v>
      </c>
      <c r="J70" s="136"/>
      <c r="K70" s="142">
        <f>J70*I70</f>
        <v>0</v>
      </c>
      <c r="L70" s="10"/>
      <c r="M70" s="5"/>
    </row>
    <row r="71" spans="1:13">
      <c r="A71" s="5"/>
      <c r="B71" s="9"/>
      <c r="C71" s="133"/>
      <c r="D71" s="364" t="s">
        <v>195</v>
      </c>
      <c r="E71" s="147" t="s">
        <v>150</v>
      </c>
      <c r="F71" s="364"/>
      <c r="G71" s="148" t="s">
        <v>203</v>
      </c>
      <c r="H71" s="147" t="s">
        <v>100</v>
      </c>
      <c r="I71" s="357">
        <v>21</v>
      </c>
      <c r="J71" s="136"/>
      <c r="K71" s="142">
        <f t="shared" ref="K71:K77" si="3">J71*I71</f>
        <v>0</v>
      </c>
      <c r="L71" s="10"/>
      <c r="M71" s="5"/>
    </row>
    <row r="72" spans="1:13">
      <c r="A72" s="5"/>
      <c r="B72" s="9"/>
      <c r="C72" s="133"/>
      <c r="D72" s="364" t="s">
        <v>196</v>
      </c>
      <c r="E72" s="147" t="s">
        <v>150</v>
      </c>
      <c r="F72" s="364"/>
      <c r="G72" s="148" t="s">
        <v>204</v>
      </c>
      <c r="H72" s="147" t="s">
        <v>101</v>
      </c>
      <c r="I72" s="357">
        <v>63</v>
      </c>
      <c r="J72" s="136"/>
      <c r="K72" s="142">
        <f t="shared" si="3"/>
        <v>0</v>
      </c>
      <c r="L72" s="10"/>
      <c r="M72" s="5"/>
    </row>
    <row r="73" spans="1:13">
      <c r="A73" s="5"/>
      <c r="B73" s="9"/>
      <c r="C73" s="133"/>
      <c r="D73" s="364" t="s">
        <v>197</v>
      </c>
      <c r="E73" s="147" t="s">
        <v>150</v>
      </c>
      <c r="F73" s="364"/>
      <c r="G73" s="148" t="s">
        <v>205</v>
      </c>
      <c r="H73" s="147" t="s">
        <v>101</v>
      </c>
      <c r="I73" s="357">
        <v>11</v>
      </c>
      <c r="J73" s="136"/>
      <c r="K73" s="142">
        <f t="shared" si="3"/>
        <v>0</v>
      </c>
      <c r="L73" s="10"/>
      <c r="M73" s="5"/>
    </row>
    <row r="74" spans="1:13">
      <c r="A74" s="5"/>
      <c r="B74" s="9"/>
      <c r="C74" s="133"/>
      <c r="D74" s="364" t="s">
        <v>198</v>
      </c>
      <c r="E74" s="147" t="s">
        <v>150</v>
      </c>
      <c r="F74" s="364"/>
      <c r="G74" s="148" t="s">
        <v>161</v>
      </c>
      <c r="H74" s="147" t="s">
        <v>101</v>
      </c>
      <c r="I74" s="357">
        <v>7</v>
      </c>
      <c r="J74" s="136"/>
      <c r="K74" s="142">
        <f t="shared" si="3"/>
        <v>0</v>
      </c>
      <c r="L74" s="10"/>
      <c r="M74" s="5"/>
    </row>
    <row r="75" spans="1:13">
      <c r="A75" s="5"/>
      <c r="B75" s="9"/>
      <c r="C75" s="133"/>
      <c r="D75" s="364" t="s">
        <v>199</v>
      </c>
      <c r="E75" s="147" t="s">
        <v>150</v>
      </c>
      <c r="F75" s="364"/>
      <c r="G75" s="148" t="s">
        <v>206</v>
      </c>
      <c r="H75" s="147" t="s">
        <v>101</v>
      </c>
      <c r="I75" s="357">
        <v>1</v>
      </c>
      <c r="J75" s="136"/>
      <c r="K75" s="142">
        <f t="shared" si="3"/>
        <v>0</v>
      </c>
      <c r="L75" s="10"/>
      <c r="M75" s="5"/>
    </row>
    <row r="76" spans="1:13">
      <c r="A76" s="5"/>
      <c r="B76" s="9"/>
      <c r="C76" s="133"/>
      <c r="D76" s="364" t="s">
        <v>200</v>
      </c>
      <c r="E76" s="147" t="s">
        <v>150</v>
      </c>
      <c r="F76" s="147"/>
      <c r="G76" s="148" t="s">
        <v>207</v>
      </c>
      <c r="H76" s="147" t="s">
        <v>101</v>
      </c>
      <c r="I76" s="357">
        <v>35</v>
      </c>
      <c r="J76" s="136"/>
      <c r="K76" s="142">
        <f t="shared" si="3"/>
        <v>0</v>
      </c>
      <c r="L76" s="10"/>
      <c r="M76" s="5"/>
    </row>
    <row r="77" spans="1:13">
      <c r="A77" s="5"/>
      <c r="B77" s="9"/>
      <c r="C77" s="157"/>
      <c r="D77" s="364" t="s">
        <v>201</v>
      </c>
      <c r="E77" s="147" t="s">
        <v>150</v>
      </c>
      <c r="F77" s="147"/>
      <c r="G77" s="148" t="s">
        <v>208</v>
      </c>
      <c r="H77" s="147" t="s">
        <v>101</v>
      </c>
      <c r="I77" s="357">
        <v>14</v>
      </c>
      <c r="J77" s="136"/>
      <c r="K77" s="142">
        <f t="shared" si="3"/>
        <v>0</v>
      </c>
      <c r="L77" s="10"/>
      <c r="M77" s="5"/>
    </row>
    <row r="78" spans="1:13" ht="17.25" thickBot="1">
      <c r="A78" s="5"/>
      <c r="B78" s="9"/>
      <c r="C78" s="382" t="s">
        <v>13</v>
      </c>
      <c r="D78" s="383"/>
      <c r="E78" s="383"/>
      <c r="F78" s="383"/>
      <c r="G78" s="384"/>
      <c r="H78" s="385"/>
      <c r="I78" s="371"/>
      <c r="J78" s="155"/>
      <c r="K78" s="156">
        <f>SUM(K70:K77)</f>
        <v>0</v>
      </c>
      <c r="L78" s="10"/>
      <c r="M78" s="5"/>
    </row>
    <row r="79" spans="1:13">
      <c r="A79" s="5"/>
      <c r="B79" s="9"/>
      <c r="C79" s="386"/>
      <c r="D79" s="387"/>
      <c r="E79" s="387"/>
      <c r="F79" s="387"/>
      <c r="G79" s="388"/>
      <c r="H79" s="389"/>
      <c r="I79" s="390"/>
      <c r="J79" s="391"/>
      <c r="K79" s="392"/>
      <c r="L79" s="10"/>
      <c r="M79" s="5"/>
    </row>
    <row r="80" spans="1:13">
      <c r="A80" s="5"/>
      <c r="B80" s="9"/>
      <c r="C80" s="393"/>
      <c r="D80" s="396" t="s">
        <v>209</v>
      </c>
      <c r="E80" s="394" t="s">
        <v>150</v>
      </c>
      <c r="F80" s="394"/>
      <c r="G80" s="397" t="s">
        <v>210</v>
      </c>
      <c r="H80" s="147"/>
      <c r="I80" s="135"/>
      <c r="J80" s="136"/>
      <c r="K80" s="395"/>
      <c r="L80" s="10"/>
      <c r="M80" s="5"/>
    </row>
    <row r="81" spans="1:13">
      <c r="A81" s="5"/>
      <c r="B81" s="9"/>
      <c r="C81" s="393"/>
      <c r="D81" s="396" t="s">
        <v>211</v>
      </c>
      <c r="E81" s="394" t="s">
        <v>150</v>
      </c>
      <c r="F81" s="394"/>
      <c r="G81" s="393" t="s">
        <v>213</v>
      </c>
      <c r="H81" s="147" t="s">
        <v>101</v>
      </c>
      <c r="I81" s="357">
        <v>4</v>
      </c>
      <c r="J81" s="136"/>
      <c r="K81" s="529">
        <f>J81*I81</f>
        <v>0</v>
      </c>
      <c r="L81" s="10"/>
      <c r="M81" s="5"/>
    </row>
    <row r="82" spans="1:13">
      <c r="A82" s="5"/>
      <c r="B82" s="9"/>
      <c r="C82" s="393"/>
      <c r="D82" s="396" t="s">
        <v>212</v>
      </c>
      <c r="E82" s="394" t="s">
        <v>150</v>
      </c>
      <c r="F82" s="394"/>
      <c r="G82" s="393" t="s">
        <v>214</v>
      </c>
      <c r="H82" s="147" t="s">
        <v>101</v>
      </c>
      <c r="I82" s="357">
        <v>3</v>
      </c>
      <c r="J82" s="136"/>
      <c r="K82" s="529">
        <f>J82*I82</f>
        <v>0</v>
      </c>
      <c r="L82" s="10"/>
      <c r="M82" s="5"/>
    </row>
    <row r="83" spans="1:13">
      <c r="A83" s="5"/>
      <c r="B83" s="9"/>
      <c r="C83" s="398" t="s">
        <v>13</v>
      </c>
      <c r="D83" s="366"/>
      <c r="E83" s="366"/>
      <c r="F83" s="366"/>
      <c r="G83" s="366"/>
      <c r="H83" s="367"/>
      <c r="I83" s="135"/>
      <c r="J83" s="136"/>
      <c r="K83" s="395">
        <f>SUM(K81:K82)</f>
        <v>0</v>
      </c>
      <c r="L83" s="10"/>
      <c r="M83" s="5"/>
    </row>
    <row r="84" spans="1:13">
      <c r="A84" s="5"/>
      <c r="B84" s="9"/>
      <c r="C84" s="399"/>
      <c r="D84" s="399"/>
      <c r="E84" s="399"/>
      <c r="F84" s="399"/>
      <c r="G84" s="399"/>
      <c r="H84" s="399"/>
      <c r="I84" s="381"/>
      <c r="J84" s="400"/>
      <c r="K84" s="401"/>
      <c r="L84" s="10"/>
      <c r="M84" s="5"/>
    </row>
    <row r="85" spans="1:13">
      <c r="A85" s="5"/>
      <c r="B85" s="9"/>
      <c r="C85" s="393"/>
      <c r="D85" s="364" t="s">
        <v>215</v>
      </c>
      <c r="E85" s="393"/>
      <c r="F85" s="393"/>
      <c r="G85" s="397" t="s">
        <v>236</v>
      </c>
      <c r="H85" s="393"/>
      <c r="I85" s="135"/>
      <c r="J85" s="136"/>
      <c r="K85" s="395"/>
      <c r="L85" s="10"/>
      <c r="M85" s="5"/>
    </row>
    <row r="86" spans="1:13">
      <c r="A86" s="5"/>
      <c r="B86" s="9"/>
      <c r="C86" s="393"/>
      <c r="D86" s="364" t="s">
        <v>216</v>
      </c>
      <c r="E86" s="147" t="s">
        <v>150</v>
      </c>
      <c r="F86" s="393"/>
      <c r="G86" s="393" t="s">
        <v>226</v>
      </c>
      <c r="H86" s="147" t="s">
        <v>100</v>
      </c>
      <c r="I86" s="357">
        <v>18</v>
      </c>
      <c r="J86" s="136"/>
      <c r="K86" s="529">
        <f>J86*I86</f>
        <v>0</v>
      </c>
      <c r="L86" s="10"/>
      <c r="M86" s="5"/>
    </row>
    <row r="87" spans="1:13">
      <c r="A87" s="5"/>
      <c r="B87" s="9"/>
      <c r="C87" s="393"/>
      <c r="D87" s="364" t="s">
        <v>217</v>
      </c>
      <c r="E87" s="147" t="s">
        <v>150</v>
      </c>
      <c r="F87" s="393"/>
      <c r="G87" s="393" t="s">
        <v>227</v>
      </c>
      <c r="H87" s="147" t="s">
        <v>100</v>
      </c>
      <c r="I87" s="357">
        <v>6</v>
      </c>
      <c r="J87" s="136"/>
      <c r="K87" s="529">
        <f t="shared" ref="K87:K95" si="4">J87*I87</f>
        <v>0</v>
      </c>
      <c r="L87" s="10"/>
      <c r="M87" s="5"/>
    </row>
    <row r="88" spans="1:13">
      <c r="A88" s="5"/>
      <c r="B88" s="9"/>
      <c r="C88" s="393"/>
      <c r="D88" s="364" t="s">
        <v>218</v>
      </c>
      <c r="E88" s="147" t="s">
        <v>150</v>
      </c>
      <c r="F88" s="393"/>
      <c r="G88" s="393" t="s">
        <v>228</v>
      </c>
      <c r="H88" s="147" t="s">
        <v>100</v>
      </c>
      <c r="I88" s="357">
        <v>66</v>
      </c>
      <c r="J88" s="136"/>
      <c r="K88" s="529">
        <f t="shared" si="4"/>
        <v>0</v>
      </c>
      <c r="L88" s="10"/>
      <c r="M88" s="5"/>
    </row>
    <row r="89" spans="1:13">
      <c r="A89" s="5"/>
      <c r="B89" s="9"/>
      <c r="C89" s="393"/>
      <c r="D89" s="364" t="s">
        <v>219</v>
      </c>
      <c r="E89" s="147" t="s">
        <v>150</v>
      </c>
      <c r="F89" s="393"/>
      <c r="G89" s="393" t="s">
        <v>229</v>
      </c>
      <c r="H89" s="147" t="s">
        <v>100</v>
      </c>
      <c r="I89" s="357">
        <v>33</v>
      </c>
      <c r="J89" s="136"/>
      <c r="K89" s="529">
        <f t="shared" si="4"/>
        <v>0</v>
      </c>
      <c r="L89" s="10"/>
      <c r="M89" s="5"/>
    </row>
    <row r="90" spans="1:13">
      <c r="A90" s="5"/>
      <c r="B90" s="9"/>
      <c r="C90" s="393"/>
      <c r="D90" s="364" t="s">
        <v>220</v>
      </c>
      <c r="E90" s="147" t="s">
        <v>150</v>
      </c>
      <c r="F90" s="393"/>
      <c r="G90" s="393" t="s">
        <v>230</v>
      </c>
      <c r="H90" s="147" t="s">
        <v>101</v>
      </c>
      <c r="I90" s="357">
        <v>53</v>
      </c>
      <c r="J90" s="136"/>
      <c r="K90" s="529">
        <f t="shared" si="4"/>
        <v>0</v>
      </c>
      <c r="L90" s="10"/>
      <c r="M90" s="5"/>
    </row>
    <row r="91" spans="1:13">
      <c r="A91" s="5"/>
      <c r="B91" s="9"/>
      <c r="C91" s="393"/>
      <c r="D91" s="364" t="s">
        <v>221</v>
      </c>
      <c r="E91" s="147" t="s">
        <v>150</v>
      </c>
      <c r="F91" s="393"/>
      <c r="G91" s="393" t="s">
        <v>231</v>
      </c>
      <c r="H91" s="147" t="s">
        <v>101</v>
      </c>
      <c r="I91" s="357">
        <v>17</v>
      </c>
      <c r="J91" s="136"/>
      <c r="K91" s="529">
        <f t="shared" si="4"/>
        <v>0</v>
      </c>
      <c r="L91" s="10"/>
      <c r="M91" s="5"/>
    </row>
    <row r="92" spans="1:13">
      <c r="A92" s="5"/>
      <c r="B92" s="9"/>
      <c r="C92" s="393"/>
      <c r="D92" s="364" t="s">
        <v>222</v>
      </c>
      <c r="E92" s="147" t="s">
        <v>150</v>
      </c>
      <c r="F92" s="393"/>
      <c r="G92" s="393" t="s">
        <v>232</v>
      </c>
      <c r="H92" s="147" t="s">
        <v>101</v>
      </c>
      <c r="I92" s="357">
        <v>69</v>
      </c>
      <c r="J92" s="136"/>
      <c r="K92" s="529">
        <f t="shared" si="4"/>
        <v>0</v>
      </c>
      <c r="L92" s="10"/>
      <c r="M92" s="5"/>
    </row>
    <row r="93" spans="1:13">
      <c r="A93" s="5"/>
      <c r="B93" s="9"/>
      <c r="C93" s="393"/>
      <c r="D93" s="364" t="s">
        <v>223</v>
      </c>
      <c r="E93" s="147" t="s">
        <v>150</v>
      </c>
      <c r="F93" s="393"/>
      <c r="G93" s="393" t="s">
        <v>233</v>
      </c>
      <c r="H93" s="147" t="s">
        <v>101</v>
      </c>
      <c r="I93" s="357">
        <v>35</v>
      </c>
      <c r="J93" s="136"/>
      <c r="K93" s="529">
        <f t="shared" si="4"/>
        <v>0</v>
      </c>
      <c r="L93" s="10"/>
      <c r="M93" s="5"/>
    </row>
    <row r="94" spans="1:13">
      <c r="A94" s="5"/>
      <c r="B94" s="9"/>
      <c r="C94" s="393"/>
      <c r="D94" s="364" t="s">
        <v>224</v>
      </c>
      <c r="E94" s="147" t="s">
        <v>150</v>
      </c>
      <c r="F94" s="393"/>
      <c r="G94" s="393" t="s">
        <v>234</v>
      </c>
      <c r="H94" s="147" t="s">
        <v>101</v>
      </c>
      <c r="I94" s="357">
        <v>4</v>
      </c>
      <c r="J94" s="136"/>
      <c r="K94" s="529">
        <f t="shared" si="4"/>
        <v>0</v>
      </c>
      <c r="L94" s="10"/>
      <c r="M94" s="5"/>
    </row>
    <row r="95" spans="1:13">
      <c r="A95" s="5"/>
      <c r="B95" s="9"/>
      <c r="C95" s="393"/>
      <c r="D95" s="364" t="s">
        <v>225</v>
      </c>
      <c r="E95" s="147" t="s">
        <v>150</v>
      </c>
      <c r="F95" s="393"/>
      <c r="G95" s="393" t="s">
        <v>235</v>
      </c>
      <c r="H95" s="147" t="s">
        <v>101</v>
      </c>
      <c r="I95" s="357">
        <v>44</v>
      </c>
      <c r="J95" s="136"/>
      <c r="K95" s="529">
        <f t="shared" si="4"/>
        <v>0</v>
      </c>
      <c r="L95" s="10"/>
      <c r="M95" s="5"/>
    </row>
    <row r="96" spans="1:13">
      <c r="A96" s="5"/>
      <c r="B96" s="9"/>
      <c r="C96" s="398" t="s">
        <v>13</v>
      </c>
      <c r="D96" s="366"/>
      <c r="E96" s="366"/>
      <c r="F96" s="366"/>
      <c r="G96" s="366"/>
      <c r="H96" s="367"/>
      <c r="I96" s="357"/>
      <c r="J96" s="136"/>
      <c r="K96" s="395">
        <f>SUM(K86:K95)</f>
        <v>0</v>
      </c>
      <c r="L96" s="10"/>
      <c r="M96" s="5"/>
    </row>
    <row r="97" spans="1:13">
      <c r="A97" s="5"/>
      <c r="B97" s="9"/>
      <c r="C97" s="358"/>
      <c r="D97" s="359"/>
      <c r="E97" s="359"/>
      <c r="F97" s="359"/>
      <c r="G97" s="480"/>
      <c r="H97" s="359"/>
      <c r="I97" s="359"/>
      <c r="J97" s="359"/>
      <c r="K97" s="360"/>
      <c r="L97" s="10"/>
      <c r="M97" s="5"/>
    </row>
    <row r="98" spans="1:13">
      <c r="A98" s="5"/>
      <c r="B98" s="9"/>
      <c r="C98" s="403"/>
      <c r="D98" s="404" t="s">
        <v>237</v>
      </c>
      <c r="E98" s="406" t="s">
        <v>150</v>
      </c>
      <c r="F98" s="403"/>
      <c r="G98" s="481" t="s">
        <v>238</v>
      </c>
      <c r="H98" s="403"/>
      <c r="I98" s="403"/>
      <c r="J98" s="403"/>
      <c r="K98" s="403"/>
      <c r="L98" s="10"/>
      <c r="M98" s="5"/>
    </row>
    <row r="99" spans="1:13">
      <c r="A99" s="5"/>
      <c r="B99" s="9"/>
      <c r="C99" s="403"/>
      <c r="D99" s="404" t="s">
        <v>239</v>
      </c>
      <c r="E99" s="406" t="s">
        <v>150</v>
      </c>
      <c r="F99" s="403"/>
      <c r="G99" s="466" t="s">
        <v>244</v>
      </c>
      <c r="H99" s="406" t="s">
        <v>101</v>
      </c>
      <c r="I99" s="407">
        <v>2</v>
      </c>
      <c r="J99" s="403"/>
      <c r="K99" s="538">
        <f>J99*I99</f>
        <v>0</v>
      </c>
      <c r="L99" s="10"/>
      <c r="M99" s="5"/>
    </row>
    <row r="100" spans="1:13">
      <c r="A100" s="5"/>
      <c r="B100" s="9"/>
      <c r="C100" s="403"/>
      <c r="D100" s="404" t="s">
        <v>240</v>
      </c>
      <c r="E100" s="406" t="s">
        <v>150</v>
      </c>
      <c r="F100" s="403"/>
      <c r="G100" s="466" t="s">
        <v>245</v>
      </c>
      <c r="H100" s="406" t="s">
        <v>101</v>
      </c>
      <c r="I100" s="407">
        <v>6</v>
      </c>
      <c r="J100" s="403"/>
      <c r="K100" s="538">
        <f t="shared" ref="K100:K103" si="5">J100*I100</f>
        <v>0</v>
      </c>
      <c r="L100" s="10"/>
      <c r="M100" s="5"/>
    </row>
    <row r="101" spans="1:13">
      <c r="A101" s="5"/>
      <c r="B101" s="9"/>
      <c r="C101" s="403"/>
      <c r="D101" s="404" t="s">
        <v>241</v>
      </c>
      <c r="E101" s="406" t="s">
        <v>150</v>
      </c>
      <c r="F101" s="403"/>
      <c r="G101" s="466" t="s">
        <v>246</v>
      </c>
      <c r="H101" s="406" t="s">
        <v>101</v>
      </c>
      <c r="I101" s="407">
        <v>3</v>
      </c>
      <c r="J101" s="403"/>
      <c r="K101" s="538">
        <f t="shared" si="5"/>
        <v>0</v>
      </c>
      <c r="L101" s="10"/>
      <c r="M101" s="5"/>
    </row>
    <row r="102" spans="1:13">
      <c r="A102" s="5"/>
      <c r="B102" s="9"/>
      <c r="C102" s="403"/>
      <c r="D102" s="404" t="s">
        <v>242</v>
      </c>
      <c r="E102" s="406" t="s">
        <v>150</v>
      </c>
      <c r="F102" s="403"/>
      <c r="G102" s="466" t="s">
        <v>247</v>
      </c>
      <c r="H102" s="406" t="s">
        <v>101</v>
      </c>
      <c r="I102" s="407">
        <v>1</v>
      </c>
      <c r="J102" s="403"/>
      <c r="K102" s="538">
        <f t="shared" si="5"/>
        <v>0</v>
      </c>
      <c r="L102" s="10"/>
      <c r="M102" s="5"/>
    </row>
    <row r="103" spans="1:13">
      <c r="A103" s="5"/>
      <c r="B103" s="9"/>
      <c r="C103" s="147"/>
      <c r="D103" s="404" t="s">
        <v>243</v>
      </c>
      <c r="E103" s="406" t="s">
        <v>150</v>
      </c>
      <c r="F103" s="147"/>
      <c r="G103" s="148" t="s">
        <v>248</v>
      </c>
      <c r="H103" s="147" t="s">
        <v>101</v>
      </c>
      <c r="I103" s="408">
        <v>6</v>
      </c>
      <c r="J103" s="136"/>
      <c r="K103" s="538">
        <f t="shared" si="5"/>
        <v>0</v>
      </c>
      <c r="L103" s="10"/>
      <c r="M103" s="5"/>
    </row>
    <row r="104" spans="1:13" ht="17.25" thickBot="1">
      <c r="A104" s="5"/>
      <c r="B104" s="9"/>
      <c r="C104" s="138" t="s">
        <v>13</v>
      </c>
      <c r="D104" s="158"/>
      <c r="E104" s="158"/>
      <c r="F104" s="158"/>
      <c r="G104" s="160"/>
      <c r="H104" s="159"/>
      <c r="I104" s="135"/>
      <c r="J104" s="139"/>
      <c r="K104" s="140">
        <f>SUM(K99:K103)</f>
        <v>0</v>
      </c>
      <c r="L104" s="10"/>
      <c r="M104" s="5"/>
    </row>
    <row r="105" spans="1:13">
      <c r="A105" s="5"/>
      <c r="B105" s="9"/>
      <c r="C105" s="410"/>
      <c r="D105" s="411"/>
      <c r="E105" s="411"/>
      <c r="F105" s="411"/>
      <c r="G105" s="412"/>
      <c r="H105" s="413"/>
      <c r="I105" s="409"/>
      <c r="J105" s="414"/>
      <c r="K105" s="415"/>
      <c r="L105" s="10"/>
      <c r="M105" s="5"/>
    </row>
    <row r="106" spans="1:13">
      <c r="A106" s="5"/>
      <c r="B106" s="9"/>
      <c r="C106" s="420"/>
      <c r="D106" s="432" t="s">
        <v>249</v>
      </c>
      <c r="E106" s="422" t="s">
        <v>150</v>
      </c>
      <c r="F106" s="432"/>
      <c r="G106" s="433" t="s">
        <v>250</v>
      </c>
      <c r="H106" s="424"/>
      <c r="I106" s="425"/>
      <c r="J106" s="426"/>
      <c r="K106" s="421"/>
      <c r="L106" s="10"/>
      <c r="M106" s="5"/>
    </row>
    <row r="107" spans="1:13">
      <c r="A107" s="5"/>
      <c r="B107" s="9"/>
      <c r="C107" s="420"/>
      <c r="D107" s="432" t="s">
        <v>251</v>
      </c>
      <c r="E107" s="422" t="s">
        <v>150</v>
      </c>
      <c r="F107" s="432"/>
      <c r="G107" s="423" t="s">
        <v>265</v>
      </c>
      <c r="H107" s="424" t="s">
        <v>100</v>
      </c>
      <c r="I107" s="434">
        <v>42</v>
      </c>
      <c r="J107" s="426"/>
      <c r="K107" s="530">
        <f>J107*I107</f>
        <v>0</v>
      </c>
      <c r="L107" s="10"/>
      <c r="M107" s="5"/>
    </row>
    <row r="108" spans="1:13">
      <c r="A108" s="5"/>
      <c r="B108" s="9"/>
      <c r="C108" s="420"/>
      <c r="D108" s="432" t="s">
        <v>252</v>
      </c>
      <c r="E108" s="422" t="s">
        <v>150</v>
      </c>
      <c r="F108" s="432"/>
      <c r="G108" s="423" t="s">
        <v>266</v>
      </c>
      <c r="H108" s="424" t="s">
        <v>100</v>
      </c>
      <c r="I108" s="434">
        <v>72</v>
      </c>
      <c r="J108" s="426"/>
      <c r="K108" s="530">
        <f t="shared" ref="K108:K120" si="6">J108*I108</f>
        <v>0</v>
      </c>
      <c r="L108" s="10"/>
      <c r="M108" s="5"/>
    </row>
    <row r="109" spans="1:13">
      <c r="A109" s="5"/>
      <c r="B109" s="9"/>
      <c r="C109" s="420"/>
      <c r="D109" s="432" t="s">
        <v>253</v>
      </c>
      <c r="E109" s="422" t="s">
        <v>150</v>
      </c>
      <c r="F109" s="432"/>
      <c r="G109" s="423" t="s">
        <v>267</v>
      </c>
      <c r="H109" s="424" t="s">
        <v>100</v>
      </c>
      <c r="I109" s="434">
        <v>55</v>
      </c>
      <c r="J109" s="426"/>
      <c r="K109" s="530">
        <f t="shared" si="6"/>
        <v>0</v>
      </c>
      <c r="L109" s="10"/>
      <c r="M109" s="5"/>
    </row>
    <row r="110" spans="1:13">
      <c r="A110" s="5"/>
      <c r="B110" s="9"/>
      <c r="C110" s="420"/>
      <c r="D110" s="432" t="s">
        <v>254</v>
      </c>
      <c r="E110" s="422" t="s">
        <v>150</v>
      </c>
      <c r="F110" s="432"/>
      <c r="G110" s="423" t="s">
        <v>268</v>
      </c>
      <c r="H110" s="424" t="s">
        <v>101</v>
      </c>
      <c r="I110" s="434">
        <v>27</v>
      </c>
      <c r="J110" s="426"/>
      <c r="K110" s="530">
        <f t="shared" si="6"/>
        <v>0</v>
      </c>
      <c r="L110" s="10"/>
      <c r="M110" s="5"/>
    </row>
    <row r="111" spans="1:13">
      <c r="A111" s="5"/>
      <c r="B111" s="9"/>
      <c r="C111" s="420"/>
      <c r="D111" s="432" t="s">
        <v>255</v>
      </c>
      <c r="E111" s="422" t="s">
        <v>150</v>
      </c>
      <c r="F111" s="432"/>
      <c r="G111" s="423" t="s">
        <v>269</v>
      </c>
      <c r="H111" s="424" t="s">
        <v>101</v>
      </c>
      <c r="I111" s="434">
        <v>53</v>
      </c>
      <c r="J111" s="426"/>
      <c r="K111" s="530">
        <f t="shared" si="6"/>
        <v>0</v>
      </c>
      <c r="L111" s="10"/>
      <c r="M111" s="5"/>
    </row>
    <row r="112" spans="1:13">
      <c r="A112" s="5"/>
      <c r="B112" s="9"/>
      <c r="C112" s="420"/>
      <c r="D112" s="432" t="s">
        <v>256</v>
      </c>
      <c r="E112" s="422" t="s">
        <v>150</v>
      </c>
      <c r="F112" s="432"/>
      <c r="G112" s="423" t="s">
        <v>270</v>
      </c>
      <c r="H112" s="424" t="s">
        <v>101</v>
      </c>
      <c r="I112" s="434">
        <v>42</v>
      </c>
      <c r="J112" s="426"/>
      <c r="K112" s="530">
        <f t="shared" si="6"/>
        <v>0</v>
      </c>
      <c r="L112" s="10"/>
      <c r="M112" s="5"/>
    </row>
    <row r="113" spans="1:13">
      <c r="A113" s="5"/>
      <c r="B113" s="9"/>
      <c r="C113" s="420"/>
      <c r="D113" s="432" t="s">
        <v>257</v>
      </c>
      <c r="E113" s="422" t="s">
        <v>150</v>
      </c>
      <c r="F113" s="432"/>
      <c r="G113" s="423" t="s">
        <v>271</v>
      </c>
      <c r="H113" s="424" t="s">
        <v>101</v>
      </c>
      <c r="I113" s="434">
        <v>133</v>
      </c>
      <c r="J113" s="426"/>
      <c r="K113" s="530">
        <f t="shared" si="6"/>
        <v>0</v>
      </c>
      <c r="L113" s="10"/>
      <c r="M113" s="5"/>
    </row>
    <row r="114" spans="1:13">
      <c r="A114" s="5"/>
      <c r="B114" s="9"/>
      <c r="C114" s="420"/>
      <c r="D114" s="432" t="s">
        <v>258</v>
      </c>
      <c r="E114" s="422" t="s">
        <v>150</v>
      </c>
      <c r="F114" s="432"/>
      <c r="G114" s="423" t="s">
        <v>272</v>
      </c>
      <c r="H114" s="424" t="s">
        <v>101</v>
      </c>
      <c r="I114" s="434">
        <v>105</v>
      </c>
      <c r="J114" s="426"/>
      <c r="K114" s="530">
        <f t="shared" si="6"/>
        <v>0</v>
      </c>
      <c r="L114" s="10"/>
      <c r="M114" s="5"/>
    </row>
    <row r="115" spans="1:13" ht="42.75">
      <c r="A115" s="5"/>
      <c r="B115" s="9"/>
      <c r="C115" s="420"/>
      <c r="D115" s="432" t="s">
        <v>259</v>
      </c>
      <c r="E115" s="422" t="s">
        <v>150</v>
      </c>
      <c r="F115" s="432"/>
      <c r="G115" s="423" t="s">
        <v>273</v>
      </c>
      <c r="H115" s="424" t="s">
        <v>101</v>
      </c>
      <c r="I115" s="434">
        <v>40</v>
      </c>
      <c r="J115" s="426"/>
      <c r="K115" s="530">
        <f t="shared" si="6"/>
        <v>0</v>
      </c>
      <c r="L115" s="10"/>
      <c r="M115" s="5"/>
    </row>
    <row r="116" spans="1:13">
      <c r="A116" s="5"/>
      <c r="B116" s="9"/>
      <c r="C116" s="420"/>
      <c r="D116" s="432" t="s">
        <v>260</v>
      </c>
      <c r="E116" s="422" t="s">
        <v>150</v>
      </c>
      <c r="F116" s="432"/>
      <c r="G116" s="423" t="s">
        <v>274</v>
      </c>
      <c r="H116" s="424" t="s">
        <v>101</v>
      </c>
      <c r="I116" s="434">
        <v>28</v>
      </c>
      <c r="J116" s="426"/>
      <c r="K116" s="530">
        <f t="shared" si="6"/>
        <v>0</v>
      </c>
      <c r="L116" s="10"/>
      <c r="M116" s="5"/>
    </row>
    <row r="117" spans="1:13">
      <c r="A117" s="5"/>
      <c r="B117" s="9"/>
      <c r="C117" s="420"/>
      <c r="D117" s="432" t="s">
        <v>261</v>
      </c>
      <c r="E117" s="422" t="s">
        <v>150</v>
      </c>
      <c r="F117" s="422"/>
      <c r="G117" s="423" t="s">
        <v>275</v>
      </c>
      <c r="H117" s="424" t="s">
        <v>101</v>
      </c>
      <c r="I117" s="434">
        <v>48</v>
      </c>
      <c r="J117" s="426"/>
      <c r="K117" s="530">
        <f t="shared" si="6"/>
        <v>0</v>
      </c>
      <c r="L117" s="10"/>
      <c r="M117" s="5"/>
    </row>
    <row r="118" spans="1:13">
      <c r="A118" s="5"/>
      <c r="B118" s="9"/>
      <c r="C118" s="420"/>
      <c r="D118" s="432" t="s">
        <v>262</v>
      </c>
      <c r="E118" s="422" t="s">
        <v>150</v>
      </c>
      <c r="F118" s="422"/>
      <c r="G118" s="423" t="s">
        <v>276</v>
      </c>
      <c r="H118" s="424" t="s">
        <v>101</v>
      </c>
      <c r="I118" s="434">
        <v>37</v>
      </c>
      <c r="J118" s="426"/>
      <c r="K118" s="530">
        <f t="shared" si="6"/>
        <v>0</v>
      </c>
      <c r="L118" s="10"/>
      <c r="M118" s="5"/>
    </row>
    <row r="119" spans="1:13">
      <c r="A119" s="5"/>
      <c r="B119" s="9"/>
      <c r="C119" s="393"/>
      <c r="D119" s="432" t="s">
        <v>263</v>
      </c>
      <c r="E119" s="422" t="s">
        <v>150</v>
      </c>
      <c r="F119" s="427"/>
      <c r="G119" s="428" t="s">
        <v>277</v>
      </c>
      <c r="H119" s="429" t="s">
        <v>101</v>
      </c>
      <c r="I119" s="435">
        <v>6</v>
      </c>
      <c r="J119" s="431"/>
      <c r="K119" s="530">
        <f t="shared" si="6"/>
        <v>0</v>
      </c>
      <c r="L119" s="10"/>
      <c r="M119" s="5"/>
    </row>
    <row r="120" spans="1:13">
      <c r="A120" s="5"/>
      <c r="B120" s="9"/>
      <c r="C120" s="393"/>
      <c r="D120" s="432" t="s">
        <v>264</v>
      </c>
      <c r="E120" s="422" t="s">
        <v>150</v>
      </c>
      <c r="F120" s="427"/>
      <c r="G120" s="428" t="s">
        <v>278</v>
      </c>
      <c r="H120" s="429" t="s">
        <v>101</v>
      </c>
      <c r="I120" s="435">
        <v>6</v>
      </c>
      <c r="J120" s="431"/>
      <c r="K120" s="530">
        <f t="shared" si="6"/>
        <v>0</v>
      </c>
      <c r="L120" s="10"/>
      <c r="M120" s="5"/>
    </row>
    <row r="121" spans="1:13" ht="17.25" thickBot="1">
      <c r="A121" s="5"/>
      <c r="B121" s="9"/>
      <c r="C121" s="368" t="s">
        <v>13</v>
      </c>
      <c r="D121" s="369"/>
      <c r="E121" s="369"/>
      <c r="F121" s="369"/>
      <c r="G121" s="369"/>
      <c r="H121" s="370"/>
      <c r="I121" s="436"/>
      <c r="J121" s="437"/>
      <c r="K121" s="438">
        <f>SUM(K107:K120)</f>
        <v>0</v>
      </c>
      <c r="L121" s="10"/>
      <c r="M121" s="5"/>
    </row>
    <row r="122" spans="1:13" ht="17.25" thickBot="1">
      <c r="A122" s="5"/>
      <c r="B122" s="9"/>
      <c r="C122" s="378"/>
      <c r="D122" s="379"/>
      <c r="E122" s="379"/>
      <c r="F122" s="379"/>
      <c r="G122" s="379"/>
      <c r="H122" s="379"/>
      <c r="I122" s="379"/>
      <c r="J122" s="379"/>
      <c r="K122" s="380"/>
      <c r="L122" s="10"/>
      <c r="M122" s="5"/>
    </row>
    <row r="123" spans="1:13">
      <c r="A123" s="5"/>
      <c r="B123" s="9"/>
      <c r="C123" s="439"/>
      <c r="D123" s="373" t="s">
        <v>279</v>
      </c>
      <c r="E123" s="375" t="s">
        <v>150</v>
      </c>
      <c r="F123" s="439"/>
      <c r="G123" s="443" t="s">
        <v>281</v>
      </c>
      <c r="H123" s="439"/>
      <c r="I123" s="440"/>
      <c r="J123" s="441"/>
      <c r="K123" s="442"/>
      <c r="L123" s="10"/>
      <c r="M123" s="5"/>
    </row>
    <row r="124" spans="1:13">
      <c r="A124" s="5"/>
      <c r="B124" s="9"/>
      <c r="C124" s="393"/>
      <c r="D124" s="364" t="s">
        <v>280</v>
      </c>
      <c r="E124" s="375" t="s">
        <v>150</v>
      </c>
      <c r="F124" s="393"/>
      <c r="G124" s="393" t="s">
        <v>282</v>
      </c>
      <c r="H124" s="393"/>
      <c r="I124" s="430"/>
      <c r="J124" s="431"/>
      <c r="K124" s="395"/>
      <c r="L124" s="10"/>
      <c r="M124" s="5"/>
    </row>
    <row r="125" spans="1:13" ht="71.25">
      <c r="A125" s="5"/>
      <c r="B125" s="9"/>
      <c r="C125" s="393"/>
      <c r="D125" s="364" t="s">
        <v>283</v>
      </c>
      <c r="E125" s="375" t="s">
        <v>150</v>
      </c>
      <c r="F125" s="393"/>
      <c r="G125" s="148" t="s">
        <v>284</v>
      </c>
      <c r="H125" s="147" t="s">
        <v>101</v>
      </c>
      <c r="I125" s="435">
        <v>82</v>
      </c>
      <c r="J125" s="431"/>
      <c r="K125" s="529">
        <f>J125*I125</f>
        <v>0</v>
      </c>
      <c r="L125" s="10"/>
      <c r="M125" s="5"/>
    </row>
    <row r="126" spans="1:13" ht="71.25">
      <c r="A126" s="5"/>
      <c r="B126" s="9"/>
      <c r="C126" s="393"/>
      <c r="D126" s="364" t="s">
        <v>304</v>
      </c>
      <c r="E126" s="375" t="s">
        <v>150</v>
      </c>
      <c r="F126" s="393"/>
      <c r="G126" s="148" t="s">
        <v>285</v>
      </c>
      <c r="H126" s="147" t="s">
        <v>101</v>
      </c>
      <c r="I126" s="435">
        <v>46</v>
      </c>
      <c r="J126" s="431"/>
      <c r="K126" s="529">
        <f t="shared" ref="K126:K144" si="7">J126*I126</f>
        <v>0</v>
      </c>
      <c r="L126" s="10"/>
      <c r="M126" s="5"/>
    </row>
    <row r="127" spans="1:13" ht="85.5">
      <c r="A127" s="5"/>
      <c r="B127" s="9"/>
      <c r="C127" s="393"/>
      <c r="D127" s="364" t="s">
        <v>305</v>
      </c>
      <c r="E127" s="375" t="s">
        <v>150</v>
      </c>
      <c r="F127" s="393"/>
      <c r="G127" s="148" t="s">
        <v>286</v>
      </c>
      <c r="H127" s="147" t="s">
        <v>101</v>
      </c>
      <c r="I127" s="435">
        <v>16</v>
      </c>
      <c r="J127" s="431"/>
      <c r="K127" s="529">
        <f t="shared" si="7"/>
        <v>0</v>
      </c>
      <c r="L127" s="10"/>
      <c r="M127" s="5"/>
    </row>
    <row r="128" spans="1:13" ht="99.75">
      <c r="A128" s="5"/>
      <c r="B128" s="9"/>
      <c r="C128" s="393"/>
      <c r="D128" s="364" t="s">
        <v>306</v>
      </c>
      <c r="E128" s="375" t="s">
        <v>150</v>
      </c>
      <c r="F128" s="393"/>
      <c r="G128" s="148" t="s">
        <v>287</v>
      </c>
      <c r="H128" s="147" t="s">
        <v>101</v>
      </c>
      <c r="I128" s="435">
        <v>66</v>
      </c>
      <c r="J128" s="431"/>
      <c r="K128" s="529">
        <f t="shared" si="7"/>
        <v>0</v>
      </c>
      <c r="L128" s="10"/>
      <c r="M128" s="5"/>
    </row>
    <row r="129" spans="1:13" ht="71.25">
      <c r="A129" s="5"/>
      <c r="B129" s="9"/>
      <c r="C129" s="393"/>
      <c r="D129" s="364" t="s">
        <v>307</v>
      </c>
      <c r="E129" s="375" t="s">
        <v>150</v>
      </c>
      <c r="F129" s="393"/>
      <c r="G129" s="148" t="s">
        <v>288</v>
      </c>
      <c r="H129" s="147" t="s">
        <v>101</v>
      </c>
      <c r="I129" s="435">
        <v>6</v>
      </c>
      <c r="J129" s="431"/>
      <c r="K129" s="529">
        <f t="shared" si="7"/>
        <v>0</v>
      </c>
      <c r="L129" s="10"/>
      <c r="M129" s="5"/>
    </row>
    <row r="130" spans="1:13" ht="71.25">
      <c r="A130" s="5"/>
      <c r="B130" s="9"/>
      <c r="C130" s="393"/>
      <c r="D130" s="364" t="s">
        <v>308</v>
      </c>
      <c r="E130" s="375" t="s">
        <v>150</v>
      </c>
      <c r="F130" s="393"/>
      <c r="G130" s="148" t="s">
        <v>289</v>
      </c>
      <c r="H130" s="147" t="s">
        <v>101</v>
      </c>
      <c r="I130" s="435">
        <v>8</v>
      </c>
      <c r="J130" s="431"/>
      <c r="K130" s="529">
        <f t="shared" si="7"/>
        <v>0</v>
      </c>
      <c r="L130" s="10"/>
      <c r="M130" s="5"/>
    </row>
    <row r="131" spans="1:13" ht="99.75">
      <c r="A131" s="5"/>
      <c r="B131" s="9"/>
      <c r="C131" s="393"/>
      <c r="D131" s="364" t="s">
        <v>309</v>
      </c>
      <c r="E131" s="375" t="s">
        <v>150</v>
      </c>
      <c r="F131" s="393"/>
      <c r="G131" s="148" t="s">
        <v>290</v>
      </c>
      <c r="H131" s="147" t="s">
        <v>101</v>
      </c>
      <c r="I131" s="435">
        <v>20</v>
      </c>
      <c r="J131" s="431"/>
      <c r="K131" s="529">
        <f t="shared" si="7"/>
        <v>0</v>
      </c>
      <c r="L131" s="10"/>
      <c r="M131" s="5"/>
    </row>
    <row r="132" spans="1:13" ht="99.75">
      <c r="A132" s="5"/>
      <c r="B132" s="9"/>
      <c r="C132" s="393"/>
      <c r="D132" s="364" t="s">
        <v>310</v>
      </c>
      <c r="E132" s="375" t="s">
        <v>150</v>
      </c>
      <c r="F132" s="393"/>
      <c r="G132" s="148" t="s">
        <v>291</v>
      </c>
      <c r="H132" s="147" t="s">
        <v>101</v>
      </c>
      <c r="I132" s="435">
        <v>22</v>
      </c>
      <c r="J132" s="431"/>
      <c r="K132" s="529">
        <f t="shared" si="7"/>
        <v>0</v>
      </c>
      <c r="L132" s="10"/>
      <c r="M132" s="5"/>
    </row>
    <row r="133" spans="1:13" ht="99.75">
      <c r="A133" s="5"/>
      <c r="B133" s="9"/>
      <c r="C133" s="393"/>
      <c r="D133" s="364" t="s">
        <v>311</v>
      </c>
      <c r="E133" s="375" t="s">
        <v>150</v>
      </c>
      <c r="F133" s="393"/>
      <c r="G133" s="148" t="s">
        <v>292</v>
      </c>
      <c r="H133" s="147" t="s">
        <v>101</v>
      </c>
      <c r="I133" s="435">
        <v>34</v>
      </c>
      <c r="J133" s="431"/>
      <c r="K133" s="529">
        <f t="shared" si="7"/>
        <v>0</v>
      </c>
      <c r="L133" s="10"/>
      <c r="M133" s="5"/>
    </row>
    <row r="134" spans="1:13" ht="99.75">
      <c r="A134" s="5"/>
      <c r="B134" s="9"/>
      <c r="C134" s="393"/>
      <c r="D134" s="364" t="s">
        <v>312</v>
      </c>
      <c r="E134" s="375" t="s">
        <v>150</v>
      </c>
      <c r="F134" s="393"/>
      <c r="G134" s="148" t="s">
        <v>293</v>
      </c>
      <c r="H134" s="147" t="s">
        <v>101</v>
      </c>
      <c r="I134" s="435">
        <v>12</v>
      </c>
      <c r="J134" s="431"/>
      <c r="K134" s="529">
        <f t="shared" si="7"/>
        <v>0</v>
      </c>
      <c r="L134" s="10"/>
      <c r="M134" s="5"/>
    </row>
    <row r="135" spans="1:13" ht="99.75">
      <c r="A135" s="5"/>
      <c r="B135" s="9"/>
      <c r="C135" s="393"/>
      <c r="D135" s="364" t="s">
        <v>313</v>
      </c>
      <c r="E135" s="375" t="s">
        <v>150</v>
      </c>
      <c r="F135" s="393"/>
      <c r="G135" s="148" t="s">
        <v>294</v>
      </c>
      <c r="H135" s="147" t="s">
        <v>101</v>
      </c>
      <c r="I135" s="435">
        <v>16</v>
      </c>
      <c r="J135" s="431"/>
      <c r="K135" s="529">
        <f t="shared" si="7"/>
        <v>0</v>
      </c>
      <c r="L135" s="10"/>
      <c r="M135" s="5"/>
    </row>
    <row r="136" spans="1:13" ht="42.75">
      <c r="A136" s="5"/>
      <c r="B136" s="9"/>
      <c r="C136" s="393"/>
      <c r="D136" s="364" t="s">
        <v>314</v>
      </c>
      <c r="E136" s="375" t="s">
        <v>150</v>
      </c>
      <c r="F136" s="393"/>
      <c r="G136" s="148" t="s">
        <v>295</v>
      </c>
      <c r="H136" s="147" t="s">
        <v>101</v>
      </c>
      <c r="I136" s="435">
        <v>56</v>
      </c>
      <c r="J136" s="431"/>
      <c r="K136" s="529">
        <f t="shared" si="7"/>
        <v>0</v>
      </c>
      <c r="L136" s="10"/>
      <c r="M136" s="5"/>
    </row>
    <row r="137" spans="1:13" ht="42.75">
      <c r="A137" s="5"/>
      <c r="B137" s="9"/>
      <c r="C137" s="393"/>
      <c r="D137" s="364" t="s">
        <v>315</v>
      </c>
      <c r="E137" s="375" t="s">
        <v>150</v>
      </c>
      <c r="F137" s="393"/>
      <c r="G137" s="148" t="s">
        <v>296</v>
      </c>
      <c r="H137" s="147" t="s">
        <v>101</v>
      </c>
      <c r="I137" s="435">
        <v>4</v>
      </c>
      <c r="J137" s="431"/>
      <c r="K137" s="529">
        <f t="shared" si="7"/>
        <v>0</v>
      </c>
      <c r="L137" s="10"/>
      <c r="M137" s="5"/>
    </row>
    <row r="138" spans="1:13" ht="57">
      <c r="A138" s="5"/>
      <c r="B138" s="9"/>
      <c r="C138" s="393"/>
      <c r="D138" s="364" t="s">
        <v>316</v>
      </c>
      <c r="E138" s="375" t="s">
        <v>150</v>
      </c>
      <c r="F138" s="393"/>
      <c r="G138" s="148" t="s">
        <v>297</v>
      </c>
      <c r="H138" s="147" t="s">
        <v>100</v>
      </c>
      <c r="I138" s="435">
        <v>80</v>
      </c>
      <c r="J138" s="431"/>
      <c r="K138" s="529">
        <f t="shared" si="7"/>
        <v>0</v>
      </c>
      <c r="L138" s="10"/>
      <c r="M138" s="5"/>
    </row>
    <row r="139" spans="1:13">
      <c r="A139" s="5"/>
      <c r="B139" s="9"/>
      <c r="C139" s="393"/>
      <c r="D139" s="364" t="s">
        <v>317</v>
      </c>
      <c r="E139" s="375" t="s">
        <v>150</v>
      </c>
      <c r="F139" s="393"/>
      <c r="G139" s="148" t="s">
        <v>298</v>
      </c>
      <c r="H139" s="147" t="s">
        <v>101</v>
      </c>
      <c r="I139" s="435">
        <v>60</v>
      </c>
      <c r="J139" s="431"/>
      <c r="K139" s="529">
        <f t="shared" si="7"/>
        <v>0</v>
      </c>
      <c r="L139" s="10"/>
      <c r="M139" s="5"/>
    </row>
    <row r="140" spans="1:13">
      <c r="A140" s="5"/>
      <c r="B140" s="9"/>
      <c r="C140" s="393"/>
      <c r="D140" s="364" t="s">
        <v>318</v>
      </c>
      <c r="E140" s="375" t="s">
        <v>150</v>
      </c>
      <c r="F140" s="393"/>
      <c r="G140" s="148" t="s">
        <v>299</v>
      </c>
      <c r="H140" s="147" t="s">
        <v>101</v>
      </c>
      <c r="I140" s="435">
        <v>2</v>
      </c>
      <c r="J140" s="431"/>
      <c r="K140" s="529">
        <f t="shared" si="7"/>
        <v>0</v>
      </c>
      <c r="L140" s="10"/>
      <c r="M140" s="5"/>
    </row>
    <row r="141" spans="1:13">
      <c r="A141" s="5"/>
      <c r="B141" s="9"/>
      <c r="C141" s="393"/>
      <c r="D141" s="364" t="s">
        <v>319</v>
      </c>
      <c r="E141" s="375" t="s">
        <v>150</v>
      </c>
      <c r="F141" s="393"/>
      <c r="G141" s="148" t="s">
        <v>300</v>
      </c>
      <c r="H141" s="147" t="s">
        <v>101</v>
      </c>
      <c r="I141" s="435">
        <v>2</v>
      </c>
      <c r="J141" s="431"/>
      <c r="K141" s="529">
        <f t="shared" si="7"/>
        <v>0</v>
      </c>
      <c r="L141" s="10"/>
      <c r="M141" s="5"/>
    </row>
    <row r="142" spans="1:13" ht="57">
      <c r="A142" s="5"/>
      <c r="B142" s="9"/>
      <c r="C142" s="393"/>
      <c r="D142" s="364" t="s">
        <v>320</v>
      </c>
      <c r="E142" s="375" t="s">
        <v>150</v>
      </c>
      <c r="F142" s="393"/>
      <c r="G142" s="148" t="s">
        <v>301</v>
      </c>
      <c r="H142" s="147" t="s">
        <v>101</v>
      </c>
      <c r="I142" s="435">
        <v>2</v>
      </c>
      <c r="J142" s="431"/>
      <c r="K142" s="529">
        <f t="shared" si="7"/>
        <v>0</v>
      </c>
      <c r="L142" s="10"/>
      <c r="M142" s="5"/>
    </row>
    <row r="143" spans="1:13" ht="28.5">
      <c r="A143" s="5"/>
      <c r="B143" s="9"/>
      <c r="C143" s="393"/>
      <c r="D143" s="364" t="s">
        <v>321</v>
      </c>
      <c r="E143" s="375" t="s">
        <v>150</v>
      </c>
      <c r="F143" s="393"/>
      <c r="G143" s="148" t="s">
        <v>302</v>
      </c>
      <c r="H143" s="147" t="s">
        <v>101</v>
      </c>
      <c r="I143" s="435">
        <v>30</v>
      </c>
      <c r="J143" s="431"/>
      <c r="K143" s="529">
        <f t="shared" si="7"/>
        <v>0</v>
      </c>
      <c r="L143" s="10"/>
      <c r="M143" s="5"/>
    </row>
    <row r="144" spans="1:13" ht="57">
      <c r="A144" s="5"/>
      <c r="B144" s="9"/>
      <c r="C144" s="393"/>
      <c r="D144" s="364" t="s">
        <v>322</v>
      </c>
      <c r="E144" s="375" t="s">
        <v>150</v>
      </c>
      <c r="F144" s="393"/>
      <c r="G144" s="148" t="s">
        <v>303</v>
      </c>
      <c r="H144" s="147" t="s">
        <v>100</v>
      </c>
      <c r="I144" s="435">
        <v>180</v>
      </c>
      <c r="J144" s="431"/>
      <c r="K144" s="529">
        <f t="shared" si="7"/>
        <v>0</v>
      </c>
      <c r="L144" s="10"/>
      <c r="M144" s="5"/>
    </row>
    <row r="145" spans="1:13" ht="17.25" thickBot="1">
      <c r="A145" s="5"/>
      <c r="B145" s="9"/>
      <c r="C145" s="368" t="s">
        <v>13</v>
      </c>
      <c r="D145" s="369"/>
      <c r="E145" s="369"/>
      <c r="F145" s="369"/>
      <c r="G145" s="369"/>
      <c r="H145" s="370"/>
      <c r="I145" s="436"/>
      <c r="J145" s="437"/>
      <c r="K145" s="438">
        <f>SUM(K125:K144)</f>
        <v>0</v>
      </c>
      <c r="L145" s="10"/>
      <c r="M145" s="5"/>
    </row>
    <row r="146" spans="1:13" ht="17.25" thickBot="1">
      <c r="A146" s="5"/>
      <c r="B146" s="9"/>
      <c r="C146" s="378"/>
      <c r="D146" s="379"/>
      <c r="E146" s="379"/>
      <c r="F146" s="379"/>
      <c r="G146" s="379"/>
      <c r="H146" s="379"/>
      <c r="I146" s="379"/>
      <c r="J146" s="379"/>
      <c r="K146" s="380"/>
      <c r="L146" s="10"/>
      <c r="M146" s="5"/>
    </row>
    <row r="147" spans="1:13">
      <c r="A147" s="5"/>
      <c r="B147" s="9"/>
      <c r="C147" s="439"/>
      <c r="D147" s="373" t="s">
        <v>323</v>
      </c>
      <c r="E147" s="375" t="s">
        <v>150</v>
      </c>
      <c r="F147" s="439"/>
      <c r="G147" s="443" t="s">
        <v>324</v>
      </c>
      <c r="H147" s="439"/>
      <c r="I147" s="440"/>
      <c r="J147" s="441"/>
      <c r="K147" s="442"/>
      <c r="L147" s="10"/>
      <c r="M147" s="5"/>
    </row>
    <row r="148" spans="1:13">
      <c r="A148" s="5"/>
      <c r="B148" s="9"/>
      <c r="C148" s="393"/>
      <c r="D148" s="364" t="s">
        <v>325</v>
      </c>
      <c r="E148" s="375" t="s">
        <v>150</v>
      </c>
      <c r="F148" s="393"/>
      <c r="G148" s="393" t="s">
        <v>337</v>
      </c>
      <c r="H148" s="147" t="s">
        <v>101</v>
      </c>
      <c r="I148" s="435">
        <v>26</v>
      </c>
      <c r="J148" s="431"/>
      <c r="K148" s="529">
        <f>J148*I148</f>
        <v>0</v>
      </c>
      <c r="L148" s="10"/>
      <c r="M148" s="5"/>
    </row>
    <row r="149" spans="1:13">
      <c r="A149" s="5"/>
      <c r="B149" s="9"/>
      <c r="C149" s="393"/>
      <c r="D149" s="364" t="s">
        <v>326</v>
      </c>
      <c r="E149" s="375" t="s">
        <v>150</v>
      </c>
      <c r="F149" s="393"/>
      <c r="G149" s="393" t="s">
        <v>338</v>
      </c>
      <c r="H149" s="147" t="s">
        <v>101</v>
      </c>
      <c r="I149" s="435">
        <v>26</v>
      </c>
      <c r="J149" s="431"/>
      <c r="K149" s="529">
        <f t="shared" ref="K149:K159" si="8">J149*I149</f>
        <v>0</v>
      </c>
      <c r="L149" s="10"/>
      <c r="M149" s="5"/>
    </row>
    <row r="150" spans="1:13">
      <c r="A150" s="5"/>
      <c r="B150" s="9"/>
      <c r="C150" s="393"/>
      <c r="D150" s="364" t="s">
        <v>327</v>
      </c>
      <c r="E150" s="375" t="s">
        <v>150</v>
      </c>
      <c r="F150" s="393"/>
      <c r="G150" s="393" t="s">
        <v>339</v>
      </c>
      <c r="H150" s="147" t="s">
        <v>101</v>
      </c>
      <c r="I150" s="435">
        <v>6</v>
      </c>
      <c r="J150" s="431"/>
      <c r="K150" s="529">
        <f t="shared" si="8"/>
        <v>0</v>
      </c>
      <c r="L150" s="10"/>
      <c r="M150" s="5"/>
    </row>
    <row r="151" spans="1:13">
      <c r="A151" s="5"/>
      <c r="B151" s="9"/>
      <c r="C151" s="393"/>
      <c r="D151" s="364" t="s">
        <v>328</v>
      </c>
      <c r="E151" s="375" t="s">
        <v>150</v>
      </c>
      <c r="F151" s="393"/>
      <c r="G151" s="393" t="s">
        <v>340</v>
      </c>
      <c r="H151" s="147" t="s">
        <v>101</v>
      </c>
      <c r="I151" s="435">
        <v>12</v>
      </c>
      <c r="J151" s="431"/>
      <c r="K151" s="529">
        <f t="shared" si="8"/>
        <v>0</v>
      </c>
      <c r="L151" s="10"/>
      <c r="M151" s="5"/>
    </row>
    <row r="152" spans="1:13">
      <c r="A152" s="5"/>
      <c r="B152" s="9"/>
      <c r="C152" s="393"/>
      <c r="D152" s="364" t="s">
        <v>329</v>
      </c>
      <c r="E152" s="375" t="s">
        <v>150</v>
      </c>
      <c r="F152" s="393"/>
      <c r="G152" s="393" t="s">
        <v>341</v>
      </c>
      <c r="H152" s="147" t="s">
        <v>101</v>
      </c>
      <c r="I152" s="435">
        <v>2</v>
      </c>
      <c r="J152" s="431"/>
      <c r="K152" s="529">
        <f t="shared" si="8"/>
        <v>0</v>
      </c>
      <c r="L152" s="10"/>
      <c r="M152" s="5"/>
    </row>
    <row r="153" spans="1:13">
      <c r="A153" s="5"/>
      <c r="B153" s="9"/>
      <c r="C153" s="393"/>
      <c r="D153" s="364" t="s">
        <v>330</v>
      </c>
      <c r="E153" s="375" t="s">
        <v>150</v>
      </c>
      <c r="F153" s="393"/>
      <c r="G153" s="393" t="s">
        <v>342</v>
      </c>
      <c r="H153" s="147" t="s">
        <v>101</v>
      </c>
      <c r="I153" s="435">
        <v>26</v>
      </c>
      <c r="J153" s="431"/>
      <c r="K153" s="529">
        <f t="shared" si="8"/>
        <v>0</v>
      </c>
      <c r="L153" s="10"/>
      <c r="M153" s="5"/>
    </row>
    <row r="154" spans="1:13">
      <c r="A154" s="5"/>
      <c r="B154" s="9"/>
      <c r="C154" s="393"/>
      <c r="D154" s="364" t="s">
        <v>331</v>
      </c>
      <c r="E154" s="375" t="s">
        <v>150</v>
      </c>
      <c r="F154" s="393"/>
      <c r="G154" s="393" t="s">
        <v>343</v>
      </c>
      <c r="H154" s="147" t="s">
        <v>100</v>
      </c>
      <c r="I154" s="435">
        <v>53</v>
      </c>
      <c r="J154" s="431"/>
      <c r="K154" s="529">
        <f t="shared" si="8"/>
        <v>0</v>
      </c>
      <c r="L154" s="10"/>
      <c r="M154" s="5"/>
    </row>
    <row r="155" spans="1:13">
      <c r="A155" s="5"/>
      <c r="B155" s="9"/>
      <c r="C155" s="393"/>
      <c r="D155" s="364" t="s">
        <v>332</v>
      </c>
      <c r="E155" s="375" t="s">
        <v>150</v>
      </c>
      <c r="F155" s="393"/>
      <c r="G155" s="393" t="s">
        <v>344</v>
      </c>
      <c r="H155" s="147" t="s">
        <v>100</v>
      </c>
      <c r="I155" s="435">
        <v>40</v>
      </c>
      <c r="J155" s="431"/>
      <c r="K155" s="529">
        <f t="shared" si="8"/>
        <v>0</v>
      </c>
      <c r="L155" s="10"/>
      <c r="M155" s="5"/>
    </row>
    <row r="156" spans="1:13">
      <c r="A156" s="5"/>
      <c r="B156" s="9"/>
      <c r="C156" s="393"/>
      <c r="D156" s="364" t="s">
        <v>333</v>
      </c>
      <c r="E156" s="375" t="s">
        <v>150</v>
      </c>
      <c r="F156" s="393"/>
      <c r="G156" s="393" t="s">
        <v>345</v>
      </c>
      <c r="H156" s="147" t="s">
        <v>100</v>
      </c>
      <c r="I156" s="435">
        <v>27</v>
      </c>
      <c r="J156" s="431"/>
      <c r="K156" s="529">
        <f t="shared" si="8"/>
        <v>0</v>
      </c>
      <c r="L156" s="10"/>
      <c r="M156" s="5"/>
    </row>
    <row r="157" spans="1:13">
      <c r="A157" s="5"/>
      <c r="B157" s="9"/>
      <c r="C157" s="393"/>
      <c r="D157" s="364" t="s">
        <v>334</v>
      </c>
      <c r="E157" s="375" t="s">
        <v>150</v>
      </c>
      <c r="F157" s="393"/>
      <c r="G157" s="393" t="s">
        <v>346</v>
      </c>
      <c r="H157" s="147" t="s">
        <v>100</v>
      </c>
      <c r="I157" s="435">
        <v>12</v>
      </c>
      <c r="J157" s="431"/>
      <c r="K157" s="529">
        <f t="shared" si="8"/>
        <v>0</v>
      </c>
      <c r="L157" s="10"/>
      <c r="M157" s="5"/>
    </row>
    <row r="158" spans="1:13">
      <c r="A158" s="5"/>
      <c r="B158" s="9"/>
      <c r="C158" s="393"/>
      <c r="D158" s="364" t="s">
        <v>335</v>
      </c>
      <c r="E158" s="375" t="s">
        <v>150</v>
      </c>
      <c r="F158" s="393"/>
      <c r="G158" s="393" t="s">
        <v>347</v>
      </c>
      <c r="H158" s="147" t="s">
        <v>100</v>
      </c>
      <c r="I158" s="435">
        <v>400</v>
      </c>
      <c r="J158" s="431"/>
      <c r="K158" s="529">
        <f t="shared" si="8"/>
        <v>0</v>
      </c>
      <c r="L158" s="10"/>
      <c r="M158" s="5"/>
    </row>
    <row r="159" spans="1:13">
      <c r="A159" s="5"/>
      <c r="B159" s="9"/>
      <c r="C159" s="393"/>
      <c r="D159" s="364" t="s">
        <v>336</v>
      </c>
      <c r="E159" s="375" t="s">
        <v>150</v>
      </c>
      <c r="F159" s="393"/>
      <c r="G159" s="393" t="s">
        <v>348</v>
      </c>
      <c r="H159" s="147" t="s">
        <v>101</v>
      </c>
      <c r="I159" s="435">
        <v>1</v>
      </c>
      <c r="J159" s="431"/>
      <c r="K159" s="529">
        <f t="shared" si="8"/>
        <v>0</v>
      </c>
      <c r="L159" s="10"/>
      <c r="M159" s="5"/>
    </row>
    <row r="160" spans="1:13" ht="17.25" thickBot="1">
      <c r="A160" s="5"/>
      <c r="B160" s="9"/>
      <c r="C160" s="368" t="s">
        <v>13</v>
      </c>
      <c r="D160" s="369"/>
      <c r="E160" s="369"/>
      <c r="F160" s="369"/>
      <c r="G160" s="369"/>
      <c r="H160" s="370"/>
      <c r="I160" s="436"/>
      <c r="J160" s="437"/>
      <c r="K160" s="438">
        <f>SUM(K148:K159)</f>
        <v>0</v>
      </c>
      <c r="L160" s="10"/>
      <c r="M160" s="5"/>
    </row>
    <row r="161" spans="1:13" ht="17.25" thickBot="1">
      <c r="A161" s="5"/>
      <c r="B161" s="9"/>
      <c r="C161" s="378"/>
      <c r="D161" s="379"/>
      <c r="E161" s="379"/>
      <c r="F161" s="379"/>
      <c r="G161" s="379"/>
      <c r="H161" s="379"/>
      <c r="I161" s="379"/>
      <c r="J161" s="379"/>
      <c r="K161" s="380"/>
      <c r="L161" s="10"/>
      <c r="M161" s="5"/>
    </row>
    <row r="162" spans="1:13">
      <c r="A162" s="5"/>
      <c r="B162" s="9"/>
      <c r="C162" s="439"/>
      <c r="D162" s="373" t="s">
        <v>349</v>
      </c>
      <c r="E162" s="375" t="s">
        <v>150</v>
      </c>
      <c r="F162" s="439"/>
      <c r="G162" s="443" t="s">
        <v>350</v>
      </c>
      <c r="H162" s="439"/>
      <c r="I162" s="440"/>
      <c r="J162" s="441"/>
      <c r="K162" s="442"/>
      <c r="L162" s="10"/>
      <c r="M162" s="5"/>
    </row>
    <row r="163" spans="1:13" ht="42.75">
      <c r="A163" s="5"/>
      <c r="B163" s="9"/>
      <c r="C163" s="393"/>
      <c r="D163" s="364" t="s">
        <v>351</v>
      </c>
      <c r="E163" s="375" t="s">
        <v>150</v>
      </c>
      <c r="F163" s="393"/>
      <c r="G163" s="148" t="s">
        <v>354</v>
      </c>
      <c r="H163" s="147" t="s">
        <v>101</v>
      </c>
      <c r="I163" s="435">
        <v>5</v>
      </c>
      <c r="J163" s="431"/>
      <c r="K163" s="529">
        <f>J163*I163</f>
        <v>0</v>
      </c>
      <c r="L163" s="10"/>
      <c r="M163" s="5"/>
    </row>
    <row r="164" spans="1:13" ht="128.25">
      <c r="A164" s="5"/>
      <c r="B164" s="9"/>
      <c r="C164" s="393"/>
      <c r="D164" s="364" t="s">
        <v>352</v>
      </c>
      <c r="E164" s="375" t="s">
        <v>150</v>
      </c>
      <c r="F164" s="393"/>
      <c r="G164" s="148" t="s">
        <v>355</v>
      </c>
      <c r="H164" s="147" t="s">
        <v>101</v>
      </c>
      <c r="I164" s="435">
        <v>1</v>
      </c>
      <c r="J164" s="431"/>
      <c r="K164" s="529">
        <f t="shared" ref="K164:K165" si="9">J164*I164</f>
        <v>0</v>
      </c>
      <c r="L164" s="10"/>
      <c r="M164" s="5"/>
    </row>
    <row r="165" spans="1:13" ht="28.5">
      <c r="A165" s="5"/>
      <c r="B165" s="9"/>
      <c r="C165" s="393"/>
      <c r="D165" s="364" t="s">
        <v>353</v>
      </c>
      <c r="E165" s="375" t="s">
        <v>150</v>
      </c>
      <c r="F165" s="393"/>
      <c r="G165" s="148" t="s">
        <v>356</v>
      </c>
      <c r="H165" s="147" t="s">
        <v>101</v>
      </c>
      <c r="I165" s="435">
        <v>1</v>
      </c>
      <c r="J165" s="431"/>
      <c r="K165" s="529">
        <f t="shared" si="9"/>
        <v>0</v>
      </c>
      <c r="L165" s="10"/>
      <c r="M165" s="5"/>
    </row>
    <row r="166" spans="1:13" ht="17.25" thickBot="1">
      <c r="A166" s="5"/>
      <c r="B166" s="9"/>
      <c r="C166" s="368" t="s">
        <v>13</v>
      </c>
      <c r="D166" s="369"/>
      <c r="E166" s="369"/>
      <c r="F166" s="369"/>
      <c r="G166" s="369"/>
      <c r="H166" s="370"/>
      <c r="I166" s="436"/>
      <c r="J166" s="437"/>
      <c r="K166" s="438">
        <f>SUM(K163:K165)</f>
        <v>0</v>
      </c>
      <c r="L166" s="10"/>
      <c r="M166" s="5"/>
    </row>
    <row r="167" spans="1:13" ht="17.25" thickBot="1">
      <c r="A167" s="5"/>
      <c r="B167" s="9"/>
      <c r="C167" s="378"/>
      <c r="D167" s="379"/>
      <c r="E167" s="379"/>
      <c r="F167" s="379"/>
      <c r="G167" s="379"/>
      <c r="H167" s="379"/>
      <c r="I167" s="379"/>
      <c r="J167" s="379"/>
      <c r="K167" s="380"/>
      <c r="L167" s="10"/>
      <c r="M167" s="5"/>
    </row>
    <row r="168" spans="1:13">
      <c r="A168" s="5"/>
      <c r="B168" s="9"/>
      <c r="C168" s="439"/>
      <c r="D168" s="373" t="s">
        <v>357</v>
      </c>
      <c r="E168" s="375" t="s">
        <v>150</v>
      </c>
      <c r="F168" s="439"/>
      <c r="G168" s="443" t="s">
        <v>366</v>
      </c>
      <c r="H168" s="439"/>
      <c r="I168" s="440"/>
      <c r="J168" s="441"/>
      <c r="K168" s="442"/>
      <c r="L168" s="10"/>
      <c r="M168" s="5"/>
    </row>
    <row r="169" spans="1:13" ht="85.5">
      <c r="A169" s="5"/>
      <c r="B169" s="9"/>
      <c r="C169" s="393"/>
      <c r="D169" s="364" t="s">
        <v>358</v>
      </c>
      <c r="E169" s="375" t="s">
        <v>150</v>
      </c>
      <c r="F169" s="393"/>
      <c r="G169" s="148" t="s">
        <v>648</v>
      </c>
      <c r="H169" s="147" t="s">
        <v>101</v>
      </c>
      <c r="I169" s="435">
        <v>1</v>
      </c>
      <c r="J169" s="431"/>
      <c r="K169" s="529">
        <f>J169*I169</f>
        <v>0</v>
      </c>
      <c r="L169" s="10"/>
      <c r="M169" s="5"/>
    </row>
    <row r="170" spans="1:13" ht="28.5">
      <c r="A170" s="5"/>
      <c r="B170" s="9"/>
      <c r="C170" s="393"/>
      <c r="D170" s="364" t="s">
        <v>359</v>
      </c>
      <c r="E170" s="375" t="s">
        <v>150</v>
      </c>
      <c r="F170" s="393"/>
      <c r="G170" s="148" t="s">
        <v>367</v>
      </c>
      <c r="H170" s="147" t="s">
        <v>101</v>
      </c>
      <c r="I170" s="435">
        <v>1</v>
      </c>
      <c r="J170" s="431"/>
      <c r="K170" s="529">
        <f t="shared" ref="K170:K176" si="10">J170*I170</f>
        <v>0</v>
      </c>
      <c r="L170" s="10"/>
      <c r="M170" s="5"/>
    </row>
    <row r="171" spans="1:13" ht="20.25" customHeight="1">
      <c r="A171" s="5"/>
      <c r="B171" s="9"/>
      <c r="C171" s="393"/>
      <c r="D171" s="364" t="s">
        <v>360</v>
      </c>
      <c r="E171" s="375" t="s">
        <v>150</v>
      </c>
      <c r="F171" s="393"/>
      <c r="G171" s="148" t="s">
        <v>368</v>
      </c>
      <c r="H171" s="147" t="s">
        <v>101</v>
      </c>
      <c r="I171" s="435">
        <v>1</v>
      </c>
      <c r="J171" s="431"/>
      <c r="K171" s="529">
        <f t="shared" si="10"/>
        <v>0</v>
      </c>
      <c r="L171" s="10"/>
      <c r="M171" s="5"/>
    </row>
    <row r="172" spans="1:13">
      <c r="A172" s="5"/>
      <c r="B172" s="9"/>
      <c r="C172" s="393"/>
      <c r="D172" s="364" t="s">
        <v>361</v>
      </c>
      <c r="E172" s="375" t="s">
        <v>150</v>
      </c>
      <c r="F172" s="393"/>
      <c r="G172" s="148" t="s">
        <v>369</v>
      </c>
      <c r="H172" s="147" t="s">
        <v>101</v>
      </c>
      <c r="I172" s="435">
        <v>16</v>
      </c>
      <c r="J172" s="431"/>
      <c r="K172" s="529">
        <f t="shared" si="10"/>
        <v>0</v>
      </c>
      <c r="L172" s="10"/>
      <c r="M172" s="5"/>
    </row>
    <row r="173" spans="1:13">
      <c r="A173" s="5"/>
      <c r="B173" s="9"/>
      <c r="C173" s="393"/>
      <c r="D173" s="364" t="s">
        <v>362</v>
      </c>
      <c r="E173" s="375" t="s">
        <v>150</v>
      </c>
      <c r="F173" s="393"/>
      <c r="G173" s="148" t="s">
        <v>370</v>
      </c>
      <c r="H173" s="147" t="s">
        <v>101</v>
      </c>
      <c r="I173" s="435">
        <v>2</v>
      </c>
      <c r="J173" s="431"/>
      <c r="K173" s="529">
        <f t="shared" si="10"/>
        <v>0</v>
      </c>
      <c r="L173" s="10"/>
      <c r="M173" s="5"/>
    </row>
    <row r="174" spans="1:13">
      <c r="A174" s="5"/>
      <c r="B174" s="9"/>
      <c r="C174" s="393"/>
      <c r="D174" s="364" t="s">
        <v>363</v>
      </c>
      <c r="E174" s="375" t="s">
        <v>150</v>
      </c>
      <c r="F174" s="393"/>
      <c r="G174" s="148" t="s">
        <v>371</v>
      </c>
      <c r="H174" s="147" t="s">
        <v>101</v>
      </c>
      <c r="I174" s="435">
        <v>16</v>
      </c>
      <c r="J174" s="431"/>
      <c r="K174" s="529">
        <f t="shared" si="10"/>
        <v>0</v>
      </c>
      <c r="L174" s="10"/>
      <c r="M174" s="5"/>
    </row>
    <row r="175" spans="1:13" ht="28.5">
      <c r="A175" s="5"/>
      <c r="B175" s="9"/>
      <c r="C175" s="393"/>
      <c r="D175" s="364" t="s">
        <v>364</v>
      </c>
      <c r="E175" s="375" t="s">
        <v>150</v>
      </c>
      <c r="F175" s="393"/>
      <c r="G175" s="148" t="s">
        <v>372</v>
      </c>
      <c r="H175" s="147" t="s">
        <v>101</v>
      </c>
      <c r="I175" s="435">
        <v>16</v>
      </c>
      <c r="J175" s="431"/>
      <c r="K175" s="529">
        <f t="shared" si="10"/>
        <v>0</v>
      </c>
      <c r="L175" s="10"/>
      <c r="M175" s="5"/>
    </row>
    <row r="176" spans="1:13" ht="28.5">
      <c r="A176" s="5"/>
      <c r="B176" s="9"/>
      <c r="C176" s="393"/>
      <c r="D176" s="364" t="s">
        <v>365</v>
      </c>
      <c r="E176" s="375" t="s">
        <v>150</v>
      </c>
      <c r="F176" s="393"/>
      <c r="G176" s="148" t="s">
        <v>373</v>
      </c>
      <c r="H176" s="147" t="s">
        <v>101</v>
      </c>
      <c r="I176" s="435">
        <v>1</v>
      </c>
      <c r="J176" s="431"/>
      <c r="K176" s="529">
        <f t="shared" si="10"/>
        <v>0</v>
      </c>
      <c r="L176" s="10"/>
      <c r="M176" s="5"/>
    </row>
    <row r="177" spans="1:13" ht="17.25" thickBot="1">
      <c r="A177" s="5"/>
      <c r="B177" s="9"/>
      <c r="C177" s="368" t="s">
        <v>13</v>
      </c>
      <c r="D177" s="369"/>
      <c r="E177" s="369"/>
      <c r="F177" s="369"/>
      <c r="G177" s="369"/>
      <c r="H177" s="370"/>
      <c r="I177" s="436"/>
      <c r="J177" s="437"/>
      <c r="K177" s="438">
        <f>SUM(K169:K176)</f>
        <v>0</v>
      </c>
      <c r="L177" s="10"/>
      <c r="M177" s="5"/>
    </row>
    <row r="178" spans="1:13" ht="17.25" thickBot="1">
      <c r="A178" s="5"/>
      <c r="B178" s="9"/>
      <c r="C178" s="378"/>
      <c r="D178" s="379"/>
      <c r="E178" s="379"/>
      <c r="F178" s="379"/>
      <c r="G178" s="379"/>
      <c r="H178" s="379"/>
      <c r="I178" s="379"/>
      <c r="J178" s="379"/>
      <c r="K178" s="380"/>
      <c r="L178" s="10"/>
      <c r="M178" s="5"/>
    </row>
    <row r="179" spans="1:13">
      <c r="A179" s="5"/>
      <c r="B179" s="9"/>
      <c r="C179" s="439"/>
      <c r="D179" s="373" t="s">
        <v>374</v>
      </c>
      <c r="E179" s="375" t="s">
        <v>150</v>
      </c>
      <c r="F179" s="439"/>
      <c r="G179" s="443" t="s">
        <v>375</v>
      </c>
      <c r="H179" s="439"/>
      <c r="I179" s="440"/>
      <c r="J179" s="441"/>
      <c r="K179" s="442"/>
      <c r="L179" s="10"/>
      <c r="M179" s="5"/>
    </row>
    <row r="180" spans="1:13" ht="42.75">
      <c r="A180" s="5"/>
      <c r="B180" s="9"/>
      <c r="C180" s="439"/>
      <c r="D180" s="373" t="s">
        <v>384</v>
      </c>
      <c r="E180" s="375" t="s">
        <v>150</v>
      </c>
      <c r="F180" s="439"/>
      <c r="G180" s="448" t="s">
        <v>376</v>
      </c>
      <c r="H180" s="375" t="s">
        <v>101</v>
      </c>
      <c r="I180" s="444">
        <v>1</v>
      </c>
      <c r="J180" s="441"/>
      <c r="K180" s="531">
        <f>J180*I180</f>
        <v>0</v>
      </c>
      <c r="L180" s="10"/>
      <c r="M180" s="5"/>
    </row>
    <row r="181" spans="1:13" ht="42.75">
      <c r="A181" s="5"/>
      <c r="B181" s="9"/>
      <c r="C181" s="439"/>
      <c r="D181" s="373" t="s">
        <v>385</v>
      </c>
      <c r="E181" s="375" t="s">
        <v>150</v>
      </c>
      <c r="F181" s="439"/>
      <c r="G181" s="448" t="s">
        <v>377</v>
      </c>
      <c r="H181" s="375" t="s">
        <v>101</v>
      </c>
      <c r="I181" s="444">
        <v>1</v>
      </c>
      <c r="J181" s="441"/>
      <c r="K181" s="531">
        <f t="shared" ref="K181:K187" si="11">J181*I181</f>
        <v>0</v>
      </c>
      <c r="L181" s="10"/>
      <c r="M181" s="5"/>
    </row>
    <row r="182" spans="1:13" ht="57">
      <c r="A182" s="5"/>
      <c r="B182" s="9"/>
      <c r="C182" s="439"/>
      <c r="D182" s="373" t="s">
        <v>386</v>
      </c>
      <c r="E182" s="375" t="s">
        <v>150</v>
      </c>
      <c r="F182" s="439"/>
      <c r="G182" s="448" t="s">
        <v>378</v>
      </c>
      <c r="H182" s="375" t="s">
        <v>101</v>
      </c>
      <c r="I182" s="444">
        <v>2</v>
      </c>
      <c r="J182" s="441"/>
      <c r="K182" s="531">
        <f t="shared" si="11"/>
        <v>0</v>
      </c>
      <c r="L182" s="10"/>
      <c r="M182" s="5"/>
    </row>
    <row r="183" spans="1:13" ht="42.75">
      <c r="A183" s="5"/>
      <c r="B183" s="9"/>
      <c r="C183" s="439"/>
      <c r="D183" s="373" t="s">
        <v>387</v>
      </c>
      <c r="E183" s="375" t="s">
        <v>150</v>
      </c>
      <c r="F183" s="439"/>
      <c r="G183" s="448" t="s">
        <v>379</v>
      </c>
      <c r="H183" s="375" t="s">
        <v>101</v>
      </c>
      <c r="I183" s="444">
        <v>22</v>
      </c>
      <c r="J183" s="441"/>
      <c r="K183" s="531">
        <f t="shared" si="11"/>
        <v>0</v>
      </c>
      <c r="L183" s="10"/>
      <c r="M183" s="5"/>
    </row>
    <row r="184" spans="1:13" ht="28.5">
      <c r="A184" s="5"/>
      <c r="B184" s="9"/>
      <c r="C184" s="439"/>
      <c r="D184" s="373" t="s">
        <v>388</v>
      </c>
      <c r="E184" s="375" t="s">
        <v>150</v>
      </c>
      <c r="F184" s="439"/>
      <c r="G184" s="448" t="s">
        <v>380</v>
      </c>
      <c r="H184" s="375" t="s">
        <v>101</v>
      </c>
      <c r="I184" s="444">
        <v>1</v>
      </c>
      <c r="J184" s="441"/>
      <c r="K184" s="531">
        <f t="shared" si="11"/>
        <v>0</v>
      </c>
      <c r="L184" s="10"/>
      <c r="M184" s="5"/>
    </row>
    <row r="185" spans="1:13" ht="42.75">
      <c r="A185" s="5"/>
      <c r="B185" s="9"/>
      <c r="C185" s="439"/>
      <c r="D185" s="373" t="s">
        <v>389</v>
      </c>
      <c r="E185" s="375" t="s">
        <v>150</v>
      </c>
      <c r="F185" s="439"/>
      <c r="G185" s="448" t="s">
        <v>381</v>
      </c>
      <c r="H185" s="375" t="s">
        <v>100</v>
      </c>
      <c r="I185" s="444">
        <v>100</v>
      </c>
      <c r="J185" s="441"/>
      <c r="K185" s="531">
        <f t="shared" si="11"/>
        <v>0</v>
      </c>
      <c r="L185" s="10"/>
      <c r="M185" s="5"/>
    </row>
    <row r="186" spans="1:13" ht="28.5">
      <c r="A186" s="5"/>
      <c r="B186" s="9"/>
      <c r="C186" s="439"/>
      <c r="D186" s="373" t="s">
        <v>390</v>
      </c>
      <c r="E186" s="375" t="s">
        <v>150</v>
      </c>
      <c r="F186" s="439"/>
      <c r="G186" s="448" t="s">
        <v>382</v>
      </c>
      <c r="H186" s="375" t="s">
        <v>100</v>
      </c>
      <c r="I186" s="444">
        <v>150</v>
      </c>
      <c r="J186" s="441"/>
      <c r="K186" s="531">
        <f t="shared" si="11"/>
        <v>0</v>
      </c>
      <c r="L186" s="10"/>
      <c r="M186" s="5"/>
    </row>
    <row r="187" spans="1:13" ht="28.5">
      <c r="A187" s="5"/>
      <c r="B187" s="9"/>
      <c r="C187" s="439"/>
      <c r="D187" s="373" t="s">
        <v>391</v>
      </c>
      <c r="E187" s="375" t="s">
        <v>150</v>
      </c>
      <c r="F187" s="439"/>
      <c r="G187" s="448" t="s">
        <v>383</v>
      </c>
      <c r="H187" s="375" t="s">
        <v>101</v>
      </c>
      <c r="I187" s="444">
        <v>1</v>
      </c>
      <c r="J187" s="441"/>
      <c r="K187" s="531">
        <f t="shared" si="11"/>
        <v>0</v>
      </c>
      <c r="L187" s="10"/>
      <c r="M187" s="5"/>
    </row>
    <row r="188" spans="1:13" ht="17.25" thickBot="1">
      <c r="A188" s="5"/>
      <c r="B188" s="9"/>
      <c r="C188" s="368" t="s">
        <v>13</v>
      </c>
      <c r="D188" s="369"/>
      <c r="E188" s="369"/>
      <c r="F188" s="369"/>
      <c r="G188" s="369"/>
      <c r="H188" s="370"/>
      <c r="I188" s="445"/>
      <c r="J188" s="446"/>
      <c r="K188" s="447">
        <f>SUM(K180:K187)</f>
        <v>0</v>
      </c>
      <c r="L188" s="10"/>
      <c r="M188" s="5"/>
    </row>
    <row r="189" spans="1:13" ht="17.25" thickBot="1">
      <c r="A189" s="5"/>
      <c r="B189" s="9"/>
      <c r="C189" s="378"/>
      <c r="D189" s="379"/>
      <c r="E189" s="379"/>
      <c r="F189" s="379"/>
      <c r="G189" s="379"/>
      <c r="H189" s="379"/>
      <c r="I189" s="379"/>
      <c r="J189" s="379"/>
      <c r="K189" s="380"/>
      <c r="L189" s="10"/>
      <c r="M189" s="5"/>
    </row>
    <row r="190" spans="1:13">
      <c r="A190" s="5"/>
      <c r="B190" s="9"/>
      <c r="C190" s="439"/>
      <c r="D190" s="373" t="s">
        <v>392</v>
      </c>
      <c r="E190" s="375" t="s">
        <v>150</v>
      </c>
      <c r="F190" s="439"/>
      <c r="G190" s="443" t="s">
        <v>393</v>
      </c>
      <c r="H190" s="439"/>
      <c r="I190" s="440"/>
      <c r="J190" s="441"/>
      <c r="K190" s="442"/>
      <c r="L190" s="10"/>
      <c r="M190" s="5"/>
    </row>
    <row r="191" spans="1:13">
      <c r="A191" s="5"/>
      <c r="B191" s="9"/>
      <c r="C191" s="439"/>
      <c r="D191" s="373" t="s">
        <v>394</v>
      </c>
      <c r="E191" s="375" t="s">
        <v>150</v>
      </c>
      <c r="F191" s="439"/>
      <c r="G191" s="443" t="s">
        <v>413</v>
      </c>
      <c r="H191" s="439"/>
      <c r="I191" s="440"/>
      <c r="J191" s="441"/>
      <c r="K191" s="442"/>
      <c r="L191" s="10"/>
      <c r="M191" s="5"/>
    </row>
    <row r="192" spans="1:13">
      <c r="A192" s="5"/>
      <c r="B192" s="9"/>
      <c r="C192" s="439"/>
      <c r="D192" s="373" t="s">
        <v>395</v>
      </c>
      <c r="E192" s="375" t="s">
        <v>150</v>
      </c>
      <c r="F192" s="439"/>
      <c r="G192" s="448" t="s">
        <v>414</v>
      </c>
      <c r="H192" s="375" t="s">
        <v>101</v>
      </c>
      <c r="I192" s="444">
        <v>1</v>
      </c>
      <c r="J192" s="441"/>
      <c r="K192" s="531">
        <f>J192*I192</f>
        <v>0</v>
      </c>
      <c r="L192" s="10"/>
      <c r="M192" s="5"/>
    </row>
    <row r="193" spans="1:13" ht="28.5">
      <c r="A193" s="5"/>
      <c r="B193" s="9"/>
      <c r="C193" s="439"/>
      <c r="D193" s="373" t="s">
        <v>396</v>
      </c>
      <c r="E193" s="375" t="s">
        <v>150</v>
      </c>
      <c r="F193" s="439"/>
      <c r="G193" s="448" t="s">
        <v>415</v>
      </c>
      <c r="H193" s="375" t="s">
        <v>101</v>
      </c>
      <c r="I193" s="444">
        <v>1</v>
      </c>
      <c r="J193" s="441"/>
      <c r="K193" s="531">
        <f t="shared" ref="K193:K210" si="12">J193*I193</f>
        <v>0</v>
      </c>
      <c r="L193" s="10"/>
      <c r="M193" s="5"/>
    </row>
    <row r="194" spans="1:13" ht="28.5">
      <c r="A194" s="5"/>
      <c r="B194" s="9"/>
      <c r="C194" s="439"/>
      <c r="D194" s="373" t="s">
        <v>433</v>
      </c>
      <c r="E194" s="375" t="s">
        <v>150</v>
      </c>
      <c r="F194" s="439"/>
      <c r="G194" s="448" t="s">
        <v>416</v>
      </c>
      <c r="H194" s="375" t="s">
        <v>101</v>
      </c>
      <c r="I194" s="444">
        <v>1</v>
      </c>
      <c r="J194" s="441"/>
      <c r="K194" s="531">
        <f t="shared" si="12"/>
        <v>0</v>
      </c>
      <c r="L194" s="10"/>
      <c r="M194" s="5"/>
    </row>
    <row r="195" spans="1:13">
      <c r="A195" s="5"/>
      <c r="B195" s="9"/>
      <c r="C195" s="439"/>
      <c r="D195" s="373" t="s">
        <v>397</v>
      </c>
      <c r="E195" s="375" t="s">
        <v>150</v>
      </c>
      <c r="F195" s="439"/>
      <c r="G195" s="448" t="s">
        <v>417</v>
      </c>
      <c r="H195" s="375" t="s">
        <v>101</v>
      </c>
      <c r="I195" s="444">
        <v>1</v>
      </c>
      <c r="J195" s="441"/>
      <c r="K195" s="531">
        <f t="shared" si="12"/>
        <v>0</v>
      </c>
      <c r="L195" s="10"/>
      <c r="M195" s="5"/>
    </row>
    <row r="196" spans="1:13" ht="28.5">
      <c r="A196" s="5"/>
      <c r="B196" s="9"/>
      <c r="C196" s="439"/>
      <c r="D196" s="373" t="s">
        <v>398</v>
      </c>
      <c r="E196" s="375" t="s">
        <v>150</v>
      </c>
      <c r="F196" s="439"/>
      <c r="G196" s="448" t="s">
        <v>418</v>
      </c>
      <c r="H196" s="375" t="s">
        <v>101</v>
      </c>
      <c r="I196" s="444">
        <v>16</v>
      </c>
      <c r="J196" s="441"/>
      <c r="K196" s="531">
        <f t="shared" si="12"/>
        <v>0</v>
      </c>
      <c r="L196" s="10"/>
      <c r="M196" s="5"/>
    </row>
    <row r="197" spans="1:13">
      <c r="A197" s="5"/>
      <c r="B197" s="9"/>
      <c r="C197" s="439"/>
      <c r="D197" s="373" t="s">
        <v>399</v>
      </c>
      <c r="E197" s="375" t="s">
        <v>150</v>
      </c>
      <c r="F197" s="439"/>
      <c r="G197" s="448" t="s">
        <v>419</v>
      </c>
      <c r="H197" s="375" t="s">
        <v>101</v>
      </c>
      <c r="I197" s="444">
        <v>24</v>
      </c>
      <c r="J197" s="441"/>
      <c r="K197" s="531">
        <f t="shared" si="12"/>
        <v>0</v>
      </c>
      <c r="L197" s="10"/>
      <c r="M197" s="5"/>
    </row>
    <row r="198" spans="1:13">
      <c r="A198" s="5"/>
      <c r="B198" s="9"/>
      <c r="C198" s="439"/>
      <c r="D198" s="373" t="s">
        <v>400</v>
      </c>
      <c r="E198" s="375" t="s">
        <v>150</v>
      </c>
      <c r="F198" s="439"/>
      <c r="G198" s="448" t="s">
        <v>420</v>
      </c>
      <c r="H198" s="375" t="s">
        <v>101</v>
      </c>
      <c r="I198" s="444">
        <v>4</v>
      </c>
      <c r="J198" s="441"/>
      <c r="K198" s="531">
        <f t="shared" si="12"/>
        <v>0</v>
      </c>
      <c r="L198" s="10"/>
      <c r="M198" s="5"/>
    </row>
    <row r="199" spans="1:13">
      <c r="A199" s="5"/>
      <c r="B199" s="9"/>
      <c r="C199" s="439"/>
      <c r="D199" s="373" t="s">
        <v>401</v>
      </c>
      <c r="E199" s="375" t="s">
        <v>150</v>
      </c>
      <c r="F199" s="439"/>
      <c r="G199" s="448" t="s">
        <v>421</v>
      </c>
      <c r="H199" s="375" t="s">
        <v>101</v>
      </c>
      <c r="I199" s="444">
        <v>32</v>
      </c>
      <c r="J199" s="441"/>
      <c r="K199" s="531">
        <f t="shared" si="12"/>
        <v>0</v>
      </c>
      <c r="L199" s="10"/>
      <c r="M199" s="5"/>
    </row>
    <row r="200" spans="1:13">
      <c r="A200" s="5"/>
      <c r="B200" s="9"/>
      <c r="C200" s="439"/>
      <c r="D200" s="373" t="s">
        <v>402</v>
      </c>
      <c r="E200" s="375" t="s">
        <v>150</v>
      </c>
      <c r="F200" s="439"/>
      <c r="G200" s="448" t="s">
        <v>422</v>
      </c>
      <c r="H200" s="375" t="s">
        <v>101</v>
      </c>
      <c r="I200" s="444">
        <v>4</v>
      </c>
      <c r="J200" s="441"/>
      <c r="K200" s="531">
        <f t="shared" si="12"/>
        <v>0</v>
      </c>
      <c r="L200" s="10"/>
      <c r="M200" s="5"/>
    </row>
    <row r="201" spans="1:13">
      <c r="A201" s="5"/>
      <c r="B201" s="9"/>
      <c r="C201" s="439"/>
      <c r="D201" s="373" t="s">
        <v>403</v>
      </c>
      <c r="E201" s="375" t="s">
        <v>150</v>
      </c>
      <c r="F201" s="439"/>
      <c r="G201" s="448" t="s">
        <v>423</v>
      </c>
      <c r="H201" s="375" t="s">
        <v>101</v>
      </c>
      <c r="I201" s="444">
        <v>3</v>
      </c>
      <c r="J201" s="441"/>
      <c r="K201" s="531">
        <f t="shared" si="12"/>
        <v>0</v>
      </c>
      <c r="L201" s="10"/>
      <c r="M201" s="5"/>
    </row>
    <row r="202" spans="1:13">
      <c r="A202" s="5"/>
      <c r="B202" s="9"/>
      <c r="C202" s="439"/>
      <c r="D202" s="373" t="s">
        <v>404</v>
      </c>
      <c r="E202" s="375" t="s">
        <v>150</v>
      </c>
      <c r="F202" s="439"/>
      <c r="G202" s="448" t="s">
        <v>424</v>
      </c>
      <c r="H202" s="375" t="s">
        <v>101</v>
      </c>
      <c r="I202" s="444">
        <v>2</v>
      </c>
      <c r="J202" s="441"/>
      <c r="K202" s="531">
        <f t="shared" si="12"/>
        <v>0</v>
      </c>
      <c r="L202" s="10"/>
      <c r="M202" s="5"/>
    </row>
    <row r="203" spans="1:13">
      <c r="A203" s="5"/>
      <c r="B203" s="9"/>
      <c r="C203" s="439"/>
      <c r="D203" s="373" t="s">
        <v>405</v>
      </c>
      <c r="E203" s="375" t="s">
        <v>150</v>
      </c>
      <c r="F203" s="439"/>
      <c r="G203" s="448" t="s">
        <v>425</v>
      </c>
      <c r="H203" s="375" t="s">
        <v>101</v>
      </c>
      <c r="I203" s="444">
        <v>1</v>
      </c>
      <c r="J203" s="441"/>
      <c r="K203" s="531">
        <f t="shared" si="12"/>
        <v>0</v>
      </c>
      <c r="L203" s="10"/>
      <c r="M203" s="5"/>
    </row>
    <row r="204" spans="1:13">
      <c r="A204" s="5"/>
      <c r="B204" s="9"/>
      <c r="C204" s="439"/>
      <c r="D204" s="373" t="s">
        <v>406</v>
      </c>
      <c r="E204" s="375" t="s">
        <v>150</v>
      </c>
      <c r="F204" s="439"/>
      <c r="G204" s="448" t="s">
        <v>426</v>
      </c>
      <c r="H204" s="375" t="s">
        <v>101</v>
      </c>
      <c r="I204" s="444">
        <v>5</v>
      </c>
      <c r="J204" s="441"/>
      <c r="K204" s="531">
        <f t="shared" si="12"/>
        <v>0</v>
      </c>
      <c r="L204" s="10"/>
      <c r="M204" s="5"/>
    </row>
    <row r="205" spans="1:13" ht="28.5">
      <c r="A205" s="5"/>
      <c r="B205" s="9"/>
      <c r="C205" s="439"/>
      <c r="D205" s="373" t="s">
        <v>407</v>
      </c>
      <c r="E205" s="375" t="s">
        <v>150</v>
      </c>
      <c r="F205" s="439"/>
      <c r="G205" s="448" t="s">
        <v>427</v>
      </c>
      <c r="H205" s="375" t="s">
        <v>99</v>
      </c>
      <c r="I205" s="444">
        <v>400</v>
      </c>
      <c r="J205" s="441"/>
      <c r="K205" s="531">
        <f t="shared" si="12"/>
        <v>0</v>
      </c>
      <c r="L205" s="10"/>
      <c r="M205" s="5"/>
    </row>
    <row r="206" spans="1:13">
      <c r="A206" s="5"/>
      <c r="B206" s="9"/>
      <c r="C206" s="439"/>
      <c r="D206" s="373" t="s">
        <v>408</v>
      </c>
      <c r="E206" s="375" t="s">
        <v>150</v>
      </c>
      <c r="F206" s="439"/>
      <c r="G206" s="448" t="s">
        <v>428</v>
      </c>
      <c r="H206" s="375" t="s">
        <v>99</v>
      </c>
      <c r="I206" s="444">
        <v>20</v>
      </c>
      <c r="J206" s="441"/>
      <c r="K206" s="531">
        <f t="shared" si="12"/>
        <v>0</v>
      </c>
      <c r="L206" s="10"/>
      <c r="M206" s="5"/>
    </row>
    <row r="207" spans="1:13">
      <c r="A207" s="5"/>
      <c r="B207" s="9"/>
      <c r="C207" s="439"/>
      <c r="D207" s="373" t="s">
        <v>409</v>
      </c>
      <c r="E207" s="375" t="s">
        <v>150</v>
      </c>
      <c r="F207" s="439"/>
      <c r="G207" s="448" t="s">
        <v>429</v>
      </c>
      <c r="H207" s="375" t="s">
        <v>100</v>
      </c>
      <c r="I207" s="444">
        <v>30</v>
      </c>
      <c r="J207" s="441"/>
      <c r="K207" s="531">
        <f t="shared" si="12"/>
        <v>0</v>
      </c>
      <c r="L207" s="10"/>
      <c r="M207" s="5"/>
    </row>
    <row r="208" spans="1:13">
      <c r="A208" s="5"/>
      <c r="B208" s="9"/>
      <c r="C208" s="439"/>
      <c r="D208" s="373" t="s">
        <v>410</v>
      </c>
      <c r="E208" s="375" t="s">
        <v>150</v>
      </c>
      <c r="F208" s="439"/>
      <c r="G208" s="448" t="s">
        <v>430</v>
      </c>
      <c r="H208" s="375" t="s">
        <v>100</v>
      </c>
      <c r="I208" s="444">
        <v>40</v>
      </c>
      <c r="J208" s="441"/>
      <c r="K208" s="531">
        <f t="shared" si="12"/>
        <v>0</v>
      </c>
      <c r="L208" s="10"/>
      <c r="M208" s="5"/>
    </row>
    <row r="209" spans="1:13" ht="28.5">
      <c r="A209" s="5"/>
      <c r="B209" s="9"/>
      <c r="C209" s="439"/>
      <c r="D209" s="373" t="s">
        <v>411</v>
      </c>
      <c r="E209" s="375" t="s">
        <v>150</v>
      </c>
      <c r="F209" s="439"/>
      <c r="G209" s="448" t="s">
        <v>431</v>
      </c>
      <c r="H209" s="375" t="s">
        <v>101</v>
      </c>
      <c r="I209" s="444">
        <v>8</v>
      </c>
      <c r="J209" s="441"/>
      <c r="K209" s="531">
        <f t="shared" si="12"/>
        <v>0</v>
      </c>
      <c r="L209" s="10"/>
      <c r="M209" s="5"/>
    </row>
    <row r="210" spans="1:13" ht="28.5">
      <c r="A210" s="5"/>
      <c r="B210" s="9"/>
      <c r="C210" s="439"/>
      <c r="D210" s="373" t="s">
        <v>412</v>
      </c>
      <c r="E210" s="375" t="s">
        <v>150</v>
      </c>
      <c r="F210" s="439"/>
      <c r="G210" s="448" t="s">
        <v>432</v>
      </c>
      <c r="H210" s="375" t="s">
        <v>101</v>
      </c>
      <c r="I210" s="444">
        <v>6</v>
      </c>
      <c r="J210" s="441"/>
      <c r="K210" s="531">
        <f t="shared" si="12"/>
        <v>0</v>
      </c>
      <c r="L210" s="10"/>
      <c r="M210" s="5"/>
    </row>
    <row r="211" spans="1:13" ht="17.25" thickBot="1">
      <c r="A211" s="5"/>
      <c r="B211" s="9"/>
      <c r="C211" s="368" t="s">
        <v>13</v>
      </c>
      <c r="D211" s="369"/>
      <c r="E211" s="369"/>
      <c r="F211" s="369"/>
      <c r="G211" s="369"/>
      <c r="H211" s="370"/>
      <c r="I211" s="445"/>
      <c r="J211" s="446"/>
      <c r="K211" s="447">
        <f>SUM(K192:K210)</f>
        <v>0</v>
      </c>
      <c r="L211" s="10"/>
      <c r="M211" s="5"/>
    </row>
    <row r="212" spans="1:13" ht="17.25" thickBot="1">
      <c r="A212" s="5"/>
      <c r="B212" s="9"/>
      <c r="C212" s="378"/>
      <c r="D212" s="379"/>
      <c r="E212" s="379"/>
      <c r="F212" s="379"/>
      <c r="G212" s="379"/>
      <c r="H212" s="379"/>
      <c r="I212" s="379"/>
      <c r="J212" s="379"/>
      <c r="K212" s="380"/>
      <c r="L212" s="10"/>
      <c r="M212" s="5"/>
    </row>
    <row r="213" spans="1:13">
      <c r="A213" s="5"/>
      <c r="B213" s="9"/>
      <c r="C213" s="439"/>
      <c r="D213" s="373" t="s">
        <v>434</v>
      </c>
      <c r="E213" s="375" t="s">
        <v>150</v>
      </c>
      <c r="F213" s="439"/>
      <c r="G213" s="443" t="s">
        <v>442</v>
      </c>
      <c r="H213" s="439"/>
      <c r="I213" s="440"/>
      <c r="J213" s="441"/>
      <c r="K213" s="442"/>
      <c r="L213" s="10"/>
      <c r="M213" s="5"/>
    </row>
    <row r="214" spans="1:13" ht="28.5">
      <c r="A214" s="5"/>
      <c r="B214" s="9"/>
      <c r="C214" s="439"/>
      <c r="D214" s="373" t="s">
        <v>435</v>
      </c>
      <c r="E214" s="375" t="s">
        <v>150</v>
      </c>
      <c r="F214" s="439"/>
      <c r="G214" s="448" t="s">
        <v>443</v>
      </c>
      <c r="H214" s="375" t="s">
        <v>101</v>
      </c>
      <c r="I214" s="444">
        <v>28</v>
      </c>
      <c r="J214" s="441"/>
      <c r="K214" s="531">
        <f>J214*I214</f>
        <v>0</v>
      </c>
      <c r="L214" s="10"/>
      <c r="M214" s="5"/>
    </row>
    <row r="215" spans="1:13" ht="28.5">
      <c r="A215" s="5"/>
      <c r="B215" s="9"/>
      <c r="C215" s="439"/>
      <c r="D215" s="373" t="s">
        <v>436</v>
      </c>
      <c r="E215" s="375" t="s">
        <v>150</v>
      </c>
      <c r="F215" s="439"/>
      <c r="G215" s="448" t="s">
        <v>444</v>
      </c>
      <c r="H215" s="375" t="s">
        <v>101</v>
      </c>
      <c r="I215" s="444">
        <v>1</v>
      </c>
      <c r="J215" s="441"/>
      <c r="K215" s="531">
        <f t="shared" ref="K215:K220" si="13">J215*I215</f>
        <v>0</v>
      </c>
      <c r="L215" s="10"/>
      <c r="M215" s="5"/>
    </row>
    <row r="216" spans="1:13">
      <c r="A216" s="5"/>
      <c r="B216" s="9"/>
      <c r="C216" s="439"/>
      <c r="D216" s="373" t="s">
        <v>437</v>
      </c>
      <c r="E216" s="375" t="s">
        <v>150</v>
      </c>
      <c r="F216" s="439"/>
      <c r="G216" s="448" t="s">
        <v>445</v>
      </c>
      <c r="H216" s="375" t="s">
        <v>101</v>
      </c>
      <c r="I216" s="444">
        <v>1</v>
      </c>
      <c r="J216" s="441"/>
      <c r="K216" s="531">
        <f t="shared" si="13"/>
        <v>0</v>
      </c>
      <c r="L216" s="10"/>
      <c r="M216" s="5"/>
    </row>
    <row r="217" spans="1:13" ht="28.5">
      <c r="A217" s="5"/>
      <c r="B217" s="9"/>
      <c r="C217" s="439"/>
      <c r="D217" s="373" t="s">
        <v>438</v>
      </c>
      <c r="E217" s="375" t="s">
        <v>150</v>
      </c>
      <c r="F217" s="439"/>
      <c r="G217" s="448" t="s">
        <v>446</v>
      </c>
      <c r="H217" s="375" t="s">
        <v>101</v>
      </c>
      <c r="I217" s="444">
        <v>21</v>
      </c>
      <c r="J217" s="441"/>
      <c r="K217" s="531">
        <f t="shared" si="13"/>
        <v>0</v>
      </c>
      <c r="L217" s="10"/>
      <c r="M217" s="5"/>
    </row>
    <row r="218" spans="1:13" ht="28.5">
      <c r="A218" s="5"/>
      <c r="B218" s="9"/>
      <c r="C218" s="439"/>
      <c r="D218" s="373" t="s">
        <v>439</v>
      </c>
      <c r="E218" s="375" t="s">
        <v>150</v>
      </c>
      <c r="F218" s="439"/>
      <c r="G218" s="448" t="s">
        <v>447</v>
      </c>
      <c r="H218" s="375" t="s">
        <v>101</v>
      </c>
      <c r="I218" s="444">
        <v>14</v>
      </c>
      <c r="J218" s="441"/>
      <c r="K218" s="531">
        <f t="shared" si="13"/>
        <v>0</v>
      </c>
      <c r="L218" s="10"/>
      <c r="M218" s="5"/>
    </row>
    <row r="219" spans="1:13" ht="28.5">
      <c r="A219" s="5"/>
      <c r="B219" s="9"/>
      <c r="C219" s="439"/>
      <c r="D219" s="373" t="s">
        <v>440</v>
      </c>
      <c r="E219" s="375" t="s">
        <v>150</v>
      </c>
      <c r="F219" s="439"/>
      <c r="G219" s="448" t="s">
        <v>448</v>
      </c>
      <c r="H219" s="375" t="s">
        <v>100</v>
      </c>
      <c r="I219" s="444">
        <v>226</v>
      </c>
      <c r="J219" s="441"/>
      <c r="K219" s="531">
        <f t="shared" si="13"/>
        <v>0</v>
      </c>
      <c r="L219" s="10"/>
      <c r="M219" s="5"/>
    </row>
    <row r="220" spans="1:13">
      <c r="A220" s="5"/>
      <c r="B220" s="9"/>
      <c r="C220" s="439"/>
      <c r="D220" s="373" t="s">
        <v>441</v>
      </c>
      <c r="E220" s="375" t="s">
        <v>150</v>
      </c>
      <c r="F220" s="439"/>
      <c r="G220" s="448" t="s">
        <v>449</v>
      </c>
      <c r="H220" s="375" t="s">
        <v>101</v>
      </c>
      <c r="I220" s="444">
        <v>51</v>
      </c>
      <c r="J220" s="441"/>
      <c r="K220" s="531">
        <f t="shared" si="13"/>
        <v>0</v>
      </c>
      <c r="L220" s="10"/>
      <c r="M220" s="5"/>
    </row>
    <row r="221" spans="1:13" ht="17.25" thickBot="1">
      <c r="A221" s="5"/>
      <c r="B221" s="9"/>
      <c r="C221" s="368" t="s">
        <v>13</v>
      </c>
      <c r="D221" s="369"/>
      <c r="E221" s="369"/>
      <c r="F221" s="369"/>
      <c r="G221" s="369"/>
      <c r="H221" s="370"/>
      <c r="I221" s="445"/>
      <c r="J221" s="446"/>
      <c r="K221" s="447">
        <f>SUM(K214:K220)</f>
        <v>0</v>
      </c>
      <c r="L221" s="10"/>
      <c r="M221" s="5"/>
    </row>
    <row r="222" spans="1:13">
      <c r="A222" s="5"/>
      <c r="B222" s="9"/>
      <c r="C222" s="451"/>
      <c r="D222" s="452"/>
      <c r="E222" s="452"/>
      <c r="F222" s="452"/>
      <c r="G222" s="452"/>
      <c r="H222" s="452"/>
      <c r="I222" s="452"/>
      <c r="J222" s="452"/>
      <c r="K222" s="453"/>
      <c r="L222" s="10"/>
      <c r="M222" s="5"/>
    </row>
    <row r="223" spans="1:13">
      <c r="A223" s="5"/>
      <c r="B223" s="9"/>
      <c r="C223" s="454"/>
      <c r="D223" s="362" t="s">
        <v>450</v>
      </c>
      <c r="E223" s="454" t="s">
        <v>150</v>
      </c>
      <c r="F223" s="454"/>
      <c r="G223" s="455" t="s">
        <v>453</v>
      </c>
      <c r="H223" s="454"/>
      <c r="I223" s="454"/>
      <c r="J223" s="454"/>
      <c r="K223" s="454"/>
      <c r="L223" s="10"/>
      <c r="M223" s="5"/>
    </row>
    <row r="224" spans="1:13">
      <c r="A224" s="5"/>
      <c r="B224" s="9"/>
      <c r="C224" s="454"/>
      <c r="D224" s="362" t="s">
        <v>451</v>
      </c>
      <c r="E224" s="454" t="s">
        <v>150</v>
      </c>
      <c r="F224" s="454"/>
      <c r="G224" s="449" t="s">
        <v>454</v>
      </c>
      <c r="H224" s="454" t="s">
        <v>100</v>
      </c>
      <c r="I224" s="454">
        <v>108</v>
      </c>
      <c r="J224" s="454"/>
      <c r="K224" s="532">
        <f>J224*I224</f>
        <v>0</v>
      </c>
      <c r="L224" s="10"/>
      <c r="M224" s="5"/>
    </row>
    <row r="225" spans="1:13">
      <c r="A225" s="5"/>
      <c r="B225" s="9"/>
      <c r="C225" s="454"/>
      <c r="D225" s="362" t="s">
        <v>452</v>
      </c>
      <c r="E225" s="454" t="s">
        <v>150</v>
      </c>
      <c r="F225" s="454"/>
      <c r="G225" s="449" t="s">
        <v>455</v>
      </c>
      <c r="H225" s="454" t="s">
        <v>99</v>
      </c>
      <c r="I225" s="454">
        <v>157.01</v>
      </c>
      <c r="J225" s="454"/>
      <c r="K225" s="532">
        <f>J225*I225</f>
        <v>0</v>
      </c>
      <c r="L225" s="10"/>
      <c r="M225" s="5"/>
    </row>
    <row r="226" spans="1:13" ht="17.25" thickBot="1">
      <c r="A226" s="5"/>
      <c r="B226" s="9"/>
      <c r="C226" s="368" t="s">
        <v>13</v>
      </c>
      <c r="D226" s="369"/>
      <c r="E226" s="369"/>
      <c r="F226" s="369"/>
      <c r="G226" s="369"/>
      <c r="H226" s="370"/>
      <c r="I226" s="456"/>
      <c r="J226" s="456"/>
      <c r="K226" s="539">
        <f>SUM(K224:K225)</f>
        <v>0</v>
      </c>
      <c r="L226" s="10"/>
      <c r="M226" s="5"/>
    </row>
    <row r="227" spans="1:13" ht="17.25" thickBot="1">
      <c r="A227" s="5"/>
      <c r="B227" s="9"/>
      <c r="C227" s="458"/>
      <c r="D227" s="459"/>
      <c r="E227" s="459"/>
      <c r="F227" s="459"/>
      <c r="G227" s="459"/>
      <c r="H227" s="459"/>
      <c r="I227" s="459"/>
      <c r="J227" s="459"/>
      <c r="K227" s="460"/>
      <c r="L227" s="10"/>
      <c r="M227" s="5"/>
    </row>
    <row r="228" spans="1:13">
      <c r="A228" s="5"/>
      <c r="B228" s="9"/>
      <c r="C228" s="439"/>
      <c r="D228" s="373" t="s">
        <v>456</v>
      </c>
      <c r="E228" s="375" t="s">
        <v>150</v>
      </c>
      <c r="F228" s="439"/>
      <c r="G228" s="443" t="s">
        <v>468</v>
      </c>
      <c r="H228" s="439"/>
      <c r="I228" s="457"/>
      <c r="J228" s="457"/>
      <c r="K228" s="457"/>
      <c r="L228" s="10"/>
      <c r="M228" s="5"/>
    </row>
    <row r="229" spans="1:13">
      <c r="A229" s="5"/>
      <c r="B229" s="9"/>
      <c r="C229" s="439"/>
      <c r="D229" s="373" t="s">
        <v>457</v>
      </c>
      <c r="E229" s="375" t="s">
        <v>150</v>
      </c>
      <c r="F229" s="439"/>
      <c r="G229" s="448" t="s">
        <v>469</v>
      </c>
      <c r="H229" s="375" t="s">
        <v>99</v>
      </c>
      <c r="I229" s="457">
        <v>316.97000000000003</v>
      </c>
      <c r="J229" s="457"/>
      <c r="K229" s="533">
        <f>J229*I229</f>
        <v>0</v>
      </c>
      <c r="L229" s="10"/>
      <c r="M229" s="5"/>
    </row>
    <row r="230" spans="1:13">
      <c r="A230" s="5"/>
      <c r="B230" s="9"/>
      <c r="C230" s="439"/>
      <c r="D230" s="373" t="s">
        <v>458</v>
      </c>
      <c r="E230" s="375" t="s">
        <v>150</v>
      </c>
      <c r="F230" s="439"/>
      <c r="G230" s="448" t="s">
        <v>470</v>
      </c>
      <c r="H230" s="375" t="s">
        <v>99</v>
      </c>
      <c r="I230" s="457">
        <v>8.33</v>
      </c>
      <c r="J230" s="457"/>
      <c r="K230" s="533">
        <f t="shared" ref="K230:K239" si="14">J230*I230</f>
        <v>0</v>
      </c>
      <c r="L230" s="10"/>
      <c r="M230" s="5"/>
    </row>
    <row r="231" spans="1:13" ht="85.5">
      <c r="A231" s="5"/>
      <c r="B231" s="9"/>
      <c r="C231" s="439"/>
      <c r="D231" s="373" t="s">
        <v>459</v>
      </c>
      <c r="E231" s="375" t="s">
        <v>150</v>
      </c>
      <c r="F231" s="439"/>
      <c r="G231" s="448" t="s">
        <v>471</v>
      </c>
      <c r="H231" s="375" t="s">
        <v>99</v>
      </c>
      <c r="I231" s="457">
        <v>277.89999999999998</v>
      </c>
      <c r="J231" s="457"/>
      <c r="K231" s="533">
        <f t="shared" si="14"/>
        <v>0</v>
      </c>
      <c r="L231" s="10"/>
      <c r="M231" s="5"/>
    </row>
    <row r="232" spans="1:13" ht="28.5">
      <c r="A232" s="5"/>
      <c r="B232" s="9"/>
      <c r="C232" s="439"/>
      <c r="D232" s="373" t="s">
        <v>460</v>
      </c>
      <c r="E232" s="375" t="s">
        <v>150</v>
      </c>
      <c r="F232" s="439"/>
      <c r="G232" s="448" t="s">
        <v>472</v>
      </c>
      <c r="H232" s="375" t="s">
        <v>99</v>
      </c>
      <c r="I232" s="457">
        <v>8.33</v>
      </c>
      <c r="J232" s="457"/>
      <c r="K232" s="533">
        <f t="shared" si="14"/>
        <v>0</v>
      </c>
      <c r="L232" s="10"/>
      <c r="M232" s="5"/>
    </row>
    <row r="233" spans="1:13" ht="28.5">
      <c r="A233" s="5"/>
      <c r="B233" s="9"/>
      <c r="C233" s="439"/>
      <c r="D233" s="373" t="s">
        <v>461</v>
      </c>
      <c r="E233" s="375" t="s">
        <v>150</v>
      </c>
      <c r="F233" s="439"/>
      <c r="G233" s="448" t="s">
        <v>473</v>
      </c>
      <c r="H233" s="375" t="s">
        <v>99</v>
      </c>
      <c r="I233" s="457">
        <v>39.82</v>
      </c>
      <c r="J233" s="457"/>
      <c r="K233" s="533">
        <f t="shared" si="14"/>
        <v>0</v>
      </c>
      <c r="L233" s="10"/>
      <c r="M233" s="5"/>
    </row>
    <row r="234" spans="1:13" ht="28.5">
      <c r="A234" s="5"/>
      <c r="B234" s="9"/>
      <c r="C234" s="439"/>
      <c r="D234" s="373" t="s">
        <v>462</v>
      </c>
      <c r="E234" s="375" t="s">
        <v>150</v>
      </c>
      <c r="F234" s="439"/>
      <c r="G234" s="448" t="s">
        <v>474</v>
      </c>
      <c r="H234" s="375" t="s">
        <v>100</v>
      </c>
      <c r="I234" s="457">
        <v>209.91</v>
      </c>
      <c r="J234" s="457"/>
      <c r="K234" s="533">
        <f t="shared" si="14"/>
        <v>0</v>
      </c>
      <c r="L234" s="10"/>
      <c r="M234" s="5"/>
    </row>
    <row r="235" spans="1:13" ht="28.5">
      <c r="A235" s="5"/>
      <c r="B235" s="9"/>
      <c r="C235" s="439"/>
      <c r="D235" s="373" t="s">
        <v>463</v>
      </c>
      <c r="E235" s="375" t="s">
        <v>150</v>
      </c>
      <c r="F235" s="439"/>
      <c r="G235" s="448" t="s">
        <v>475</v>
      </c>
      <c r="H235" s="375" t="s">
        <v>100</v>
      </c>
      <c r="I235" s="457">
        <v>16.72</v>
      </c>
      <c r="J235" s="457"/>
      <c r="K235" s="533">
        <f t="shared" si="14"/>
        <v>0</v>
      </c>
      <c r="L235" s="10"/>
      <c r="M235" s="5"/>
    </row>
    <row r="236" spans="1:13" ht="28.5">
      <c r="A236" s="5"/>
      <c r="B236" s="9"/>
      <c r="C236" s="439"/>
      <c r="D236" s="373" t="s">
        <v>464</v>
      </c>
      <c r="E236" s="375" t="s">
        <v>150</v>
      </c>
      <c r="F236" s="439"/>
      <c r="G236" s="448" t="s">
        <v>476</v>
      </c>
      <c r="H236" s="375" t="s">
        <v>99</v>
      </c>
      <c r="I236" s="457">
        <v>1.77</v>
      </c>
      <c r="J236" s="457"/>
      <c r="K236" s="533">
        <f t="shared" si="14"/>
        <v>0</v>
      </c>
      <c r="L236" s="10"/>
      <c r="M236" s="5"/>
    </row>
    <row r="237" spans="1:13" ht="28.5">
      <c r="A237" s="5"/>
      <c r="B237" s="9"/>
      <c r="C237" s="393"/>
      <c r="D237" s="373" t="s">
        <v>465</v>
      </c>
      <c r="E237" s="375" t="s">
        <v>150</v>
      </c>
      <c r="F237" s="393"/>
      <c r="G237" s="148" t="s">
        <v>476</v>
      </c>
      <c r="H237" s="147" t="s">
        <v>100</v>
      </c>
      <c r="I237" s="454">
        <v>3.27</v>
      </c>
      <c r="J237" s="454"/>
      <c r="K237" s="533">
        <f t="shared" si="14"/>
        <v>0</v>
      </c>
      <c r="L237" s="10"/>
      <c r="M237" s="5"/>
    </row>
    <row r="238" spans="1:13" ht="28.5">
      <c r="A238" s="5"/>
      <c r="B238" s="9"/>
      <c r="C238" s="393"/>
      <c r="D238" s="373" t="s">
        <v>466</v>
      </c>
      <c r="E238" s="375" t="s">
        <v>150</v>
      </c>
      <c r="F238" s="393"/>
      <c r="G238" s="148" t="s">
        <v>477</v>
      </c>
      <c r="H238" s="147" t="s">
        <v>99</v>
      </c>
      <c r="I238" s="454">
        <v>39.07</v>
      </c>
      <c r="J238" s="454"/>
      <c r="K238" s="533">
        <f t="shared" si="14"/>
        <v>0</v>
      </c>
      <c r="L238" s="10"/>
      <c r="M238" s="5"/>
    </row>
    <row r="239" spans="1:13" ht="28.5">
      <c r="A239" s="5"/>
      <c r="B239" s="9"/>
      <c r="C239" s="449"/>
      <c r="D239" s="373" t="s">
        <v>467</v>
      </c>
      <c r="E239" s="375" t="s">
        <v>150</v>
      </c>
      <c r="F239" s="449"/>
      <c r="G239" s="462" t="s">
        <v>478</v>
      </c>
      <c r="H239" s="454" t="s">
        <v>100</v>
      </c>
      <c r="I239" s="461">
        <v>103.92</v>
      </c>
      <c r="J239" s="450"/>
      <c r="K239" s="533">
        <f t="shared" si="14"/>
        <v>0</v>
      </c>
      <c r="L239" s="10"/>
      <c r="M239" s="5"/>
    </row>
    <row r="240" spans="1:13" ht="17.25" thickBot="1">
      <c r="A240" s="5"/>
      <c r="B240" s="9"/>
      <c r="C240" s="368" t="s">
        <v>13</v>
      </c>
      <c r="D240" s="369"/>
      <c r="E240" s="369"/>
      <c r="F240" s="369"/>
      <c r="G240" s="369"/>
      <c r="H240" s="370"/>
      <c r="I240" s="463"/>
      <c r="J240" s="464"/>
      <c r="K240" s="465">
        <f>SUM(K229:K239)</f>
        <v>0</v>
      </c>
      <c r="L240" s="10"/>
      <c r="M240" s="5"/>
    </row>
    <row r="241" spans="1:13">
      <c r="A241" s="5"/>
      <c r="B241" s="9"/>
      <c r="C241" s="451"/>
      <c r="D241" s="452"/>
      <c r="E241" s="452"/>
      <c r="F241" s="452"/>
      <c r="G241" s="452"/>
      <c r="H241" s="452"/>
      <c r="I241" s="452"/>
      <c r="J241" s="452"/>
      <c r="K241" s="453"/>
      <c r="L241" s="10"/>
      <c r="M241" s="5"/>
    </row>
    <row r="242" spans="1:13">
      <c r="A242" s="5"/>
      <c r="B242" s="9"/>
      <c r="C242" s="454"/>
      <c r="D242" s="362" t="s">
        <v>479</v>
      </c>
      <c r="E242" s="454" t="s">
        <v>150</v>
      </c>
      <c r="F242" s="454"/>
      <c r="G242" s="455" t="s">
        <v>487</v>
      </c>
      <c r="H242" s="454"/>
      <c r="I242" s="454"/>
      <c r="J242" s="454"/>
      <c r="K242" s="454"/>
      <c r="L242" s="10"/>
      <c r="M242" s="5"/>
    </row>
    <row r="243" spans="1:13">
      <c r="A243" s="5"/>
      <c r="B243" s="9"/>
      <c r="C243" s="454"/>
      <c r="D243" s="362" t="s">
        <v>480</v>
      </c>
      <c r="E243" s="454" t="s">
        <v>150</v>
      </c>
      <c r="F243" s="454"/>
      <c r="G243" s="449" t="s">
        <v>488</v>
      </c>
      <c r="H243" s="454" t="s">
        <v>99</v>
      </c>
      <c r="I243" s="454">
        <v>320</v>
      </c>
      <c r="J243" s="454"/>
      <c r="K243" s="532">
        <f>J243*I243</f>
        <v>0</v>
      </c>
      <c r="L243" s="10"/>
      <c r="M243" s="5"/>
    </row>
    <row r="244" spans="1:13">
      <c r="A244" s="5"/>
      <c r="B244" s="9"/>
      <c r="C244" s="454"/>
      <c r="D244" s="362" t="s">
        <v>481</v>
      </c>
      <c r="E244" s="454" t="s">
        <v>150</v>
      </c>
      <c r="F244" s="454"/>
      <c r="G244" s="449" t="s">
        <v>489</v>
      </c>
      <c r="H244" s="454" t="s">
        <v>99</v>
      </c>
      <c r="I244" s="454">
        <v>81.61</v>
      </c>
      <c r="J244" s="454"/>
      <c r="K244" s="532">
        <f t="shared" ref="K244:K249" si="15">J244*I244</f>
        <v>0</v>
      </c>
      <c r="L244" s="10"/>
      <c r="M244" s="5"/>
    </row>
    <row r="245" spans="1:13">
      <c r="A245" s="5"/>
      <c r="B245" s="9"/>
      <c r="C245" s="454"/>
      <c r="D245" s="362" t="s">
        <v>482</v>
      </c>
      <c r="E245" s="454" t="s">
        <v>150</v>
      </c>
      <c r="F245" s="454"/>
      <c r="G245" s="449" t="s">
        <v>490</v>
      </c>
      <c r="H245" s="454" t="s">
        <v>100</v>
      </c>
      <c r="I245" s="454">
        <v>30</v>
      </c>
      <c r="J245" s="454"/>
      <c r="K245" s="532">
        <f t="shared" si="15"/>
        <v>0</v>
      </c>
      <c r="L245" s="10"/>
      <c r="M245" s="5"/>
    </row>
    <row r="246" spans="1:13">
      <c r="A246" s="5"/>
      <c r="B246" s="9"/>
      <c r="C246" s="454"/>
      <c r="D246" s="362" t="s">
        <v>483</v>
      </c>
      <c r="E246" s="454" t="s">
        <v>150</v>
      </c>
      <c r="F246" s="454"/>
      <c r="G246" s="449" t="s">
        <v>491</v>
      </c>
      <c r="H246" s="454" t="s">
        <v>99</v>
      </c>
      <c r="I246" s="454">
        <v>350</v>
      </c>
      <c r="J246" s="454"/>
      <c r="K246" s="532">
        <f t="shared" si="15"/>
        <v>0</v>
      </c>
      <c r="L246" s="10"/>
      <c r="M246" s="5"/>
    </row>
    <row r="247" spans="1:13">
      <c r="A247" s="5"/>
      <c r="B247" s="9"/>
      <c r="C247" s="454"/>
      <c r="D247" s="362" t="s">
        <v>484</v>
      </c>
      <c r="E247" s="454" t="s">
        <v>150</v>
      </c>
      <c r="F247" s="454"/>
      <c r="G247" s="449" t="s">
        <v>492</v>
      </c>
      <c r="H247" s="454" t="s">
        <v>99</v>
      </c>
      <c r="I247" s="454">
        <v>8.34</v>
      </c>
      <c r="J247" s="454"/>
      <c r="K247" s="532">
        <f t="shared" si="15"/>
        <v>0</v>
      </c>
      <c r="L247" s="10"/>
      <c r="M247" s="5"/>
    </row>
    <row r="248" spans="1:13">
      <c r="A248" s="5"/>
      <c r="B248" s="9"/>
      <c r="C248" s="454"/>
      <c r="D248" s="362" t="s">
        <v>485</v>
      </c>
      <c r="E248" s="454" t="s">
        <v>150</v>
      </c>
      <c r="F248" s="454"/>
      <c r="G248" s="449" t="s">
        <v>493</v>
      </c>
      <c r="H248" s="454" t="s">
        <v>99</v>
      </c>
      <c r="I248" s="454">
        <v>145</v>
      </c>
      <c r="J248" s="454"/>
      <c r="K248" s="532">
        <f t="shared" si="15"/>
        <v>0</v>
      </c>
      <c r="L248" s="10"/>
      <c r="M248" s="5"/>
    </row>
    <row r="249" spans="1:13">
      <c r="A249" s="5"/>
      <c r="B249" s="9"/>
      <c r="C249" s="454"/>
      <c r="D249" s="362" t="s">
        <v>486</v>
      </c>
      <c r="E249" s="454" t="s">
        <v>150</v>
      </c>
      <c r="F249" s="454"/>
      <c r="G249" s="449" t="s">
        <v>494</v>
      </c>
      <c r="H249" s="454" t="s">
        <v>100</v>
      </c>
      <c r="I249" s="454">
        <v>24.06</v>
      </c>
      <c r="J249" s="454"/>
      <c r="K249" s="532">
        <f t="shared" si="15"/>
        <v>0</v>
      </c>
      <c r="L249" s="10"/>
      <c r="M249" s="5"/>
    </row>
    <row r="250" spans="1:13" ht="17.25" thickBot="1">
      <c r="A250" s="5"/>
      <c r="B250" s="9"/>
      <c r="C250" s="368" t="s">
        <v>13</v>
      </c>
      <c r="D250" s="369"/>
      <c r="E250" s="369"/>
      <c r="F250" s="369"/>
      <c r="G250" s="369"/>
      <c r="H250" s="370"/>
      <c r="I250" s="463"/>
      <c r="J250" s="464"/>
      <c r="K250" s="465">
        <f>SUM(K243:K249)</f>
        <v>0</v>
      </c>
      <c r="L250" s="10"/>
      <c r="M250" s="5"/>
    </row>
    <row r="251" spans="1:13">
      <c r="A251" s="5"/>
      <c r="B251" s="9"/>
      <c r="C251" s="451"/>
      <c r="D251" s="452"/>
      <c r="E251" s="452"/>
      <c r="F251" s="452"/>
      <c r="G251" s="452"/>
      <c r="H251" s="452"/>
      <c r="I251" s="452"/>
      <c r="J251" s="452"/>
      <c r="K251" s="453"/>
      <c r="L251" s="10"/>
      <c r="M251" s="5"/>
    </row>
    <row r="252" spans="1:13">
      <c r="A252" s="5"/>
      <c r="B252" s="9"/>
      <c r="C252" s="406"/>
      <c r="D252" s="404" t="s">
        <v>495</v>
      </c>
      <c r="E252" s="406" t="s">
        <v>150</v>
      </c>
      <c r="F252" s="406"/>
      <c r="G252" s="470" t="s">
        <v>506</v>
      </c>
      <c r="H252" s="406"/>
      <c r="I252" s="406"/>
      <c r="J252" s="406"/>
      <c r="K252" s="406"/>
      <c r="L252" s="10"/>
      <c r="M252" s="5"/>
    </row>
    <row r="253" spans="1:13" ht="42.75">
      <c r="A253" s="5"/>
      <c r="B253" s="9"/>
      <c r="C253" s="406"/>
      <c r="D253" s="404" t="s">
        <v>496</v>
      </c>
      <c r="E253" s="406" t="s">
        <v>150</v>
      </c>
      <c r="F253" s="406"/>
      <c r="G253" s="469" t="s">
        <v>507</v>
      </c>
      <c r="H253" s="406" t="s">
        <v>101</v>
      </c>
      <c r="I253" s="406">
        <v>2</v>
      </c>
      <c r="J253" s="406"/>
      <c r="K253" s="534">
        <f>J253*I253</f>
        <v>0</v>
      </c>
      <c r="L253" s="10"/>
      <c r="M253" s="5"/>
    </row>
    <row r="254" spans="1:13" ht="28.5">
      <c r="A254" s="5"/>
      <c r="B254" s="9"/>
      <c r="C254" s="406"/>
      <c r="D254" s="404" t="s">
        <v>497</v>
      </c>
      <c r="E254" s="406" t="s">
        <v>150</v>
      </c>
      <c r="F254" s="406"/>
      <c r="G254" s="469" t="s">
        <v>508</v>
      </c>
      <c r="H254" s="406" t="s">
        <v>101</v>
      </c>
      <c r="I254" s="406">
        <v>2</v>
      </c>
      <c r="J254" s="406"/>
      <c r="K254" s="534">
        <f t="shared" ref="K254:K262" si="16">J254*I254</f>
        <v>0</v>
      </c>
      <c r="L254" s="10"/>
      <c r="M254" s="5"/>
    </row>
    <row r="255" spans="1:13" ht="28.5">
      <c r="A255" s="5"/>
      <c r="B255" s="9"/>
      <c r="C255" s="406"/>
      <c r="D255" s="404" t="s">
        <v>498</v>
      </c>
      <c r="E255" s="406" t="s">
        <v>150</v>
      </c>
      <c r="F255" s="406"/>
      <c r="G255" s="469" t="s">
        <v>509</v>
      </c>
      <c r="H255" s="406" t="s">
        <v>101</v>
      </c>
      <c r="I255" s="406">
        <v>4</v>
      </c>
      <c r="J255" s="406"/>
      <c r="K255" s="534">
        <f t="shared" si="16"/>
        <v>0</v>
      </c>
      <c r="L255" s="10"/>
      <c r="M255" s="5"/>
    </row>
    <row r="256" spans="1:13">
      <c r="A256" s="5"/>
      <c r="B256" s="9"/>
      <c r="C256" s="406"/>
      <c r="D256" s="404" t="s">
        <v>499</v>
      </c>
      <c r="E256" s="406" t="s">
        <v>150</v>
      </c>
      <c r="F256" s="406"/>
      <c r="G256" s="469" t="s">
        <v>510</v>
      </c>
      <c r="H256" s="406" t="s">
        <v>101</v>
      </c>
      <c r="I256" s="406">
        <v>2</v>
      </c>
      <c r="J256" s="406"/>
      <c r="K256" s="534">
        <f t="shared" si="16"/>
        <v>0</v>
      </c>
      <c r="L256" s="10"/>
      <c r="M256" s="5"/>
    </row>
    <row r="257" spans="1:13">
      <c r="A257" s="5"/>
      <c r="B257" s="9"/>
      <c r="C257" s="406"/>
      <c r="D257" s="404" t="s">
        <v>500</v>
      </c>
      <c r="E257" s="406" t="s">
        <v>150</v>
      </c>
      <c r="F257" s="406"/>
      <c r="G257" s="469" t="s">
        <v>511</v>
      </c>
      <c r="H257" s="406" t="s">
        <v>101</v>
      </c>
      <c r="I257" s="406">
        <v>1</v>
      </c>
      <c r="J257" s="406"/>
      <c r="K257" s="534">
        <f t="shared" si="16"/>
        <v>0</v>
      </c>
      <c r="L257" s="10"/>
      <c r="M257" s="5"/>
    </row>
    <row r="258" spans="1:13" ht="28.5">
      <c r="A258" s="5"/>
      <c r="B258" s="9"/>
      <c r="C258" s="406"/>
      <c r="D258" s="404" t="s">
        <v>501</v>
      </c>
      <c r="E258" s="406" t="s">
        <v>150</v>
      </c>
      <c r="F258" s="406"/>
      <c r="G258" s="469" t="s">
        <v>512</v>
      </c>
      <c r="H258" s="406" t="s">
        <v>101</v>
      </c>
      <c r="I258" s="406">
        <v>1</v>
      </c>
      <c r="J258" s="406"/>
      <c r="K258" s="534">
        <f t="shared" si="16"/>
        <v>0</v>
      </c>
      <c r="L258" s="10"/>
      <c r="M258" s="5"/>
    </row>
    <row r="259" spans="1:13">
      <c r="A259" s="5"/>
      <c r="B259" s="9"/>
      <c r="C259" s="406"/>
      <c r="D259" s="404" t="s">
        <v>502</v>
      </c>
      <c r="E259" s="406" t="s">
        <v>150</v>
      </c>
      <c r="F259" s="406"/>
      <c r="G259" s="469" t="s">
        <v>513</v>
      </c>
      <c r="H259" s="406" t="s">
        <v>101</v>
      </c>
      <c r="I259" s="406">
        <v>1</v>
      </c>
      <c r="J259" s="406"/>
      <c r="K259" s="534">
        <f t="shared" si="16"/>
        <v>0</v>
      </c>
      <c r="L259" s="10"/>
      <c r="M259" s="5"/>
    </row>
    <row r="260" spans="1:13">
      <c r="A260" s="5"/>
      <c r="B260" s="9"/>
      <c r="C260" s="406"/>
      <c r="D260" s="404" t="s">
        <v>503</v>
      </c>
      <c r="E260" s="406" t="s">
        <v>150</v>
      </c>
      <c r="F260" s="406"/>
      <c r="G260" s="469" t="s">
        <v>514</v>
      </c>
      <c r="H260" s="406" t="s">
        <v>101</v>
      </c>
      <c r="I260" s="406">
        <v>6</v>
      </c>
      <c r="J260" s="406"/>
      <c r="K260" s="534">
        <f t="shared" si="16"/>
        <v>0</v>
      </c>
      <c r="L260" s="10"/>
      <c r="M260" s="5"/>
    </row>
    <row r="261" spans="1:13">
      <c r="A261" s="5"/>
      <c r="B261" s="9"/>
      <c r="C261" s="406"/>
      <c r="D261" s="404" t="s">
        <v>504</v>
      </c>
      <c r="E261" s="406" t="s">
        <v>150</v>
      </c>
      <c r="F261" s="406"/>
      <c r="G261" s="469" t="s">
        <v>515</v>
      </c>
      <c r="H261" s="406" t="s">
        <v>101</v>
      </c>
      <c r="I261" s="406">
        <v>3</v>
      </c>
      <c r="J261" s="406"/>
      <c r="K261" s="534">
        <f t="shared" si="16"/>
        <v>0</v>
      </c>
      <c r="L261" s="10"/>
      <c r="M261" s="5"/>
    </row>
    <row r="262" spans="1:13">
      <c r="A262" s="5"/>
      <c r="B262" s="9"/>
      <c r="C262" s="406"/>
      <c r="D262" s="404" t="s">
        <v>505</v>
      </c>
      <c r="E262" s="406" t="s">
        <v>150</v>
      </c>
      <c r="F262" s="406"/>
      <c r="G262" s="469" t="s">
        <v>516</v>
      </c>
      <c r="H262" s="406" t="s">
        <v>101</v>
      </c>
      <c r="I262" s="406">
        <v>1</v>
      </c>
      <c r="J262" s="406"/>
      <c r="K262" s="534">
        <f t="shared" si="16"/>
        <v>0</v>
      </c>
      <c r="L262" s="10"/>
      <c r="M262" s="5"/>
    </row>
    <row r="263" spans="1:13" ht="17.25" thickBot="1">
      <c r="A263" s="5"/>
      <c r="B263" s="9"/>
      <c r="C263" s="368" t="s">
        <v>13</v>
      </c>
      <c r="D263" s="369"/>
      <c r="E263" s="369"/>
      <c r="F263" s="369"/>
      <c r="G263" s="369"/>
      <c r="H263" s="370"/>
      <c r="I263" s="471"/>
      <c r="J263" s="471"/>
      <c r="K263" s="544">
        <f>SUM(K253:K262)</f>
        <v>0</v>
      </c>
      <c r="L263" s="10"/>
      <c r="M263" s="5"/>
    </row>
    <row r="264" spans="1:13" ht="17.25" thickBot="1">
      <c r="A264" s="5"/>
      <c r="B264" s="9"/>
      <c r="C264" s="378"/>
      <c r="D264" s="379"/>
      <c r="E264" s="379"/>
      <c r="F264" s="379"/>
      <c r="G264" s="379"/>
      <c r="H264" s="379"/>
      <c r="I264" s="379"/>
      <c r="J264" s="379"/>
      <c r="K264" s="380"/>
      <c r="L264" s="10"/>
      <c r="M264" s="5"/>
    </row>
    <row r="265" spans="1:13">
      <c r="A265" s="5"/>
      <c r="B265" s="9"/>
      <c r="C265" s="472"/>
      <c r="D265" s="491" t="s">
        <v>517</v>
      </c>
      <c r="E265" s="472" t="s">
        <v>150</v>
      </c>
      <c r="F265" s="472"/>
      <c r="G265" s="527" t="s">
        <v>536</v>
      </c>
      <c r="H265" s="473"/>
      <c r="I265" s="473"/>
      <c r="J265" s="472"/>
      <c r="K265" s="472"/>
      <c r="L265" s="10"/>
      <c r="M265" s="5"/>
    </row>
    <row r="266" spans="1:13" ht="85.5">
      <c r="A266" s="5"/>
      <c r="B266" s="9"/>
      <c r="C266" s="406"/>
      <c r="D266" s="404" t="s">
        <v>518</v>
      </c>
      <c r="E266" s="472" t="s">
        <v>150</v>
      </c>
      <c r="F266" s="406"/>
      <c r="G266" s="469" t="s">
        <v>537</v>
      </c>
      <c r="H266" s="468" t="s">
        <v>99</v>
      </c>
      <c r="I266" s="468">
        <v>33.659999999999997</v>
      </c>
      <c r="J266" s="406"/>
      <c r="K266" s="534">
        <f>J266*I266</f>
        <v>0</v>
      </c>
      <c r="L266" s="10"/>
      <c r="M266" s="5"/>
    </row>
    <row r="267" spans="1:13" ht="99.75">
      <c r="A267" s="5"/>
      <c r="B267" s="9"/>
      <c r="C267" s="406"/>
      <c r="D267" s="404" t="s">
        <v>519</v>
      </c>
      <c r="E267" s="472" t="s">
        <v>150</v>
      </c>
      <c r="F267" s="406"/>
      <c r="G267" s="469" t="s">
        <v>538</v>
      </c>
      <c r="H267" s="468" t="s">
        <v>99</v>
      </c>
      <c r="I267" s="468">
        <v>6.4</v>
      </c>
      <c r="J267" s="406"/>
      <c r="K267" s="534">
        <f t="shared" ref="K267:K284" si="17">J267*I267</f>
        <v>0</v>
      </c>
      <c r="L267" s="10"/>
      <c r="M267" s="5"/>
    </row>
    <row r="268" spans="1:13" ht="99.75">
      <c r="A268" s="5"/>
      <c r="B268" s="9"/>
      <c r="C268" s="406"/>
      <c r="D268" s="404" t="s">
        <v>520</v>
      </c>
      <c r="E268" s="472" t="s">
        <v>150</v>
      </c>
      <c r="F268" s="406"/>
      <c r="G268" s="469" t="s">
        <v>539</v>
      </c>
      <c r="H268" s="468" t="s">
        <v>99</v>
      </c>
      <c r="I268" s="468">
        <v>6.11</v>
      </c>
      <c r="J268" s="406"/>
      <c r="K268" s="534">
        <f t="shared" si="17"/>
        <v>0</v>
      </c>
      <c r="L268" s="10"/>
      <c r="M268" s="5"/>
    </row>
    <row r="269" spans="1:13" ht="28.5">
      <c r="A269" s="5"/>
      <c r="B269" s="9"/>
      <c r="C269" s="406"/>
      <c r="D269" s="404" t="s">
        <v>521</v>
      </c>
      <c r="E269" s="472" t="s">
        <v>150</v>
      </c>
      <c r="F269" s="406"/>
      <c r="G269" s="469" t="s">
        <v>540</v>
      </c>
      <c r="H269" s="468" t="s">
        <v>99</v>
      </c>
      <c r="I269" s="468">
        <v>0.9</v>
      </c>
      <c r="J269" s="406"/>
      <c r="K269" s="534">
        <f t="shared" si="17"/>
        <v>0</v>
      </c>
      <c r="L269" s="10"/>
      <c r="M269" s="5"/>
    </row>
    <row r="270" spans="1:13" ht="28.5">
      <c r="A270" s="5"/>
      <c r="B270" s="9"/>
      <c r="C270" s="406"/>
      <c r="D270" s="404" t="s">
        <v>522</v>
      </c>
      <c r="E270" s="472" t="s">
        <v>150</v>
      </c>
      <c r="F270" s="406"/>
      <c r="G270" s="469" t="s">
        <v>541</v>
      </c>
      <c r="H270" s="468" t="s">
        <v>101</v>
      </c>
      <c r="I270" s="468">
        <v>4</v>
      </c>
      <c r="J270" s="406"/>
      <c r="K270" s="534">
        <f t="shared" si="17"/>
        <v>0</v>
      </c>
      <c r="L270" s="10"/>
      <c r="M270" s="5"/>
    </row>
    <row r="271" spans="1:13" ht="28.5">
      <c r="A271" s="5"/>
      <c r="B271" s="9"/>
      <c r="C271" s="406"/>
      <c r="D271" s="404" t="s">
        <v>523</v>
      </c>
      <c r="E271" s="472" t="s">
        <v>150</v>
      </c>
      <c r="F271" s="406"/>
      <c r="G271" s="469" t="s">
        <v>542</v>
      </c>
      <c r="H271" s="468" t="s">
        <v>101</v>
      </c>
      <c r="I271" s="468">
        <v>2</v>
      </c>
      <c r="J271" s="406"/>
      <c r="K271" s="534">
        <f t="shared" si="17"/>
        <v>0</v>
      </c>
      <c r="L271" s="10"/>
      <c r="M271" s="5"/>
    </row>
    <row r="272" spans="1:13" ht="28.5">
      <c r="A272" s="5"/>
      <c r="B272" s="9"/>
      <c r="C272" s="406"/>
      <c r="D272" s="404" t="s">
        <v>524</v>
      </c>
      <c r="E272" s="472" t="s">
        <v>150</v>
      </c>
      <c r="F272" s="406"/>
      <c r="G272" s="469" t="s">
        <v>543</v>
      </c>
      <c r="H272" s="468" t="s">
        <v>101</v>
      </c>
      <c r="I272" s="468">
        <v>1</v>
      </c>
      <c r="J272" s="406"/>
      <c r="K272" s="534">
        <f t="shared" si="17"/>
        <v>0</v>
      </c>
      <c r="L272" s="10"/>
      <c r="M272" s="5"/>
    </row>
    <row r="273" spans="1:13" ht="28.5">
      <c r="A273" s="5"/>
      <c r="B273" s="9"/>
      <c r="C273" s="406"/>
      <c r="D273" s="404" t="s">
        <v>525</v>
      </c>
      <c r="E273" s="472" t="s">
        <v>150</v>
      </c>
      <c r="F273" s="406"/>
      <c r="G273" s="469" t="s">
        <v>544</v>
      </c>
      <c r="H273" s="468" t="s">
        <v>101</v>
      </c>
      <c r="I273" s="468">
        <v>1</v>
      </c>
      <c r="J273" s="406"/>
      <c r="K273" s="534">
        <f t="shared" si="17"/>
        <v>0</v>
      </c>
      <c r="L273" s="10"/>
      <c r="M273" s="5"/>
    </row>
    <row r="274" spans="1:13" ht="28.5">
      <c r="A274" s="5"/>
      <c r="B274" s="9"/>
      <c r="C274" s="406"/>
      <c r="D274" s="404" t="s">
        <v>526</v>
      </c>
      <c r="E274" s="472" t="s">
        <v>150</v>
      </c>
      <c r="F274" s="406"/>
      <c r="G274" s="469" t="s">
        <v>545</v>
      </c>
      <c r="H274" s="468" t="s">
        <v>101</v>
      </c>
      <c r="I274" s="468">
        <v>1</v>
      </c>
      <c r="J274" s="406"/>
      <c r="K274" s="534">
        <f t="shared" si="17"/>
        <v>0</v>
      </c>
      <c r="L274" s="10"/>
      <c r="M274" s="5"/>
    </row>
    <row r="275" spans="1:13" ht="28.5">
      <c r="A275" s="5"/>
      <c r="B275" s="9"/>
      <c r="C275" s="406"/>
      <c r="D275" s="404" t="s">
        <v>527</v>
      </c>
      <c r="E275" s="472" t="s">
        <v>150</v>
      </c>
      <c r="F275" s="406"/>
      <c r="G275" s="469" t="s">
        <v>546</v>
      </c>
      <c r="H275" s="468" t="s">
        <v>101</v>
      </c>
      <c r="I275" s="468">
        <v>1</v>
      </c>
      <c r="J275" s="406"/>
      <c r="K275" s="534">
        <f t="shared" si="17"/>
        <v>0</v>
      </c>
      <c r="L275" s="10"/>
      <c r="M275" s="5"/>
    </row>
    <row r="276" spans="1:13" ht="57">
      <c r="A276" s="5"/>
      <c r="B276" s="9"/>
      <c r="C276" s="406"/>
      <c r="D276" s="404" t="s">
        <v>528</v>
      </c>
      <c r="E276" s="472" t="s">
        <v>150</v>
      </c>
      <c r="F276" s="406"/>
      <c r="G276" s="469" t="s">
        <v>547</v>
      </c>
      <c r="H276" s="468" t="s">
        <v>101</v>
      </c>
      <c r="I276" s="468">
        <v>2</v>
      </c>
      <c r="J276" s="406"/>
      <c r="K276" s="534">
        <f t="shared" si="17"/>
        <v>0</v>
      </c>
      <c r="L276" s="10"/>
      <c r="M276" s="5"/>
    </row>
    <row r="277" spans="1:13">
      <c r="A277" s="5"/>
      <c r="B277" s="9"/>
      <c r="C277" s="406"/>
      <c r="D277" s="404" t="s">
        <v>529</v>
      </c>
      <c r="E277" s="472" t="s">
        <v>150</v>
      </c>
      <c r="F277" s="406"/>
      <c r="G277" s="469" t="s">
        <v>548</v>
      </c>
      <c r="H277" s="468" t="s">
        <v>101</v>
      </c>
      <c r="I277" s="468">
        <v>13</v>
      </c>
      <c r="J277" s="406"/>
      <c r="K277" s="534">
        <f t="shared" si="17"/>
        <v>0</v>
      </c>
      <c r="L277" s="10"/>
      <c r="M277" s="5"/>
    </row>
    <row r="278" spans="1:13">
      <c r="A278" s="5"/>
      <c r="B278" s="9"/>
      <c r="C278" s="406"/>
      <c r="D278" s="404" t="s">
        <v>530</v>
      </c>
      <c r="E278" s="472" t="s">
        <v>150</v>
      </c>
      <c r="F278" s="406"/>
      <c r="G278" s="469" t="s">
        <v>549</v>
      </c>
      <c r="H278" s="468" t="s">
        <v>101</v>
      </c>
      <c r="I278" s="468">
        <v>12</v>
      </c>
      <c r="J278" s="406"/>
      <c r="K278" s="534">
        <f t="shared" si="17"/>
        <v>0</v>
      </c>
      <c r="L278" s="10"/>
      <c r="M278" s="5"/>
    </row>
    <row r="279" spans="1:13" ht="28.5">
      <c r="A279" s="5"/>
      <c r="B279" s="9"/>
      <c r="C279" s="406"/>
      <c r="D279" s="404" t="s">
        <v>531</v>
      </c>
      <c r="E279" s="472" t="s">
        <v>150</v>
      </c>
      <c r="F279" s="406"/>
      <c r="G279" s="469" t="s">
        <v>550</v>
      </c>
      <c r="H279" s="468" t="s">
        <v>101</v>
      </c>
      <c r="I279" s="468">
        <v>12</v>
      </c>
      <c r="J279" s="406"/>
      <c r="K279" s="534">
        <f t="shared" si="17"/>
        <v>0</v>
      </c>
      <c r="L279" s="10"/>
      <c r="M279" s="5"/>
    </row>
    <row r="280" spans="1:13" ht="42.75">
      <c r="A280" s="5"/>
      <c r="B280" s="9"/>
      <c r="C280" s="406"/>
      <c r="D280" s="404" t="s">
        <v>532</v>
      </c>
      <c r="E280" s="472" t="s">
        <v>150</v>
      </c>
      <c r="F280" s="406"/>
      <c r="G280" s="469" t="s">
        <v>551</v>
      </c>
      <c r="H280" s="468" t="s">
        <v>99</v>
      </c>
      <c r="I280" s="468">
        <v>140</v>
      </c>
      <c r="J280" s="406"/>
      <c r="K280" s="534">
        <f t="shared" si="17"/>
        <v>0</v>
      </c>
      <c r="L280" s="10"/>
      <c r="M280" s="5"/>
    </row>
    <row r="281" spans="1:13" ht="28.5">
      <c r="A281" s="5"/>
      <c r="B281" s="9"/>
      <c r="C281" s="406"/>
      <c r="D281" s="404" t="s">
        <v>533</v>
      </c>
      <c r="E281" s="472" t="s">
        <v>150</v>
      </c>
      <c r="F281" s="406"/>
      <c r="G281" s="469" t="s">
        <v>552</v>
      </c>
      <c r="H281" s="468" t="s">
        <v>101</v>
      </c>
      <c r="I281" s="468">
        <v>2</v>
      </c>
      <c r="J281" s="406"/>
      <c r="K281" s="534">
        <f t="shared" si="17"/>
        <v>0</v>
      </c>
      <c r="L281" s="10"/>
      <c r="M281" s="5"/>
    </row>
    <row r="282" spans="1:13" ht="85.5">
      <c r="A282" s="5"/>
      <c r="B282" s="9"/>
      <c r="C282" s="406"/>
      <c r="D282" s="404" t="s">
        <v>534</v>
      </c>
      <c r="E282" s="472" t="s">
        <v>150</v>
      </c>
      <c r="F282" s="406"/>
      <c r="G282" s="469" t="s">
        <v>553</v>
      </c>
      <c r="H282" s="468" t="s">
        <v>101</v>
      </c>
      <c r="I282" s="468">
        <v>1</v>
      </c>
      <c r="J282" s="406"/>
      <c r="K282" s="534">
        <f t="shared" si="17"/>
        <v>0</v>
      </c>
      <c r="L282" s="10"/>
      <c r="M282" s="5"/>
    </row>
    <row r="283" spans="1:13" ht="85.5">
      <c r="A283" s="5"/>
      <c r="B283" s="9"/>
      <c r="C283" s="406"/>
      <c r="D283" s="404" t="s">
        <v>535</v>
      </c>
      <c r="E283" s="472" t="s">
        <v>150</v>
      </c>
      <c r="F283" s="406"/>
      <c r="G283" s="469" t="s">
        <v>554</v>
      </c>
      <c r="H283" s="468" t="s">
        <v>101</v>
      </c>
      <c r="I283" s="468">
        <v>1</v>
      </c>
      <c r="J283" s="406"/>
      <c r="K283" s="534">
        <f t="shared" si="17"/>
        <v>0</v>
      </c>
      <c r="L283" s="10"/>
      <c r="M283" s="5"/>
    </row>
    <row r="284" spans="1:13" ht="85.5">
      <c r="A284" s="5"/>
      <c r="B284" s="9"/>
      <c r="C284" s="406"/>
      <c r="D284" s="404" t="s">
        <v>556</v>
      </c>
      <c r="E284" s="472" t="s">
        <v>150</v>
      </c>
      <c r="F284" s="406"/>
      <c r="G284" s="469" t="s">
        <v>555</v>
      </c>
      <c r="H284" s="468" t="s">
        <v>101</v>
      </c>
      <c r="I284" s="468">
        <v>1</v>
      </c>
      <c r="J284" s="406"/>
      <c r="K284" s="534">
        <f t="shared" si="17"/>
        <v>0</v>
      </c>
      <c r="L284" s="10"/>
      <c r="M284" s="5"/>
    </row>
    <row r="285" spans="1:13" ht="17.25" thickBot="1">
      <c r="A285" s="5"/>
      <c r="B285" s="9"/>
      <c r="C285" s="368" t="s">
        <v>13</v>
      </c>
      <c r="D285" s="369"/>
      <c r="E285" s="369"/>
      <c r="F285" s="369"/>
      <c r="G285" s="369"/>
      <c r="H285" s="370"/>
      <c r="I285" s="471"/>
      <c r="J285" s="471"/>
      <c r="K285" s="544">
        <f>SUM(K266:K284)</f>
        <v>0</v>
      </c>
      <c r="L285" s="10"/>
      <c r="M285" s="5"/>
    </row>
    <row r="286" spans="1:13" ht="17.25" thickBot="1">
      <c r="A286" s="5"/>
      <c r="B286" s="9"/>
      <c r="C286" s="378"/>
      <c r="D286" s="379"/>
      <c r="E286" s="379"/>
      <c r="F286" s="379"/>
      <c r="G286" s="379"/>
      <c r="H286" s="379"/>
      <c r="I286" s="379"/>
      <c r="J286" s="379"/>
      <c r="K286" s="380"/>
      <c r="L286" s="10"/>
      <c r="M286" s="5"/>
    </row>
    <row r="287" spans="1:13">
      <c r="A287" s="5"/>
      <c r="B287" s="9"/>
      <c r="C287" s="472"/>
      <c r="D287" s="491" t="s">
        <v>557</v>
      </c>
      <c r="E287" s="472" t="s">
        <v>150</v>
      </c>
      <c r="F287" s="472"/>
      <c r="G287" s="490" t="s">
        <v>572</v>
      </c>
      <c r="H287" s="472"/>
      <c r="I287" s="472"/>
      <c r="J287" s="472"/>
      <c r="K287" s="472"/>
      <c r="L287" s="10"/>
      <c r="M287" s="5"/>
    </row>
    <row r="288" spans="1:13">
      <c r="A288" s="5"/>
      <c r="B288" s="9"/>
      <c r="C288" s="406"/>
      <c r="D288" s="404" t="s">
        <v>558</v>
      </c>
      <c r="E288" s="406" t="s">
        <v>150</v>
      </c>
      <c r="F288" s="406"/>
      <c r="G288" s="466" t="s">
        <v>565</v>
      </c>
      <c r="H288" s="406" t="s">
        <v>99</v>
      </c>
      <c r="I288" s="406">
        <v>306.72000000000003</v>
      </c>
      <c r="J288" s="406"/>
      <c r="K288" s="534">
        <f>J288*I288</f>
        <v>0</v>
      </c>
      <c r="L288" s="10"/>
      <c r="M288" s="5"/>
    </row>
    <row r="289" spans="1:13">
      <c r="A289" s="5"/>
      <c r="B289" s="9"/>
      <c r="C289" s="406"/>
      <c r="D289" s="404" t="s">
        <v>559</v>
      </c>
      <c r="E289" s="406" t="s">
        <v>150</v>
      </c>
      <c r="F289" s="406"/>
      <c r="G289" s="466" t="s">
        <v>566</v>
      </c>
      <c r="H289" s="406" t="s">
        <v>99</v>
      </c>
      <c r="I289" s="406">
        <v>314.02999999999997</v>
      </c>
      <c r="J289" s="406"/>
      <c r="K289" s="534">
        <f t="shared" ref="K289:K294" si="18">J289*I289</f>
        <v>0</v>
      </c>
      <c r="L289" s="10"/>
      <c r="M289" s="5"/>
    </row>
    <row r="290" spans="1:13">
      <c r="A290" s="5"/>
      <c r="B290" s="9"/>
      <c r="C290" s="406"/>
      <c r="D290" s="404" t="s">
        <v>560</v>
      </c>
      <c r="E290" s="406" t="s">
        <v>150</v>
      </c>
      <c r="F290" s="406"/>
      <c r="G290" s="466" t="s">
        <v>567</v>
      </c>
      <c r="H290" s="406" t="s">
        <v>100</v>
      </c>
      <c r="I290" s="406">
        <v>59.1</v>
      </c>
      <c r="J290" s="406"/>
      <c r="K290" s="534">
        <f t="shared" si="18"/>
        <v>0</v>
      </c>
      <c r="L290" s="10"/>
      <c r="M290" s="5"/>
    </row>
    <row r="291" spans="1:13">
      <c r="A291" s="5"/>
      <c r="B291" s="9"/>
      <c r="C291" s="406"/>
      <c r="D291" s="404" t="s">
        <v>561</v>
      </c>
      <c r="E291" s="406" t="s">
        <v>150</v>
      </c>
      <c r="F291" s="406"/>
      <c r="G291" s="466" t="s">
        <v>568</v>
      </c>
      <c r="H291" s="406" t="s">
        <v>100</v>
      </c>
      <c r="I291" s="406">
        <v>108</v>
      </c>
      <c r="J291" s="406"/>
      <c r="K291" s="534">
        <f t="shared" si="18"/>
        <v>0</v>
      </c>
      <c r="L291" s="10"/>
      <c r="M291" s="5"/>
    </row>
    <row r="292" spans="1:13">
      <c r="A292" s="5"/>
      <c r="B292" s="9"/>
      <c r="C292" s="406"/>
      <c r="D292" s="404" t="s">
        <v>562</v>
      </c>
      <c r="E292" s="406" t="s">
        <v>150</v>
      </c>
      <c r="F292" s="406"/>
      <c r="G292" s="466" t="s">
        <v>569</v>
      </c>
      <c r="H292" s="406" t="s">
        <v>99</v>
      </c>
      <c r="I292" s="406">
        <v>246.29</v>
      </c>
      <c r="J292" s="406"/>
      <c r="K292" s="534">
        <f t="shared" si="18"/>
        <v>0</v>
      </c>
      <c r="L292" s="10"/>
      <c r="M292" s="5"/>
    </row>
    <row r="293" spans="1:13">
      <c r="A293" s="5"/>
      <c r="B293" s="9"/>
      <c r="C293" s="406"/>
      <c r="D293" s="404" t="s">
        <v>563</v>
      </c>
      <c r="E293" s="406" t="s">
        <v>150</v>
      </c>
      <c r="F293" s="406"/>
      <c r="G293" s="466" t="s">
        <v>570</v>
      </c>
      <c r="H293" s="406" t="s">
        <v>99</v>
      </c>
      <c r="I293" s="406">
        <v>117.23</v>
      </c>
      <c r="J293" s="406"/>
      <c r="K293" s="534">
        <f t="shared" si="18"/>
        <v>0</v>
      </c>
      <c r="L293" s="10"/>
      <c r="M293" s="5"/>
    </row>
    <row r="294" spans="1:13">
      <c r="A294" s="5"/>
      <c r="B294" s="9"/>
      <c r="C294" s="406"/>
      <c r="D294" s="404" t="s">
        <v>564</v>
      </c>
      <c r="E294" s="406" t="s">
        <v>150</v>
      </c>
      <c r="F294" s="406"/>
      <c r="G294" s="466" t="s">
        <v>571</v>
      </c>
      <c r="H294" s="406" t="s">
        <v>100</v>
      </c>
      <c r="I294" s="406">
        <v>69.58</v>
      </c>
      <c r="J294" s="406"/>
      <c r="K294" s="534">
        <f t="shared" si="18"/>
        <v>0</v>
      </c>
      <c r="L294" s="10"/>
      <c r="M294" s="5"/>
    </row>
    <row r="295" spans="1:13" ht="17.25" thickBot="1">
      <c r="A295" s="5"/>
      <c r="B295" s="9"/>
      <c r="C295" s="368" t="s">
        <v>13</v>
      </c>
      <c r="D295" s="369"/>
      <c r="E295" s="369"/>
      <c r="F295" s="369"/>
      <c r="G295" s="369"/>
      <c r="H295" s="370"/>
      <c r="I295" s="471"/>
      <c r="J295" s="471"/>
      <c r="K295" s="544">
        <f>SUM(K288:K294)</f>
        <v>0</v>
      </c>
      <c r="L295" s="10"/>
      <c r="M295" s="5"/>
    </row>
    <row r="296" spans="1:13" ht="17.25" thickBot="1">
      <c r="A296" s="5"/>
      <c r="B296" s="9"/>
      <c r="C296" s="378"/>
      <c r="D296" s="379"/>
      <c r="E296" s="379"/>
      <c r="F296" s="379"/>
      <c r="G296" s="379"/>
      <c r="H296" s="379"/>
      <c r="I296" s="379"/>
      <c r="J296" s="379"/>
      <c r="K296" s="380"/>
      <c r="L296" s="10"/>
      <c r="M296" s="5"/>
    </row>
    <row r="297" spans="1:13">
      <c r="A297" s="5"/>
      <c r="B297" s="9"/>
      <c r="C297" s="472"/>
      <c r="D297" s="491" t="s">
        <v>573</v>
      </c>
      <c r="E297" s="472" t="s">
        <v>150</v>
      </c>
      <c r="F297" s="472"/>
      <c r="G297" s="490" t="s">
        <v>577</v>
      </c>
      <c r="H297" s="472"/>
      <c r="I297" s="472"/>
      <c r="J297" s="472"/>
      <c r="K297" s="472"/>
      <c r="L297" s="10"/>
      <c r="M297" s="5"/>
    </row>
    <row r="298" spans="1:13">
      <c r="A298" s="5"/>
      <c r="B298" s="9"/>
      <c r="C298" s="406"/>
      <c r="D298" s="404" t="s">
        <v>574</v>
      </c>
      <c r="E298" s="472" t="s">
        <v>150</v>
      </c>
      <c r="F298" s="406"/>
      <c r="G298" s="466" t="s">
        <v>578</v>
      </c>
      <c r="H298" s="406" t="s">
        <v>99</v>
      </c>
      <c r="I298" s="406">
        <v>286.23</v>
      </c>
      <c r="J298" s="406"/>
      <c r="K298" s="534">
        <f>J298*I298</f>
        <v>0</v>
      </c>
      <c r="L298" s="10"/>
      <c r="M298" s="5"/>
    </row>
    <row r="299" spans="1:13">
      <c r="A299" s="5"/>
      <c r="B299" s="9"/>
      <c r="C299" s="406"/>
      <c r="D299" s="404" t="s">
        <v>575</v>
      </c>
      <c r="E299" s="472" t="s">
        <v>150</v>
      </c>
      <c r="F299" s="406"/>
      <c r="G299" s="466" t="s">
        <v>579</v>
      </c>
      <c r="H299" s="406" t="s">
        <v>99</v>
      </c>
      <c r="I299" s="406">
        <v>286.23</v>
      </c>
      <c r="J299" s="406"/>
      <c r="K299" s="534">
        <f t="shared" ref="K299:K300" si="19">J299*I299</f>
        <v>0</v>
      </c>
      <c r="L299" s="10"/>
      <c r="M299" s="5"/>
    </row>
    <row r="300" spans="1:13">
      <c r="A300" s="5"/>
      <c r="B300" s="9"/>
      <c r="C300" s="406"/>
      <c r="D300" s="404" t="s">
        <v>576</v>
      </c>
      <c r="E300" s="472" t="s">
        <v>150</v>
      </c>
      <c r="F300" s="406"/>
      <c r="G300" s="466" t="s">
        <v>580</v>
      </c>
      <c r="H300" s="406" t="s">
        <v>99</v>
      </c>
      <c r="I300" s="406">
        <v>55.39</v>
      </c>
      <c r="J300" s="406"/>
      <c r="K300" s="534">
        <f t="shared" si="19"/>
        <v>0</v>
      </c>
      <c r="L300" s="10"/>
      <c r="M300" s="5"/>
    </row>
    <row r="301" spans="1:13" ht="17.25" thickBot="1">
      <c r="A301" s="5"/>
      <c r="B301" s="9"/>
      <c r="C301" s="368" t="s">
        <v>13</v>
      </c>
      <c r="D301" s="369"/>
      <c r="E301" s="369"/>
      <c r="F301" s="369"/>
      <c r="G301" s="369"/>
      <c r="H301" s="370"/>
      <c r="I301" s="471"/>
      <c r="J301" s="471"/>
      <c r="K301" s="544">
        <f>SUM(K298:K300)</f>
        <v>0</v>
      </c>
      <c r="L301" s="10"/>
      <c r="M301" s="5"/>
    </row>
    <row r="302" spans="1:13" ht="17.25" thickBot="1">
      <c r="A302" s="5"/>
      <c r="B302" s="9"/>
      <c r="C302" s="378"/>
      <c r="D302" s="379"/>
      <c r="E302" s="379"/>
      <c r="F302" s="379"/>
      <c r="G302" s="379"/>
      <c r="H302" s="379"/>
      <c r="I302" s="379"/>
      <c r="J302" s="379"/>
      <c r="K302" s="380"/>
      <c r="L302" s="10"/>
      <c r="M302" s="5"/>
    </row>
    <row r="303" spans="1:13">
      <c r="A303" s="5"/>
      <c r="B303" s="9"/>
      <c r="C303" s="466"/>
      <c r="D303" s="404" t="s">
        <v>581</v>
      </c>
      <c r="E303" s="406" t="s">
        <v>150</v>
      </c>
      <c r="F303" s="466"/>
      <c r="G303" s="481" t="s">
        <v>590</v>
      </c>
      <c r="H303" s="466"/>
      <c r="I303" s="425"/>
      <c r="J303" s="426"/>
      <c r="K303" s="467"/>
      <c r="L303" s="10"/>
      <c r="M303" s="5"/>
    </row>
    <row r="304" spans="1:13">
      <c r="A304" s="5"/>
      <c r="B304" s="9"/>
      <c r="C304" s="466"/>
      <c r="D304" s="404" t="s">
        <v>582</v>
      </c>
      <c r="E304" s="406" t="s">
        <v>150</v>
      </c>
      <c r="F304" s="466"/>
      <c r="G304" s="466" t="s">
        <v>591</v>
      </c>
      <c r="H304" s="406" t="s">
        <v>101</v>
      </c>
      <c r="I304" s="434">
        <v>1</v>
      </c>
      <c r="J304" s="426"/>
      <c r="K304" s="536">
        <f>J304*I304</f>
        <v>0</v>
      </c>
      <c r="L304" s="10"/>
      <c r="M304" s="5"/>
    </row>
    <row r="305" spans="1:13">
      <c r="A305" s="5"/>
      <c r="B305" s="9"/>
      <c r="C305" s="466"/>
      <c r="D305" s="404" t="s">
        <v>583</v>
      </c>
      <c r="E305" s="406" t="s">
        <v>150</v>
      </c>
      <c r="F305" s="466"/>
      <c r="G305" s="466" t="s">
        <v>592</v>
      </c>
      <c r="H305" s="406" t="s">
        <v>101</v>
      </c>
      <c r="I305" s="434">
        <v>1</v>
      </c>
      <c r="J305" s="426"/>
      <c r="K305" s="536">
        <f t="shared" ref="K305:K311" si="20">J305*I305</f>
        <v>0</v>
      </c>
      <c r="L305" s="10"/>
      <c r="M305" s="5"/>
    </row>
    <row r="306" spans="1:13">
      <c r="A306" s="5"/>
      <c r="B306" s="9"/>
      <c r="C306" s="466"/>
      <c r="D306" s="404" t="s">
        <v>584</v>
      </c>
      <c r="E306" s="406" t="s">
        <v>150</v>
      </c>
      <c r="F306" s="466"/>
      <c r="G306" s="466" t="s">
        <v>593</v>
      </c>
      <c r="H306" s="406" t="s">
        <v>101</v>
      </c>
      <c r="I306" s="434">
        <v>1</v>
      </c>
      <c r="J306" s="426"/>
      <c r="K306" s="536">
        <f t="shared" si="20"/>
        <v>0</v>
      </c>
      <c r="L306" s="10"/>
      <c r="M306" s="5"/>
    </row>
    <row r="307" spans="1:13">
      <c r="A307" s="5"/>
      <c r="B307" s="9"/>
      <c r="C307" s="466"/>
      <c r="D307" s="404" t="s">
        <v>585</v>
      </c>
      <c r="E307" s="406" t="s">
        <v>150</v>
      </c>
      <c r="F307" s="466"/>
      <c r="G307" s="466" t="s">
        <v>594</v>
      </c>
      <c r="H307" s="406" t="s">
        <v>101</v>
      </c>
      <c r="I307" s="434">
        <v>1</v>
      </c>
      <c r="J307" s="426"/>
      <c r="K307" s="536">
        <f t="shared" si="20"/>
        <v>0</v>
      </c>
      <c r="L307" s="10"/>
      <c r="M307" s="5"/>
    </row>
    <row r="308" spans="1:13">
      <c r="A308" s="5"/>
      <c r="B308" s="9"/>
      <c r="C308" s="466"/>
      <c r="D308" s="404" t="s">
        <v>586</v>
      </c>
      <c r="E308" s="406" t="s">
        <v>150</v>
      </c>
      <c r="F308" s="466"/>
      <c r="G308" s="466" t="s">
        <v>595</v>
      </c>
      <c r="H308" s="406" t="s">
        <v>101</v>
      </c>
      <c r="I308" s="434">
        <v>4</v>
      </c>
      <c r="J308" s="426"/>
      <c r="K308" s="536">
        <f t="shared" si="20"/>
        <v>0</v>
      </c>
      <c r="L308" s="10"/>
      <c r="M308" s="5"/>
    </row>
    <row r="309" spans="1:13">
      <c r="A309" s="5"/>
      <c r="B309" s="9"/>
      <c r="C309" s="466"/>
      <c r="D309" s="404" t="s">
        <v>587</v>
      </c>
      <c r="E309" s="406" t="s">
        <v>150</v>
      </c>
      <c r="F309" s="466"/>
      <c r="G309" s="466" t="s">
        <v>596</v>
      </c>
      <c r="H309" s="406" t="s">
        <v>101</v>
      </c>
      <c r="I309" s="434">
        <v>1</v>
      </c>
      <c r="J309" s="426"/>
      <c r="K309" s="536">
        <f t="shared" si="20"/>
        <v>0</v>
      </c>
      <c r="L309" s="10"/>
      <c r="M309" s="5"/>
    </row>
    <row r="310" spans="1:13">
      <c r="A310" s="5"/>
      <c r="B310" s="9"/>
      <c r="C310" s="466"/>
      <c r="D310" s="404" t="s">
        <v>588</v>
      </c>
      <c r="E310" s="406" t="s">
        <v>150</v>
      </c>
      <c r="F310" s="466"/>
      <c r="G310" s="466" t="s">
        <v>597</v>
      </c>
      <c r="H310" s="406" t="s">
        <v>101</v>
      </c>
      <c r="I310" s="434">
        <v>1</v>
      </c>
      <c r="J310" s="426"/>
      <c r="K310" s="536">
        <f t="shared" si="20"/>
        <v>0</v>
      </c>
      <c r="L310" s="10"/>
      <c r="M310" s="5"/>
    </row>
    <row r="311" spans="1:13">
      <c r="A311" s="5"/>
      <c r="B311" s="9"/>
      <c r="C311" s="466"/>
      <c r="D311" s="404" t="s">
        <v>589</v>
      </c>
      <c r="E311" s="406" t="s">
        <v>150</v>
      </c>
      <c r="F311" s="466"/>
      <c r="G311" s="466" t="s">
        <v>598</v>
      </c>
      <c r="H311" s="406" t="s">
        <v>101</v>
      </c>
      <c r="I311" s="434">
        <v>16</v>
      </c>
      <c r="J311" s="426"/>
      <c r="K311" s="536">
        <f t="shared" si="20"/>
        <v>0</v>
      </c>
      <c r="L311" s="10"/>
      <c r="M311" s="5"/>
    </row>
    <row r="312" spans="1:13" ht="17.25" thickBot="1">
      <c r="A312" s="5"/>
      <c r="B312" s="9"/>
      <c r="C312" s="368" t="s">
        <v>13</v>
      </c>
      <c r="D312" s="369"/>
      <c r="E312" s="369"/>
      <c r="F312" s="369"/>
      <c r="G312" s="369"/>
      <c r="H312" s="370"/>
      <c r="I312" s="471"/>
      <c r="J312" s="471"/>
      <c r="K312" s="537">
        <f>SUM(K304:K311)</f>
        <v>0</v>
      </c>
      <c r="L312" s="10"/>
      <c r="M312" s="5"/>
    </row>
    <row r="313" spans="1:13">
      <c r="A313" s="5"/>
      <c r="B313" s="9"/>
      <c r="C313" s="451"/>
      <c r="D313" s="452"/>
      <c r="E313" s="452"/>
      <c r="F313" s="452"/>
      <c r="G313" s="452"/>
      <c r="H313" s="452"/>
      <c r="I313" s="452"/>
      <c r="J313" s="452"/>
      <c r="K313" s="453"/>
      <c r="L313" s="10"/>
      <c r="M313" s="5"/>
    </row>
    <row r="314" spans="1:13" s="20" customFormat="1">
      <c r="A314" s="19"/>
      <c r="B314" s="492"/>
      <c r="C314" s="406"/>
      <c r="D314" s="404" t="s">
        <v>599</v>
      </c>
      <c r="E314" s="406" t="s">
        <v>150</v>
      </c>
      <c r="F314" s="406"/>
      <c r="G314" s="481" t="s">
        <v>603</v>
      </c>
      <c r="H314" s="406"/>
      <c r="I314" s="406"/>
      <c r="J314" s="406"/>
      <c r="K314" s="406"/>
      <c r="L314" s="21"/>
      <c r="M314" s="19"/>
    </row>
    <row r="315" spans="1:13" s="20" customFormat="1" ht="28.5">
      <c r="A315" s="19"/>
      <c r="B315" s="492"/>
      <c r="C315" s="406"/>
      <c r="D315" s="404" t="s">
        <v>600</v>
      </c>
      <c r="E315" s="406" t="s">
        <v>150</v>
      </c>
      <c r="F315" s="406"/>
      <c r="G315" s="469" t="s">
        <v>604</v>
      </c>
      <c r="H315" s="406" t="s">
        <v>101</v>
      </c>
      <c r="I315" s="406">
        <v>26</v>
      </c>
      <c r="J315" s="406"/>
      <c r="K315" s="534">
        <f>J315*I315</f>
        <v>0</v>
      </c>
      <c r="L315" s="21"/>
      <c r="M315" s="19"/>
    </row>
    <row r="316" spans="1:13" s="20" customFormat="1" ht="28.5">
      <c r="A316" s="19"/>
      <c r="B316" s="492"/>
      <c r="C316" s="406"/>
      <c r="D316" s="404" t="s">
        <v>601</v>
      </c>
      <c r="E316" s="406" t="s">
        <v>150</v>
      </c>
      <c r="F316" s="406"/>
      <c r="G316" s="469" t="s">
        <v>605</v>
      </c>
      <c r="H316" s="406" t="s">
        <v>101</v>
      </c>
      <c r="I316" s="406">
        <v>6</v>
      </c>
      <c r="J316" s="406"/>
      <c r="K316" s="534">
        <f t="shared" ref="K316:K317" si="21">J316*I316</f>
        <v>0</v>
      </c>
      <c r="L316" s="21"/>
      <c r="M316" s="19"/>
    </row>
    <row r="317" spans="1:13" s="20" customFormat="1" ht="28.5">
      <c r="A317" s="19"/>
      <c r="B317" s="492"/>
      <c r="C317" s="406"/>
      <c r="D317" s="404" t="s">
        <v>602</v>
      </c>
      <c r="E317" s="406" t="s">
        <v>150</v>
      </c>
      <c r="F317" s="406"/>
      <c r="G317" s="469" t="s">
        <v>606</v>
      </c>
      <c r="H317" s="406" t="s">
        <v>101</v>
      </c>
      <c r="I317" s="406">
        <v>1</v>
      </c>
      <c r="J317" s="406"/>
      <c r="K317" s="534">
        <f t="shared" si="21"/>
        <v>0</v>
      </c>
      <c r="L317" s="21"/>
      <c r="M317" s="19"/>
    </row>
    <row r="318" spans="1:13" ht="17.25" thickBot="1">
      <c r="A318" s="5"/>
      <c r="B318" s="9"/>
      <c r="C318" s="368" t="s">
        <v>13</v>
      </c>
      <c r="D318" s="369"/>
      <c r="E318" s="369"/>
      <c r="F318" s="369"/>
      <c r="G318" s="369"/>
      <c r="H318" s="370"/>
      <c r="I318" s="471"/>
      <c r="J318" s="471"/>
      <c r="K318" s="535">
        <f>SUM(K315:K317)</f>
        <v>0</v>
      </c>
      <c r="L318" s="10"/>
      <c r="M318" s="5"/>
    </row>
    <row r="319" spans="1:13">
      <c r="A319" s="5"/>
      <c r="B319" s="9"/>
      <c r="C319" s="451"/>
      <c r="D319" s="452"/>
      <c r="E319" s="452"/>
      <c r="F319" s="452"/>
      <c r="G319" s="452"/>
      <c r="H319" s="452"/>
      <c r="I319" s="452"/>
      <c r="J319" s="452"/>
      <c r="K319" s="453"/>
      <c r="L319" s="10"/>
      <c r="M319" s="5"/>
    </row>
    <row r="320" spans="1:13">
      <c r="A320" s="5"/>
      <c r="B320" s="9"/>
      <c r="C320" s="406"/>
      <c r="D320" s="493">
        <v>15</v>
      </c>
      <c r="E320" s="406" t="s">
        <v>150</v>
      </c>
      <c r="F320" s="406"/>
      <c r="G320" s="470" t="s">
        <v>612</v>
      </c>
      <c r="H320" s="468"/>
      <c r="I320" s="468"/>
      <c r="J320" s="406"/>
      <c r="K320" s="406"/>
      <c r="L320" s="10"/>
      <c r="M320" s="5"/>
    </row>
    <row r="321" spans="1:13" ht="57">
      <c r="A321" s="5"/>
      <c r="B321" s="9"/>
      <c r="C321" s="406"/>
      <c r="D321" s="404" t="s">
        <v>607</v>
      </c>
      <c r="E321" s="406" t="s">
        <v>150</v>
      </c>
      <c r="F321" s="406"/>
      <c r="G321" s="469" t="s">
        <v>613</v>
      </c>
      <c r="H321" s="468" t="s">
        <v>101</v>
      </c>
      <c r="I321" s="468">
        <v>1</v>
      </c>
      <c r="J321" s="406"/>
      <c r="K321" s="534">
        <f>J321*I321</f>
        <v>0</v>
      </c>
      <c r="L321" s="10"/>
      <c r="M321" s="5"/>
    </row>
    <row r="322" spans="1:13" ht="57">
      <c r="A322" s="5"/>
      <c r="B322" s="9"/>
      <c r="C322" s="406"/>
      <c r="D322" s="404" t="s">
        <v>608</v>
      </c>
      <c r="E322" s="406" t="s">
        <v>150</v>
      </c>
      <c r="F322" s="406"/>
      <c r="G322" s="469" t="s">
        <v>614</v>
      </c>
      <c r="H322" s="468" t="s">
        <v>101</v>
      </c>
      <c r="I322" s="468">
        <v>1</v>
      </c>
      <c r="J322" s="406"/>
      <c r="K322" s="534">
        <f t="shared" ref="K322:K325" si="22">J322*I322</f>
        <v>0</v>
      </c>
      <c r="L322" s="10"/>
      <c r="M322" s="5"/>
    </row>
    <row r="323" spans="1:13" ht="42.75">
      <c r="A323" s="5"/>
      <c r="B323" s="9"/>
      <c r="C323" s="406"/>
      <c r="D323" s="404" t="s">
        <v>609</v>
      </c>
      <c r="E323" s="406" t="s">
        <v>150</v>
      </c>
      <c r="F323" s="406"/>
      <c r="G323" s="469" t="s">
        <v>615</v>
      </c>
      <c r="H323" s="468" t="s">
        <v>101</v>
      </c>
      <c r="I323" s="468">
        <v>1</v>
      </c>
      <c r="J323" s="406"/>
      <c r="K323" s="534">
        <f t="shared" si="22"/>
        <v>0</v>
      </c>
      <c r="L323" s="10"/>
      <c r="M323" s="5"/>
    </row>
    <row r="324" spans="1:13" ht="28.5">
      <c r="A324" s="5"/>
      <c r="B324" s="9"/>
      <c r="C324" s="406"/>
      <c r="D324" s="404" t="s">
        <v>610</v>
      </c>
      <c r="E324" s="406" t="s">
        <v>150</v>
      </c>
      <c r="F324" s="406"/>
      <c r="G324" s="469" t="s">
        <v>616</v>
      </c>
      <c r="H324" s="468" t="s">
        <v>101</v>
      </c>
      <c r="I324" s="468">
        <v>1</v>
      </c>
      <c r="J324" s="406"/>
      <c r="K324" s="534">
        <f t="shared" si="22"/>
        <v>0</v>
      </c>
      <c r="L324" s="10"/>
      <c r="M324" s="5"/>
    </row>
    <row r="325" spans="1:13" ht="42.75">
      <c r="A325" s="5"/>
      <c r="B325" s="9"/>
      <c r="C325" s="406"/>
      <c r="D325" s="404" t="s">
        <v>611</v>
      </c>
      <c r="E325" s="406" t="s">
        <v>150</v>
      </c>
      <c r="F325" s="406"/>
      <c r="G325" s="469" t="s">
        <v>617</v>
      </c>
      <c r="H325" s="468" t="s">
        <v>101</v>
      </c>
      <c r="I325" s="468">
        <v>1</v>
      </c>
      <c r="J325" s="406"/>
      <c r="K325" s="534">
        <f t="shared" si="22"/>
        <v>0</v>
      </c>
      <c r="L325" s="10"/>
      <c r="M325" s="5"/>
    </row>
    <row r="326" spans="1:13">
      <c r="A326" s="5"/>
      <c r="B326" s="9"/>
      <c r="C326" s="368" t="s">
        <v>13</v>
      </c>
      <c r="D326" s="369"/>
      <c r="E326" s="369"/>
      <c r="F326" s="369"/>
      <c r="G326" s="369"/>
      <c r="H326" s="370"/>
      <c r="I326" s="425"/>
      <c r="J326" s="426"/>
      <c r="K326" s="467">
        <f>SUM(K321:K325)</f>
        <v>0</v>
      </c>
      <c r="L326" s="10"/>
      <c r="M326" s="5"/>
    </row>
    <row r="327" spans="1:13" s="3" customFormat="1" thickBot="1">
      <c r="A327" s="11"/>
      <c r="B327" s="12"/>
      <c r="C327" s="416" t="s">
        <v>618</v>
      </c>
      <c r="D327" s="417"/>
      <c r="E327" s="417"/>
      <c r="F327" s="417"/>
      <c r="G327" s="417"/>
      <c r="H327" s="417"/>
      <c r="I327" s="417"/>
      <c r="J327" s="418"/>
      <c r="K327" s="419"/>
      <c r="L327" s="13"/>
      <c r="M327" s="11"/>
    </row>
    <row r="328" spans="1:13" s="3" customFormat="1" thickBot="1">
      <c r="A328" s="11"/>
      <c r="B328" s="12"/>
      <c r="C328" s="162"/>
      <c r="D328" s="162"/>
      <c r="E328" s="162"/>
      <c r="F328" s="162"/>
      <c r="G328" s="482"/>
      <c r="H328" s="162"/>
      <c r="I328" s="162"/>
      <c r="J328" s="162"/>
      <c r="K328" s="163"/>
      <c r="L328" s="13"/>
      <c r="M328" s="11"/>
    </row>
    <row r="329" spans="1:13" s="3" customFormat="1" ht="15.75">
      <c r="A329" s="11"/>
      <c r="B329" s="12"/>
      <c r="C329" s="164"/>
      <c r="D329" s="165"/>
      <c r="E329" s="164"/>
      <c r="F329" s="164"/>
      <c r="G329" s="497" t="s">
        <v>68</v>
      </c>
      <c r="H329" s="498"/>
      <c r="I329" s="499"/>
      <c r="J329" s="166"/>
      <c r="K329" s="167"/>
      <c r="L329" s="13"/>
      <c r="M329" s="11"/>
    </row>
    <row r="330" spans="1:13" s="3" customFormat="1" ht="15.75">
      <c r="A330" s="11"/>
      <c r="B330" s="12"/>
      <c r="C330" s="164"/>
      <c r="D330" s="165"/>
      <c r="E330" s="164"/>
      <c r="F330" s="164"/>
      <c r="G330" s="500" t="s">
        <v>619</v>
      </c>
      <c r="H330" s="501"/>
      <c r="I330" s="502"/>
      <c r="J330" s="494"/>
      <c r="K330" s="168"/>
      <c r="L330" s="13"/>
      <c r="M330" s="11"/>
    </row>
    <row r="331" spans="1:13" s="3" customFormat="1" ht="15.75">
      <c r="A331" s="11"/>
      <c r="B331" s="12"/>
      <c r="C331" s="164"/>
      <c r="D331" s="169"/>
      <c r="E331" s="169"/>
      <c r="F331" s="169"/>
      <c r="G331" s="500" t="s">
        <v>70</v>
      </c>
      <c r="H331" s="501"/>
      <c r="I331" s="502"/>
      <c r="J331" s="495"/>
      <c r="K331" s="168"/>
      <c r="L331" s="13"/>
      <c r="M331" s="11"/>
    </row>
    <row r="332" spans="1:13" s="3" customFormat="1" ht="15.75">
      <c r="A332" s="11"/>
      <c r="B332" s="12"/>
      <c r="C332" s="164"/>
      <c r="D332" s="169"/>
      <c r="E332" s="169"/>
      <c r="F332" s="169"/>
      <c r="G332" s="500" t="s">
        <v>620</v>
      </c>
      <c r="H332" s="501"/>
      <c r="I332" s="502"/>
      <c r="J332" s="495"/>
      <c r="K332" s="172"/>
      <c r="L332" s="13"/>
      <c r="M332" s="11"/>
    </row>
    <row r="333" spans="1:13" s="3" customFormat="1" ht="15.75">
      <c r="A333" s="11"/>
      <c r="B333" s="12"/>
      <c r="C333" s="164"/>
      <c r="D333" s="165"/>
      <c r="E333" s="164"/>
      <c r="F333" s="164"/>
      <c r="G333" s="173"/>
      <c r="H333" s="170"/>
      <c r="I333" s="503" t="s">
        <v>621</v>
      </c>
      <c r="J333" s="496"/>
      <c r="K333" s="168"/>
      <c r="L333" s="13"/>
      <c r="M333" s="11"/>
    </row>
    <row r="334" spans="1:13" s="3" customFormat="1" ht="15.75">
      <c r="A334" s="11"/>
      <c r="B334" s="12"/>
      <c r="C334" s="164"/>
      <c r="D334" s="165"/>
      <c r="E334" s="164"/>
      <c r="F334" s="164"/>
      <c r="G334" s="173"/>
      <c r="H334" s="170"/>
      <c r="I334" s="171"/>
      <c r="J334" s="496"/>
      <c r="K334" s="168"/>
      <c r="L334" s="13"/>
      <c r="M334" s="11"/>
    </row>
    <row r="335" spans="1:13" s="3" customFormat="1" thickBot="1">
      <c r="A335" s="11"/>
      <c r="B335" s="12"/>
      <c r="C335" s="164"/>
      <c r="D335" s="165"/>
      <c r="E335" s="164"/>
      <c r="F335" s="164"/>
      <c r="G335" s="504" t="s">
        <v>622</v>
      </c>
      <c r="H335" s="505"/>
      <c r="I335" s="505"/>
      <c r="J335" s="506"/>
      <c r="K335" s="172">
        <f>SUM(K329:K333)</f>
        <v>0</v>
      </c>
      <c r="L335" s="13"/>
      <c r="M335" s="11"/>
    </row>
    <row r="336" spans="1:13" s="3" customFormat="1" thickBot="1">
      <c r="A336" s="11"/>
      <c r="B336" s="12"/>
      <c r="C336" s="164"/>
      <c r="D336" s="165"/>
      <c r="E336" s="164"/>
      <c r="F336" s="164"/>
      <c r="G336" s="507" t="s">
        <v>623</v>
      </c>
      <c r="H336" s="508"/>
      <c r="I336" s="508"/>
      <c r="J336" s="509"/>
      <c r="K336" s="161">
        <f>K327+K335</f>
        <v>0</v>
      </c>
      <c r="L336" s="13"/>
      <c r="M336" s="11"/>
    </row>
    <row r="337" spans="1:13" s="3" customFormat="1" ht="15.75">
      <c r="A337" s="11"/>
      <c r="B337" s="12"/>
      <c r="C337" s="451"/>
      <c r="D337" s="452"/>
      <c r="E337" s="452"/>
      <c r="F337" s="452"/>
      <c r="G337" s="452"/>
      <c r="H337" s="452"/>
      <c r="I337" s="452"/>
      <c r="J337" s="452"/>
      <c r="K337" s="453"/>
      <c r="L337" s="13"/>
      <c r="M337" s="11"/>
    </row>
    <row r="338" spans="1:13" s="3" customFormat="1" ht="15.75">
      <c r="A338" s="11"/>
      <c r="B338" s="12"/>
      <c r="C338" s="406"/>
      <c r="D338" s="493" t="s">
        <v>624</v>
      </c>
      <c r="E338" s="406" t="s">
        <v>150</v>
      </c>
      <c r="F338" s="406"/>
      <c r="G338" s="470" t="s">
        <v>625</v>
      </c>
      <c r="H338" s="468"/>
      <c r="I338" s="468"/>
      <c r="J338" s="406"/>
      <c r="K338" s="406"/>
      <c r="L338" s="13"/>
      <c r="M338" s="11"/>
    </row>
    <row r="339" spans="1:13" s="3" customFormat="1" ht="42.75">
      <c r="A339" s="11"/>
      <c r="B339" s="12"/>
      <c r="C339" s="406"/>
      <c r="D339" s="493" t="s">
        <v>634</v>
      </c>
      <c r="E339" s="406" t="s">
        <v>150</v>
      </c>
      <c r="F339" s="406"/>
      <c r="G339" s="469" t="s">
        <v>626</v>
      </c>
      <c r="H339" s="468" t="s">
        <v>101</v>
      </c>
      <c r="I339" s="468">
        <v>6</v>
      </c>
      <c r="J339" s="406"/>
      <c r="K339" s="534">
        <f>J339*I339</f>
        <v>0</v>
      </c>
      <c r="L339" s="13"/>
      <c r="M339" s="11"/>
    </row>
    <row r="340" spans="1:13" s="3" customFormat="1" ht="15.75">
      <c r="A340" s="11"/>
      <c r="B340" s="12"/>
      <c r="C340" s="406"/>
      <c r="D340" s="493" t="s">
        <v>635</v>
      </c>
      <c r="E340" s="406" t="s">
        <v>150</v>
      </c>
      <c r="F340" s="406"/>
      <c r="G340" s="469" t="s">
        <v>627</v>
      </c>
      <c r="H340" s="468" t="s">
        <v>101</v>
      </c>
      <c r="I340" s="468">
        <v>14</v>
      </c>
      <c r="J340" s="406"/>
      <c r="K340" s="534">
        <f t="shared" ref="K340:K346" si="23">J340*I340</f>
        <v>0</v>
      </c>
      <c r="L340" s="13"/>
      <c r="M340" s="11"/>
    </row>
    <row r="341" spans="1:13" s="3" customFormat="1" ht="15.75">
      <c r="A341" s="11"/>
      <c r="B341" s="12"/>
      <c r="C341" s="406"/>
      <c r="D341" s="493" t="s">
        <v>636</v>
      </c>
      <c r="E341" s="406" t="s">
        <v>150</v>
      </c>
      <c r="F341" s="406"/>
      <c r="G341" s="469" t="s">
        <v>628</v>
      </c>
      <c r="H341" s="468" t="s">
        <v>101</v>
      </c>
      <c r="I341" s="468">
        <v>16</v>
      </c>
      <c r="J341" s="406"/>
      <c r="K341" s="534">
        <f t="shared" si="23"/>
        <v>0</v>
      </c>
      <c r="L341" s="13"/>
      <c r="M341" s="11"/>
    </row>
    <row r="342" spans="1:13" s="3" customFormat="1" ht="28.5">
      <c r="A342" s="11"/>
      <c r="B342" s="12"/>
      <c r="C342" s="406"/>
      <c r="D342" s="493" t="s">
        <v>637</v>
      </c>
      <c r="E342" s="406" t="s">
        <v>150</v>
      </c>
      <c r="F342" s="406"/>
      <c r="G342" s="469" t="s">
        <v>629</v>
      </c>
      <c r="H342" s="468" t="s">
        <v>101</v>
      </c>
      <c r="I342" s="468">
        <v>4</v>
      </c>
      <c r="J342" s="406"/>
      <c r="K342" s="534">
        <f t="shared" si="23"/>
        <v>0</v>
      </c>
      <c r="L342" s="13"/>
      <c r="M342" s="11"/>
    </row>
    <row r="343" spans="1:13" s="3" customFormat="1" ht="42.75">
      <c r="A343" s="11"/>
      <c r="B343" s="12"/>
      <c r="C343" s="406"/>
      <c r="D343" s="493" t="s">
        <v>638</v>
      </c>
      <c r="E343" s="406" t="s">
        <v>150</v>
      </c>
      <c r="F343" s="406"/>
      <c r="G343" s="469" t="s">
        <v>630</v>
      </c>
      <c r="H343" s="468" t="s">
        <v>101</v>
      </c>
      <c r="I343" s="468">
        <v>4</v>
      </c>
      <c r="J343" s="406"/>
      <c r="K343" s="534">
        <f t="shared" si="23"/>
        <v>0</v>
      </c>
      <c r="L343" s="13"/>
      <c r="M343" s="11"/>
    </row>
    <row r="344" spans="1:13" s="3" customFormat="1" ht="42.75">
      <c r="A344" s="11"/>
      <c r="B344" s="12"/>
      <c r="C344" s="406"/>
      <c r="D344" s="493" t="s">
        <v>639</v>
      </c>
      <c r="E344" s="406" t="s">
        <v>150</v>
      </c>
      <c r="F344" s="406"/>
      <c r="G344" s="469" t="s">
        <v>631</v>
      </c>
      <c r="H344" s="468" t="s">
        <v>101</v>
      </c>
      <c r="I344" s="468">
        <v>8</v>
      </c>
      <c r="J344" s="406"/>
      <c r="K344" s="534">
        <f t="shared" si="23"/>
        <v>0</v>
      </c>
      <c r="L344" s="13"/>
      <c r="M344" s="11"/>
    </row>
    <row r="345" spans="1:13" s="3" customFormat="1" ht="28.5">
      <c r="A345" s="11"/>
      <c r="B345" s="12"/>
      <c r="C345" s="406"/>
      <c r="D345" s="493" t="s">
        <v>640</v>
      </c>
      <c r="E345" s="406" t="s">
        <v>150</v>
      </c>
      <c r="F345" s="406"/>
      <c r="G345" s="469" t="s">
        <v>632</v>
      </c>
      <c r="H345" s="468" t="s">
        <v>101</v>
      </c>
      <c r="I345" s="468">
        <v>10</v>
      </c>
      <c r="J345" s="406"/>
      <c r="K345" s="534">
        <f t="shared" si="23"/>
        <v>0</v>
      </c>
      <c r="L345" s="13"/>
      <c r="M345" s="11"/>
    </row>
    <row r="346" spans="1:13" s="3" customFormat="1" ht="28.5">
      <c r="A346" s="11"/>
      <c r="B346" s="12"/>
      <c r="C346" s="406"/>
      <c r="D346" s="493" t="s">
        <v>641</v>
      </c>
      <c r="E346" s="406" t="s">
        <v>150</v>
      </c>
      <c r="F346" s="406"/>
      <c r="G346" s="469" t="s">
        <v>633</v>
      </c>
      <c r="H346" s="468" t="s">
        <v>101</v>
      </c>
      <c r="I346" s="468">
        <v>10</v>
      </c>
      <c r="J346" s="406"/>
      <c r="K346" s="534">
        <f t="shared" si="23"/>
        <v>0</v>
      </c>
      <c r="L346" s="13"/>
      <c r="M346" s="11"/>
    </row>
    <row r="347" spans="1:13" s="3" customFormat="1" thickBot="1">
      <c r="A347" s="11"/>
      <c r="B347" s="12"/>
      <c r="C347" s="368" t="s">
        <v>13</v>
      </c>
      <c r="D347" s="369"/>
      <c r="E347" s="369"/>
      <c r="F347" s="369"/>
      <c r="G347" s="369"/>
      <c r="H347" s="370"/>
      <c r="I347" s="515"/>
      <c r="J347" s="516"/>
      <c r="K347" s="517">
        <f>SUM(K339:K346)</f>
        <v>0</v>
      </c>
      <c r="L347" s="13"/>
      <c r="M347" s="11"/>
    </row>
    <row r="348" spans="1:13" s="3" customFormat="1" thickBot="1">
      <c r="A348" s="11"/>
      <c r="B348" s="12"/>
      <c r="C348" s="378"/>
      <c r="D348" s="379"/>
      <c r="E348" s="379"/>
      <c r="F348" s="379"/>
      <c r="G348" s="452"/>
      <c r="H348" s="452"/>
      <c r="I348" s="452"/>
      <c r="J348" s="452"/>
      <c r="K348" s="453"/>
      <c r="L348" s="13"/>
      <c r="M348" s="11"/>
    </row>
    <row r="349" spans="1:13" s="3" customFormat="1" ht="15.75">
      <c r="A349" s="11"/>
      <c r="B349" s="12"/>
      <c r="C349" s="382"/>
      <c r="D349" s="384"/>
      <c r="E349" s="384"/>
      <c r="F349" s="384"/>
      <c r="G349" s="519" t="s">
        <v>642</v>
      </c>
      <c r="H349" s="520"/>
      <c r="I349" s="518">
        <v>0.19</v>
      </c>
      <c r="J349" s="426"/>
      <c r="K349" s="510">
        <f>K347*I349</f>
        <v>0</v>
      </c>
      <c r="L349" s="13"/>
      <c r="M349" s="11"/>
    </row>
    <row r="350" spans="1:13" s="3" customFormat="1" ht="15.75">
      <c r="A350" s="11"/>
      <c r="B350" s="12"/>
      <c r="C350" s="382"/>
      <c r="D350" s="384"/>
      <c r="E350" s="384"/>
      <c r="F350" s="384"/>
      <c r="G350" s="519" t="s">
        <v>643</v>
      </c>
      <c r="H350" s="520"/>
      <c r="I350" s="518"/>
      <c r="J350" s="426"/>
      <c r="K350" s="510">
        <f>K347+K349</f>
        <v>0</v>
      </c>
      <c r="L350" s="13"/>
      <c r="M350" s="11"/>
    </row>
    <row r="351" spans="1:13" s="3" customFormat="1" ht="15.75">
      <c r="A351" s="11"/>
      <c r="B351" s="12"/>
      <c r="C351" s="382"/>
      <c r="D351" s="384"/>
      <c r="E351" s="384"/>
      <c r="F351" s="384"/>
      <c r="G351" s="521"/>
      <c r="H351" s="522"/>
      <c r="I351" s="518"/>
      <c r="J351" s="426"/>
      <c r="K351" s="510"/>
      <c r="L351" s="13"/>
      <c r="M351" s="11"/>
    </row>
    <row r="352" spans="1:13" s="3" customFormat="1" ht="15.75">
      <c r="A352" s="11"/>
      <c r="B352" s="12"/>
      <c r="C352" s="382"/>
      <c r="D352" s="384"/>
      <c r="E352" s="384"/>
      <c r="F352" s="384"/>
      <c r="G352" s="519" t="s">
        <v>644</v>
      </c>
      <c r="H352" s="523"/>
      <c r="I352" s="523"/>
      <c r="J352" s="520"/>
      <c r="K352" s="510">
        <f>K336+K350</f>
        <v>0</v>
      </c>
      <c r="L352" s="13"/>
      <c r="M352" s="11"/>
    </row>
    <row r="353" spans="1:13" s="3" customFormat="1" ht="15.75">
      <c r="A353" s="11"/>
      <c r="B353" s="12"/>
      <c r="C353" s="382"/>
      <c r="D353" s="384"/>
      <c r="E353" s="384"/>
      <c r="F353" s="384"/>
      <c r="G353" s="524" t="s">
        <v>645</v>
      </c>
      <c r="H353" s="525"/>
      <c r="I353" s="525"/>
      <c r="J353" s="526"/>
      <c r="K353" s="510">
        <f>K352</f>
        <v>0</v>
      </c>
      <c r="L353" s="13"/>
      <c r="M353" s="11"/>
    </row>
    <row r="354" spans="1:13" s="3" customFormat="1" thickBot="1">
      <c r="A354" s="11"/>
      <c r="B354" s="12"/>
      <c r="C354" s="511"/>
      <c r="D354" s="512"/>
      <c r="E354" s="512"/>
      <c r="F354" s="512"/>
      <c r="G354" s="512"/>
      <c r="H354" s="512"/>
      <c r="I354" s="512"/>
      <c r="J354" s="513"/>
      <c r="K354" s="514"/>
      <c r="L354" s="13"/>
      <c r="M354" s="11"/>
    </row>
    <row r="355" spans="1:13" s="3" customFormat="1" ht="15.75">
      <c r="A355" s="11"/>
      <c r="B355" s="12"/>
      <c r="C355" s="174"/>
      <c r="D355" s="220"/>
      <c r="E355" s="220"/>
      <c r="F355" s="220"/>
      <c r="G355" s="220"/>
      <c r="H355" s="220"/>
      <c r="I355" s="220"/>
      <c r="J355" s="220"/>
      <c r="K355" s="221"/>
      <c r="L355" s="14"/>
      <c r="M355" s="11"/>
    </row>
    <row r="356" spans="1:13" s="3" customFormat="1" ht="15.75">
      <c r="A356" s="11"/>
      <c r="B356" s="12"/>
      <c r="C356" s="210" t="s">
        <v>14</v>
      </c>
      <c r="D356" s="211"/>
      <c r="E356" s="211"/>
      <c r="F356" s="211"/>
      <c r="G356" s="211"/>
      <c r="H356" s="219" t="s">
        <v>6</v>
      </c>
      <c r="I356" s="219"/>
      <c r="J356" s="219"/>
      <c r="K356" s="175" t="s">
        <v>15</v>
      </c>
      <c r="L356" s="15"/>
      <c r="M356" s="11"/>
    </row>
    <row r="357" spans="1:13" s="3" customFormat="1" ht="15.75">
      <c r="A357" s="11"/>
      <c r="B357" s="12"/>
      <c r="C357" s="210" t="s">
        <v>27</v>
      </c>
      <c r="D357" s="211"/>
      <c r="E357" s="211"/>
      <c r="F357" s="211"/>
      <c r="G357" s="211"/>
      <c r="H357" s="218" t="s">
        <v>16</v>
      </c>
      <c r="I357" s="218"/>
      <c r="J357" s="176" t="s">
        <v>17</v>
      </c>
      <c r="K357" s="177" t="s">
        <v>28</v>
      </c>
      <c r="L357" s="189"/>
      <c r="M357" s="11"/>
    </row>
    <row r="358" spans="1:13" s="3" customFormat="1" ht="15.75">
      <c r="A358" s="11"/>
      <c r="B358" s="12"/>
      <c r="C358" s="210" t="s">
        <v>18</v>
      </c>
      <c r="D358" s="211"/>
      <c r="E358" s="211"/>
      <c r="F358" s="211"/>
      <c r="G358" s="211"/>
      <c r="H358" s="215" t="s">
        <v>19</v>
      </c>
      <c r="I358" s="216"/>
      <c r="J358" s="176" t="s">
        <v>20</v>
      </c>
      <c r="K358" s="177" t="s">
        <v>28</v>
      </c>
      <c r="L358" s="15"/>
      <c r="M358" s="11"/>
    </row>
    <row r="359" spans="1:13" s="4" customFormat="1" ht="15.75">
      <c r="A359" s="11"/>
      <c r="B359" s="12"/>
      <c r="C359" s="185"/>
      <c r="D359" s="186"/>
      <c r="E359" s="186"/>
      <c r="F359" s="186"/>
      <c r="G359" s="483"/>
      <c r="H359" s="217" t="s">
        <v>21</v>
      </c>
      <c r="I359" s="218"/>
      <c r="J359" s="176" t="s">
        <v>22</v>
      </c>
      <c r="K359" s="177" t="s">
        <v>28</v>
      </c>
      <c r="L359" s="13"/>
      <c r="M359" s="11"/>
    </row>
    <row r="360" spans="1:13">
      <c r="A360" s="5"/>
      <c r="B360" s="9"/>
      <c r="C360" s="187"/>
      <c r="D360" s="188"/>
      <c r="E360" s="188"/>
      <c r="F360" s="188"/>
      <c r="G360" s="484"/>
      <c r="H360" s="218" t="s">
        <v>23</v>
      </c>
      <c r="I360" s="218"/>
      <c r="J360" s="176" t="s">
        <v>24</v>
      </c>
      <c r="K360" s="177" t="s">
        <v>28</v>
      </c>
      <c r="L360" s="10"/>
      <c r="M360" s="5"/>
    </row>
    <row r="361" spans="1:13" ht="17.25" thickBot="1">
      <c r="A361" s="5"/>
      <c r="B361" s="9"/>
      <c r="C361" s="187"/>
      <c r="D361" s="191"/>
      <c r="E361" s="191"/>
      <c r="F361" s="188"/>
      <c r="G361" s="485"/>
      <c r="H361" s="253"/>
      <c r="I361" s="253"/>
      <c r="J361" s="253"/>
      <c r="K361" s="254"/>
      <c r="L361" s="10"/>
      <c r="M361" s="5"/>
    </row>
    <row r="362" spans="1:13">
      <c r="A362" s="5"/>
      <c r="B362" s="9"/>
      <c r="C362" s="190"/>
      <c r="D362" s="178"/>
      <c r="E362" s="178"/>
      <c r="F362" s="190"/>
      <c r="G362" s="486"/>
      <c r="H362" s="190"/>
      <c r="I362" s="190"/>
      <c r="J362" s="190"/>
      <c r="K362" s="190"/>
      <c r="L362" s="10"/>
      <c r="M362" s="5"/>
    </row>
    <row r="363" spans="1:13">
      <c r="A363" s="5"/>
      <c r="B363" s="9"/>
      <c r="C363" s="178"/>
      <c r="D363" s="178"/>
      <c r="E363" s="178"/>
      <c r="F363" s="178"/>
      <c r="G363" s="487" t="s">
        <v>88</v>
      </c>
      <c r="H363" s="178"/>
      <c r="I363" s="178"/>
      <c r="J363" s="178"/>
      <c r="K363" s="178"/>
      <c r="L363" s="10"/>
      <c r="M363" s="5"/>
    </row>
    <row r="364" spans="1:13" ht="17.25" thickBot="1">
      <c r="A364" s="5"/>
      <c r="B364" s="202"/>
      <c r="C364" s="203"/>
      <c r="D364" s="203"/>
      <c r="E364" s="204"/>
      <c r="F364" s="203"/>
      <c r="G364" s="488"/>
      <c r="H364" s="203"/>
      <c r="I364" s="203"/>
      <c r="J364" s="203"/>
      <c r="K364" s="203"/>
      <c r="L364" s="205"/>
      <c r="M364" s="5"/>
    </row>
    <row r="365" spans="1:13" ht="17.25" thickTop="1">
      <c r="A365" s="5"/>
      <c r="B365" s="5"/>
      <c r="C365" s="5"/>
      <c r="D365" s="5"/>
      <c r="E365" s="6"/>
      <c r="F365" s="5"/>
      <c r="G365" s="474"/>
      <c r="H365" s="5"/>
      <c r="I365" s="5"/>
      <c r="J365" s="5"/>
      <c r="K365" s="5"/>
      <c r="L365" s="5"/>
      <c r="M365" s="5"/>
    </row>
    <row r="367" spans="1:13">
      <c r="H367" s="22"/>
    </row>
  </sheetData>
  <mergeCells count="78">
    <mergeCell ref="C354:J354"/>
    <mergeCell ref="C348:K348"/>
    <mergeCell ref="G349:H349"/>
    <mergeCell ref="G350:H350"/>
    <mergeCell ref="G352:J352"/>
    <mergeCell ref="G353:J353"/>
    <mergeCell ref="C313:K313"/>
    <mergeCell ref="C318:H318"/>
    <mergeCell ref="C319:K319"/>
    <mergeCell ref="C326:H326"/>
    <mergeCell ref="G330:I330"/>
    <mergeCell ref="C295:H295"/>
    <mergeCell ref="C296:K296"/>
    <mergeCell ref="C301:H301"/>
    <mergeCell ref="C302:K302"/>
    <mergeCell ref="C312:H312"/>
    <mergeCell ref="C251:K251"/>
    <mergeCell ref="C263:H263"/>
    <mergeCell ref="C264:K264"/>
    <mergeCell ref="C285:H285"/>
    <mergeCell ref="C286:K286"/>
    <mergeCell ref="C226:H226"/>
    <mergeCell ref="C227:K227"/>
    <mergeCell ref="C240:H240"/>
    <mergeCell ref="C241:K241"/>
    <mergeCell ref="C250:H250"/>
    <mergeCell ref="C189:K189"/>
    <mergeCell ref="C211:H211"/>
    <mergeCell ref="C212:K212"/>
    <mergeCell ref="C221:H221"/>
    <mergeCell ref="C222:K222"/>
    <mergeCell ref="C166:H166"/>
    <mergeCell ref="C167:K167"/>
    <mergeCell ref="C177:H177"/>
    <mergeCell ref="C178:K178"/>
    <mergeCell ref="C188:H188"/>
    <mergeCell ref="C122:K122"/>
    <mergeCell ref="C145:H145"/>
    <mergeCell ref="C146:K146"/>
    <mergeCell ref="C160:H160"/>
    <mergeCell ref="C161:K161"/>
    <mergeCell ref="C67:H67"/>
    <mergeCell ref="C68:K68"/>
    <mergeCell ref="C83:H83"/>
    <mergeCell ref="C96:H96"/>
    <mergeCell ref="C121:H121"/>
    <mergeCell ref="H361:K361"/>
    <mergeCell ref="C358:G358"/>
    <mergeCell ref="H358:I358"/>
    <mergeCell ref="H359:I359"/>
    <mergeCell ref="H360:I360"/>
    <mergeCell ref="G329:I329"/>
    <mergeCell ref="C356:G356"/>
    <mergeCell ref="H356:J356"/>
    <mergeCell ref="C357:G357"/>
    <mergeCell ref="H357:I357"/>
    <mergeCell ref="G331:I331"/>
    <mergeCell ref="G332:I332"/>
    <mergeCell ref="G335:J335"/>
    <mergeCell ref="G336:J336"/>
    <mergeCell ref="C337:K337"/>
    <mergeCell ref="C347:H347"/>
    <mergeCell ref="C3:F3"/>
    <mergeCell ref="D355:K355"/>
    <mergeCell ref="C5:K5"/>
    <mergeCell ref="C6:K6"/>
    <mergeCell ref="C7:K8"/>
    <mergeCell ref="C9:K9"/>
    <mergeCell ref="C10:K10"/>
    <mergeCell ref="C11:C12"/>
    <mergeCell ref="D11:D12"/>
    <mergeCell ref="E11:F11"/>
    <mergeCell ref="G11:G12"/>
    <mergeCell ref="H11:H12"/>
    <mergeCell ref="I11:I12"/>
    <mergeCell ref="J11:J12"/>
    <mergeCell ref="K11:K12"/>
    <mergeCell ref="C327:J327"/>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U18" sqref="U18"/>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06"/>
    </row>
    <row r="3" spans="2:16" ht="36.75" customHeight="1">
      <c r="B3" s="25"/>
      <c r="C3" s="255" t="s">
        <v>90</v>
      </c>
      <c r="D3" s="256"/>
      <c r="E3" s="256"/>
      <c r="F3" s="256"/>
      <c r="P3" s="26"/>
    </row>
    <row r="4" spans="2:16">
      <c r="B4" s="25"/>
      <c r="C4" s="183" t="s">
        <v>0</v>
      </c>
      <c r="D4" s="207" t="s">
        <v>92</v>
      </c>
      <c r="E4" s="183" t="s">
        <v>1</v>
      </c>
      <c r="F4" s="184">
        <v>1</v>
      </c>
      <c r="P4" s="26"/>
    </row>
    <row r="5" spans="2:16">
      <c r="B5" s="25"/>
      <c r="C5" s="127"/>
      <c r="D5" s="128"/>
      <c r="E5" s="127"/>
      <c r="F5" s="128"/>
      <c r="P5" s="26"/>
    </row>
    <row r="6" spans="2:16" ht="48" customHeight="1">
      <c r="B6" s="25"/>
      <c r="C6" s="548" t="s">
        <v>647</v>
      </c>
      <c r="D6" s="548"/>
      <c r="E6" s="548"/>
      <c r="F6" s="548"/>
      <c r="G6" s="548"/>
      <c r="H6" s="548"/>
      <c r="I6" s="548"/>
      <c r="J6" s="548"/>
      <c r="K6" s="548"/>
      <c r="L6" s="548"/>
      <c r="M6" s="548"/>
      <c r="N6" s="548"/>
      <c r="O6" s="548"/>
      <c r="P6" s="27"/>
    </row>
    <row r="7" spans="2:16" ht="15" thickBot="1">
      <c r="B7" s="25"/>
      <c r="C7" s="52"/>
      <c r="D7" s="52"/>
      <c r="E7" s="52"/>
      <c r="F7" s="52"/>
      <c r="G7" s="52"/>
      <c r="H7" s="52"/>
      <c r="I7" s="52"/>
      <c r="J7" s="52"/>
      <c r="K7" s="52"/>
      <c r="L7" s="52"/>
      <c r="M7" s="52"/>
      <c r="N7" s="52"/>
      <c r="O7" s="52"/>
      <c r="P7" s="26"/>
    </row>
    <row r="8" spans="2:16" ht="15">
      <c r="B8" s="25"/>
      <c r="C8" s="302"/>
      <c r="D8" s="304"/>
      <c r="E8" s="305"/>
      <c r="F8" s="305"/>
      <c r="G8" s="305"/>
      <c r="H8" s="305"/>
      <c r="I8" s="305"/>
      <c r="J8" s="305"/>
      <c r="K8" s="306"/>
      <c r="L8" s="313"/>
      <c r="M8" s="314"/>
      <c r="N8" s="314"/>
      <c r="O8" s="315"/>
      <c r="P8" s="28"/>
    </row>
    <row r="9" spans="2:16" ht="15">
      <c r="B9" s="25"/>
      <c r="C9" s="303"/>
      <c r="D9" s="259" t="s">
        <v>29</v>
      </c>
      <c r="E9" s="260"/>
      <c r="F9" s="260"/>
      <c r="G9" s="260"/>
      <c r="H9" s="260"/>
      <c r="I9" s="260"/>
      <c r="J9" s="260"/>
      <c r="K9" s="261"/>
      <c r="L9" s="316"/>
      <c r="M9" s="317"/>
      <c r="N9" s="317"/>
      <c r="O9" s="318"/>
      <c r="P9" s="28"/>
    </row>
    <row r="10" spans="2:16" ht="15">
      <c r="B10" s="25"/>
      <c r="C10" s="303"/>
      <c r="D10" s="259"/>
      <c r="E10" s="260"/>
      <c r="F10" s="260"/>
      <c r="G10" s="260"/>
      <c r="H10" s="260"/>
      <c r="I10" s="260"/>
      <c r="J10" s="260"/>
      <c r="K10" s="261"/>
      <c r="L10" s="257" t="s">
        <v>30</v>
      </c>
      <c r="M10" s="319"/>
      <c r="N10" s="320"/>
      <c r="O10" s="321"/>
      <c r="P10" s="28"/>
    </row>
    <row r="11" spans="2:16" ht="15">
      <c r="B11" s="25"/>
      <c r="C11" s="303"/>
      <c r="D11" s="259" t="s">
        <v>31</v>
      </c>
      <c r="E11" s="260"/>
      <c r="F11" s="260"/>
      <c r="G11" s="260"/>
      <c r="H11" s="260"/>
      <c r="I11" s="260"/>
      <c r="J11" s="260"/>
      <c r="K11" s="261"/>
      <c r="L11" s="307"/>
      <c r="M11" s="322"/>
      <c r="N11" s="323"/>
      <c r="O11" s="324"/>
      <c r="P11" s="29"/>
    </row>
    <row r="12" spans="2:16" ht="12.75" customHeight="1">
      <c r="B12" s="25"/>
      <c r="C12" s="303"/>
      <c r="D12" s="262"/>
      <c r="E12" s="263"/>
      <c r="F12" s="263"/>
      <c r="G12" s="263"/>
      <c r="H12" s="263"/>
      <c r="I12" s="263"/>
      <c r="J12" s="263"/>
      <c r="K12" s="264"/>
      <c r="L12" s="257" t="s">
        <v>32</v>
      </c>
      <c r="M12" s="257">
        <v>1</v>
      </c>
      <c r="N12" s="257" t="s">
        <v>33</v>
      </c>
      <c r="O12" s="311">
        <v>1</v>
      </c>
      <c r="P12" s="28"/>
    </row>
    <row r="13" spans="2:16" ht="13.5">
      <c r="B13" s="25"/>
      <c r="C13" s="303"/>
      <c r="D13" s="262"/>
      <c r="E13" s="263"/>
      <c r="F13" s="263"/>
      <c r="G13" s="263"/>
      <c r="H13" s="263"/>
      <c r="I13" s="263"/>
      <c r="J13" s="263"/>
      <c r="K13" s="264"/>
      <c r="L13" s="258"/>
      <c r="M13" s="258"/>
      <c r="N13" s="258"/>
      <c r="O13" s="312"/>
      <c r="P13" s="28"/>
    </row>
    <row r="14" spans="2:16" ht="15">
      <c r="B14" s="25"/>
      <c r="C14" s="303"/>
      <c r="D14" s="259" t="s">
        <v>83</v>
      </c>
      <c r="E14" s="260"/>
      <c r="F14" s="260"/>
      <c r="G14" s="260"/>
      <c r="H14" s="260"/>
      <c r="I14" s="260"/>
      <c r="J14" s="260"/>
      <c r="K14" s="261"/>
      <c r="L14" s="258"/>
      <c r="M14" s="258"/>
      <c r="N14" s="258"/>
      <c r="O14" s="312"/>
      <c r="P14" s="28"/>
    </row>
    <row r="15" spans="2:16" ht="15.75" thickBot="1">
      <c r="B15" s="25"/>
      <c r="C15" s="53"/>
      <c r="D15" s="54"/>
      <c r="E15" s="54"/>
      <c r="F15" s="54"/>
      <c r="G15" s="54"/>
      <c r="H15" s="54"/>
      <c r="I15" s="54"/>
      <c r="J15" s="54"/>
      <c r="K15" s="54"/>
      <c r="L15" s="54"/>
      <c r="M15" s="55"/>
      <c r="N15" s="55"/>
      <c r="O15" s="56"/>
      <c r="P15" s="30"/>
    </row>
    <row r="16" spans="2:16" ht="15">
      <c r="B16" s="25"/>
      <c r="C16" s="57"/>
      <c r="D16" s="196"/>
      <c r="E16" s="196"/>
      <c r="F16" s="196"/>
      <c r="G16" s="196"/>
      <c r="H16" s="196"/>
      <c r="I16" s="196"/>
      <c r="J16" s="196"/>
      <c r="K16" s="196"/>
      <c r="L16" s="58" t="s">
        <v>34</v>
      </c>
      <c r="M16" s="59" t="s">
        <v>35</v>
      </c>
      <c r="N16" s="59" t="s">
        <v>36</v>
      </c>
      <c r="O16" s="60" t="s">
        <v>37</v>
      </c>
      <c r="P16" s="29"/>
    </row>
    <row r="17" spans="2:16" ht="15">
      <c r="B17" s="25"/>
      <c r="C17" s="61"/>
      <c r="D17" s="194"/>
      <c r="E17" s="194"/>
      <c r="F17" s="194"/>
      <c r="G17" s="194"/>
      <c r="H17" s="194"/>
      <c r="I17" s="194"/>
      <c r="J17" s="194"/>
      <c r="K17" s="194"/>
      <c r="L17" s="62"/>
      <c r="M17" s="63"/>
      <c r="N17" s="63"/>
      <c r="O17" s="64"/>
      <c r="P17" s="31"/>
    </row>
    <row r="18" spans="2:16" ht="18" customHeight="1">
      <c r="B18" s="25"/>
      <c r="C18" s="345" t="s">
        <v>38</v>
      </c>
      <c r="D18" s="346"/>
      <c r="E18" s="346"/>
      <c r="F18" s="346"/>
      <c r="G18" s="194"/>
      <c r="H18" s="194"/>
      <c r="I18" s="194" t="s">
        <v>39</v>
      </c>
      <c r="J18" s="52"/>
      <c r="K18" s="194"/>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272" t="s">
        <v>40</v>
      </c>
      <c r="D22" s="273"/>
      <c r="E22" s="273"/>
      <c r="F22" s="273"/>
      <c r="G22" s="273"/>
      <c r="H22" s="273"/>
      <c r="I22" s="273"/>
      <c r="J22" s="273"/>
      <c r="K22" s="273"/>
      <c r="L22" s="273"/>
      <c r="M22" s="273"/>
      <c r="N22" s="273"/>
      <c r="O22" s="274"/>
      <c r="P22" s="33"/>
    </row>
    <row r="23" spans="2:16" ht="15" thickBot="1">
      <c r="B23" s="25"/>
      <c r="C23" s="75"/>
      <c r="D23" s="52"/>
      <c r="E23" s="52"/>
      <c r="F23" s="52"/>
      <c r="G23" s="52"/>
      <c r="H23" s="52"/>
      <c r="I23" s="52"/>
      <c r="J23" s="52"/>
      <c r="K23" s="52"/>
      <c r="L23" s="52"/>
      <c r="M23" s="52"/>
      <c r="N23" s="52"/>
      <c r="O23" s="76"/>
      <c r="P23" s="26"/>
    </row>
    <row r="24" spans="2:16" ht="15">
      <c r="B24" s="25"/>
      <c r="C24" s="77" t="s">
        <v>41</v>
      </c>
      <c r="D24" s="308" t="s">
        <v>6</v>
      </c>
      <c r="E24" s="309"/>
      <c r="F24" s="309"/>
      <c r="G24" s="309"/>
      <c r="H24" s="309"/>
      <c r="I24" s="309"/>
      <c r="J24" s="309"/>
      <c r="K24" s="309"/>
      <c r="L24" s="310"/>
      <c r="M24" s="270" t="s">
        <v>42</v>
      </c>
      <c r="N24" s="271"/>
      <c r="O24" s="77" t="s">
        <v>8</v>
      </c>
      <c r="P24" s="34"/>
    </row>
    <row r="25" spans="2:16" ht="15" thickBot="1">
      <c r="B25" s="25"/>
      <c r="C25" s="78"/>
      <c r="D25" s="288"/>
      <c r="E25" s="328"/>
      <c r="F25" s="328"/>
      <c r="G25" s="328"/>
      <c r="H25" s="328"/>
      <c r="I25" s="328"/>
      <c r="J25" s="328"/>
      <c r="K25" s="328"/>
      <c r="L25" s="289"/>
      <c r="M25" s="288"/>
      <c r="N25" s="289"/>
      <c r="O25" s="79"/>
      <c r="P25" s="35"/>
    </row>
    <row r="26" spans="2:16">
      <c r="B26" s="25"/>
      <c r="C26" s="293" t="s">
        <v>43</v>
      </c>
      <c r="D26" s="294"/>
      <c r="E26" s="294"/>
      <c r="F26" s="294"/>
      <c r="G26" s="294"/>
      <c r="H26" s="294"/>
      <c r="I26" s="294"/>
      <c r="J26" s="294"/>
      <c r="K26" s="294"/>
      <c r="L26" s="294"/>
      <c r="M26" s="294"/>
      <c r="N26" s="294"/>
      <c r="O26" s="295"/>
      <c r="P26" s="36"/>
    </row>
    <row r="27" spans="2:16">
      <c r="B27" s="25"/>
      <c r="C27" s="296"/>
      <c r="D27" s="297"/>
      <c r="E27" s="297"/>
      <c r="F27" s="297"/>
      <c r="G27" s="297"/>
      <c r="H27" s="297"/>
      <c r="I27" s="297"/>
      <c r="J27" s="297"/>
      <c r="K27" s="297"/>
      <c r="L27" s="297"/>
      <c r="M27" s="297"/>
      <c r="N27" s="297"/>
      <c r="O27" s="298"/>
      <c r="P27" s="36"/>
    </row>
    <row r="28" spans="2:16" ht="13.5" thickBot="1">
      <c r="B28" s="25"/>
      <c r="C28" s="299"/>
      <c r="D28" s="300"/>
      <c r="E28" s="300"/>
      <c r="F28" s="300"/>
      <c r="G28" s="300"/>
      <c r="H28" s="300"/>
      <c r="I28" s="300"/>
      <c r="J28" s="300"/>
      <c r="K28" s="300"/>
      <c r="L28" s="300"/>
      <c r="M28" s="300"/>
      <c r="N28" s="300"/>
      <c r="O28" s="301"/>
      <c r="P28" s="36"/>
    </row>
    <row r="29" spans="2:16" ht="15">
      <c r="B29" s="25"/>
      <c r="C29" s="290" t="s">
        <v>6</v>
      </c>
      <c r="D29" s="291"/>
      <c r="E29" s="291"/>
      <c r="F29" s="291"/>
      <c r="G29" s="292"/>
      <c r="H29" s="268" t="s">
        <v>44</v>
      </c>
      <c r="I29" s="291"/>
      <c r="J29" s="326" t="s">
        <v>45</v>
      </c>
      <c r="K29" s="327"/>
      <c r="L29" s="80" t="s">
        <v>46</v>
      </c>
      <c r="M29" s="268" t="s">
        <v>47</v>
      </c>
      <c r="N29" s="269"/>
      <c r="O29" s="81" t="s">
        <v>48</v>
      </c>
      <c r="P29" s="37"/>
    </row>
    <row r="30" spans="2:16" ht="14.25">
      <c r="B30" s="25"/>
      <c r="C30" s="275"/>
      <c r="D30" s="276"/>
      <c r="E30" s="276"/>
      <c r="F30" s="276"/>
      <c r="G30" s="277"/>
      <c r="H30" s="278"/>
      <c r="I30" s="277"/>
      <c r="J30" s="278"/>
      <c r="K30" s="277"/>
      <c r="L30" s="82"/>
      <c r="M30" s="279"/>
      <c r="N30" s="280"/>
      <c r="O30" s="83"/>
      <c r="P30" s="38"/>
    </row>
    <row r="31" spans="2:16" ht="14.25">
      <c r="B31" s="25"/>
      <c r="C31" s="84"/>
      <c r="D31" s="85"/>
      <c r="E31" s="85"/>
      <c r="F31" s="85"/>
      <c r="G31" s="86"/>
      <c r="H31" s="87"/>
      <c r="I31" s="86"/>
      <c r="J31" s="87"/>
      <c r="K31" s="86"/>
      <c r="L31" s="82"/>
      <c r="M31" s="279"/>
      <c r="N31" s="280"/>
      <c r="O31" s="83"/>
      <c r="P31" s="38"/>
    </row>
    <row r="32" spans="2:16" ht="15" thickBot="1">
      <c r="B32" s="25"/>
      <c r="C32" s="281"/>
      <c r="D32" s="282"/>
      <c r="E32" s="282"/>
      <c r="F32" s="282"/>
      <c r="G32" s="283"/>
      <c r="H32" s="329"/>
      <c r="I32" s="283"/>
      <c r="J32" s="329"/>
      <c r="K32" s="283"/>
      <c r="L32" s="88"/>
      <c r="M32" s="330"/>
      <c r="N32" s="331"/>
      <c r="O32" s="83"/>
      <c r="P32" s="38"/>
    </row>
    <row r="33" spans="2:16" ht="15.75" thickBot="1">
      <c r="B33" s="25"/>
      <c r="C33" s="265" t="s">
        <v>49</v>
      </c>
      <c r="D33" s="266"/>
      <c r="E33" s="266"/>
      <c r="F33" s="266"/>
      <c r="G33" s="266"/>
      <c r="H33" s="266"/>
      <c r="I33" s="266"/>
      <c r="J33" s="266"/>
      <c r="K33" s="266"/>
      <c r="L33" s="266"/>
      <c r="M33" s="266"/>
      <c r="N33" s="267"/>
      <c r="O33" s="89"/>
      <c r="P33" s="39"/>
    </row>
    <row r="34" spans="2:16" ht="13.5" customHeight="1">
      <c r="B34" s="25"/>
      <c r="C34" s="293" t="s">
        <v>50</v>
      </c>
      <c r="D34" s="294"/>
      <c r="E34" s="294"/>
      <c r="F34" s="294"/>
      <c r="G34" s="294"/>
      <c r="H34" s="294"/>
      <c r="I34" s="294"/>
      <c r="J34" s="294"/>
      <c r="K34" s="294"/>
      <c r="L34" s="294"/>
      <c r="M34" s="294"/>
      <c r="N34" s="294"/>
      <c r="O34" s="295"/>
      <c r="P34" s="36"/>
    </row>
    <row r="35" spans="2:16">
      <c r="B35" s="25"/>
      <c r="C35" s="296"/>
      <c r="D35" s="297"/>
      <c r="E35" s="297"/>
      <c r="F35" s="297"/>
      <c r="G35" s="297"/>
      <c r="H35" s="297"/>
      <c r="I35" s="297"/>
      <c r="J35" s="297"/>
      <c r="K35" s="297"/>
      <c r="L35" s="297"/>
      <c r="M35" s="297"/>
      <c r="N35" s="297"/>
      <c r="O35" s="298"/>
      <c r="P35" s="36"/>
    </row>
    <row r="36" spans="2:16" ht="13.5" thickBot="1">
      <c r="B36" s="25"/>
      <c r="C36" s="299"/>
      <c r="D36" s="300"/>
      <c r="E36" s="300"/>
      <c r="F36" s="300"/>
      <c r="G36" s="300"/>
      <c r="H36" s="300"/>
      <c r="I36" s="300"/>
      <c r="J36" s="300"/>
      <c r="K36" s="300"/>
      <c r="L36" s="300"/>
      <c r="M36" s="300"/>
      <c r="N36" s="300"/>
      <c r="O36" s="301"/>
      <c r="P36" s="36"/>
    </row>
    <row r="37" spans="2:16" ht="15">
      <c r="B37" s="25"/>
      <c r="C37" s="290" t="s">
        <v>6</v>
      </c>
      <c r="D37" s="325"/>
      <c r="E37" s="325"/>
      <c r="F37" s="325"/>
      <c r="G37" s="325"/>
      <c r="H37" s="325"/>
      <c r="I37" s="325"/>
      <c r="J37" s="269"/>
      <c r="K37" s="195" t="s">
        <v>42</v>
      </c>
      <c r="L37" s="80" t="s">
        <v>8</v>
      </c>
      <c r="M37" s="268" t="s">
        <v>51</v>
      </c>
      <c r="N37" s="269"/>
      <c r="O37" s="81" t="s">
        <v>48</v>
      </c>
      <c r="P37" s="37"/>
    </row>
    <row r="38" spans="2:16" ht="14.25">
      <c r="B38" s="25"/>
      <c r="C38" s="275"/>
      <c r="D38" s="276"/>
      <c r="E38" s="276"/>
      <c r="F38" s="276"/>
      <c r="G38" s="276"/>
      <c r="H38" s="276"/>
      <c r="I38" s="276"/>
      <c r="J38" s="277"/>
      <c r="K38" s="199"/>
      <c r="L38" s="90"/>
      <c r="M38" s="286"/>
      <c r="N38" s="287"/>
      <c r="O38" s="83"/>
      <c r="P38" s="38"/>
    </row>
    <row r="39" spans="2:16" ht="15" thickBot="1">
      <c r="B39" s="25"/>
      <c r="C39" s="281"/>
      <c r="D39" s="282"/>
      <c r="E39" s="282"/>
      <c r="F39" s="282"/>
      <c r="G39" s="282"/>
      <c r="H39" s="282"/>
      <c r="I39" s="282"/>
      <c r="J39" s="283"/>
      <c r="K39" s="85"/>
      <c r="L39" s="91"/>
      <c r="M39" s="284"/>
      <c r="N39" s="285"/>
      <c r="O39" s="92"/>
      <c r="P39" s="38"/>
    </row>
    <row r="40" spans="2:16" ht="15.75" thickBot="1">
      <c r="B40" s="25"/>
      <c r="C40" s="265" t="s">
        <v>49</v>
      </c>
      <c r="D40" s="266"/>
      <c r="E40" s="266"/>
      <c r="F40" s="266"/>
      <c r="G40" s="266"/>
      <c r="H40" s="266"/>
      <c r="I40" s="266"/>
      <c r="J40" s="266"/>
      <c r="K40" s="266"/>
      <c r="L40" s="266"/>
      <c r="M40" s="266"/>
      <c r="N40" s="267"/>
      <c r="O40" s="93">
        <v>0</v>
      </c>
      <c r="P40" s="38"/>
    </row>
    <row r="41" spans="2:16">
      <c r="B41" s="25"/>
      <c r="C41" s="293" t="s">
        <v>52</v>
      </c>
      <c r="D41" s="294"/>
      <c r="E41" s="294"/>
      <c r="F41" s="294"/>
      <c r="G41" s="294"/>
      <c r="H41" s="294"/>
      <c r="I41" s="294"/>
      <c r="J41" s="294"/>
      <c r="K41" s="294"/>
      <c r="L41" s="294"/>
      <c r="M41" s="294"/>
      <c r="N41" s="294"/>
      <c r="O41" s="295"/>
      <c r="P41" s="36"/>
    </row>
    <row r="42" spans="2:16">
      <c r="B42" s="25"/>
      <c r="C42" s="296"/>
      <c r="D42" s="297"/>
      <c r="E42" s="297"/>
      <c r="F42" s="297"/>
      <c r="G42" s="297"/>
      <c r="H42" s="297"/>
      <c r="I42" s="297"/>
      <c r="J42" s="297"/>
      <c r="K42" s="297"/>
      <c r="L42" s="297"/>
      <c r="M42" s="297"/>
      <c r="N42" s="297"/>
      <c r="O42" s="298"/>
      <c r="P42" s="36"/>
    </row>
    <row r="43" spans="2:16" ht="13.5" thickBot="1">
      <c r="B43" s="25"/>
      <c r="C43" s="299"/>
      <c r="D43" s="300"/>
      <c r="E43" s="300"/>
      <c r="F43" s="300"/>
      <c r="G43" s="300"/>
      <c r="H43" s="300"/>
      <c r="I43" s="300"/>
      <c r="J43" s="300"/>
      <c r="K43" s="300"/>
      <c r="L43" s="300"/>
      <c r="M43" s="300"/>
      <c r="N43" s="300"/>
      <c r="O43" s="301"/>
      <c r="P43" s="36"/>
    </row>
    <row r="44" spans="2:16" ht="17.25">
      <c r="B44" s="25"/>
      <c r="C44" s="290" t="s">
        <v>53</v>
      </c>
      <c r="D44" s="325"/>
      <c r="E44" s="325"/>
      <c r="F44" s="325"/>
      <c r="G44" s="325"/>
      <c r="H44" s="325"/>
      <c r="I44" s="325"/>
      <c r="J44" s="80" t="s">
        <v>54</v>
      </c>
      <c r="K44" s="197" t="s">
        <v>55</v>
      </c>
      <c r="L44" s="94" t="s">
        <v>56</v>
      </c>
      <c r="M44" s="268" t="s">
        <v>57</v>
      </c>
      <c r="N44" s="269"/>
      <c r="O44" s="81" t="s">
        <v>48</v>
      </c>
      <c r="P44" s="37"/>
    </row>
    <row r="45" spans="2:16" ht="14.25">
      <c r="B45" s="25"/>
      <c r="C45" s="275"/>
      <c r="D45" s="276"/>
      <c r="E45" s="276"/>
      <c r="F45" s="276"/>
      <c r="G45" s="276"/>
      <c r="H45" s="276"/>
      <c r="I45" s="276"/>
      <c r="J45" s="95"/>
      <c r="K45" s="96"/>
      <c r="L45" s="95"/>
      <c r="M45" s="337"/>
      <c r="N45" s="338"/>
      <c r="O45" s="83"/>
      <c r="P45" s="38"/>
    </row>
    <row r="46" spans="2:16" ht="15" thickBot="1">
      <c r="B46" s="25"/>
      <c r="C46" s="281"/>
      <c r="D46" s="282"/>
      <c r="E46" s="282"/>
      <c r="F46" s="282"/>
      <c r="G46" s="282"/>
      <c r="H46" s="282"/>
      <c r="I46" s="282"/>
      <c r="J46" s="97"/>
      <c r="K46" s="98"/>
      <c r="L46" s="97"/>
      <c r="M46" s="284"/>
      <c r="N46" s="285"/>
      <c r="O46" s="99"/>
      <c r="P46" s="38"/>
    </row>
    <row r="47" spans="2:16" ht="15.75" thickBot="1">
      <c r="B47" s="25"/>
      <c r="C47" s="265" t="s">
        <v>49</v>
      </c>
      <c r="D47" s="266"/>
      <c r="E47" s="266"/>
      <c r="F47" s="266"/>
      <c r="G47" s="266"/>
      <c r="H47" s="266"/>
      <c r="I47" s="266"/>
      <c r="J47" s="266"/>
      <c r="K47" s="266"/>
      <c r="L47" s="266"/>
      <c r="M47" s="266"/>
      <c r="N47" s="267"/>
      <c r="O47" s="89"/>
      <c r="P47" s="39"/>
    </row>
    <row r="48" spans="2:16">
      <c r="B48" s="25"/>
      <c r="C48" s="293" t="s">
        <v>58</v>
      </c>
      <c r="D48" s="294"/>
      <c r="E48" s="294"/>
      <c r="F48" s="294"/>
      <c r="G48" s="294"/>
      <c r="H48" s="294"/>
      <c r="I48" s="294"/>
      <c r="J48" s="294"/>
      <c r="K48" s="294"/>
      <c r="L48" s="294"/>
      <c r="M48" s="294"/>
      <c r="N48" s="294"/>
      <c r="O48" s="295"/>
      <c r="P48" s="36"/>
    </row>
    <row r="49" spans="2:16">
      <c r="B49" s="25"/>
      <c r="C49" s="296"/>
      <c r="D49" s="297"/>
      <c r="E49" s="297"/>
      <c r="F49" s="297"/>
      <c r="G49" s="297"/>
      <c r="H49" s="297"/>
      <c r="I49" s="297"/>
      <c r="J49" s="297"/>
      <c r="K49" s="297"/>
      <c r="L49" s="297"/>
      <c r="M49" s="297"/>
      <c r="N49" s="297"/>
      <c r="O49" s="298"/>
      <c r="P49" s="36"/>
    </row>
    <row r="50" spans="2:16" ht="13.5" thickBot="1">
      <c r="B50" s="25"/>
      <c r="C50" s="299"/>
      <c r="D50" s="300"/>
      <c r="E50" s="300"/>
      <c r="F50" s="300"/>
      <c r="G50" s="300"/>
      <c r="H50" s="300"/>
      <c r="I50" s="300"/>
      <c r="J50" s="300"/>
      <c r="K50" s="300"/>
      <c r="L50" s="300"/>
      <c r="M50" s="300"/>
      <c r="N50" s="300"/>
      <c r="O50" s="301"/>
      <c r="P50" s="36"/>
    </row>
    <row r="51" spans="2:16" ht="30">
      <c r="B51" s="25"/>
      <c r="C51" s="290" t="s">
        <v>59</v>
      </c>
      <c r="D51" s="325"/>
      <c r="E51" s="325"/>
      <c r="F51" s="325"/>
      <c r="G51" s="325"/>
      <c r="H51" s="325"/>
      <c r="I51" s="325"/>
      <c r="J51" s="80" t="s">
        <v>60</v>
      </c>
      <c r="K51" s="100" t="s">
        <v>61</v>
      </c>
      <c r="L51" s="101" t="s">
        <v>62</v>
      </c>
      <c r="M51" s="335" t="s">
        <v>47</v>
      </c>
      <c r="N51" s="336"/>
      <c r="O51" s="102" t="s">
        <v>48</v>
      </c>
      <c r="P51" s="40"/>
    </row>
    <row r="52" spans="2:16" ht="14.25">
      <c r="B52" s="25"/>
      <c r="C52" s="103"/>
      <c r="D52" s="104"/>
      <c r="E52" s="104"/>
      <c r="F52" s="104"/>
      <c r="G52" s="104"/>
      <c r="H52" s="104"/>
      <c r="I52" s="104"/>
      <c r="J52" s="105"/>
      <c r="K52" s="106"/>
      <c r="L52" s="107"/>
      <c r="M52" s="339"/>
      <c r="N52" s="340"/>
      <c r="O52" s="108"/>
      <c r="P52" s="41"/>
    </row>
    <row r="53" spans="2:16" ht="14.25">
      <c r="B53" s="25"/>
      <c r="C53" s="103"/>
      <c r="D53" s="104"/>
      <c r="E53" s="104"/>
      <c r="F53" s="104"/>
      <c r="G53" s="104"/>
      <c r="H53" s="104"/>
      <c r="I53" s="104"/>
      <c r="J53" s="105"/>
      <c r="K53" s="106"/>
      <c r="L53" s="107"/>
      <c r="M53" s="339"/>
      <c r="N53" s="340"/>
      <c r="O53" s="108"/>
      <c r="P53" s="41"/>
    </row>
    <row r="54" spans="2:16" ht="14.25">
      <c r="B54" s="25"/>
      <c r="C54" s="103"/>
      <c r="D54" s="104"/>
      <c r="E54" s="104"/>
      <c r="F54" s="104"/>
      <c r="G54" s="104"/>
      <c r="H54" s="104"/>
      <c r="I54" s="104"/>
      <c r="J54" s="105"/>
      <c r="K54" s="106"/>
      <c r="L54" s="107"/>
      <c r="M54" s="337"/>
      <c r="N54" s="338"/>
      <c r="O54" s="108"/>
      <c r="P54" s="41"/>
    </row>
    <row r="55" spans="2:16" ht="15" thickBot="1">
      <c r="B55" s="25"/>
      <c r="C55" s="281"/>
      <c r="D55" s="282"/>
      <c r="E55" s="282"/>
      <c r="F55" s="282"/>
      <c r="G55" s="282"/>
      <c r="H55" s="282"/>
      <c r="I55" s="282"/>
      <c r="J55" s="97"/>
      <c r="K55" s="98"/>
      <c r="L55" s="97"/>
      <c r="M55" s="284"/>
      <c r="N55" s="285"/>
      <c r="O55" s="99"/>
      <c r="P55" s="38"/>
    </row>
    <row r="56" spans="2:16" ht="15.75" thickBot="1">
      <c r="B56" s="25"/>
      <c r="C56" s="265" t="s">
        <v>49</v>
      </c>
      <c r="D56" s="266"/>
      <c r="E56" s="266"/>
      <c r="F56" s="266"/>
      <c r="G56" s="266"/>
      <c r="H56" s="266"/>
      <c r="I56" s="266"/>
      <c r="J56" s="266"/>
      <c r="K56" s="266"/>
      <c r="L56" s="266"/>
      <c r="M56" s="266"/>
      <c r="N56" s="267"/>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32" t="s">
        <v>63</v>
      </c>
      <c r="D58" s="333"/>
      <c r="E58" s="333"/>
      <c r="F58" s="333"/>
      <c r="G58" s="333"/>
      <c r="H58" s="333"/>
      <c r="I58" s="333"/>
      <c r="J58" s="333"/>
      <c r="K58" s="333"/>
      <c r="L58" s="333"/>
      <c r="M58" s="333"/>
      <c r="N58" s="334"/>
      <c r="O58" s="109"/>
      <c r="P58" s="42"/>
    </row>
    <row r="59" spans="2:16">
      <c r="B59" s="25"/>
      <c r="C59" s="293" t="s">
        <v>64</v>
      </c>
      <c r="D59" s="294"/>
      <c r="E59" s="294"/>
      <c r="F59" s="294"/>
      <c r="G59" s="294"/>
      <c r="H59" s="294"/>
      <c r="I59" s="294"/>
      <c r="J59" s="294"/>
      <c r="K59" s="294"/>
      <c r="L59" s="294"/>
      <c r="M59" s="294"/>
      <c r="N59" s="294"/>
      <c r="O59" s="295"/>
      <c r="P59" s="36"/>
    </row>
    <row r="60" spans="2:16">
      <c r="B60" s="25"/>
      <c r="C60" s="296"/>
      <c r="D60" s="297"/>
      <c r="E60" s="297"/>
      <c r="F60" s="297"/>
      <c r="G60" s="297"/>
      <c r="H60" s="297"/>
      <c r="I60" s="297"/>
      <c r="J60" s="297"/>
      <c r="K60" s="297"/>
      <c r="L60" s="297"/>
      <c r="M60" s="297"/>
      <c r="N60" s="297"/>
      <c r="O60" s="298"/>
      <c r="P60" s="36"/>
    </row>
    <row r="61" spans="2:16" ht="13.5" thickBot="1">
      <c r="B61" s="25"/>
      <c r="C61" s="299"/>
      <c r="D61" s="300"/>
      <c r="E61" s="300"/>
      <c r="F61" s="300"/>
      <c r="G61" s="300"/>
      <c r="H61" s="300"/>
      <c r="I61" s="300"/>
      <c r="J61" s="300"/>
      <c r="K61" s="300"/>
      <c r="L61" s="300"/>
      <c r="M61" s="300"/>
      <c r="N61" s="300"/>
      <c r="O61" s="301"/>
      <c r="P61" s="36"/>
    </row>
    <row r="62" spans="2:16" ht="15">
      <c r="B62" s="25"/>
      <c r="C62" s="290" t="s">
        <v>65</v>
      </c>
      <c r="D62" s="325"/>
      <c r="E62" s="325"/>
      <c r="F62" s="325"/>
      <c r="G62" s="325"/>
      <c r="H62" s="325"/>
      <c r="I62" s="325"/>
      <c r="J62" s="197"/>
      <c r="K62" s="198"/>
      <c r="L62" s="101" t="s">
        <v>66</v>
      </c>
      <c r="M62" s="335" t="s">
        <v>67</v>
      </c>
      <c r="N62" s="336"/>
      <c r="O62" s="102"/>
      <c r="P62" s="40"/>
    </row>
    <row r="63" spans="2:16" ht="14.25">
      <c r="B63" s="25"/>
      <c r="C63" s="275" t="s">
        <v>68</v>
      </c>
      <c r="D63" s="276"/>
      <c r="E63" s="276"/>
      <c r="F63" s="276"/>
      <c r="G63" s="276"/>
      <c r="H63" s="276"/>
      <c r="I63" s="276"/>
      <c r="J63" s="110"/>
      <c r="K63" s="111"/>
      <c r="L63" s="112"/>
      <c r="M63" s="353"/>
      <c r="N63" s="354"/>
      <c r="O63" s="113"/>
      <c r="P63" s="43"/>
    </row>
    <row r="64" spans="2:16" ht="14.25">
      <c r="B64" s="25"/>
      <c r="C64" s="84" t="s">
        <v>69</v>
      </c>
      <c r="D64" s="85"/>
      <c r="E64" s="85"/>
      <c r="F64" s="85"/>
      <c r="G64" s="85"/>
      <c r="H64" s="85"/>
      <c r="I64" s="85"/>
      <c r="J64" s="110"/>
      <c r="K64" s="111"/>
      <c r="L64" s="112"/>
      <c r="M64" s="353"/>
      <c r="N64" s="354"/>
      <c r="O64" s="113"/>
      <c r="P64" s="43"/>
    </row>
    <row r="65" spans="2:16" ht="15" thickBot="1">
      <c r="B65" s="25"/>
      <c r="C65" s="69" t="s">
        <v>70</v>
      </c>
      <c r="D65" s="70"/>
      <c r="E65" s="70"/>
      <c r="F65" s="70"/>
      <c r="G65" s="70"/>
      <c r="H65" s="70"/>
      <c r="I65" s="70"/>
      <c r="J65" s="114"/>
      <c r="K65" s="115"/>
      <c r="L65" s="112"/>
      <c r="M65" s="355"/>
      <c r="N65" s="356"/>
      <c r="O65" s="113"/>
      <c r="P65" s="43"/>
    </row>
    <row r="66" spans="2:16" ht="15.75" thickBot="1">
      <c r="B66" s="25"/>
      <c r="C66" s="265" t="s">
        <v>49</v>
      </c>
      <c r="D66" s="266"/>
      <c r="E66" s="266"/>
      <c r="F66" s="266"/>
      <c r="G66" s="266"/>
      <c r="H66" s="266"/>
      <c r="I66" s="266"/>
      <c r="J66" s="266"/>
      <c r="K66" s="266"/>
      <c r="L66" s="266"/>
      <c r="M66" s="266"/>
      <c r="N66" s="267"/>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32" t="s">
        <v>71</v>
      </c>
      <c r="D68" s="333"/>
      <c r="E68" s="333"/>
      <c r="F68" s="333"/>
      <c r="G68" s="333"/>
      <c r="H68" s="333"/>
      <c r="I68" s="333"/>
      <c r="J68" s="333"/>
      <c r="K68" s="333"/>
      <c r="L68" s="333"/>
      <c r="M68" s="333"/>
      <c r="N68" s="334"/>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72</v>
      </c>
      <c r="I70" s="118"/>
      <c r="J70" s="118"/>
      <c r="K70" s="118"/>
      <c r="L70" s="52"/>
      <c r="M70" s="52"/>
      <c r="N70" s="52"/>
      <c r="O70" s="76"/>
      <c r="P70" s="26"/>
    </row>
    <row r="71" spans="2:16" ht="15">
      <c r="B71" s="25"/>
      <c r="C71" s="75"/>
      <c r="D71" s="52"/>
      <c r="E71" s="52"/>
      <c r="F71" s="52"/>
      <c r="G71" s="52"/>
      <c r="H71" s="118" t="s">
        <v>73</v>
      </c>
      <c r="I71" s="52"/>
      <c r="J71" s="52"/>
      <c r="K71" s="52"/>
      <c r="L71" s="52"/>
      <c r="M71" s="52"/>
      <c r="N71" s="52"/>
      <c r="O71" s="76"/>
      <c r="P71" s="45"/>
    </row>
    <row r="72" spans="2:16" ht="15">
      <c r="B72" s="25"/>
      <c r="C72" s="75"/>
      <c r="D72" s="52"/>
      <c r="E72" s="52"/>
      <c r="F72" s="52"/>
      <c r="G72" s="52"/>
      <c r="H72" s="118" t="s">
        <v>86</v>
      </c>
      <c r="I72" s="52"/>
      <c r="J72" s="52"/>
      <c r="K72" s="52"/>
      <c r="L72" s="52"/>
      <c r="M72" s="52"/>
      <c r="N72" s="52"/>
      <c r="O72" s="76"/>
      <c r="P72" s="45"/>
    </row>
    <row r="73" spans="2:16" ht="14.25">
      <c r="B73" s="25"/>
      <c r="C73" s="61"/>
      <c r="D73" s="119"/>
      <c r="E73" s="119"/>
      <c r="F73" s="119"/>
      <c r="G73" s="119"/>
      <c r="H73" s="118" t="s">
        <v>77</v>
      </c>
      <c r="I73" s="119"/>
      <c r="J73" s="119"/>
      <c r="K73" s="119"/>
      <c r="L73" s="119"/>
      <c r="M73" s="119"/>
      <c r="N73" s="119"/>
      <c r="O73" s="120"/>
      <c r="P73" s="46"/>
    </row>
    <row r="74" spans="2:16" ht="14.25">
      <c r="B74" s="25"/>
      <c r="C74" s="75"/>
      <c r="D74" s="52"/>
      <c r="E74" s="52"/>
      <c r="F74" s="52"/>
      <c r="G74" s="52"/>
      <c r="H74" s="52" t="s">
        <v>74</v>
      </c>
      <c r="I74" s="52"/>
      <c r="J74" s="52"/>
      <c r="K74" s="52"/>
      <c r="L74" s="52"/>
      <c r="M74" s="52"/>
      <c r="N74" s="52"/>
      <c r="O74" s="76"/>
      <c r="P74" s="26"/>
    </row>
    <row r="75" spans="2:16" ht="15">
      <c r="B75" s="25"/>
      <c r="C75" s="121" t="s">
        <v>75</v>
      </c>
      <c r="D75" s="122"/>
      <c r="E75" s="122"/>
      <c r="F75" s="122"/>
      <c r="G75" s="122"/>
      <c r="H75" s="122"/>
      <c r="I75" s="122"/>
      <c r="J75" s="122"/>
      <c r="K75" s="122"/>
      <c r="L75" s="122"/>
      <c r="M75" s="122"/>
      <c r="N75" s="122"/>
      <c r="O75" s="123"/>
      <c r="P75" s="26"/>
    </row>
    <row r="76" spans="2:16" ht="14.25">
      <c r="B76" s="25"/>
      <c r="C76" s="350"/>
      <c r="D76" s="351"/>
      <c r="E76" s="351"/>
      <c r="F76" s="351"/>
      <c r="G76" s="351"/>
      <c r="H76" s="351"/>
      <c r="I76" s="351"/>
      <c r="J76" s="351"/>
      <c r="K76" s="351"/>
      <c r="L76" s="351"/>
      <c r="M76" s="351"/>
      <c r="N76" s="351"/>
      <c r="O76" s="352"/>
      <c r="P76" s="46"/>
    </row>
    <row r="77" spans="2:16" ht="14.25">
      <c r="B77" s="25"/>
      <c r="C77" s="350"/>
      <c r="D77" s="351"/>
      <c r="E77" s="351"/>
      <c r="F77" s="351"/>
      <c r="G77" s="351"/>
      <c r="H77" s="351"/>
      <c r="I77" s="351"/>
      <c r="J77" s="351"/>
      <c r="K77" s="351"/>
      <c r="L77" s="351"/>
      <c r="M77" s="351"/>
      <c r="N77" s="351"/>
      <c r="O77" s="352"/>
      <c r="P77" s="46"/>
    </row>
    <row r="78" spans="2:16" ht="14.25">
      <c r="B78" s="25"/>
      <c r="C78" s="61"/>
      <c r="D78" s="119"/>
      <c r="E78" s="119"/>
      <c r="F78" s="119"/>
      <c r="G78" s="119"/>
      <c r="H78" s="119"/>
      <c r="I78" s="119"/>
      <c r="J78" s="119"/>
      <c r="K78" s="119"/>
      <c r="L78" s="119"/>
      <c r="M78" s="119"/>
      <c r="N78" s="119"/>
      <c r="O78" s="120"/>
      <c r="P78" s="46"/>
    </row>
    <row r="79" spans="2:16" ht="15">
      <c r="B79" s="25"/>
      <c r="C79" s="124" t="s">
        <v>76</v>
      </c>
      <c r="D79" s="119"/>
      <c r="E79" s="119"/>
      <c r="F79" s="119"/>
      <c r="G79" s="119"/>
      <c r="H79" s="119"/>
      <c r="I79" s="119"/>
      <c r="J79" s="119"/>
      <c r="K79" s="119"/>
      <c r="L79" s="119"/>
      <c r="M79" s="119"/>
      <c r="N79" s="119"/>
      <c r="O79" s="120"/>
      <c r="P79" s="46"/>
    </row>
    <row r="80" spans="2:16" ht="12.75" customHeight="1">
      <c r="B80" s="25"/>
      <c r="C80" s="347" t="s">
        <v>84</v>
      </c>
      <c r="D80" s="348"/>
      <c r="E80" s="348"/>
      <c r="F80" s="348"/>
      <c r="G80" s="348"/>
      <c r="H80" s="348"/>
      <c r="I80" s="348"/>
      <c r="J80" s="348"/>
      <c r="K80" s="348"/>
      <c r="L80" s="348"/>
      <c r="M80" s="348"/>
      <c r="N80" s="348"/>
      <c r="O80" s="349"/>
      <c r="P80" s="47"/>
    </row>
    <row r="81" spans="2:16" ht="28.5" customHeight="1">
      <c r="B81" s="25"/>
      <c r="C81" s="347"/>
      <c r="D81" s="348"/>
      <c r="E81" s="348"/>
      <c r="F81" s="348"/>
      <c r="G81" s="348"/>
      <c r="H81" s="348"/>
      <c r="I81" s="348"/>
      <c r="J81" s="348"/>
      <c r="K81" s="348"/>
      <c r="L81" s="348"/>
      <c r="M81" s="348"/>
      <c r="N81" s="348"/>
      <c r="O81" s="349"/>
      <c r="P81" s="47"/>
    </row>
    <row r="82" spans="2:16" ht="13.35" customHeight="1">
      <c r="B82" s="25"/>
      <c r="C82" s="347" t="s">
        <v>85</v>
      </c>
      <c r="D82" s="348"/>
      <c r="E82" s="348"/>
      <c r="F82" s="348"/>
      <c r="G82" s="348"/>
      <c r="H82" s="348"/>
      <c r="I82" s="348"/>
      <c r="J82" s="348"/>
      <c r="K82" s="348"/>
      <c r="L82" s="348"/>
      <c r="M82" s="348"/>
      <c r="N82" s="348"/>
      <c r="O82" s="349"/>
      <c r="P82" s="47"/>
    </row>
    <row r="83" spans="2:16" ht="45" customHeight="1">
      <c r="B83" s="25"/>
      <c r="C83" s="347"/>
      <c r="D83" s="348"/>
      <c r="E83" s="348"/>
      <c r="F83" s="348"/>
      <c r="G83" s="348"/>
      <c r="H83" s="348"/>
      <c r="I83" s="348"/>
      <c r="J83" s="348"/>
      <c r="K83" s="348"/>
      <c r="L83" s="348"/>
      <c r="M83" s="348"/>
      <c r="N83" s="348"/>
      <c r="O83" s="349"/>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72</v>
      </c>
      <c r="I85" s="52"/>
      <c r="J85" s="52"/>
      <c r="K85" s="52"/>
      <c r="L85" s="52"/>
      <c r="M85" s="52"/>
      <c r="N85" s="52"/>
      <c r="O85" s="76"/>
      <c r="P85" s="26"/>
    </row>
    <row r="86" spans="2:16" ht="14.25">
      <c r="B86" s="25"/>
      <c r="C86" s="75"/>
      <c r="D86" s="52"/>
      <c r="E86" s="52"/>
      <c r="F86" s="52"/>
      <c r="G86" s="52"/>
      <c r="H86" s="52" t="s">
        <v>73</v>
      </c>
      <c r="I86" s="85"/>
      <c r="J86" s="85"/>
      <c r="K86" s="85"/>
      <c r="L86" s="52"/>
      <c r="M86" s="52"/>
      <c r="N86" s="52"/>
      <c r="O86" s="76"/>
      <c r="P86" s="26"/>
    </row>
    <row r="87" spans="2:16" ht="14.25">
      <c r="B87" s="25"/>
      <c r="C87" s="75"/>
      <c r="D87" s="52"/>
      <c r="E87" s="52"/>
      <c r="F87" s="52"/>
      <c r="G87" s="52"/>
      <c r="H87" s="52" t="s">
        <v>87</v>
      </c>
      <c r="I87" s="125"/>
      <c r="J87" s="125"/>
      <c r="K87" s="125"/>
      <c r="L87" s="52"/>
      <c r="M87" s="52"/>
      <c r="N87" s="52"/>
      <c r="O87" s="76"/>
      <c r="P87" s="26"/>
    </row>
    <row r="88" spans="2:16" ht="14.25">
      <c r="B88" s="25"/>
      <c r="C88" s="126"/>
      <c r="D88" s="119"/>
      <c r="E88" s="119"/>
      <c r="F88" s="119"/>
      <c r="G88" s="119"/>
      <c r="H88" s="52" t="s">
        <v>78</v>
      </c>
      <c r="I88" s="52"/>
      <c r="J88" s="52"/>
      <c r="K88" s="52"/>
      <c r="L88" s="119"/>
      <c r="M88" s="119"/>
      <c r="N88" s="119"/>
      <c r="O88" s="120"/>
      <c r="P88" s="46"/>
    </row>
    <row r="89" spans="2:16" ht="18.75" customHeight="1" thickBot="1">
      <c r="B89" s="25"/>
      <c r="C89" s="343"/>
      <c r="D89" s="344"/>
      <c r="E89" s="344"/>
      <c r="F89" s="98"/>
      <c r="G89" s="98"/>
      <c r="H89" s="98"/>
      <c r="I89" s="98"/>
      <c r="J89" s="98"/>
      <c r="K89" s="341"/>
      <c r="L89" s="341"/>
      <c r="M89" s="341"/>
      <c r="N89" s="341"/>
      <c r="O89" s="342"/>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DISAN - ERIKA JOHANA CALDERON BETANCUR</cp:lastModifiedBy>
  <cp:revision/>
  <cp:lastPrinted>2021-07-22T21:21:55Z</cp:lastPrinted>
  <dcterms:created xsi:type="dcterms:W3CDTF">2006-06-27T16:47:25Z</dcterms:created>
  <dcterms:modified xsi:type="dcterms:W3CDTF">2023-09-01T20:36:44Z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