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BAJO CLUB MILITAR\CONTRATOS\Año 2023\Estudios Previos\Mantenimiento PTAR\"/>
    </mc:Choice>
  </mc:AlternateContent>
  <xr:revisionPtr revIDLastSave="0" documentId="13_ncr:1_{64E4C674-6456-424E-BDBF-1664419272A1}" xr6:coauthVersionLast="47" xr6:coauthVersionMax="47" xr10:uidLastSave="{00000000-0000-0000-0000-000000000000}"/>
  <bookViews>
    <workbookView xWindow="-120" yWindow="-120" windowWidth="20730" windowHeight="11040" firstSheet="1" activeTab="1" xr2:uid="{33F05FBA-0E28-4895-8BBF-7EFE4E26B0AC}"/>
  </bookViews>
  <sheets>
    <sheet name="Hoja1" sheetId="2" state="hidden" r:id="rId1"/>
    <sheet name="ET - MTT PTARS LAS MERCEDES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2" l="1"/>
  <c r="G22" i="2"/>
  <c r="G11" i="2"/>
  <c r="G28" i="2"/>
  <c r="G27" i="2"/>
  <c r="G26" i="2"/>
  <c r="G21" i="2"/>
  <c r="G19" i="2"/>
  <c r="G20" i="2"/>
  <c r="G29" i="2" l="1"/>
  <c r="G18" i="2" l="1"/>
  <c r="G17" i="2"/>
  <c r="G10" i="2"/>
  <c r="G9" i="2"/>
  <c r="G16" i="2"/>
  <c r="G15" i="2"/>
  <c r="G14" i="2"/>
  <c r="G5" i="2"/>
  <c r="G8" i="2"/>
  <c r="G7" i="2"/>
  <c r="G6" i="2"/>
  <c r="G4" i="2"/>
  <c r="G24" i="2" l="1"/>
  <c r="G12" i="2"/>
  <c r="G31" i="2" l="1"/>
  <c r="G33" i="2" s="1"/>
  <c r="G34" i="2" l="1"/>
  <c r="G35" i="2"/>
  <c r="G36" i="2" s="1"/>
  <c r="G37" i="2" s="1"/>
  <c r="G38" i="2" s="1"/>
</calcChain>
</file>

<file path=xl/sharedStrings.xml><?xml version="1.0" encoding="utf-8"?>
<sst xmlns="http://schemas.openxmlformats.org/spreadsheetml/2006/main" count="108" uniqueCount="81">
  <si>
    <t>ITEM</t>
  </si>
  <si>
    <t>ACTIVIDAD</t>
  </si>
  <si>
    <t>UNIDAD</t>
  </si>
  <si>
    <t>UND</t>
  </si>
  <si>
    <t>ML</t>
  </si>
  <si>
    <t xml:space="preserve">1 preliminares </t>
  </si>
  <si>
    <t>1.1</t>
  </si>
  <si>
    <t xml:space="preserve">Desmonte y retiro de bomba centrifuga existente incluye retiro de accesorios , retiro de empaques , retiro de guarda motor con cubierta  y todas las actividades necesarias para su desmonte – medida y forma de pago  la unidad de medida de pago es  ( UND) el pago se hará por precios unitarios  ya establecidos en el contrato que incluye herramientas , mano de obra ,equipos y transporte de ser necesario para su ejecución. </t>
  </si>
  <si>
    <t xml:space="preserve">valor unitario </t>
  </si>
  <si>
    <t xml:space="preserve">valor total </t>
  </si>
  <si>
    <t>1.2</t>
  </si>
  <si>
    <t>1.3</t>
  </si>
  <si>
    <t>1.4</t>
  </si>
  <si>
    <t>Retiro de los lechos filtrantes incluye disposición final de la capa filtrante contaminada en sitio certificado adjuntando el soporte , retiro de carbón actividado , retiro de zeolita, retiro de de material de soporte (grava)  , apertura de los tanques que contienen este material  y todo lo necesario para el desarrollo de esta -  medida y forma de pago  la unidad de medida de pago es  ( m3) el pago se hará por precios unitarios  ya establecidos en el contrato que incluye herramientas , mano de obra ,equipos y transporte de ser necesario para su ejecución.</t>
  </si>
  <si>
    <t xml:space="preserve">2   mantenimeintos </t>
  </si>
  <si>
    <t>2.1</t>
  </si>
  <si>
    <t>Desmonte y retiro de bomba sumergible existentes incluye retiro de accesorios , retiro de empaques , retiro de canastilla de protección y todas las actividades necesarias para su desmonte , bombas que se encuentran ubicadas dentro del pozo de inyección y tanque homogeneizador - medida y forma de pago  la unidad de medida de pago es  ( UND) el pago se hará por precios unitarios  ya establecidos en el contrato que incluye herramientas , mano de obra ,equipos y transporte de ser necesario para su ejecución.</t>
  </si>
  <si>
    <t>1.5</t>
  </si>
  <si>
    <t xml:space="preserve">valor total capitulo 1 </t>
  </si>
  <si>
    <t>Mantenimientos preventivos e instalación de bombas centrifugas incluye cambio de empaques , cambio de clavijas , verificación y corrección del circuito eléctrico , mantenimiento de pintura , remplazo de accesorios y todo lo necesario para su instalación e  funcionamiento , esta bomba se debe instalar sobre el mismo lugar que se encontraba con su protección para la lluvia y soportes de fijación - medida de pago es  ( UND) el pago se hará por precios unitarios  ya establecidos en el contrato que incluye herramientas , mano de obra ,equipos y transporte de ser necesario para su ejecución.</t>
  </si>
  <si>
    <t>2.2</t>
  </si>
  <si>
    <t>Mantenimiento preventivo e instalación de las bombas sumergibles, incluye cambio de piezas de ser necesario , cambio de accesorios , cambio de modalidad de descenso y asenso de la bomba  en los tanques y todo las actividades necesarias para el mantenimiento de estas - medida de pago es  ( UND) el pago se hará por precios unitarios  ya establecidos en el contrato que incluye herramientas , mano de obra ,equipos y transporte de ser necesario para su ejecución.</t>
  </si>
  <si>
    <t>2.3</t>
  </si>
  <si>
    <t xml:space="preserve">
Suministro e instalación de capa filtrantes para tanques de filtración de aguas incluye el suministro de grava , carbón activado , zeolita , lavado de los tanques de filtrado , instalación de difusores internos , instalación de manómetros  para controlar la presión de aire dentro de ellos tanques  esto de ser requeridos  y todo lo necesario para el adecuado funcionamiento de los filtros- medida de pago es  ( UND) el pago se hará por precios unitarios  ya establecidos en el contrato que incluye herramientas , mano de obra ,equipos y transporte de ser necesario para su ejecución. </t>
  </si>
  <si>
    <t>2.4</t>
  </si>
  <si>
    <t>1.6</t>
  </si>
  <si>
    <t xml:space="preserve">
Desmonte y retiro de bombas dosificadoras incluye retiro de elementos de fijación , accesorios y todo los elementos necesarios para realizar su mantenimiento y verificación de calibración -medida y forma de pago  la unidad de medida de pago es  ( UND) el pago se hará por precios unitarios  ya establecidos en el contrato que incluye herramientas , mano de obra ,equipos y transporte de ser necesario para su ejecución</t>
  </si>
  <si>
    <t>1.7</t>
  </si>
  <si>
    <t>Desmonte y retiro de lampara UV para realizar mantenimiento incluye retiro de todos los elementos de fijación o accesorios - medida y forma de pago la unidad de medida de pago es  ( UND) el pago se hará por precios unitarios  ya establecidos en el contrato que incluye herramientas , mano de obra ,equipos y transporte de ser necesario para su ejecución</t>
  </si>
  <si>
    <t xml:space="preserve">Mantenimiento preventivo e instalación de bombas dosificadoras incluye calibración , elementos de fijación , soportes , accesorios , empaques y todo lo necesario para su funcionamiento- medida de pago es  ( UND) el pago se hará por precios unitarios  ya establecidos en el contrato que incluye herramientas , mano de obra ,equipos y transporte de ser necesario para su ejecución. </t>
  </si>
  <si>
    <t>2.5</t>
  </si>
  <si>
    <t xml:space="preserve">Mantenimiento preventivo e instalación de lámparas UV incluye cambio de la cámara de soporte de las lámparas, cambio de  mangas o tubos de cuarzo , accesorios y todo lo necesario para su funcionamiento e instalación - medida de pago es  ( UND) el pago se hará por precios unitarios  ya establecidos en el contrato que incluye herramientas , mano de obra ,equipos y transporte de ser necesario para su ejecución. </t>
  </si>
  <si>
    <t>2.6</t>
  </si>
  <si>
    <t xml:space="preserve">Mantenimiento de eras de secado incluye retiro de material existente, lavado de muros , disposición final de desechos adjuntando certificación y todo lo necesario para el adecuado mantenimiento a estas eras de secado - medida de pago es  ( GL) el pago se hará por precios unitarios  ya establecidos en el contrato que incluye herramientas , mano de obra ,equipos y transporte de ser necesario para su ejecución. </t>
  </si>
  <si>
    <t xml:space="preserve">Mantenimiento de tubería incluye sondeo y lavado de tubería existente en PVC - medida de pago es  ( ML) el pago se hará por precios unitarios  ya establecidos en el contrato que incluye herramientas , mano de obra ,equipos y transporte de ser necesario para su ejecución. </t>
  </si>
  <si>
    <t>2.7</t>
  </si>
  <si>
    <t xml:space="preserve">unidad de medida </t>
  </si>
  <si>
    <t>M3</t>
  </si>
  <si>
    <t>GL</t>
  </si>
  <si>
    <t xml:space="preserve">3 suministros </t>
  </si>
  <si>
    <t>3.1</t>
  </si>
  <si>
    <t>2.8</t>
  </si>
  <si>
    <t xml:space="preserve">Suministro e instalación de grava de 3/4”para las eras de secado incluye  transporte , trasiego , extendido del material dentro de las eras de secado y todo lo necesario para su funcionamiento - medida de pago es  ( M3) el pago se hará por precios unitarios  ya establecidos en el contrato que incluye herramientas , mano de obra ,equipos y transporte de ser necesario para su ejecución.   </t>
  </si>
  <si>
    <t xml:space="preserve">Suministro e instalación de manómetros para las bombas sumergibles acordes a las bombas existentes, estos en los  tanques de inyección y homogeneizador incluye accesorios para la instalación , accesorios de fijación y todo lo necesario para su instalación medida de pago es  ( UND) el pago se hará por precios unitarios  ya establecidos en el contrato que incluye herramientas , mano de obra ,equipos y transporte de ser necesario para su ejecución.  </t>
  </si>
  <si>
    <t xml:space="preserve">Suministro e instalación de flotadores eléctricos acorde al funcionamiento de la bomba sumergible y bomba centrifuga incluye accesorios , elementos de fijación y todo lo necesario para su funcionamiento - medida de pago es  ( UND) el pago se hará por precios unitarios  ya establecidos en el contrato que incluye herramientas , mano de obra ,equipos y transporte de ser necesario para su ejecución.  </t>
  </si>
  <si>
    <t>3.2</t>
  </si>
  <si>
    <t>3.3</t>
  </si>
  <si>
    <t xml:space="preserve">Suministro e instalación de mangueras que conducen los químicos desde la bomba dosificadores hasta el serpentín de mezcla igual o similar a la existente  incluye todo lo necesario para  su funcionamiento - medida de pago es  ( ML) el pago se hará por precios unitarios  ya establecidos en el contrato que incluye herramientas , mano de obra ,equipos y transporte de ser necesario para su ejecución.    </t>
  </si>
  <si>
    <t>1.8</t>
  </si>
  <si>
    <t>Desmonte y retiro de manguera que conduce los químicos desde la bomba dosificadora hasta el serpentín de mezcla incluye todas las actividades necesarias- medida y forma de pago la unidad de medida de pago es  ( UND) el pago se hará por precios unitarios  ya establecidos en el contrato que incluye herramientas , mano de obra ,equipos y transporte de ser necesario para su ejecución</t>
  </si>
  <si>
    <t>2.9</t>
  </si>
  <si>
    <t>2.10</t>
  </si>
  <si>
    <t xml:space="preserve">Mantenimiento preventivo de bombas neumáticas de doble diafragma incluye todas las actividades necesarias para su adecuado funcionamiento como cambio de piezas, remplazo de empaques , ajuste de tornillería y demás actividades requeridas - medida de pago es  ( UND) el pago se hará por precios unitarios  ya establecidos en el contrato que incluye herramientas , mano de obra ,equipos y transporte de ser necesario para su ejecución.   </t>
  </si>
  <si>
    <t xml:space="preserve">Mantenimiento preventivo de motor de mezcla ubicados dentro de los tanques de espesador de lodos incluye todas las actividades necesarias para su adecuado funcionamiento- medida de pago es  ( UND) el pago se hará por precios unitarios  ya establecidos en el contrato que incluye herramientas , mano de obra ,equipos y transporte de ser necesario para su ejecución.   </t>
  </si>
  <si>
    <t xml:space="preserve">SUB TOTAL </t>
  </si>
  <si>
    <t xml:space="preserve">costos indirectos </t>
  </si>
  <si>
    <t xml:space="preserve">costo del iva </t>
  </si>
  <si>
    <t>A  13%</t>
  </si>
  <si>
    <t>I  3%</t>
  </si>
  <si>
    <t>U 3%</t>
  </si>
  <si>
    <t>IVA 19%</t>
  </si>
  <si>
    <t>Valor Total</t>
  </si>
  <si>
    <t>Desmonte y retiro de flotadores eléctricos ,los cuales están ubicados dentro del pozo de inyección , tanque homogeneizador y tanque sedimentador  de la planta de tratamiento de agua residual- medida y forma de pago  la unidad de medida de pago es  ( UND) el pago se hará por precios unitarios  ya establecidos en el contrato que incluye herramientas , mano de obra ,equipos y transporte para su ejecución.</t>
  </si>
  <si>
    <t>Viaje</t>
  </si>
  <si>
    <t>Desmonte y retiro de manómetros  existentes , se deben desmontar y ser entregados a la entidad para que esta sea quien le dé la disposición final a estos esta -  medida y forma de pago  la unidad de medida de pago es  ( UND) el pago se hará por precios unitarios  ya establecidos en el contrato que incluye herramientas , mano de obra ,equipos y transporte de ser necesario para su ejecución.</t>
  </si>
  <si>
    <t xml:space="preserve">ITEM </t>
  </si>
  <si>
    <t>UNIDAD DE MEDIDA</t>
  </si>
  <si>
    <t>CANTIDAD</t>
  </si>
  <si>
    <t>GBL</t>
  </si>
  <si>
    <t>Mantenimiento preventivo espesador de lodos incluye:
- Desarme, arme, ajuste, lubricacion y limpieza del motoreductor
- ajuste de vástago y paletas
- proteccion con pintura en fibra de vidrio</t>
  </si>
  <si>
    <t>Mantenimiento Prenventio Deshidratador de Lodos Incluye:
- Desarme y arme general de la estructura
- Limpieza general del compactado neumatico
- Cambio de conexiones flexibles si es necesario
- Verificacion de escapes de aire en la red
- Mantenimiento al actuador manual
- Limpieza y ajuste</t>
  </si>
  <si>
    <t>Suministro e instalacion de sensores de nivel incluye:
- Flotadores
- Accesorios de instalacion
- Revisión y pruebas de controles de nivel.</t>
  </si>
  <si>
    <t>Mantenimiento preventivo de bombas sumergibles incluye:
- Desarme y limpieza del equipo (externa e interna)
- Inspección de componentes.
- Armado y ajustes de componentes
- Cambio de rodamientos y sello mecánico especial de Agua Residual
- Cambio de aceite dieléctrico
- Revision y pruebas de controles de nivel</t>
  </si>
  <si>
    <t>Mantenimiento preventivo de serpentin de Mezcla incluye:
- Verificación y ajuste de Anclaje
- Verificación y ajuste de flujo e inyección de productos quimicos.
- Cambio de conexiones flexible o mangueras</t>
  </si>
  <si>
    <t>Mantenimiento preventivo de bombas dosificadoras incluye:
- Extracción, desarme, revisión y limpieza en sitio
- Verificación y ajuste de conexiones electricas
- Prueba de funcionamiento con y sin carga de trabajo
- Ajuste y lubricacion de partes</t>
  </si>
  <si>
    <t>Mantenimiento tablero control eléctrico incluye:
- Limpieza de general
- Ajuste de borneras
- Verificacion y ajuste electromecanica de componentes.
- Pruebas de funcionamiento
- Cambio de cableado en mal estado.
- Proteccion con pintura anticorrosiva en partes deterioradas</t>
  </si>
  <si>
    <t>MANTENIMIENTO PREVENTIVO Y CORRECTIVO A TODO COSTO DE LAS PLANTAS DE TRATAMIENTO DE AGUAS RESIDUALES DE LA SEDE LAS MERCEDES DEL CLUB MILITAR</t>
  </si>
  <si>
    <t>Mantenimiento preventivo de bombas centrifugas incluye:
- Desarme y limpieza (interna y externa) del equipo
- Inspeccion de componentes
- Cambio de rodamientos y sello mecánico especial de AR.
- Cambio de aceite dieléctrico
- Pruebas con y sin carga de trabajo; verificación de conexiones electricas.
- Revisión y pruebas de controles de nivel.
- Suministro e instalacion de trampa de cabello
- Armado y ajuste de componentes</t>
  </si>
  <si>
    <t>Suministro e instalacion medidores de presion sistema de filtros y bombas sumergibles incluye:
- Manometros
- Accesorios de Instalacion
- Prueba de Funcionamiento</t>
  </si>
  <si>
    <t>Mantenimiento preventivo de lamparas UV incluye:
- Desarme y arme general de la estructura
- Verificación de conexiones electricas
- Suministro e instalacion de mangas o tubos de cuarzo
- Prueba de funcionamiento</t>
  </si>
  <si>
    <t>Mantenimiento preventivo de eras de secado incluye:
- Evacuacion material filtrante en cada caja
- Revisión y corrección de colectores de salida de lixiviados
- cambio de material filtrante y de soporte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</si>
</sst>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44" fontId="4" fillId="0" borderId="1" xfId="1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44" fontId="4" fillId="0" borderId="2" xfId="1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justify" wrapText="1"/>
    </xf>
    <xf numFmtId="0" fontId="4" fillId="0" borderId="3" xfId="0" applyFont="1" applyBorder="1" applyAlignment="1">
      <alignment vertical="center" wrapText="1"/>
    </xf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3" borderId="1" xfId="0" applyFill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5" borderId="4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4" fillId="5" borderId="6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61CDF-A167-41F6-B26F-8628B166AE23}">
  <dimension ref="B2:G45"/>
  <sheetViews>
    <sheetView zoomScale="80" zoomScaleNormal="80" workbookViewId="0">
      <selection activeCell="C9" sqref="C9"/>
    </sheetView>
  </sheetViews>
  <sheetFormatPr baseColWidth="10" defaultRowHeight="15" x14ac:dyDescent="0.25"/>
  <cols>
    <col min="3" max="3" width="46.140625" customWidth="1"/>
    <col min="4" max="4" width="17.140625" style="2" bestFit="1" customWidth="1"/>
    <col min="5" max="5" width="17.85546875" style="2" customWidth="1"/>
    <col min="6" max="6" width="15.7109375" style="2" customWidth="1"/>
    <col min="7" max="7" width="15.140625" style="5" customWidth="1"/>
  </cols>
  <sheetData>
    <row r="2" spans="2:7" x14ac:dyDescent="0.25">
      <c r="B2" s="10" t="s">
        <v>0</v>
      </c>
      <c r="C2" s="10" t="s">
        <v>1</v>
      </c>
      <c r="D2" s="11" t="s">
        <v>36</v>
      </c>
      <c r="E2" s="11" t="s">
        <v>2</v>
      </c>
      <c r="F2" s="11" t="s">
        <v>8</v>
      </c>
      <c r="G2" s="26" t="s">
        <v>9</v>
      </c>
    </row>
    <row r="3" spans="2:7" x14ac:dyDescent="0.25">
      <c r="B3" s="42" t="s">
        <v>5</v>
      </c>
      <c r="C3" s="42"/>
      <c r="D3" s="42"/>
      <c r="E3" s="42"/>
      <c r="F3" s="42"/>
      <c r="G3" s="42"/>
    </row>
    <row r="4" spans="2:7" ht="89.25" x14ac:dyDescent="0.25">
      <c r="B4" s="12" t="s">
        <v>6</v>
      </c>
      <c r="C4" s="29" t="s">
        <v>7</v>
      </c>
      <c r="D4" s="13" t="s">
        <v>3</v>
      </c>
      <c r="E4" s="14">
        <v>2</v>
      </c>
      <c r="F4" s="15"/>
      <c r="G4" s="16">
        <f t="shared" ref="G4:G11" si="0">F4*E4</f>
        <v>0</v>
      </c>
    </row>
    <row r="5" spans="2:7" ht="114.75" x14ac:dyDescent="0.25">
      <c r="B5" s="12" t="s">
        <v>10</v>
      </c>
      <c r="C5" s="29" t="s">
        <v>16</v>
      </c>
      <c r="D5" s="13" t="s">
        <v>3</v>
      </c>
      <c r="E5" s="14">
        <v>4</v>
      </c>
      <c r="F5" s="15"/>
      <c r="G5" s="16">
        <f t="shared" si="0"/>
        <v>0</v>
      </c>
    </row>
    <row r="6" spans="2:7" ht="104.25" customHeight="1" x14ac:dyDescent="0.25">
      <c r="B6" s="12" t="s">
        <v>11</v>
      </c>
      <c r="C6" s="30" t="s">
        <v>62</v>
      </c>
      <c r="D6" s="13" t="s">
        <v>3</v>
      </c>
      <c r="E6" s="14">
        <v>7</v>
      </c>
      <c r="F6" s="15"/>
      <c r="G6" s="16">
        <f t="shared" si="0"/>
        <v>0</v>
      </c>
    </row>
    <row r="7" spans="2:7" ht="114.75" x14ac:dyDescent="0.25">
      <c r="B7" s="12" t="s">
        <v>12</v>
      </c>
      <c r="C7" s="29" t="s">
        <v>13</v>
      </c>
      <c r="D7" s="13" t="s">
        <v>63</v>
      </c>
      <c r="E7" s="14">
        <v>2</v>
      </c>
      <c r="F7" s="15"/>
      <c r="G7" s="16">
        <f t="shared" si="0"/>
        <v>0</v>
      </c>
    </row>
    <row r="8" spans="2:7" ht="89.25" x14ac:dyDescent="0.25">
      <c r="B8" s="12" t="s">
        <v>17</v>
      </c>
      <c r="C8" s="29" t="s">
        <v>64</v>
      </c>
      <c r="D8" s="13" t="s">
        <v>3</v>
      </c>
      <c r="E8" s="14">
        <v>4</v>
      </c>
      <c r="F8" s="15"/>
      <c r="G8" s="16">
        <f t="shared" si="0"/>
        <v>0</v>
      </c>
    </row>
    <row r="9" spans="2:7" ht="102" x14ac:dyDescent="0.25">
      <c r="B9" s="12" t="s">
        <v>25</v>
      </c>
      <c r="C9" s="29" t="s">
        <v>26</v>
      </c>
      <c r="D9" s="13" t="s">
        <v>3</v>
      </c>
      <c r="E9" s="14">
        <v>6</v>
      </c>
      <c r="F9" s="15"/>
      <c r="G9" s="16">
        <f t="shared" si="0"/>
        <v>0</v>
      </c>
    </row>
    <row r="10" spans="2:7" ht="76.5" x14ac:dyDescent="0.25">
      <c r="B10" s="12" t="s">
        <v>27</v>
      </c>
      <c r="C10" s="29" t="s">
        <v>28</v>
      </c>
      <c r="D10" s="13" t="s">
        <v>3</v>
      </c>
      <c r="E10" s="14">
        <v>2</v>
      </c>
      <c r="F10" s="15"/>
      <c r="G10" s="16">
        <f t="shared" si="0"/>
        <v>0</v>
      </c>
    </row>
    <row r="11" spans="2:7" ht="92.25" customHeight="1" x14ac:dyDescent="0.25">
      <c r="B11" s="12" t="s">
        <v>48</v>
      </c>
      <c r="C11" s="29" t="s">
        <v>49</v>
      </c>
      <c r="D11" s="13" t="s">
        <v>3</v>
      </c>
      <c r="E11" s="14">
        <v>6</v>
      </c>
      <c r="F11" s="15"/>
      <c r="G11" s="16">
        <f t="shared" si="0"/>
        <v>0</v>
      </c>
    </row>
    <row r="12" spans="2:7" x14ac:dyDescent="0.25">
      <c r="B12" s="44" t="s">
        <v>18</v>
      </c>
      <c r="C12" s="44"/>
      <c r="D12" s="44"/>
      <c r="E12" s="44"/>
      <c r="F12" s="44"/>
      <c r="G12" s="17">
        <f>SUM(G4:G11)</f>
        <v>0</v>
      </c>
    </row>
    <row r="13" spans="2:7" x14ac:dyDescent="0.25">
      <c r="B13" s="43" t="s">
        <v>14</v>
      </c>
      <c r="C13" s="43"/>
      <c r="D13" s="43"/>
      <c r="E13" s="43"/>
      <c r="F13" s="43"/>
      <c r="G13" s="43"/>
    </row>
    <row r="14" spans="2:7" ht="127.5" x14ac:dyDescent="0.25">
      <c r="B14" s="12" t="s">
        <v>15</v>
      </c>
      <c r="C14" s="29" t="s">
        <v>19</v>
      </c>
      <c r="D14" s="13" t="s">
        <v>3</v>
      </c>
      <c r="E14" s="14">
        <v>2</v>
      </c>
      <c r="F14" s="15"/>
      <c r="G14" s="16">
        <f>F14*E14</f>
        <v>0</v>
      </c>
    </row>
    <row r="15" spans="2:7" ht="102" x14ac:dyDescent="0.25">
      <c r="B15" s="12" t="s">
        <v>20</v>
      </c>
      <c r="C15" s="29" t="s">
        <v>21</v>
      </c>
      <c r="D15" s="13" t="s">
        <v>3</v>
      </c>
      <c r="E15" s="14">
        <v>4</v>
      </c>
      <c r="F15" s="15"/>
      <c r="G15" s="16">
        <f>F15*E15</f>
        <v>0</v>
      </c>
    </row>
    <row r="16" spans="2:7" ht="133.5" customHeight="1" x14ac:dyDescent="0.25">
      <c r="B16" s="12" t="s">
        <v>22</v>
      </c>
      <c r="C16" s="29" t="s">
        <v>23</v>
      </c>
      <c r="D16" s="13" t="s">
        <v>3</v>
      </c>
      <c r="E16" s="14">
        <v>6</v>
      </c>
      <c r="F16" s="15"/>
      <c r="G16" s="16">
        <f>F16*E16</f>
        <v>0</v>
      </c>
    </row>
    <row r="17" spans="2:7" ht="88.5" customHeight="1" x14ac:dyDescent="0.25">
      <c r="B17" s="12" t="s">
        <v>24</v>
      </c>
      <c r="C17" s="29" t="s">
        <v>29</v>
      </c>
      <c r="D17" s="13" t="s">
        <v>3</v>
      </c>
      <c r="E17" s="14">
        <v>6</v>
      </c>
      <c r="F17" s="15"/>
      <c r="G17" s="16">
        <f>F17*E17</f>
        <v>0</v>
      </c>
    </row>
    <row r="18" spans="2:7" ht="89.25" x14ac:dyDescent="0.25">
      <c r="B18" s="12" t="s">
        <v>30</v>
      </c>
      <c r="C18" s="29" t="s">
        <v>31</v>
      </c>
      <c r="D18" s="13" t="s">
        <v>3</v>
      </c>
      <c r="E18" s="14">
        <v>2</v>
      </c>
      <c r="F18" s="18"/>
      <c r="G18" s="16">
        <f>F18*E18</f>
        <v>0</v>
      </c>
    </row>
    <row r="19" spans="2:7" ht="89.25" x14ac:dyDescent="0.25">
      <c r="B19" s="12" t="s">
        <v>32</v>
      </c>
      <c r="C19" s="29" t="s">
        <v>33</v>
      </c>
      <c r="D19" s="13" t="s">
        <v>38</v>
      </c>
      <c r="E19" s="14">
        <v>1</v>
      </c>
      <c r="F19" s="15"/>
      <c r="G19" s="16">
        <f>F19</f>
        <v>0</v>
      </c>
    </row>
    <row r="20" spans="2:7" ht="63.75" x14ac:dyDescent="0.25">
      <c r="B20" s="19" t="s">
        <v>35</v>
      </c>
      <c r="C20" s="29" t="s">
        <v>34</v>
      </c>
      <c r="D20" s="20" t="s">
        <v>4</v>
      </c>
      <c r="E20" s="21">
        <v>10</v>
      </c>
      <c r="F20" s="21"/>
      <c r="G20" s="22">
        <f>F20*E20</f>
        <v>0</v>
      </c>
    </row>
    <row r="21" spans="2:7" ht="85.5" customHeight="1" x14ac:dyDescent="0.25">
      <c r="B21" s="19" t="s">
        <v>41</v>
      </c>
      <c r="C21" s="31" t="s">
        <v>42</v>
      </c>
      <c r="D21" s="13" t="s">
        <v>37</v>
      </c>
      <c r="E21" s="21">
        <v>12</v>
      </c>
      <c r="F21" s="23"/>
      <c r="G21" s="22">
        <f>F21*E21</f>
        <v>0</v>
      </c>
    </row>
    <row r="22" spans="2:7" ht="105" customHeight="1" x14ac:dyDescent="0.25">
      <c r="B22" s="19" t="s">
        <v>50</v>
      </c>
      <c r="C22" s="29" t="s">
        <v>52</v>
      </c>
      <c r="D22" s="13" t="s">
        <v>3</v>
      </c>
      <c r="E22" s="21">
        <v>2</v>
      </c>
      <c r="F22" s="23"/>
      <c r="G22" s="22">
        <f>F22*E22</f>
        <v>0</v>
      </c>
    </row>
    <row r="23" spans="2:7" ht="91.5" customHeight="1" x14ac:dyDescent="0.25">
      <c r="B23" s="19" t="s">
        <v>51</v>
      </c>
      <c r="C23" s="29" t="s">
        <v>53</v>
      </c>
      <c r="D23" s="20" t="s">
        <v>3</v>
      </c>
      <c r="E23" s="21">
        <v>2</v>
      </c>
      <c r="F23" s="23"/>
      <c r="G23" s="22">
        <f>F23*E23</f>
        <v>0</v>
      </c>
    </row>
    <row r="24" spans="2:7" x14ac:dyDescent="0.25">
      <c r="B24" s="45"/>
      <c r="C24" s="45"/>
      <c r="D24" s="45"/>
      <c r="E24" s="45"/>
      <c r="F24" s="45"/>
      <c r="G24" s="17">
        <f>SUM(G14:G23)</f>
        <v>0</v>
      </c>
    </row>
    <row r="25" spans="2:7" x14ac:dyDescent="0.25">
      <c r="B25" s="46" t="s">
        <v>39</v>
      </c>
      <c r="C25" s="47"/>
      <c r="D25" s="47"/>
      <c r="E25" s="47"/>
      <c r="F25" s="47"/>
      <c r="G25" s="48"/>
    </row>
    <row r="26" spans="2:7" ht="102" x14ac:dyDescent="0.25">
      <c r="B26" s="12" t="s">
        <v>40</v>
      </c>
      <c r="C26" s="29" t="s">
        <v>43</v>
      </c>
      <c r="D26" s="14" t="s">
        <v>3</v>
      </c>
      <c r="E26" s="14">
        <v>4</v>
      </c>
      <c r="F26" s="15"/>
      <c r="G26" s="22">
        <f>F26*E26</f>
        <v>0</v>
      </c>
    </row>
    <row r="27" spans="2:7" ht="89.25" x14ac:dyDescent="0.25">
      <c r="B27" s="12" t="s">
        <v>45</v>
      </c>
      <c r="C27" s="29" t="s">
        <v>44</v>
      </c>
      <c r="D27" s="14" t="s">
        <v>3</v>
      </c>
      <c r="E27" s="14">
        <v>7</v>
      </c>
      <c r="F27" s="15"/>
      <c r="G27" s="22">
        <f>F27*E27</f>
        <v>0</v>
      </c>
    </row>
    <row r="28" spans="2:7" ht="89.25" x14ac:dyDescent="0.25">
      <c r="B28" s="19" t="s">
        <v>46</v>
      </c>
      <c r="C28" s="24" t="s">
        <v>47</v>
      </c>
      <c r="D28" s="21" t="s">
        <v>4</v>
      </c>
      <c r="E28" s="21">
        <v>24</v>
      </c>
      <c r="F28" s="25"/>
      <c r="G28" s="22">
        <f>F28*E28</f>
        <v>0</v>
      </c>
    </row>
    <row r="29" spans="2:7" x14ac:dyDescent="0.25">
      <c r="B29" s="14"/>
      <c r="C29" s="29"/>
      <c r="D29" s="14"/>
      <c r="E29" s="14"/>
      <c r="F29" s="32"/>
      <c r="G29" s="17">
        <f>SUM(G26:G28)</f>
        <v>0</v>
      </c>
    </row>
    <row r="30" spans="2:7" x14ac:dyDescent="0.25">
      <c r="B30" s="1"/>
      <c r="C30" s="1"/>
      <c r="D30" s="3"/>
      <c r="E30" s="3"/>
      <c r="F30" s="3"/>
      <c r="G30" s="4"/>
    </row>
    <row r="31" spans="2:7" hidden="1" x14ac:dyDescent="0.25">
      <c r="B31" s="39" t="s">
        <v>54</v>
      </c>
      <c r="C31" s="39"/>
      <c r="D31" s="39"/>
      <c r="E31" s="39"/>
      <c r="F31" s="39"/>
      <c r="G31" s="6">
        <f>+G29+G24+G12</f>
        <v>0</v>
      </c>
    </row>
    <row r="32" spans="2:7" hidden="1" x14ac:dyDescent="0.25"/>
    <row r="33" spans="3:7" hidden="1" x14ac:dyDescent="0.25">
      <c r="E33" s="40" t="s">
        <v>55</v>
      </c>
      <c r="F33" s="3" t="s">
        <v>57</v>
      </c>
      <c r="G33" s="4">
        <f>G31*0.15</f>
        <v>0</v>
      </c>
    </row>
    <row r="34" spans="3:7" hidden="1" x14ac:dyDescent="0.25">
      <c r="E34" s="40"/>
      <c r="F34" s="3" t="s">
        <v>58</v>
      </c>
      <c r="G34" s="4">
        <f>G31*0.03</f>
        <v>0</v>
      </c>
    </row>
    <row r="35" spans="3:7" hidden="1" x14ac:dyDescent="0.25">
      <c r="E35" s="40"/>
      <c r="F35" s="3" t="s">
        <v>59</v>
      </c>
      <c r="G35" s="4">
        <f>G31*0.03</f>
        <v>0</v>
      </c>
    </row>
    <row r="36" spans="3:7" hidden="1" x14ac:dyDescent="0.25">
      <c r="E36" s="9" t="s">
        <v>56</v>
      </c>
      <c r="F36" s="3" t="s">
        <v>60</v>
      </c>
      <c r="G36" s="4">
        <f>G35*0.19</f>
        <v>0</v>
      </c>
    </row>
    <row r="37" spans="3:7" hidden="1" x14ac:dyDescent="0.25">
      <c r="F37" s="3"/>
      <c r="G37" s="4">
        <f>+G36+G35+G34+G33</f>
        <v>0</v>
      </c>
    </row>
    <row r="38" spans="3:7" x14ac:dyDescent="0.25">
      <c r="F38" s="7" t="s">
        <v>61</v>
      </c>
      <c r="G38" s="8">
        <f>G37+G31</f>
        <v>0</v>
      </c>
    </row>
    <row r="40" spans="3:7" x14ac:dyDescent="0.25">
      <c r="C40" s="41"/>
      <c r="D40" s="41"/>
      <c r="E40" s="41"/>
    </row>
    <row r="41" spans="3:7" x14ac:dyDescent="0.25">
      <c r="C41" s="2"/>
      <c r="E41" s="27"/>
    </row>
    <row r="42" spans="3:7" x14ac:dyDescent="0.25">
      <c r="C42" s="2"/>
      <c r="E42" s="27"/>
    </row>
    <row r="43" spans="3:7" x14ac:dyDescent="0.25">
      <c r="C43" s="2"/>
      <c r="E43" s="27"/>
    </row>
    <row r="44" spans="3:7" x14ac:dyDescent="0.25">
      <c r="C44" s="2"/>
      <c r="E44" s="27"/>
    </row>
    <row r="45" spans="3:7" x14ac:dyDescent="0.25">
      <c r="E45" s="28"/>
    </row>
  </sheetData>
  <mergeCells count="8">
    <mergeCell ref="B31:F31"/>
    <mergeCell ref="E33:E35"/>
    <mergeCell ref="C40:E40"/>
    <mergeCell ref="B3:G3"/>
    <mergeCell ref="B13:G13"/>
    <mergeCell ref="B12:F12"/>
    <mergeCell ref="B24:F24"/>
    <mergeCell ref="B25:G25"/>
  </mergeCells>
  <phoneticPr fontId="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DAA96-7AD8-41F2-AA3E-AEAAA524DE13}">
  <dimension ref="A1:D13"/>
  <sheetViews>
    <sheetView tabSelected="1" topLeftCell="A10" zoomScaleNormal="100" workbookViewId="0">
      <selection activeCell="A14" sqref="A14"/>
    </sheetView>
  </sheetViews>
  <sheetFormatPr baseColWidth="10" defaultRowHeight="12.75" x14ac:dyDescent="0.2"/>
  <cols>
    <col min="1" max="1" width="11.42578125" style="37"/>
    <col min="2" max="2" width="44.28515625" style="33" customWidth="1"/>
    <col min="3" max="3" width="11.42578125" style="37"/>
    <col min="4" max="4" width="11.42578125" style="38"/>
    <col min="5" max="16384" width="11.42578125" style="33"/>
  </cols>
  <sheetData>
    <row r="1" spans="1:4" ht="42" customHeight="1" x14ac:dyDescent="0.2">
      <c r="A1" s="49" t="s">
        <v>76</v>
      </c>
      <c r="B1" s="49"/>
      <c r="C1" s="49"/>
      <c r="D1" s="49"/>
    </row>
    <row r="2" spans="1:4" ht="25.5" x14ac:dyDescent="0.2">
      <c r="A2" s="35" t="s">
        <v>65</v>
      </c>
      <c r="B2" s="35" t="s">
        <v>1</v>
      </c>
      <c r="C2" s="36" t="s">
        <v>66</v>
      </c>
      <c r="D2" s="35" t="s">
        <v>67</v>
      </c>
    </row>
    <row r="3" spans="1:4" ht="102" x14ac:dyDescent="0.2">
      <c r="A3" s="14">
        <v>1</v>
      </c>
      <c r="B3" s="34" t="s">
        <v>72</v>
      </c>
      <c r="C3" s="14" t="s">
        <v>68</v>
      </c>
      <c r="D3" s="14">
        <v>4</v>
      </c>
    </row>
    <row r="4" spans="1:4" ht="53.25" customHeight="1" x14ac:dyDescent="0.2">
      <c r="A4" s="14">
        <v>2</v>
      </c>
      <c r="B4" s="34" t="s">
        <v>73</v>
      </c>
      <c r="C4" s="14" t="s">
        <v>68</v>
      </c>
      <c r="D4" s="14">
        <v>2</v>
      </c>
    </row>
    <row r="5" spans="1:4" ht="63.75" x14ac:dyDescent="0.2">
      <c r="A5" s="14">
        <v>3</v>
      </c>
      <c r="B5" s="34" t="s">
        <v>74</v>
      </c>
      <c r="C5" s="14" t="s">
        <v>3</v>
      </c>
      <c r="D5" s="14">
        <v>6</v>
      </c>
    </row>
    <row r="6" spans="1:4" ht="127.5" x14ac:dyDescent="0.2">
      <c r="A6" s="14">
        <v>4</v>
      </c>
      <c r="B6" s="34" t="s">
        <v>77</v>
      </c>
      <c r="C6" s="14" t="s">
        <v>68</v>
      </c>
      <c r="D6" s="14">
        <v>2</v>
      </c>
    </row>
    <row r="7" spans="1:4" ht="89.25" x14ac:dyDescent="0.2">
      <c r="A7" s="14">
        <v>5</v>
      </c>
      <c r="B7" s="34" t="s">
        <v>75</v>
      </c>
      <c r="C7" s="14" t="s">
        <v>68</v>
      </c>
      <c r="D7" s="14">
        <v>2</v>
      </c>
    </row>
    <row r="8" spans="1:4" ht="63.75" x14ac:dyDescent="0.2">
      <c r="A8" s="14">
        <v>6</v>
      </c>
      <c r="B8" s="29" t="s">
        <v>69</v>
      </c>
      <c r="C8" s="14" t="s">
        <v>68</v>
      </c>
      <c r="D8" s="14">
        <v>2</v>
      </c>
    </row>
    <row r="9" spans="1:4" ht="89.25" x14ac:dyDescent="0.2">
      <c r="A9" s="14">
        <v>7</v>
      </c>
      <c r="B9" s="34" t="s">
        <v>70</v>
      </c>
      <c r="C9" s="14" t="s">
        <v>68</v>
      </c>
      <c r="D9" s="14">
        <v>2</v>
      </c>
    </row>
    <row r="10" spans="1:4" ht="51" x14ac:dyDescent="0.2">
      <c r="A10" s="14">
        <v>8</v>
      </c>
      <c r="B10" s="34" t="s">
        <v>80</v>
      </c>
      <c r="C10" s="14" t="s">
        <v>68</v>
      </c>
      <c r="D10" s="14">
        <v>2</v>
      </c>
    </row>
    <row r="11" spans="1:4" ht="63.75" x14ac:dyDescent="0.2">
      <c r="A11" s="14">
        <v>9</v>
      </c>
      <c r="B11" s="34" t="s">
        <v>79</v>
      </c>
      <c r="C11" s="14" t="s">
        <v>68</v>
      </c>
      <c r="D11" s="14">
        <v>2</v>
      </c>
    </row>
    <row r="12" spans="1:4" ht="63.75" x14ac:dyDescent="0.2">
      <c r="A12" s="14">
        <v>10</v>
      </c>
      <c r="B12" s="34" t="s">
        <v>78</v>
      </c>
      <c r="C12" s="14" t="s">
        <v>68</v>
      </c>
      <c r="D12" s="14">
        <v>4</v>
      </c>
    </row>
    <row r="13" spans="1:4" ht="51" x14ac:dyDescent="0.2">
      <c r="A13" s="14">
        <v>11</v>
      </c>
      <c r="B13" s="34" t="s">
        <v>71</v>
      </c>
      <c r="C13" s="14" t="s">
        <v>3</v>
      </c>
      <c r="D13" s="14">
        <v>8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ET - MTT PTARS LAS MERCEDES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Cristhian Camilo Morales Reyes</dc:creator>
  <cp:lastModifiedBy>Cristhian Camilo Morales Reyes</cp:lastModifiedBy>
  <dcterms:created xsi:type="dcterms:W3CDTF">2023-07-04T20:03:05Z</dcterms:created>
  <dcterms:modified xsi:type="dcterms:W3CDTF">2023-09-11T21:12:25Z</dcterms:modified>
</cp:coreProperties>
</file>