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greenforest\Documents\MC-CLD-CPA-0019-2023-DORADA CALDAS\"/>
    </mc:Choice>
  </mc:AlternateContent>
  <bookViews>
    <workbookView xWindow="0" yWindow="0" windowWidth="28800" windowHeight="12210" tabRatio="781"/>
  </bookViews>
  <sheets>
    <sheet name="Equipos" sheetId="5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5" l="1"/>
  <c r="G8" i="5"/>
  <c r="G7" i="5"/>
  <c r="G9" i="5"/>
  <c r="I7" i="5" l="1"/>
  <c r="I8" i="5"/>
  <c r="I9" i="5"/>
  <c r="H7" i="5"/>
  <c r="H9" i="5"/>
  <c r="H6" i="5"/>
  <c r="I6" i="5" s="1"/>
  <c r="J9" i="5" l="1"/>
  <c r="J8" i="5"/>
  <c r="J7" i="5"/>
  <c r="J6" i="5"/>
  <c r="J12" i="5" s="1"/>
</calcChain>
</file>

<file path=xl/sharedStrings.xml><?xml version="1.0" encoding="utf-8"?>
<sst xmlns="http://schemas.openxmlformats.org/spreadsheetml/2006/main" count="30" uniqueCount="27">
  <si>
    <t>ITEM</t>
  </si>
  <si>
    <t>DESCRIPCIÓN DEL BIEN O SERVICIO SOLICTADO</t>
  </si>
  <si>
    <t>IVA</t>
  </si>
  <si>
    <t>CODIGO UNSPSC</t>
  </si>
  <si>
    <t>CANTIDAD</t>
  </si>
  <si>
    <t>VALOR UNITARIO ANTES DE IVA</t>
  </si>
  <si>
    <t xml:space="preserve">OBJETO: </t>
  </si>
  <si>
    <t>FIRMA DE QUIEN ELABORO:</t>
  </si>
  <si>
    <t>VALOR UNITARIO CON IVA</t>
  </si>
  <si>
    <t>NOMBRE DEL ELEMENTO</t>
  </si>
  <si>
    <t>UNIDAD DE MEDIDA /PRESENTACIÓN</t>
  </si>
  <si>
    <t>FORMATO FICHA TÉCNICA PARA LA ADQUISICIÓN DE BIENES O SERVICOS DEL CENTRO PECUARIO Y AGROEMPRESARIAL DEL SENA - LA DORADA CALDAS</t>
  </si>
  <si>
    <t>CARGO</t>
  </si>
  <si>
    <t>NOMBRE</t>
  </si>
  <si>
    <t>VALOR TOTAL INCLUIDO IVA</t>
  </si>
  <si>
    <t>Captura de animales</t>
  </si>
  <si>
    <t>Cámara trampa o de rastreo HD con captura mínima de fotos de 30 MP y videos de 1080 + tarjeta SD de 16 GB.</t>
  </si>
  <si>
    <t>Unidad</t>
  </si>
  <si>
    <t>Binoculares</t>
  </si>
  <si>
    <t>Binoculares 10 x 42, waterproof,  Bak-4 + estuche.</t>
  </si>
  <si>
    <t>Cortador de ramas altas</t>
  </si>
  <si>
    <t>Cortaramas, Trimmer o Desjarretadora botánica; extensible hasta 10 metros con estuche.</t>
  </si>
  <si>
    <t>Clinómetros</t>
  </si>
  <si>
    <t>Clinometro de mano PM5 / 360PC con escalas de porcentaje y grado</t>
  </si>
  <si>
    <t>ADQUIRIR EQUIPOS Y ELEMENTOS PARA EL DESARROLLO DEL PROYECTO SENNOVA SGPS 10907 DEL CENTRO PECUARIO Y AGROEMPRESARIAL DEL SENA REGIONAL CALDAS</t>
  </si>
  <si>
    <t>WILLIAM ARBEY YEPEZ GIRALDO</t>
  </si>
  <si>
    <t>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</si>
</sst>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5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164" fontId="0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164" fontId="0" fillId="0" borderId="0" xfId="0" applyNumberForma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0" fillId="3" borderId="0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5">
    <cellStyle name="Moneda" xfId="1" builtinId="4"/>
    <cellStyle name="Moneda [0] 2" xfId="3"/>
    <cellStyle name="Normal" xfId="0" builtinId="0"/>
    <cellStyle name="Normal 2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280147</xdr:colOff>
      <xdr:row>0</xdr:row>
      <xdr:rowOff>190500</xdr:rowOff>
    </xdr:from>
    <xdr:to>
      <xdr:col>1</xdr:col>
      <xdr:colOff>446069</xdr:colOff>
      <xdr:row>0</xdr:row>
      <xdr:rowOff>889635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147" y="190500"/>
          <a:ext cx="715010" cy="699135"/>
        </a:xfrm>
        <a:prstGeom prst="rect">
          <a:avLst/>
        </a:prstGeom>
      </xdr:spPr>
    </xdr:pic>
    <xdr:clientData/>
  </xdr:twoCellAnchor>
  <xdr:twoCellAnchor editAs="oneCell">
    <xdr:from>
      <xdr:col>3</xdr:col>
      <xdr:colOff>121227</xdr:colOff>
      <xdr:row>10</xdr:row>
      <xdr:rowOff>8658</xdr:rowOff>
    </xdr:from>
    <xdr:to>
      <xdr:col>3</xdr:col>
      <xdr:colOff>1330787</xdr:colOff>
      <xdr:row>12</xdr:row>
      <xdr:rowOff>22532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6386" y="4364181"/>
          <a:ext cx="1209560" cy="394874"/>
        </a:xfrm>
        <a:prstGeom prst="rect">
          <a:avLst/>
        </a:prstGeom>
      </xdr:spPr>
    </xdr:pic>
    <xdr:clientData/>
  </xdr:twoCellAnchor>
  <xdr:twoCellAnchor editAs="oneCell">
    <xdr:from>
      <xdr:col>3</xdr:col>
      <xdr:colOff>831273</xdr:colOff>
      <xdr:row>13</xdr:row>
      <xdr:rowOff>173182</xdr:rowOff>
    </xdr:from>
    <xdr:to>
      <xdr:col>4</xdr:col>
      <xdr:colOff>52878</xdr:colOff>
      <xdr:row>15</xdr:row>
      <xdr:rowOff>6177</xdr:rowOff>
    </xdr:to>
    <xdr:pic>
      <xdr:nvPicPr>
        <xdr:cNvPr id="4" name="image1.png" descr="Imagen que contiene Logotipo&#10;&#10;Descripción generada automáticamente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6432" y="5100205"/>
          <a:ext cx="3369310" cy="5949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tabSelected="1" zoomScale="110" zoomScaleNormal="110" workbookViewId="0">
      <selection activeCell="L6" sqref="L6"/>
    </sheetView>
  </sheetViews>
  <sheetFormatPr baseColWidth="10" defaultRowHeight="15" x14ac:dyDescent="0.25"/>
  <cols>
    <col min="1" max="1" width="8.28515625" style="3" bestFit="1" customWidth="1"/>
    <col min="2" max="2" width="11.42578125" style="3"/>
    <col min="3" max="3" width="17.5703125" style="6" customWidth="1"/>
    <col min="4" max="4" width="62.140625" style="6" customWidth="1"/>
    <col min="5" max="5" width="15" style="9" customWidth="1"/>
    <col min="6" max="6" width="11.42578125" style="10"/>
    <col min="7" max="7" width="14.42578125" style="3" bestFit="1" customWidth="1"/>
    <col min="8" max="8" width="12.85546875" style="3" bestFit="1" customWidth="1"/>
    <col min="9" max="9" width="15" style="3" customWidth="1"/>
    <col min="10" max="10" width="14.28515625" style="3" bestFit="1" customWidth="1"/>
    <col min="11" max="11" width="12.7109375" style="3" bestFit="1" customWidth="1"/>
    <col min="12" max="12" width="16.42578125" style="3" bestFit="1" customWidth="1"/>
    <col min="13" max="16384" width="11.42578125" style="3"/>
  </cols>
  <sheetData>
    <row r="1" spans="1:12" ht="87" customHeight="1" x14ac:dyDescent="0.25">
      <c r="A1" s="19"/>
      <c r="B1" s="19"/>
      <c r="C1" s="20" t="s">
        <v>11</v>
      </c>
      <c r="D1" s="21"/>
      <c r="E1" s="21"/>
      <c r="F1" s="21"/>
      <c r="G1" s="21"/>
      <c r="H1" s="21"/>
      <c r="I1" s="21"/>
      <c r="J1" s="22"/>
    </row>
    <row r="3" spans="1:12" ht="60.75" customHeight="1" x14ac:dyDescent="0.25">
      <c r="A3" s="1" t="s">
        <v>6</v>
      </c>
      <c r="B3" s="23" t="s">
        <v>24</v>
      </c>
      <c r="C3" s="23"/>
      <c r="D3" s="23"/>
      <c r="E3" s="23"/>
      <c r="F3" s="23"/>
      <c r="G3" s="23"/>
      <c r="H3" s="23"/>
      <c r="I3" s="23"/>
      <c r="J3" s="23"/>
    </row>
    <row r="5" spans="1:12" ht="60" x14ac:dyDescent="0.25">
      <c r="A5" s="2" t="s">
        <v>0</v>
      </c>
      <c r="B5" s="2" t="s">
        <v>3</v>
      </c>
      <c r="C5" s="5" t="s">
        <v>9</v>
      </c>
      <c r="D5" s="5" t="s">
        <v>1</v>
      </c>
      <c r="E5" s="8" t="s">
        <v>10</v>
      </c>
      <c r="F5" s="2" t="s">
        <v>4</v>
      </c>
      <c r="G5" s="2" t="s">
        <v>5</v>
      </c>
      <c r="H5" s="2" t="s">
        <v>2</v>
      </c>
      <c r="I5" s="2" t="s">
        <v>8</v>
      </c>
      <c r="J5" s="2" t="s">
        <v>14</v>
      </c>
    </row>
    <row r="6" spans="1:12" s="12" customFormat="1" ht="30" x14ac:dyDescent="0.25">
      <c r="A6" s="4">
        <v>1</v>
      </c>
      <c r="B6" s="13">
        <v>72102105</v>
      </c>
      <c r="C6" s="7" t="s">
        <v>15</v>
      </c>
      <c r="D6" s="16" t="s">
        <v>16</v>
      </c>
      <c r="E6" s="15" t="s">
        <v>17</v>
      </c>
      <c r="F6" s="4">
        <v>1</v>
      </c>
      <c r="G6" s="11">
        <v>955000</v>
      </c>
      <c r="H6" s="11">
        <f>G6*19%</f>
        <v>181450</v>
      </c>
      <c r="I6" s="11">
        <f>G6+H6</f>
        <v>1136450</v>
      </c>
      <c r="J6" s="11">
        <f t="shared" ref="J6:J9" si="0">+F6*I6</f>
        <v>1136450</v>
      </c>
      <c r="K6" s="14"/>
      <c r="L6" s="14"/>
    </row>
    <row r="7" spans="1:12" s="12" customFormat="1" x14ac:dyDescent="0.25">
      <c r="A7" s="4">
        <v>2</v>
      </c>
      <c r="B7" s="13">
        <v>41111717</v>
      </c>
      <c r="C7" s="7" t="s">
        <v>18</v>
      </c>
      <c r="D7" s="16" t="s">
        <v>19</v>
      </c>
      <c r="E7" s="15" t="s">
        <v>17</v>
      </c>
      <c r="F7" s="4">
        <v>1</v>
      </c>
      <c r="G7" s="11">
        <f>800000/1.19</f>
        <v>672268.90756302525</v>
      </c>
      <c r="H7" s="11">
        <f t="shared" ref="H7:H9" si="1">G7*19%</f>
        <v>127731.0924369748</v>
      </c>
      <c r="I7" s="11">
        <f t="shared" ref="I7:I9" si="2">G7+H7</f>
        <v>800000</v>
      </c>
      <c r="J7" s="11">
        <f t="shared" si="0"/>
        <v>800000</v>
      </c>
      <c r="K7" s="14"/>
      <c r="L7" s="14"/>
    </row>
    <row r="8" spans="1:12" s="12" customFormat="1" ht="30" x14ac:dyDescent="0.25">
      <c r="A8" s="4">
        <v>3</v>
      </c>
      <c r="B8" s="13">
        <v>27112047</v>
      </c>
      <c r="C8" s="7" t="s">
        <v>20</v>
      </c>
      <c r="D8" s="16" t="s">
        <v>21</v>
      </c>
      <c r="E8" s="15" t="s">
        <v>17</v>
      </c>
      <c r="F8" s="4">
        <v>1</v>
      </c>
      <c r="G8" s="11">
        <f>1950000/1.05</f>
        <v>1857142.857142857</v>
      </c>
      <c r="H8" s="11">
        <f>G8*5%</f>
        <v>92857.142857142855</v>
      </c>
      <c r="I8" s="11">
        <f t="shared" si="2"/>
        <v>1950000</v>
      </c>
      <c r="J8" s="11">
        <f t="shared" si="0"/>
        <v>1950000</v>
      </c>
      <c r="K8" s="14"/>
      <c r="L8" s="14"/>
    </row>
    <row r="9" spans="1:12" s="12" customFormat="1" x14ac:dyDescent="0.25">
      <c r="A9" s="4">
        <v>4</v>
      </c>
      <c r="B9" s="18">
        <v>41114001</v>
      </c>
      <c r="C9" s="7" t="s">
        <v>22</v>
      </c>
      <c r="D9" s="16" t="s">
        <v>23</v>
      </c>
      <c r="E9" s="15" t="s">
        <v>17</v>
      </c>
      <c r="F9" s="4">
        <v>1</v>
      </c>
      <c r="G9" s="11">
        <f>1700000/1.19</f>
        <v>1428571.4285714286</v>
      </c>
      <c r="H9" s="11">
        <f t="shared" si="1"/>
        <v>271428.57142857142</v>
      </c>
      <c r="I9" s="11">
        <f t="shared" si="2"/>
        <v>1700000</v>
      </c>
      <c r="J9" s="11">
        <f t="shared" si="0"/>
        <v>1700000</v>
      </c>
      <c r="K9" s="14"/>
      <c r="L9" s="14"/>
    </row>
    <row r="10" spans="1:12" x14ac:dyDescent="0.25">
      <c r="G10" s="17"/>
      <c r="H10" s="17"/>
      <c r="I10" s="17"/>
      <c r="J10" s="17"/>
    </row>
    <row r="11" spans="1:12" x14ac:dyDescent="0.25">
      <c r="G11" s="17"/>
      <c r="H11" s="17"/>
      <c r="I11" s="17"/>
      <c r="J11" s="17"/>
    </row>
    <row r="12" spans="1:12" x14ac:dyDescent="0.25">
      <c r="B12" t="s">
        <v>7</v>
      </c>
      <c r="G12" s="17"/>
      <c r="H12" s="17"/>
      <c r="I12" s="17"/>
      <c r="J12" s="17">
        <f>SUM(J6:J9)</f>
        <v>5586450</v>
      </c>
    </row>
    <row r="13" spans="1:12" x14ac:dyDescent="0.25">
      <c r="G13" s="17"/>
      <c r="H13" s="17"/>
      <c r="I13" s="17"/>
      <c r="J13" s="17"/>
    </row>
    <row r="14" spans="1:12" s="6" customFormat="1" ht="30" x14ac:dyDescent="0.25">
      <c r="A14" s="3"/>
      <c r="B14" s="3" t="s">
        <v>13</v>
      </c>
      <c r="C14" s="6" t="s">
        <v>25</v>
      </c>
      <c r="E14" s="9"/>
      <c r="F14" s="10"/>
      <c r="G14" s="17"/>
      <c r="H14" s="17"/>
      <c r="I14" s="17"/>
      <c r="J14" s="17"/>
    </row>
    <row r="15" spans="1:12" s="6" customFormat="1" ht="30" x14ac:dyDescent="0.25">
      <c r="A15" s="3"/>
      <c r="B15" s="3" t="s">
        <v>12</v>
      </c>
      <c r="C15" s="6" t="s">
        <v>26</v>
      </c>
      <c r="E15" s="9"/>
      <c r="F15" s="10"/>
      <c r="G15" s="17"/>
      <c r="H15" s="17"/>
      <c r="I15" s="17"/>
      <c r="J15" s="17"/>
    </row>
    <row r="16" spans="1:12" x14ac:dyDescent="0.25">
      <c r="G16" s="17"/>
      <c r="H16" s="17"/>
      <c r="I16" s="17"/>
      <c r="J16" s="17"/>
    </row>
    <row r="17" spans="7:10" x14ac:dyDescent="0.25">
      <c r="G17" s="17"/>
      <c r="H17" s="17"/>
      <c r="I17" s="17"/>
      <c r="J17" s="17"/>
    </row>
    <row r="18" spans="7:10" x14ac:dyDescent="0.25">
      <c r="G18" s="17"/>
      <c r="H18" s="17"/>
      <c r="I18" s="17"/>
      <c r="J18" s="17"/>
    </row>
    <row r="19" spans="7:10" x14ac:dyDescent="0.25">
      <c r="G19" s="17"/>
      <c r="H19" s="17"/>
      <c r="I19" s="17"/>
      <c r="J19" s="17"/>
    </row>
    <row r="20" spans="7:10" x14ac:dyDescent="0.25">
      <c r="G20" s="17"/>
      <c r="H20" s="17"/>
      <c r="I20" s="17"/>
      <c r="J20" s="17"/>
    </row>
  </sheetData>
  <mergeCells count="3">
    <mergeCell ref="A1:B1"/>
    <mergeCell ref="C1:J1"/>
    <mergeCell ref="B3:J3"/>
  </mergeCells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Hernando Trujillo Diaz</dc:creator>
  <cp:lastModifiedBy>greenforest</cp:lastModifiedBy>
  <dcterms:created xsi:type="dcterms:W3CDTF">2021-03-17T15:09:18Z</dcterms:created>
  <dcterms:modified xsi:type="dcterms:W3CDTF">2023-10-03T21:41:31Z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2023-05-02T15:11:19Z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3fee92da-95c2-4a4d-8b3f-cd45b6ee8c26</vt:lpwstr>
  </property>
  <property fmtid="{D5CDD505-2E9C-101B-9397-08002B2CF9AE}" pid="8" name="MSIP_Label_1299739c-ad3d-4908-806e-4d91151a6e13_ContentBits">
    <vt:lpwstr>0</vt:lpwstr>
  </property>
</Properties>
</file>