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E:\JURIDICA ANGIE VALENCIA MONTES JULIO DE 2023\-CONTRATOS ALCALDIA COPACABANA\CONTRATOS 2023\PERSONA JURIDICA\PROCESOS\ESCUELAS\INTERVENTORIA - ANGIE\CM-01-2023\ETAPA 11 INFORME FINAL DE EVALUACIÓN\"/>
    </mc:Choice>
  </mc:AlternateContent>
  <xr:revisionPtr revIDLastSave="0" documentId="13_ncr:1_{19D42C5A-2A57-4CEA-92FB-F5C9598802E5}" xr6:coauthVersionLast="47" xr6:coauthVersionMax="47" xr10:uidLastSave="{00000000-0000-0000-0000-000000000000}"/>
  <bookViews>
    <workbookView xWindow="-120" yWindow="-120" windowWidth="29040" windowHeight="15840" tabRatio="785" xr2:uid="{4615F231-9DDA-4031-9876-1C7D619D2B03}"/>
  </bookViews>
  <sheets>
    <sheet name="Evaluación" sheetId="1" r:id="rId1"/>
    <sheet name="Puntaje por experiencia" sheetId="3" r:id="rId2"/>
    <sheet name="Resumen" sheetId="2" r:id="rId3"/>
  </sheets>
  <definedNames>
    <definedName name="_xlnm._FilterDatabase" localSheetId="2" hidden="1">Resumen!$F$2:$M$10</definedName>
    <definedName name="_Hlk511664705" localSheetId="0">Evaluación!#REF!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3" i="2" l="1"/>
  <c r="G2" i="3"/>
  <c r="F19" i="3"/>
  <c r="G4" i="2" l="1"/>
  <c r="F3" i="3"/>
  <c r="L15" i="2"/>
  <c r="K15" i="2"/>
  <c r="J15" i="2"/>
  <c r="I15" i="2"/>
  <c r="H15" i="2"/>
  <c r="G15" i="2"/>
  <c r="B15" i="2"/>
  <c r="F29" i="3"/>
  <c r="B29" i="3"/>
  <c r="BW103" i="1"/>
  <c r="BV90" i="1"/>
  <c r="BV61" i="1"/>
  <c r="BX2" i="1"/>
  <c r="BV76" i="1" s="1"/>
  <c r="L14" i="2"/>
  <c r="K14" i="2"/>
  <c r="J14" i="2"/>
  <c r="I14" i="2"/>
  <c r="H14" i="2"/>
  <c r="G14" i="2"/>
  <c r="B14" i="2"/>
  <c r="B28" i="3"/>
  <c r="D28" i="3"/>
  <c r="F28" i="3" s="1"/>
  <c r="BQ103" i="1"/>
  <c r="BP90" i="1"/>
  <c r="BP76" i="1"/>
  <c r="BP61" i="1"/>
  <c r="BR2" i="1"/>
  <c r="L13" i="2"/>
  <c r="K13" i="2"/>
  <c r="J13" i="2"/>
  <c r="I13" i="2"/>
  <c r="H13" i="2"/>
  <c r="B13" i="2"/>
  <c r="D24" i="3"/>
  <c r="F24" i="3" s="1"/>
  <c r="B24" i="3"/>
  <c r="BK103" i="1"/>
  <c r="BJ90" i="1"/>
  <c r="BJ61" i="1"/>
  <c r="BL2" i="1"/>
  <c r="BJ76" i="1" s="1"/>
  <c r="L12" i="2"/>
  <c r="K12" i="2"/>
  <c r="J12" i="2"/>
  <c r="I12" i="2"/>
  <c r="H12" i="2"/>
  <c r="G12" i="2"/>
  <c r="F12" i="2"/>
  <c r="M12" i="2" s="1"/>
  <c r="B23" i="3"/>
  <c r="B12" i="2" s="1"/>
  <c r="BE121" i="1"/>
  <c r="BE103" i="1"/>
  <c r="BD90" i="1"/>
  <c r="BD61" i="1"/>
  <c r="BF2" i="1"/>
  <c r="BD76" i="1" s="1"/>
  <c r="L11" i="2"/>
  <c r="K11" i="2"/>
  <c r="J11" i="2"/>
  <c r="I11" i="2"/>
  <c r="H11" i="2"/>
  <c r="G11" i="2"/>
  <c r="B11" i="2"/>
  <c r="L10" i="2"/>
  <c r="K10" i="2"/>
  <c r="J10" i="2"/>
  <c r="I10" i="2"/>
  <c r="H10" i="2"/>
  <c r="G10" i="2"/>
  <c r="F10" i="2"/>
  <c r="B10" i="2"/>
  <c r="B21" i="3"/>
  <c r="D22" i="3"/>
  <c r="D21" i="3"/>
  <c r="F21" i="3" s="1"/>
  <c r="AY103" i="1"/>
  <c r="AX90" i="1"/>
  <c r="AX76" i="1"/>
  <c r="AX61" i="1"/>
  <c r="AZ2" i="1"/>
  <c r="B19" i="3"/>
  <c r="AS121" i="1"/>
  <c r="AS103" i="1"/>
  <c r="AR90" i="1"/>
  <c r="AR61" i="1"/>
  <c r="AT2" i="1"/>
  <c r="AR76" i="1" s="1"/>
  <c r="L9" i="2"/>
  <c r="K9" i="2"/>
  <c r="J9" i="2"/>
  <c r="I9" i="2"/>
  <c r="H9" i="2"/>
  <c r="G9" i="2"/>
  <c r="B9" i="2"/>
  <c r="B17" i="3"/>
  <c r="D17" i="3"/>
  <c r="F17" i="3" s="1"/>
  <c r="AM103" i="1"/>
  <c r="AL90" i="1"/>
  <c r="AL61" i="1"/>
  <c r="AN2" i="1"/>
  <c r="AL76" i="1" s="1"/>
  <c r="L8" i="2"/>
  <c r="K8" i="2"/>
  <c r="J8" i="2"/>
  <c r="I8" i="2"/>
  <c r="H8" i="2"/>
  <c r="G8" i="2"/>
  <c r="B8" i="2"/>
  <c r="B16" i="3"/>
  <c r="D16" i="3"/>
  <c r="F16" i="3" s="1"/>
  <c r="AG103" i="1"/>
  <c r="AF90" i="1"/>
  <c r="AF61" i="1"/>
  <c r="AH2" i="1"/>
  <c r="AF76" i="1" s="1"/>
  <c r="B7" i="2"/>
  <c r="L7" i="2"/>
  <c r="K7" i="2"/>
  <c r="J7" i="2"/>
  <c r="I7" i="2"/>
  <c r="H7" i="2"/>
  <c r="G7" i="2"/>
  <c r="F7" i="2"/>
  <c r="L6" i="2"/>
  <c r="K6" i="2"/>
  <c r="J6" i="2"/>
  <c r="I6" i="2"/>
  <c r="H6" i="2"/>
  <c r="G6" i="2"/>
  <c r="F6" i="2"/>
  <c r="B6" i="2"/>
  <c r="B13" i="3"/>
  <c r="AA121" i="1"/>
  <c r="AA103" i="1"/>
  <c r="Z90" i="1"/>
  <c r="Z76" i="1"/>
  <c r="Z61" i="1"/>
  <c r="AB2" i="1"/>
  <c r="B12" i="3"/>
  <c r="U121" i="1"/>
  <c r="U103" i="1"/>
  <c r="T90" i="1"/>
  <c r="T61" i="1"/>
  <c r="V2" i="1"/>
  <c r="T76" i="1" s="1"/>
  <c r="L5" i="2"/>
  <c r="K5" i="2"/>
  <c r="J5" i="2"/>
  <c r="I5" i="2"/>
  <c r="H5" i="2"/>
  <c r="G5" i="2"/>
  <c r="F5" i="2"/>
  <c r="B5" i="2"/>
  <c r="B9" i="3"/>
  <c r="O121" i="1"/>
  <c r="O103" i="1"/>
  <c r="N90" i="1"/>
  <c r="N61" i="1"/>
  <c r="P2" i="1"/>
  <c r="N76" i="1" s="1"/>
  <c r="F4" i="2"/>
  <c r="L4" i="2"/>
  <c r="K4" i="2"/>
  <c r="J4" i="2"/>
  <c r="I4" i="2"/>
  <c r="H4" i="2"/>
  <c r="B4" i="2"/>
  <c r="I121" i="1"/>
  <c r="I103" i="1"/>
  <c r="H90" i="1"/>
  <c r="H61" i="1"/>
  <c r="J2" i="1"/>
  <c r="H76" i="1" s="1"/>
  <c r="L3" i="2"/>
  <c r="K3" i="2"/>
  <c r="J3" i="2"/>
  <c r="I3" i="2"/>
  <c r="H3" i="2"/>
  <c r="G3" i="2"/>
  <c r="L2" i="2"/>
  <c r="K2" i="2"/>
  <c r="J2" i="2"/>
  <c r="I2" i="2"/>
  <c r="H2" i="2"/>
  <c r="G2" i="2"/>
  <c r="F2" i="2"/>
  <c r="B3" i="2"/>
  <c r="B3" i="3"/>
  <c r="B90" i="1"/>
  <c r="C103" i="1"/>
  <c r="B61" i="1"/>
  <c r="D2" i="1"/>
  <c r="B76" i="1" s="1"/>
  <c r="M10" i="2" l="1"/>
  <c r="M7" i="2"/>
  <c r="M6" i="2"/>
  <c r="M5" i="2"/>
  <c r="M4" i="2"/>
  <c r="G19" i="3" l="1"/>
  <c r="G29" i="3"/>
  <c r="BW106" i="1" s="1"/>
  <c r="G24" i="3"/>
  <c r="BK106" i="1" s="1"/>
  <c r="G3" i="3"/>
  <c r="G9" i="3"/>
  <c r="G12" i="3"/>
  <c r="G13" i="3"/>
  <c r="G6" i="3"/>
  <c r="G17" i="3"/>
  <c r="AM106" i="1" s="1"/>
  <c r="G21" i="3"/>
  <c r="AY106" i="1" s="1"/>
  <c r="G23" i="3"/>
  <c r="G16" i="3"/>
  <c r="AG106" i="1" s="1"/>
  <c r="G28" i="3"/>
  <c r="BQ106" i="1" s="1"/>
  <c r="F14" i="2" l="1"/>
  <c r="M14" i="2" s="1"/>
  <c r="BQ121" i="1"/>
  <c r="AM121" i="1"/>
  <c r="F9" i="2"/>
  <c r="M9" i="2" s="1"/>
  <c r="F8" i="2"/>
  <c r="M8" i="2" s="1"/>
  <c r="AG121" i="1"/>
  <c r="C106" i="1"/>
  <c r="F13" i="2"/>
  <c r="M13" i="2" s="1"/>
  <c r="BK121" i="1"/>
  <c r="AY121" i="1"/>
  <c r="F11" i="2"/>
  <c r="M11" i="2" s="1"/>
  <c r="F15" i="2"/>
  <c r="M15" i="2" s="1"/>
  <c r="BW121" i="1"/>
  <c r="F3" i="2" l="1"/>
  <c r="M3" i="2" s="1"/>
  <c r="C121" i="1"/>
</calcChain>
</file>

<file path=xl/sharedStrings.xml><?xml version="1.0" encoding="utf-8"?>
<sst xmlns="http://schemas.openxmlformats.org/spreadsheetml/2006/main" count="3614" uniqueCount="247">
  <si>
    <t>CUMPLE</t>
  </si>
  <si>
    <t>NO CUMPLE</t>
  </si>
  <si>
    <t xml:space="preserve">OBSERVACIONES </t>
  </si>
  <si>
    <t>X</t>
  </si>
  <si>
    <t>Garantía de seriedad de la Oferta</t>
  </si>
  <si>
    <t>Capacidad juridica para la presentacion de la oferta</t>
  </si>
  <si>
    <t>PROPONENTE SINGULAR:</t>
  </si>
  <si>
    <t>Capacidad jurídica para la celebracion y ejecucion del contrato.</t>
  </si>
  <si>
    <t>No reporte boletín de responsables fiscales.</t>
  </si>
  <si>
    <t>Registro nacional de medidas correctivas.</t>
  </si>
  <si>
    <t>Nombramiento del revisor fiscal en caso de que exista.</t>
  </si>
  <si>
    <t>Persona jurídica extranjera legalmente establecidad.</t>
  </si>
  <si>
    <t>Certificado de existencia y representacion legal persona jurídica</t>
  </si>
  <si>
    <t>3.3.2</t>
  </si>
  <si>
    <t>3.2</t>
  </si>
  <si>
    <t>CAPACIDAD JURIDICA</t>
  </si>
  <si>
    <t>A.</t>
  </si>
  <si>
    <t>B.</t>
  </si>
  <si>
    <t>D1.</t>
  </si>
  <si>
    <t>D2.</t>
  </si>
  <si>
    <t>D3.</t>
  </si>
  <si>
    <t>D4.</t>
  </si>
  <si>
    <t>3.3</t>
  </si>
  <si>
    <t>3.3.1</t>
  </si>
  <si>
    <t>PERSONAS NATURALES</t>
  </si>
  <si>
    <t>PERSONAS JURIDICAS</t>
  </si>
  <si>
    <t>Persona jurídica nacional o extranjera con sucursal en Colombia</t>
  </si>
  <si>
    <t>A1.</t>
  </si>
  <si>
    <t>A.2.</t>
  </si>
  <si>
    <t>I. Nombre o razón social completa.</t>
  </si>
  <si>
    <t>II. Nombre del Representante Legal o de la persona facultada para comprometer a la persona jurídica.</t>
  </si>
  <si>
    <t>III. Que el objeto de la sociedad permita ejecutar las actividades descritas en el objeto del presente Proceso de Contratación.</t>
  </si>
  <si>
    <t xml:space="preserve">IV. Facultades del representante legal o de la persona facultada para comprometer a la persona jurídica, en la que se señale expresamente que el representante no tiene limitaciones para contraer obligaciones en nombre de la misma o aportando la autorización o documento correspondiente del órgano social competente respectivo para cada caso. </t>
  </si>
  <si>
    <t>V. Tipo, número y fecha del documento de constitución o creación.</t>
  </si>
  <si>
    <t>VI. Fecha y clase de documento por el cual se reconoce la personería jurídica.</t>
  </si>
  <si>
    <t xml:space="preserve">VII. Vigencia de la persona jurídica no inferior al plazo del contrato y mínimo 30 meses adicionales contados a partir de la fecha del cierre del Proceso de Contratación. </t>
  </si>
  <si>
    <t>B1.</t>
  </si>
  <si>
    <t>B2.</t>
  </si>
  <si>
    <t>B3.</t>
  </si>
  <si>
    <t>B4.</t>
  </si>
  <si>
    <t>B5.</t>
  </si>
  <si>
    <t>B6.</t>
  </si>
  <si>
    <t>B7.</t>
  </si>
  <si>
    <t>3.3.3</t>
  </si>
  <si>
    <t>PROPONENTES PLURALES</t>
  </si>
  <si>
    <t>B</t>
  </si>
  <si>
    <t>A</t>
  </si>
  <si>
    <t>C</t>
  </si>
  <si>
    <t>D</t>
  </si>
  <si>
    <t>E</t>
  </si>
  <si>
    <t>F</t>
  </si>
  <si>
    <t>Acreditación nombramiento del representante legal.</t>
  </si>
  <si>
    <t>Vigencia de la estructura plural.</t>
  </si>
  <si>
    <t>Porcentaje de participación de los miembros de la estructura plural.</t>
  </si>
  <si>
    <t>No modificación de porcentajes de participación en la estructura plural.</t>
  </si>
  <si>
    <t>3.4</t>
  </si>
  <si>
    <t>3.4.1</t>
  </si>
  <si>
    <t>CERTIFICACION DE PAGOS DE SEGURIDAD SOCIAL Y APORTES LEGALES</t>
  </si>
  <si>
    <t>3.4.2</t>
  </si>
  <si>
    <t>3.4.3</t>
  </si>
  <si>
    <t>3.5</t>
  </si>
  <si>
    <t>CLASIFICACION DE LA EXPERIENCIA - CODIGOS UNSPSC</t>
  </si>
  <si>
    <t>DOCUMENTOS VALIDOS PARA LA ACREDITACION DE LA EXPERIENCIA REQUERIDA</t>
  </si>
  <si>
    <t>SUBCONTRATOS</t>
  </si>
  <si>
    <t>3.6</t>
  </si>
  <si>
    <t>CAPACIDAD FINANCIERA</t>
  </si>
  <si>
    <t>3.7</t>
  </si>
  <si>
    <t>3.8</t>
  </si>
  <si>
    <t>CAPACIDAD ORGANIZACIONAL</t>
  </si>
  <si>
    <t>REQUISITOS HABILITANTES Y SU VERIFICACION</t>
  </si>
  <si>
    <t>CRITERIOS DE EVALUACION, ASIGNACION DE PUNTAJE Y CRITERIOS DE DESEMPATE</t>
  </si>
  <si>
    <t>4.1</t>
  </si>
  <si>
    <t>4.2</t>
  </si>
  <si>
    <t>4.3</t>
  </si>
  <si>
    <t>CRITERIO</t>
  </si>
  <si>
    <t>PUNTAJE</t>
  </si>
  <si>
    <t>OBSERVACION</t>
  </si>
  <si>
    <t>GARANTIA DE SERIEDAD DE LA OFERTA</t>
  </si>
  <si>
    <t>Valor Asegurado</t>
  </si>
  <si>
    <t>Vigencia de la Garantía de Seriedad de la Oferta por el término de 3 meses.</t>
  </si>
  <si>
    <t>Antecendentes disciplinarios.</t>
  </si>
  <si>
    <t xml:space="preserve">Antecedentes judiciales. </t>
  </si>
  <si>
    <t>Acreditación existencia y clasificación del proponente plural.</t>
  </si>
  <si>
    <t>Cédula de ciudadanía del representante de la estructura plural.</t>
  </si>
  <si>
    <t>Formato 1 - Carta de presentación de la oferta.</t>
  </si>
  <si>
    <t>Aval de la propuesta por profesional en el área de la ingeniería.</t>
  </si>
  <si>
    <t>Persona natural extranjera residente en Colombia.</t>
  </si>
  <si>
    <t>Persona natural extranjera si domicilio en Colombia.</t>
  </si>
  <si>
    <t>Objeto de la sociedad.</t>
  </si>
  <si>
    <t>Fecha de expedición del certificado.</t>
  </si>
  <si>
    <t>Vigencia de la persona jurídica.</t>
  </si>
  <si>
    <t>Capacidad del reprentante legal.</t>
  </si>
  <si>
    <t>Certificación del revisor fiscal en caso de ser sociedad anónima.</t>
  </si>
  <si>
    <t>Persona Jurídica extranjera sin sucursal o domicilio en Colombia.</t>
  </si>
  <si>
    <t>Concepto</t>
  </si>
  <si>
    <t>Puntaje máximo</t>
  </si>
  <si>
    <t>Total</t>
  </si>
  <si>
    <t xml:space="preserve">La Entidad calificará las ofertas que hayan cumplido con los requisitos habilitantes con los siguientes puntajes: </t>
  </si>
  <si>
    <t>N.A</t>
  </si>
  <si>
    <t>Registro Único Tributario (RUT) del proponente singular.</t>
  </si>
  <si>
    <t>Registro Único Tributario (RUT) de los miembros del proponente plural.</t>
  </si>
  <si>
    <t xml:space="preserve">No. </t>
  </si>
  <si>
    <t>PORPONENTE</t>
  </si>
  <si>
    <t>Cumple</t>
  </si>
  <si>
    <t>Rechazado</t>
  </si>
  <si>
    <t>Puntaje</t>
  </si>
  <si>
    <t>TOTAL</t>
  </si>
  <si>
    <t xml:space="preserve">PROPONENTE PLURAL:  </t>
  </si>
  <si>
    <t>3.6.1</t>
  </si>
  <si>
    <t>PROFESIONALES MINIMOS EXIGIDOS</t>
  </si>
  <si>
    <t>4.2.1</t>
  </si>
  <si>
    <t>4.2.2</t>
  </si>
  <si>
    <t>subsanar RUT</t>
  </si>
  <si>
    <t>Verificado por la entidad</t>
  </si>
  <si>
    <t>2.1</t>
  </si>
  <si>
    <t>PRESENTACION DE LA OFERTA</t>
  </si>
  <si>
    <t>EXISTENCIA Y REPRESENTACION LEGAL</t>
  </si>
  <si>
    <t>3.5.1</t>
  </si>
  <si>
    <t>3.5.2</t>
  </si>
  <si>
    <t>3.5.3</t>
  </si>
  <si>
    <t>Razon de cobertura de Intereses &gt;=0</t>
  </si>
  <si>
    <t>CAPITAL DE TRABAJO</t>
  </si>
  <si>
    <t>3.7.1</t>
  </si>
  <si>
    <t>3.7.2</t>
  </si>
  <si>
    <t>Rentabilidad sobre Patrimonio (ROE) &gt;= 0</t>
  </si>
  <si>
    <t>Rentabilidad del Activo (ROA) &gt;= 0</t>
  </si>
  <si>
    <t>ACREDITACION DE LA CAPACIDAD FINANCIERA Y ORGANIZACIONAL</t>
  </si>
  <si>
    <t>3.7.1.1</t>
  </si>
  <si>
    <t>Personas Naturales o Juridicado nacionales y extrangeras con sucursal en Colombia . Resentacion de RUP</t>
  </si>
  <si>
    <t xml:space="preserve">Registro Único de Proponentes vigente y en firme </t>
  </si>
  <si>
    <t>3.7.1.2</t>
  </si>
  <si>
    <t>Personad Naturales o Juriidicas extrajenras sin sucursal en colombia</t>
  </si>
  <si>
    <t>Estados Financieros</t>
  </si>
  <si>
    <t>Tarjeta Profesional de Contador o Rev. Fiscal</t>
  </si>
  <si>
    <t>Formato 4 - Capacidad financiera y organizacional</t>
  </si>
  <si>
    <t>a</t>
  </si>
  <si>
    <t>b</t>
  </si>
  <si>
    <t>c</t>
  </si>
  <si>
    <t>3.8.1</t>
  </si>
  <si>
    <t>Los contratos serán verificados en el Registro Único de Proponentes (RUP) y en el “Formato 3 – Experiencia</t>
  </si>
  <si>
    <t>la sumatoria de los contratos aportados como experiencia es mayor o igual al cien por ciento (100 %) respecto del valor total del Presupuesto Oficial establecido para el Proceso de Contratación expresado en SMMLV</t>
  </si>
  <si>
    <t>G</t>
  </si>
  <si>
    <t>Existencia y representación legal persona natural. Cedula</t>
  </si>
  <si>
    <r>
      <rPr>
        <b/>
        <sz val="9"/>
        <color theme="1"/>
        <rFont val="Arial"/>
        <family val="2"/>
      </rPr>
      <t>Objeto:</t>
    </r>
    <r>
      <rPr>
        <sz val="9"/>
        <color theme="1"/>
        <rFont val="Arial"/>
        <family val="2"/>
      </rPr>
      <t xml:space="preserve"> INTERVENTORIA A LA CONSTRUCCIÓN Y/O TERMINACIÓN Y/O AMPLIACIÓN Y/O REMODELACIÓN Y/O REFORZAMIENTO Y/O ADECUACIÓN Y/O REHABILITACIÓN Y/O MANTENIMIENTO Y/O MEJORAMIENTO Y/O MODIFICACIÓN DE EDIFICACIONES </t>
    </r>
  </si>
  <si>
    <t>EXPERIENCIA MINIMA</t>
  </si>
  <si>
    <t>MINIMO 1 MAXIMO 5 CONTRATOS</t>
  </si>
  <si>
    <t>H</t>
  </si>
  <si>
    <t>VALOR DEL CONTRATO</t>
  </si>
  <si>
    <t>SMMLV</t>
  </si>
  <si>
    <t>EXPERIENCIA Y EQUIPO DE TRABAJO</t>
  </si>
  <si>
    <t>3.8.2</t>
  </si>
  <si>
    <t>Formato 8 - Aceptación y cumplimiento de la formación académica y la experiencia del personal clave evaluable</t>
  </si>
  <si>
    <t>8.1</t>
  </si>
  <si>
    <t>Experiencia del Proponente</t>
  </si>
  <si>
    <t>Equipo de Trabajo</t>
  </si>
  <si>
    <t>Factor de sostenibilidad</t>
  </si>
  <si>
    <t>Apoyo Industria Nacional</t>
  </si>
  <si>
    <t>Vinculación de personas con discapacidad</t>
  </si>
  <si>
    <t>Emprendimientos y empresas de mujeres</t>
  </si>
  <si>
    <t>Mipyme</t>
  </si>
  <si>
    <t>EXPERIENCIA DEL PROPONENTE</t>
  </si>
  <si>
    <t>EQUIPO DE TRABAJO</t>
  </si>
  <si>
    <t>Formato 9 - Experiencia y formación académica adicional del Personal Clave Evaluable”</t>
  </si>
  <si>
    <t>Formato 12 – Factor de sostenibilidad</t>
  </si>
  <si>
    <t>APOYO A LA INDUSTRIA NACIONAL</t>
  </si>
  <si>
    <t>4.4</t>
  </si>
  <si>
    <t>Formato 7B – Incorporación de Componente Nacional en Servicios Extranjeros</t>
  </si>
  <si>
    <t xml:space="preserve"> Formato 7A – Promoción de Servicios Nacionales o con Trato Nacional” q aporte:
- Cedula de cidadania
- Visa de residencia o
- Certificado de Existencia y Rep Legal</t>
  </si>
  <si>
    <t>4.4.1</t>
  </si>
  <si>
    <t>4.4.2</t>
  </si>
  <si>
    <t xml:space="preserve">FACTOR DE SOSTENIBILIDAD </t>
  </si>
  <si>
    <t>4.5</t>
  </si>
  <si>
    <t>VINCULACIÓN DE PERSONAS EN CONDICIÓN DE DISCAPACIDAD</t>
  </si>
  <si>
    <t>4.6</t>
  </si>
  <si>
    <t>EMPRENDIMIENTOS Y EMPRESAS DE MUJERES</t>
  </si>
  <si>
    <t>Formato 6 – "Vinculación de personas en condición de discapacidad" y aportar la documentacion requerida</t>
  </si>
  <si>
    <t>Formato 13 – "Acreditación de emprendimientos y empresas de mujeres” y aportar la documentación requerida</t>
  </si>
  <si>
    <t xml:space="preserve"> MIPYME DOMICILIADA EN COLOMBIA</t>
  </si>
  <si>
    <t>4.7</t>
  </si>
  <si>
    <t>Registro Único de Proponentes (RUP), el cual deberá encontrarse vigente y en firme</t>
  </si>
  <si>
    <t>PUNTAJE TOTAL PARCIAL</t>
  </si>
  <si>
    <t>Liquidez &gt;= 1,11</t>
  </si>
  <si>
    <t>Nivel de endeudamiento &lt;= 75%</t>
  </si>
  <si>
    <t>CONSULTORES INGENIEROS Y PROFESIONALES ASOCIADOS SAS</t>
  </si>
  <si>
    <t>PROPONENTE:</t>
  </si>
  <si>
    <t>INTEGRANTES:</t>
  </si>
  <si>
    <t>NUMERO DE PROPONENTE</t>
  </si>
  <si>
    <t>NUMERO DE PROPONENTE:</t>
  </si>
  <si>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De conformidad con el Capitulo III REQUISITOS HABILITANTES Y SU VERIFICACIÓN , del pliego de condiciones definitivo, el Municipio de Copacabana procedió a verificar los requisitos para habilitar y concluye que</t>
    </r>
  </si>
  <si>
    <t>Numero de Proponente</t>
  </si>
  <si>
    <t>Proponente</t>
  </si>
  <si>
    <t>Contratos Aportados Validos para Asignación de Puntaje</t>
  </si>
  <si>
    <t>Valores en SMMLV</t>
  </si>
  <si>
    <t>Valido / No Valido</t>
  </si>
  <si>
    <t>No Valido</t>
  </si>
  <si>
    <t>Promedio de los contratos válidos aportados en SMMLV</t>
  </si>
  <si>
    <t>No Aplica</t>
  </si>
  <si>
    <t xml:space="preserve"> EVALUACION Y VERIFICACIÓN DE REQUISITOS HABILITANTES CM-01-2023</t>
  </si>
  <si>
    <t>PENDULO INGENIRIA SAS</t>
  </si>
  <si>
    <t>Los certificados aportados no estan clasificados en el codigo UNSPSC exigido</t>
  </si>
  <si>
    <t>No aporta certificado</t>
  </si>
  <si>
    <t>No aporta Docuemtnación</t>
  </si>
  <si>
    <t>SOLUCIONES INTEGRALES DE INGENEIRIA - SODINSA S.A</t>
  </si>
  <si>
    <t>Valido</t>
  </si>
  <si>
    <t>INGESTRUCTURAS INGENIEROS SAS</t>
  </si>
  <si>
    <r>
      <t xml:space="preserve">El valor del certificado aportado en el RUP es de 178,10 al afectarlo por el porcentaje de participación da:
 178,10*50% = </t>
    </r>
    <r>
      <rPr>
        <b/>
        <sz val="9"/>
        <color theme="1"/>
        <rFont val="Arial"/>
        <family val="2"/>
      </rPr>
      <t xml:space="preserve">89,05 </t>
    </r>
    <r>
      <rPr>
        <sz val="9"/>
        <color theme="1"/>
        <rFont val="Arial"/>
        <family val="2"/>
      </rPr>
      <t>es menor al 100% del valor del P.O</t>
    </r>
  </si>
  <si>
    <t>Aporta formato sin firma</t>
  </si>
  <si>
    <t>CONSORCIO INTER EDUCATIVO CBN</t>
  </si>
  <si>
    <t>AREN PROYECTOS &amp; CONSULTORIAS SAS</t>
  </si>
  <si>
    <t>COMPAÑÍA DE INTERVENTORIAS Y CONSULTORIAS DE LA COSTA SAS</t>
  </si>
  <si>
    <t>No aportan Certificados de Camara de Comercio. Subsanar</t>
  </si>
  <si>
    <t>No aportan Certificados de RUP. Subsanar</t>
  </si>
  <si>
    <t>No aportaron RUP</t>
  </si>
  <si>
    <t>No aportaron Certificado de Existencia y Representacion legal</t>
  </si>
  <si>
    <t>CUBIKO OBRAS Y CONSULTORIAS SAS</t>
  </si>
  <si>
    <t>2L PROYECTOS SAS</t>
  </si>
  <si>
    <t>No aporta Documento. Subsanar</t>
  </si>
  <si>
    <t>SOCIEDAD TECNICA SOTA LTDA</t>
  </si>
  <si>
    <t>MARIO DE JESUS GIL CARDONA</t>
  </si>
  <si>
    <t>INGENIOS, CONSULTORES Y CONSTRUCTORES SAS</t>
  </si>
  <si>
    <t>No aporta certificado Copnia. Subsanar</t>
  </si>
  <si>
    <t>No aporta Certificado de Existencia y Rep Legal. Subsanar</t>
  </si>
  <si>
    <t>Aporta certificado sin firma. Subsanar</t>
  </si>
  <si>
    <t>No Aporta certificado RUP. Subsanar</t>
  </si>
  <si>
    <t>Los objetos de los certificados presentados no corresponde a Interventorias de Edificaciones. Subsanar</t>
  </si>
  <si>
    <t>No aporta Certificado de Existencia y Representacion legal</t>
  </si>
  <si>
    <t>No aporta documentación</t>
  </si>
  <si>
    <t>aporta Formato pero no aporta documentación soporte</t>
  </si>
  <si>
    <t>No aporta Certificado RUP</t>
  </si>
  <si>
    <t>LOS CASTORESCONSTRUCTORES SAS</t>
  </si>
  <si>
    <t>SCS INGENIERIA SAS</t>
  </si>
  <si>
    <t>CONSORCIO IEC</t>
  </si>
  <si>
    <t>PING INGENIERIA SAS</t>
  </si>
  <si>
    <t>BMP CONSULTORES SAS</t>
  </si>
  <si>
    <t>No Cumple
SUBSANAR</t>
  </si>
  <si>
    <t>Habilitado</t>
  </si>
  <si>
    <t>Subsana Documento dentro del plazo establecido</t>
  </si>
  <si>
    <t>Subsana documento dentro del plazo establecido</t>
  </si>
  <si>
    <t>Aporta Fomato 7A pero el Certificado de Existencia y Repsentación Legal no esta vigente (No subsanable)
Nota: Si bien el proponente subsana el certificado de existencia y representación legal, este se considera solo para la exigencia de documentos habilitantes, sin embargo no se puede considerar para la asignación de puntaje ya que este criterio es No subsable.</t>
  </si>
  <si>
    <r>
      <t xml:space="preserve">Aporta Fomato 7A pero no aporta Certificado de Existencia y Repsentación Legal (No subsanable).
</t>
    </r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Si bien el proponente subsana el certificado de existencia y representación legal, este se considera solo para la exigencia de documentos habilitantes, sin embargo no se puede considerar para la asignación de puntaje ya que este criterio es No subsable.</t>
    </r>
  </si>
  <si>
    <t>No subsano documentación requerida</t>
  </si>
  <si>
    <t>No subsanó la totalidad de docuemtnos requeridos, no subsano RUT</t>
  </si>
  <si>
    <t>No subsanó docuemtnos requeridos</t>
  </si>
  <si>
    <t>no Subsano los docuemtnos requeridos</t>
  </si>
  <si>
    <t xml:space="preserve">Media Geometrica </t>
  </si>
  <si>
    <t>El resultado al realizar la formula dio un valor negativo -24,36  y de acuerdo a lo estipulado en el pliego de condiciones }2Cuando el resultado de la fórmula anterior sea un número negativo se asignará 0,0 puntos." se asignará 0 puntos</t>
  </si>
  <si>
    <t>Personad Naturales o Juridicas extrajenras sin sucursal en colombia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</si>
</sst>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0.0000"/>
  </numFmts>
  <fonts count="1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b/>
      <sz val="9"/>
      <color rgb="FFFFFFFF"/>
      <name val="Arial"/>
      <family val="2"/>
    </font>
    <font>
      <b/>
      <sz val="9"/>
      <color rgb="FFEEECE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rgb="FFFF0000"/>
      <name val="Arial"/>
      <family val="2"/>
    </font>
    <font>
      <b/>
      <sz val="9"/>
      <color theme="0" tint="-4.9989318521683403E-2"/>
      <name val="Arial"/>
      <family val="2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186">
    <xf numFmtId="0" fontId="0" fillId="0" borderId="0" xfId="0"/>
    <xf numFmtId="0" fontId="3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0" fontId="6" fillId="3" borderId="3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8" fillId="7" borderId="1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7" fillId="0" borderId="2" xfId="0" applyFont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8" fillId="8" borderId="1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justify" vertical="center" wrapText="1"/>
    </xf>
    <xf numFmtId="0" fontId="3" fillId="8" borderId="1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vertical="center" wrapText="1"/>
    </xf>
    <xf numFmtId="0" fontId="3" fillId="8" borderId="1" xfId="0" applyFont="1" applyFill="1" applyBorder="1" applyAlignment="1">
      <alignment horizontal="justify" vertical="center" wrapText="1"/>
    </xf>
    <xf numFmtId="0" fontId="3" fillId="0" borderId="2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8" fillId="3" borderId="1" xfId="0" applyFont="1" applyFill="1" applyBorder="1" applyAlignment="1">
      <alignment vertical="center"/>
    </xf>
    <xf numFmtId="0" fontId="8" fillId="8" borderId="1" xfId="0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3" fillId="3" borderId="4" xfId="0" applyFont="1" applyFill="1" applyBorder="1" applyAlignment="1">
      <alignment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7" fillId="0" borderId="2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0" xfId="0" applyFont="1" applyAlignment="1">
      <alignment vertical="top"/>
    </xf>
    <xf numFmtId="0" fontId="2" fillId="6" borderId="0" xfId="0" applyFont="1" applyFill="1" applyAlignment="1">
      <alignment horizontal="center" vertical="center"/>
    </xf>
    <xf numFmtId="164" fontId="2" fillId="6" borderId="0" xfId="1" applyNumberFormat="1" applyFont="1" applyFill="1" applyBorder="1" applyAlignment="1">
      <alignment horizontal="center" vertical="center"/>
    </xf>
    <xf numFmtId="0" fontId="2" fillId="6" borderId="0" xfId="0" applyFont="1" applyFill="1" applyAlignment="1">
      <alignment horizontal="left" vertical="center"/>
    </xf>
    <xf numFmtId="2" fontId="2" fillId="6" borderId="0" xfId="0" applyNumberFormat="1" applyFont="1" applyFill="1" applyAlignment="1">
      <alignment horizontal="center" vertical="center"/>
    </xf>
    <xf numFmtId="2" fontId="3" fillId="0" borderId="2" xfId="0" applyNumberFormat="1" applyFont="1" applyBorder="1" applyAlignment="1">
      <alignment horizontal="left" vertical="center" wrapText="1"/>
    </xf>
    <xf numFmtId="44" fontId="3" fillId="0" borderId="2" xfId="1" applyFont="1" applyBorder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9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vertical="center"/>
    </xf>
    <xf numFmtId="0" fontId="4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horizontal="left" vertical="center" wrapText="1"/>
    </xf>
    <xf numFmtId="0" fontId="2" fillId="6" borderId="0" xfId="0" applyFont="1" applyFill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2" fillId="6" borderId="20" xfId="0" applyFont="1" applyFill="1" applyBorder="1" applyAlignment="1">
      <alignment horizontal="center" vertical="center" wrapText="1"/>
    </xf>
    <xf numFmtId="0" fontId="0" fillId="0" borderId="19" xfId="0" applyBorder="1"/>
    <xf numFmtId="0" fontId="0" fillId="11" borderId="19" xfId="0" applyFill="1" applyBorder="1" applyAlignment="1">
      <alignment horizontal="center"/>
    </xf>
    <xf numFmtId="0" fontId="3" fillId="10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21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2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12" borderId="2" xfId="0" applyFont="1" applyFill="1" applyBorder="1" applyAlignment="1">
      <alignment horizontal="left" vertical="center" wrapText="1"/>
    </xf>
    <xf numFmtId="0" fontId="8" fillId="12" borderId="4" xfId="0" applyFont="1" applyFill="1" applyBorder="1" applyAlignment="1">
      <alignment horizontal="left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center" vertical="center" wrapText="1"/>
    </xf>
    <xf numFmtId="0" fontId="0" fillId="12" borderId="19" xfId="0" applyFill="1" applyBorder="1" applyAlignment="1">
      <alignment horizontal="center"/>
    </xf>
    <xf numFmtId="2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2" fontId="0" fillId="0" borderId="19" xfId="0" applyNumberForma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2" fontId="0" fillId="0" borderId="22" xfId="0" applyNumberFormat="1" applyBorder="1" applyAlignment="1">
      <alignment horizontal="center" vertical="center"/>
    </xf>
    <xf numFmtId="165" fontId="2" fillId="6" borderId="0" xfId="0" applyNumberFormat="1" applyFont="1" applyFill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2" fontId="0" fillId="11" borderId="19" xfId="0" applyNumberFormat="1" applyFill="1" applyBorder="1" applyAlignment="1">
      <alignment horizontal="center"/>
    </xf>
    <xf numFmtId="1" fontId="0" fillId="0" borderId="19" xfId="0" applyNumberFormat="1" applyBorder="1" applyAlignment="1">
      <alignment horizontal="center"/>
    </xf>
    <xf numFmtId="1" fontId="0" fillId="11" borderId="19" xfId="0" applyNumberFormat="1" applyFill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19" xfId="0" applyFont="1" applyBorder="1"/>
    <xf numFmtId="0" fontId="15" fillId="11" borderId="19" xfId="0" applyFont="1" applyFill="1" applyBorder="1" applyAlignment="1">
      <alignment horizontal="center"/>
    </xf>
    <xf numFmtId="2" fontId="15" fillId="0" borderId="19" xfId="0" applyNumberFormat="1" applyFont="1" applyBorder="1" applyAlignment="1">
      <alignment horizontal="center"/>
    </xf>
    <xf numFmtId="1" fontId="15" fillId="0" borderId="19" xfId="0" applyNumberFormat="1" applyFont="1" applyBorder="1" applyAlignment="1">
      <alignment horizontal="center"/>
    </xf>
    <xf numFmtId="2" fontId="15" fillId="11" borderId="19" xfId="0" applyNumberFormat="1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2" fillId="6" borderId="2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left" vertical="center" wrapText="1"/>
    </xf>
    <xf numFmtId="0" fontId="3" fillId="10" borderId="4" xfId="0" applyFont="1" applyFill="1" applyBorder="1" applyAlignment="1">
      <alignment horizontal="left" vertical="center" wrapText="1"/>
    </xf>
    <xf numFmtId="0" fontId="3" fillId="10" borderId="3" xfId="0" applyFont="1" applyFill="1" applyBorder="1" applyAlignment="1">
      <alignment horizontal="left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horizontal="left" vertical="center" wrapText="1"/>
    </xf>
    <xf numFmtId="0" fontId="12" fillId="6" borderId="16" xfId="0" applyFont="1" applyFill="1" applyBorder="1" applyAlignment="1">
      <alignment horizontal="center" vertical="center" wrapText="1"/>
    </xf>
    <xf numFmtId="0" fontId="12" fillId="6" borderId="20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19051</xdr:colOff>
      <xdr:row>59</xdr:row>
      <xdr:rowOff>47625</xdr:rowOff>
    </xdr:from>
    <xdr:to>
      <xdr:col>1</xdr:col>
      <xdr:colOff>3086101</xdr:colOff>
      <xdr:row>59</xdr:row>
      <xdr:rowOff>977034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D7163CB-56EC-46E2-8776-8F01D931C3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5301" y="14963775"/>
          <a:ext cx="3067050" cy="929409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77</xdr:row>
      <xdr:rowOff>180975</xdr:rowOff>
    </xdr:from>
    <xdr:to>
      <xdr:col>1</xdr:col>
      <xdr:colOff>3000007</xdr:colOff>
      <xdr:row>77</xdr:row>
      <xdr:rowOff>914308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396D1CB-80F1-4B9A-AEF8-824908302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3400" y="14906625"/>
          <a:ext cx="2942857" cy="733333"/>
        </a:xfrm>
        <a:prstGeom prst="rect">
          <a:avLst/>
        </a:prstGeom>
      </xdr:spPr>
    </xdr:pic>
    <xdr:clientData/>
  </xdr:twoCellAnchor>
  <xdr:oneCellAnchor>
    <xdr:from>
      <xdr:col>7</xdr:col>
      <xdr:colOff>19051</xdr:colOff>
      <xdr:row>59</xdr:row>
      <xdr:rowOff>47625</xdr:rowOff>
    </xdr:from>
    <xdr:ext cx="3067050" cy="929409"/>
    <xdr:pic>
      <xdr:nvPicPr>
        <xdr:cNvPr id="6" name="Imagen 5">
          <a:extLst>
            <a:ext uri="{FF2B5EF4-FFF2-40B4-BE49-F238E27FC236}">
              <a16:creationId xmlns:a16="http://schemas.microsoft.com/office/drawing/2014/main" id="{8CED385E-195E-43CF-8842-7C8FF5FBB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5301" y="10153650"/>
          <a:ext cx="3067050" cy="929409"/>
        </a:xfrm>
        <a:prstGeom prst="rect">
          <a:avLst/>
        </a:prstGeom>
      </xdr:spPr>
    </xdr:pic>
    <xdr:clientData/>
  </xdr:oneCellAnchor>
  <xdr:oneCellAnchor>
    <xdr:from>
      <xdr:col>7</xdr:col>
      <xdr:colOff>57150</xdr:colOff>
      <xdr:row>77</xdr:row>
      <xdr:rowOff>180975</xdr:rowOff>
    </xdr:from>
    <xdr:ext cx="2942857" cy="733333"/>
    <xdr:pic>
      <xdr:nvPicPr>
        <xdr:cNvPr id="7" name="Imagen 6">
          <a:extLst>
            <a:ext uri="{FF2B5EF4-FFF2-40B4-BE49-F238E27FC236}">
              <a16:creationId xmlns:a16="http://schemas.microsoft.com/office/drawing/2014/main" id="{A6246D46-9B53-420D-8CD5-DD66A8CC7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3400" y="16325850"/>
          <a:ext cx="2942857" cy="733333"/>
        </a:xfrm>
        <a:prstGeom prst="rect">
          <a:avLst/>
        </a:prstGeom>
      </xdr:spPr>
    </xdr:pic>
    <xdr:clientData/>
  </xdr:oneCellAnchor>
  <xdr:oneCellAnchor>
    <xdr:from>
      <xdr:col>13</xdr:col>
      <xdr:colOff>19051</xdr:colOff>
      <xdr:row>59</xdr:row>
      <xdr:rowOff>47625</xdr:rowOff>
    </xdr:from>
    <xdr:ext cx="3067050" cy="929409"/>
    <xdr:pic>
      <xdr:nvPicPr>
        <xdr:cNvPr id="8" name="Imagen 7">
          <a:extLst>
            <a:ext uri="{FF2B5EF4-FFF2-40B4-BE49-F238E27FC236}">
              <a16:creationId xmlns:a16="http://schemas.microsoft.com/office/drawing/2014/main" id="{C48C6E48-67DC-4F1A-BB73-BF068EED12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67826" y="10153650"/>
          <a:ext cx="3067050" cy="929409"/>
        </a:xfrm>
        <a:prstGeom prst="rect">
          <a:avLst/>
        </a:prstGeom>
      </xdr:spPr>
    </xdr:pic>
    <xdr:clientData/>
  </xdr:oneCellAnchor>
  <xdr:oneCellAnchor>
    <xdr:from>
      <xdr:col>13</xdr:col>
      <xdr:colOff>57150</xdr:colOff>
      <xdr:row>77</xdr:row>
      <xdr:rowOff>180975</xdr:rowOff>
    </xdr:from>
    <xdr:ext cx="2942857" cy="733333"/>
    <xdr:pic>
      <xdr:nvPicPr>
        <xdr:cNvPr id="9" name="Imagen 8">
          <a:extLst>
            <a:ext uri="{FF2B5EF4-FFF2-40B4-BE49-F238E27FC236}">
              <a16:creationId xmlns:a16="http://schemas.microsoft.com/office/drawing/2014/main" id="{21A9F2CE-57B9-4C7F-88C4-3B55C7D60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05925" y="16325850"/>
          <a:ext cx="2942857" cy="733333"/>
        </a:xfrm>
        <a:prstGeom prst="rect">
          <a:avLst/>
        </a:prstGeom>
      </xdr:spPr>
    </xdr:pic>
    <xdr:clientData/>
  </xdr:oneCellAnchor>
  <xdr:oneCellAnchor>
    <xdr:from>
      <xdr:col>19</xdr:col>
      <xdr:colOff>19051</xdr:colOff>
      <xdr:row>59</xdr:row>
      <xdr:rowOff>47625</xdr:rowOff>
    </xdr:from>
    <xdr:ext cx="3067050" cy="929409"/>
    <xdr:pic>
      <xdr:nvPicPr>
        <xdr:cNvPr id="10" name="Imagen 9">
          <a:extLst>
            <a:ext uri="{FF2B5EF4-FFF2-40B4-BE49-F238E27FC236}">
              <a16:creationId xmlns:a16="http://schemas.microsoft.com/office/drawing/2014/main" id="{6BE7FECE-104E-4EC1-9F39-9009F043A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221326" y="10325100"/>
          <a:ext cx="3067050" cy="929409"/>
        </a:xfrm>
        <a:prstGeom prst="rect">
          <a:avLst/>
        </a:prstGeom>
      </xdr:spPr>
    </xdr:pic>
    <xdr:clientData/>
  </xdr:oneCellAnchor>
  <xdr:oneCellAnchor>
    <xdr:from>
      <xdr:col>19</xdr:col>
      <xdr:colOff>57150</xdr:colOff>
      <xdr:row>77</xdr:row>
      <xdr:rowOff>180975</xdr:rowOff>
    </xdr:from>
    <xdr:ext cx="2942857" cy="733333"/>
    <xdr:pic>
      <xdr:nvPicPr>
        <xdr:cNvPr id="11" name="Imagen 10">
          <a:extLst>
            <a:ext uri="{FF2B5EF4-FFF2-40B4-BE49-F238E27FC236}">
              <a16:creationId xmlns:a16="http://schemas.microsoft.com/office/drawing/2014/main" id="{68FBBB03-44B6-490B-BCF4-96EE87F041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259425" y="16602075"/>
          <a:ext cx="2942857" cy="733333"/>
        </a:xfrm>
        <a:prstGeom prst="rect">
          <a:avLst/>
        </a:prstGeom>
      </xdr:spPr>
    </xdr:pic>
    <xdr:clientData/>
  </xdr:oneCellAnchor>
  <xdr:oneCellAnchor>
    <xdr:from>
      <xdr:col>25</xdr:col>
      <xdr:colOff>19051</xdr:colOff>
      <xdr:row>59</xdr:row>
      <xdr:rowOff>47625</xdr:rowOff>
    </xdr:from>
    <xdr:ext cx="3067050" cy="929409"/>
    <xdr:pic>
      <xdr:nvPicPr>
        <xdr:cNvPr id="12" name="Imagen 11">
          <a:extLst>
            <a:ext uri="{FF2B5EF4-FFF2-40B4-BE49-F238E27FC236}">
              <a16:creationId xmlns:a16="http://schemas.microsoft.com/office/drawing/2014/main" id="{BAED58C6-2368-4B69-AD14-803ED574F1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74826" y="10325100"/>
          <a:ext cx="3067050" cy="929409"/>
        </a:xfrm>
        <a:prstGeom prst="rect">
          <a:avLst/>
        </a:prstGeom>
      </xdr:spPr>
    </xdr:pic>
    <xdr:clientData/>
  </xdr:oneCellAnchor>
  <xdr:oneCellAnchor>
    <xdr:from>
      <xdr:col>25</xdr:col>
      <xdr:colOff>57150</xdr:colOff>
      <xdr:row>77</xdr:row>
      <xdr:rowOff>180975</xdr:rowOff>
    </xdr:from>
    <xdr:ext cx="2942857" cy="733333"/>
    <xdr:pic>
      <xdr:nvPicPr>
        <xdr:cNvPr id="13" name="Imagen 12">
          <a:extLst>
            <a:ext uri="{FF2B5EF4-FFF2-40B4-BE49-F238E27FC236}">
              <a16:creationId xmlns:a16="http://schemas.microsoft.com/office/drawing/2014/main" id="{76ED6181-B963-4279-8CA7-187E2B7D2F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212925" y="17211675"/>
          <a:ext cx="2942857" cy="733333"/>
        </a:xfrm>
        <a:prstGeom prst="rect">
          <a:avLst/>
        </a:prstGeom>
      </xdr:spPr>
    </xdr:pic>
    <xdr:clientData/>
  </xdr:oneCellAnchor>
  <xdr:oneCellAnchor>
    <xdr:from>
      <xdr:col>31</xdr:col>
      <xdr:colOff>19051</xdr:colOff>
      <xdr:row>59</xdr:row>
      <xdr:rowOff>47625</xdr:rowOff>
    </xdr:from>
    <xdr:ext cx="3067050" cy="929409"/>
    <xdr:pic>
      <xdr:nvPicPr>
        <xdr:cNvPr id="14" name="Imagen 13">
          <a:extLst>
            <a:ext uri="{FF2B5EF4-FFF2-40B4-BE49-F238E27FC236}">
              <a16:creationId xmlns:a16="http://schemas.microsoft.com/office/drawing/2014/main" id="{352C20DA-ABF9-4A96-9E07-9F2BCC9AB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74826" y="11763375"/>
          <a:ext cx="3067050" cy="929409"/>
        </a:xfrm>
        <a:prstGeom prst="rect">
          <a:avLst/>
        </a:prstGeom>
      </xdr:spPr>
    </xdr:pic>
    <xdr:clientData/>
  </xdr:oneCellAnchor>
  <xdr:oneCellAnchor>
    <xdr:from>
      <xdr:col>31</xdr:col>
      <xdr:colOff>57150</xdr:colOff>
      <xdr:row>77</xdr:row>
      <xdr:rowOff>180975</xdr:rowOff>
    </xdr:from>
    <xdr:ext cx="2942857" cy="733333"/>
    <xdr:pic>
      <xdr:nvPicPr>
        <xdr:cNvPr id="15" name="Imagen 14">
          <a:extLst>
            <a:ext uri="{FF2B5EF4-FFF2-40B4-BE49-F238E27FC236}">
              <a16:creationId xmlns:a16="http://schemas.microsoft.com/office/drawing/2014/main" id="{225CC7D4-16A1-45E5-9DFE-B071B76AF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212925" y="18649950"/>
          <a:ext cx="2942857" cy="733333"/>
        </a:xfrm>
        <a:prstGeom prst="rect">
          <a:avLst/>
        </a:prstGeom>
      </xdr:spPr>
    </xdr:pic>
    <xdr:clientData/>
  </xdr:oneCellAnchor>
  <xdr:oneCellAnchor>
    <xdr:from>
      <xdr:col>37</xdr:col>
      <xdr:colOff>19051</xdr:colOff>
      <xdr:row>59</xdr:row>
      <xdr:rowOff>47625</xdr:rowOff>
    </xdr:from>
    <xdr:ext cx="3067050" cy="929409"/>
    <xdr:pic>
      <xdr:nvPicPr>
        <xdr:cNvPr id="16" name="Imagen 15">
          <a:extLst>
            <a:ext uri="{FF2B5EF4-FFF2-40B4-BE49-F238E27FC236}">
              <a16:creationId xmlns:a16="http://schemas.microsoft.com/office/drawing/2014/main" id="{36C7293A-8718-4D77-A1F5-09EE65E19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081826" y="11763375"/>
          <a:ext cx="3067050" cy="929409"/>
        </a:xfrm>
        <a:prstGeom prst="rect">
          <a:avLst/>
        </a:prstGeom>
      </xdr:spPr>
    </xdr:pic>
    <xdr:clientData/>
  </xdr:oneCellAnchor>
  <xdr:oneCellAnchor>
    <xdr:from>
      <xdr:col>37</xdr:col>
      <xdr:colOff>57150</xdr:colOff>
      <xdr:row>77</xdr:row>
      <xdr:rowOff>180975</xdr:rowOff>
    </xdr:from>
    <xdr:ext cx="2942857" cy="733333"/>
    <xdr:pic>
      <xdr:nvPicPr>
        <xdr:cNvPr id="17" name="Imagen 16">
          <a:extLst>
            <a:ext uri="{FF2B5EF4-FFF2-40B4-BE49-F238E27FC236}">
              <a16:creationId xmlns:a16="http://schemas.microsoft.com/office/drawing/2014/main" id="{5CC9F6B8-E269-4D5B-BF82-9E9DA05F5F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119925" y="18649950"/>
          <a:ext cx="2942857" cy="733333"/>
        </a:xfrm>
        <a:prstGeom prst="rect">
          <a:avLst/>
        </a:prstGeom>
      </xdr:spPr>
    </xdr:pic>
    <xdr:clientData/>
  </xdr:oneCellAnchor>
  <xdr:oneCellAnchor>
    <xdr:from>
      <xdr:col>43</xdr:col>
      <xdr:colOff>19051</xdr:colOff>
      <xdr:row>59</xdr:row>
      <xdr:rowOff>47625</xdr:rowOff>
    </xdr:from>
    <xdr:ext cx="3067050" cy="929409"/>
    <xdr:pic>
      <xdr:nvPicPr>
        <xdr:cNvPr id="20" name="Imagen 19">
          <a:extLst>
            <a:ext uri="{FF2B5EF4-FFF2-40B4-BE49-F238E27FC236}">
              <a16:creationId xmlns:a16="http://schemas.microsoft.com/office/drawing/2014/main" id="{28716C6C-C9FB-446E-9D60-12554B896D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035326" y="11763375"/>
          <a:ext cx="3067050" cy="929409"/>
        </a:xfrm>
        <a:prstGeom prst="rect">
          <a:avLst/>
        </a:prstGeom>
      </xdr:spPr>
    </xdr:pic>
    <xdr:clientData/>
  </xdr:oneCellAnchor>
  <xdr:oneCellAnchor>
    <xdr:from>
      <xdr:col>43</xdr:col>
      <xdr:colOff>57150</xdr:colOff>
      <xdr:row>77</xdr:row>
      <xdr:rowOff>180975</xdr:rowOff>
    </xdr:from>
    <xdr:ext cx="2942857" cy="733333"/>
    <xdr:pic>
      <xdr:nvPicPr>
        <xdr:cNvPr id="21" name="Imagen 20">
          <a:extLst>
            <a:ext uri="{FF2B5EF4-FFF2-40B4-BE49-F238E27FC236}">
              <a16:creationId xmlns:a16="http://schemas.microsoft.com/office/drawing/2014/main" id="{66FA5FA2-A555-4AC3-818E-E1DBC72732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073425" y="18649950"/>
          <a:ext cx="2942857" cy="733333"/>
        </a:xfrm>
        <a:prstGeom prst="rect">
          <a:avLst/>
        </a:prstGeom>
      </xdr:spPr>
    </xdr:pic>
    <xdr:clientData/>
  </xdr:oneCellAnchor>
  <xdr:oneCellAnchor>
    <xdr:from>
      <xdr:col>49</xdr:col>
      <xdr:colOff>19051</xdr:colOff>
      <xdr:row>59</xdr:row>
      <xdr:rowOff>47625</xdr:rowOff>
    </xdr:from>
    <xdr:ext cx="3067050" cy="929409"/>
    <xdr:pic>
      <xdr:nvPicPr>
        <xdr:cNvPr id="22" name="Imagen 21">
          <a:extLst>
            <a:ext uri="{FF2B5EF4-FFF2-40B4-BE49-F238E27FC236}">
              <a16:creationId xmlns:a16="http://schemas.microsoft.com/office/drawing/2014/main" id="{164B4E3F-F8C5-44A2-B831-503220CDE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988826" y="11915775"/>
          <a:ext cx="3067050" cy="929409"/>
        </a:xfrm>
        <a:prstGeom prst="rect">
          <a:avLst/>
        </a:prstGeom>
      </xdr:spPr>
    </xdr:pic>
    <xdr:clientData/>
  </xdr:oneCellAnchor>
  <xdr:oneCellAnchor>
    <xdr:from>
      <xdr:col>49</xdr:col>
      <xdr:colOff>57150</xdr:colOff>
      <xdr:row>77</xdr:row>
      <xdr:rowOff>180975</xdr:rowOff>
    </xdr:from>
    <xdr:ext cx="2942857" cy="733333"/>
    <xdr:pic>
      <xdr:nvPicPr>
        <xdr:cNvPr id="23" name="Imagen 22">
          <a:extLst>
            <a:ext uri="{FF2B5EF4-FFF2-40B4-BE49-F238E27FC236}">
              <a16:creationId xmlns:a16="http://schemas.microsoft.com/office/drawing/2014/main" id="{3F34D4DE-1913-4DCD-93B7-BCFB29DE69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026925" y="18802350"/>
          <a:ext cx="2942857" cy="733333"/>
        </a:xfrm>
        <a:prstGeom prst="rect">
          <a:avLst/>
        </a:prstGeom>
      </xdr:spPr>
    </xdr:pic>
    <xdr:clientData/>
  </xdr:oneCellAnchor>
  <xdr:oneCellAnchor>
    <xdr:from>
      <xdr:col>55</xdr:col>
      <xdr:colOff>19051</xdr:colOff>
      <xdr:row>59</xdr:row>
      <xdr:rowOff>47625</xdr:rowOff>
    </xdr:from>
    <xdr:ext cx="3067050" cy="929409"/>
    <xdr:pic>
      <xdr:nvPicPr>
        <xdr:cNvPr id="24" name="Imagen 23">
          <a:extLst>
            <a:ext uri="{FF2B5EF4-FFF2-40B4-BE49-F238E27FC236}">
              <a16:creationId xmlns:a16="http://schemas.microsoft.com/office/drawing/2014/main" id="{2FFC9141-2F58-4EDE-8766-801B7F3CB4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988826" y="11915775"/>
          <a:ext cx="3067050" cy="929409"/>
        </a:xfrm>
        <a:prstGeom prst="rect">
          <a:avLst/>
        </a:prstGeom>
      </xdr:spPr>
    </xdr:pic>
    <xdr:clientData/>
  </xdr:oneCellAnchor>
  <xdr:oneCellAnchor>
    <xdr:from>
      <xdr:col>55</xdr:col>
      <xdr:colOff>57150</xdr:colOff>
      <xdr:row>77</xdr:row>
      <xdr:rowOff>180975</xdr:rowOff>
    </xdr:from>
    <xdr:ext cx="2942857" cy="733333"/>
    <xdr:pic>
      <xdr:nvPicPr>
        <xdr:cNvPr id="25" name="Imagen 24">
          <a:extLst>
            <a:ext uri="{FF2B5EF4-FFF2-40B4-BE49-F238E27FC236}">
              <a16:creationId xmlns:a16="http://schemas.microsoft.com/office/drawing/2014/main" id="{A54343E0-B131-4EFE-8184-D24ACE858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026925" y="18802350"/>
          <a:ext cx="2942857" cy="733333"/>
        </a:xfrm>
        <a:prstGeom prst="rect">
          <a:avLst/>
        </a:prstGeom>
      </xdr:spPr>
    </xdr:pic>
    <xdr:clientData/>
  </xdr:oneCellAnchor>
  <xdr:oneCellAnchor>
    <xdr:from>
      <xdr:col>61</xdr:col>
      <xdr:colOff>19051</xdr:colOff>
      <xdr:row>59</xdr:row>
      <xdr:rowOff>47625</xdr:rowOff>
    </xdr:from>
    <xdr:ext cx="3067050" cy="929409"/>
    <xdr:pic>
      <xdr:nvPicPr>
        <xdr:cNvPr id="26" name="Imagen 25">
          <a:extLst>
            <a:ext uri="{FF2B5EF4-FFF2-40B4-BE49-F238E27FC236}">
              <a16:creationId xmlns:a16="http://schemas.microsoft.com/office/drawing/2014/main" id="{95481888-2C2C-48BB-A0DA-5F9A48570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895826" y="11915775"/>
          <a:ext cx="3067050" cy="929409"/>
        </a:xfrm>
        <a:prstGeom prst="rect">
          <a:avLst/>
        </a:prstGeom>
      </xdr:spPr>
    </xdr:pic>
    <xdr:clientData/>
  </xdr:oneCellAnchor>
  <xdr:oneCellAnchor>
    <xdr:from>
      <xdr:col>61</xdr:col>
      <xdr:colOff>57150</xdr:colOff>
      <xdr:row>77</xdr:row>
      <xdr:rowOff>180975</xdr:rowOff>
    </xdr:from>
    <xdr:ext cx="2942857" cy="733333"/>
    <xdr:pic>
      <xdr:nvPicPr>
        <xdr:cNvPr id="27" name="Imagen 26">
          <a:extLst>
            <a:ext uri="{FF2B5EF4-FFF2-40B4-BE49-F238E27FC236}">
              <a16:creationId xmlns:a16="http://schemas.microsoft.com/office/drawing/2014/main" id="{C922514A-4D9E-4FE6-A958-3AEBDC0F2C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933925" y="18802350"/>
          <a:ext cx="2942857" cy="733333"/>
        </a:xfrm>
        <a:prstGeom prst="rect">
          <a:avLst/>
        </a:prstGeom>
      </xdr:spPr>
    </xdr:pic>
    <xdr:clientData/>
  </xdr:oneCellAnchor>
  <xdr:oneCellAnchor>
    <xdr:from>
      <xdr:col>67</xdr:col>
      <xdr:colOff>19051</xdr:colOff>
      <xdr:row>59</xdr:row>
      <xdr:rowOff>47625</xdr:rowOff>
    </xdr:from>
    <xdr:ext cx="3067050" cy="929409"/>
    <xdr:pic>
      <xdr:nvPicPr>
        <xdr:cNvPr id="28" name="Imagen 27">
          <a:extLst>
            <a:ext uri="{FF2B5EF4-FFF2-40B4-BE49-F238E27FC236}">
              <a16:creationId xmlns:a16="http://schemas.microsoft.com/office/drawing/2014/main" id="{3EA5974F-38DE-4980-AAA4-DFC4078EAC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849326" y="11915775"/>
          <a:ext cx="3067050" cy="929409"/>
        </a:xfrm>
        <a:prstGeom prst="rect">
          <a:avLst/>
        </a:prstGeom>
      </xdr:spPr>
    </xdr:pic>
    <xdr:clientData/>
  </xdr:oneCellAnchor>
  <xdr:oneCellAnchor>
    <xdr:from>
      <xdr:col>67</xdr:col>
      <xdr:colOff>57150</xdr:colOff>
      <xdr:row>77</xdr:row>
      <xdr:rowOff>180975</xdr:rowOff>
    </xdr:from>
    <xdr:ext cx="2942857" cy="733333"/>
    <xdr:pic>
      <xdr:nvPicPr>
        <xdr:cNvPr id="29" name="Imagen 28">
          <a:extLst>
            <a:ext uri="{FF2B5EF4-FFF2-40B4-BE49-F238E27FC236}">
              <a16:creationId xmlns:a16="http://schemas.microsoft.com/office/drawing/2014/main" id="{3AFA7E10-B70B-4FBB-9536-5516FBC026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887425" y="18802350"/>
          <a:ext cx="2942857" cy="733333"/>
        </a:xfrm>
        <a:prstGeom prst="rect">
          <a:avLst/>
        </a:prstGeom>
      </xdr:spPr>
    </xdr:pic>
    <xdr:clientData/>
  </xdr:oneCellAnchor>
  <xdr:oneCellAnchor>
    <xdr:from>
      <xdr:col>73</xdr:col>
      <xdr:colOff>19051</xdr:colOff>
      <xdr:row>59</xdr:row>
      <xdr:rowOff>47625</xdr:rowOff>
    </xdr:from>
    <xdr:ext cx="3067050" cy="929409"/>
    <xdr:pic>
      <xdr:nvPicPr>
        <xdr:cNvPr id="30" name="Imagen 29">
          <a:extLst>
            <a:ext uri="{FF2B5EF4-FFF2-40B4-BE49-F238E27FC236}">
              <a16:creationId xmlns:a16="http://schemas.microsoft.com/office/drawing/2014/main" id="{76022A28-5659-4531-AB0C-B0416F3236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128326" y="11915775"/>
          <a:ext cx="3067050" cy="929409"/>
        </a:xfrm>
        <a:prstGeom prst="rect">
          <a:avLst/>
        </a:prstGeom>
      </xdr:spPr>
    </xdr:pic>
    <xdr:clientData/>
  </xdr:oneCellAnchor>
  <xdr:oneCellAnchor>
    <xdr:from>
      <xdr:col>73</xdr:col>
      <xdr:colOff>57150</xdr:colOff>
      <xdr:row>77</xdr:row>
      <xdr:rowOff>180975</xdr:rowOff>
    </xdr:from>
    <xdr:ext cx="2942857" cy="733333"/>
    <xdr:pic>
      <xdr:nvPicPr>
        <xdr:cNvPr id="31" name="Imagen 30">
          <a:extLst>
            <a:ext uri="{FF2B5EF4-FFF2-40B4-BE49-F238E27FC236}">
              <a16:creationId xmlns:a16="http://schemas.microsoft.com/office/drawing/2014/main" id="{FB9F0EA6-9F89-4F39-9CFA-F28AFB7A9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66425" y="18802350"/>
          <a:ext cx="2942857" cy="73333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22"/>
  <sheetViews>
    <sheetView tabSelected="1" topLeftCell="BT65" zoomScale="160" zoomScaleNormal="160" workbookViewId="0">
      <selection activeCell="BV73" sqref="BV73"/>
    </sheetView>
  </sheetViews>
  <sheetFormatPr baseColWidth="10" defaultRowHeight="12" x14ac:dyDescent="0.25"/>
  <cols>
    <col min="1" max="1" width="7.140625" style="19" customWidth="1"/>
    <col min="2" max="2" width="46.85546875" style="1" customWidth="1"/>
    <col min="3" max="3" width="14.42578125" style="61" customWidth="1"/>
    <col min="4" max="4" width="14.140625" style="71" customWidth="1"/>
    <col min="5" max="5" width="40.28515625" style="1" customWidth="1"/>
    <col min="6" max="6" width="8.7109375" style="1" customWidth="1"/>
    <col min="7" max="7" width="7.140625" style="19" customWidth="1"/>
    <col min="8" max="8" width="46.85546875" style="1" customWidth="1"/>
    <col min="9" max="9" width="14.42578125" style="61" customWidth="1"/>
    <col min="10" max="10" width="14.140625" style="71" customWidth="1"/>
    <col min="11" max="11" width="40.28515625" style="1" customWidth="1"/>
    <col min="12" max="12" width="11.42578125" style="1"/>
    <col min="13" max="13" width="7.140625" style="19" customWidth="1"/>
    <col min="14" max="14" width="46.85546875" style="1" customWidth="1"/>
    <col min="15" max="15" width="14.42578125" style="61" customWidth="1"/>
    <col min="16" max="16" width="14.140625" style="71" customWidth="1"/>
    <col min="17" max="17" width="40.28515625" style="1" customWidth="1"/>
    <col min="18" max="18" width="11.42578125" style="1"/>
    <col min="19" max="19" width="7.140625" style="19" customWidth="1"/>
    <col min="20" max="20" width="46.85546875" style="1" customWidth="1"/>
    <col min="21" max="21" width="14.42578125" style="61" customWidth="1"/>
    <col min="22" max="22" width="14.140625" style="71" customWidth="1"/>
    <col min="23" max="23" width="40.28515625" style="1" customWidth="1"/>
    <col min="24" max="24" width="11.42578125" style="1"/>
    <col min="25" max="25" width="7.140625" style="19" customWidth="1"/>
    <col min="26" max="26" width="46.85546875" style="1" customWidth="1"/>
    <col min="27" max="27" width="14.42578125" style="61" customWidth="1"/>
    <col min="28" max="28" width="14.140625" style="71" customWidth="1"/>
    <col min="29" max="29" width="40.28515625" style="1" customWidth="1"/>
    <col min="30" max="30" width="11.42578125" style="1"/>
    <col min="31" max="31" width="7.140625" style="19" customWidth="1"/>
    <col min="32" max="32" width="46.85546875" style="1" customWidth="1"/>
    <col min="33" max="33" width="14.42578125" style="61" customWidth="1"/>
    <col min="34" max="34" width="14.140625" style="71" customWidth="1"/>
    <col min="35" max="35" width="40.28515625" style="1" customWidth="1"/>
    <col min="36" max="36" width="11.42578125" style="1"/>
    <col min="37" max="37" width="7.140625" style="19" customWidth="1"/>
    <col min="38" max="38" width="46.85546875" style="1" customWidth="1"/>
    <col min="39" max="39" width="14.42578125" style="61" customWidth="1"/>
    <col min="40" max="40" width="14.140625" style="71" customWidth="1"/>
    <col min="41" max="41" width="40.28515625" style="1" customWidth="1"/>
    <col min="42" max="42" width="11.42578125" style="1"/>
    <col min="43" max="43" width="7.140625" style="19" customWidth="1"/>
    <col min="44" max="44" width="46.85546875" style="1" customWidth="1"/>
    <col min="45" max="45" width="14.42578125" style="61" customWidth="1"/>
    <col min="46" max="46" width="14.140625" style="71" customWidth="1"/>
    <col min="47" max="47" width="40.28515625" style="1" customWidth="1"/>
    <col min="48" max="48" width="11.42578125" style="1"/>
    <col min="49" max="49" width="7.140625" style="19" customWidth="1"/>
    <col min="50" max="50" width="46.85546875" style="1" customWidth="1"/>
    <col min="51" max="51" width="14.42578125" style="61" customWidth="1"/>
    <col min="52" max="52" width="14.140625" style="71" customWidth="1"/>
    <col min="53" max="53" width="40.28515625" style="1" customWidth="1"/>
    <col min="54" max="54" width="11.42578125" style="1"/>
    <col min="55" max="55" width="7.140625" style="19" customWidth="1"/>
    <col min="56" max="56" width="46.85546875" style="1" customWidth="1"/>
    <col min="57" max="57" width="14.42578125" style="61" customWidth="1"/>
    <col min="58" max="58" width="14.140625" style="71" customWidth="1"/>
    <col min="59" max="59" width="40.28515625" style="1" customWidth="1"/>
    <col min="60" max="60" width="11.42578125" style="1"/>
    <col min="61" max="61" width="7.140625" style="19" customWidth="1"/>
    <col min="62" max="62" width="46.85546875" style="1" customWidth="1"/>
    <col min="63" max="63" width="14.42578125" style="61" customWidth="1"/>
    <col min="64" max="64" width="14.140625" style="71" customWidth="1"/>
    <col min="65" max="65" width="40.28515625" style="1" customWidth="1"/>
    <col min="66" max="66" width="11.42578125" style="1"/>
    <col min="67" max="67" width="7.140625" style="19" customWidth="1"/>
    <col min="68" max="68" width="46.85546875" style="1" customWidth="1"/>
    <col min="69" max="69" width="14.42578125" style="61" customWidth="1"/>
    <col min="70" max="70" width="14.140625" style="71" customWidth="1"/>
    <col min="71" max="71" width="40.28515625" style="1" customWidth="1"/>
    <col min="72" max="72" width="11.42578125" style="1"/>
    <col min="73" max="73" width="7.140625" style="19" customWidth="1"/>
    <col min="74" max="74" width="46.85546875" style="1" customWidth="1"/>
    <col min="75" max="75" width="14.42578125" style="61" customWidth="1"/>
    <col min="76" max="76" width="14.140625" style="71" customWidth="1"/>
    <col min="77" max="77" width="40.28515625" style="1" customWidth="1"/>
    <col min="78" max="16384" width="11.42578125" style="1"/>
  </cols>
  <sheetData>
    <row r="1" spans="1:77" ht="22.5" customHeight="1" x14ac:dyDescent="0.25">
      <c r="A1" s="139" t="s">
        <v>197</v>
      </c>
      <c r="B1" s="139"/>
      <c r="C1" s="139"/>
      <c r="D1" s="139"/>
      <c r="E1" s="139"/>
      <c r="G1" s="139" t="s">
        <v>197</v>
      </c>
      <c r="H1" s="139"/>
      <c r="I1" s="139"/>
      <c r="J1" s="139"/>
      <c r="K1" s="139"/>
      <c r="M1" s="139" t="s">
        <v>197</v>
      </c>
      <c r="N1" s="139"/>
      <c r="O1" s="139"/>
      <c r="P1" s="139"/>
      <c r="Q1" s="139"/>
      <c r="S1" s="139" t="s">
        <v>197</v>
      </c>
      <c r="T1" s="139"/>
      <c r="U1" s="139"/>
      <c r="V1" s="139"/>
      <c r="W1" s="139"/>
      <c r="Y1" s="139" t="s">
        <v>197</v>
      </c>
      <c r="Z1" s="139"/>
      <c r="AA1" s="139"/>
      <c r="AB1" s="139"/>
      <c r="AC1" s="139"/>
      <c r="AE1" s="139" t="s">
        <v>197</v>
      </c>
      <c r="AF1" s="139"/>
      <c r="AG1" s="139"/>
      <c r="AH1" s="139"/>
      <c r="AI1" s="139"/>
      <c r="AK1" s="139" t="s">
        <v>197</v>
      </c>
      <c r="AL1" s="139"/>
      <c r="AM1" s="139"/>
      <c r="AN1" s="139"/>
      <c r="AO1" s="139"/>
      <c r="AQ1" s="139" t="s">
        <v>197</v>
      </c>
      <c r="AR1" s="139"/>
      <c r="AS1" s="139"/>
      <c r="AT1" s="139"/>
      <c r="AU1" s="139"/>
      <c r="AW1" s="139" t="s">
        <v>197</v>
      </c>
      <c r="AX1" s="139"/>
      <c r="AY1" s="139"/>
      <c r="AZ1" s="139"/>
      <c r="BA1" s="139"/>
      <c r="BC1" s="139" t="s">
        <v>197</v>
      </c>
      <c r="BD1" s="139"/>
      <c r="BE1" s="139"/>
      <c r="BF1" s="139"/>
      <c r="BG1" s="139"/>
      <c r="BI1" s="139" t="s">
        <v>197</v>
      </c>
      <c r="BJ1" s="139"/>
      <c r="BK1" s="139"/>
      <c r="BL1" s="139"/>
      <c r="BM1" s="139"/>
      <c r="BO1" s="139" t="s">
        <v>197</v>
      </c>
      <c r="BP1" s="139"/>
      <c r="BQ1" s="139"/>
      <c r="BR1" s="139"/>
      <c r="BS1" s="139"/>
      <c r="BU1" s="139" t="s">
        <v>197</v>
      </c>
      <c r="BV1" s="139"/>
      <c r="BW1" s="139"/>
      <c r="BX1" s="139"/>
      <c r="BY1" s="139"/>
    </row>
    <row r="2" spans="1:77" ht="22.5" customHeight="1" x14ac:dyDescent="0.25">
      <c r="A2" s="78"/>
      <c r="B2" s="78" t="s">
        <v>147</v>
      </c>
      <c r="C2" s="79">
        <v>109076179</v>
      </c>
      <c r="D2" s="81">
        <f>+C2/1160000</f>
        <v>94.031188793103453</v>
      </c>
      <c r="E2" s="80" t="s">
        <v>148</v>
      </c>
      <c r="G2" s="78"/>
      <c r="H2" s="78" t="s">
        <v>147</v>
      </c>
      <c r="I2" s="79">
        <v>109076179</v>
      </c>
      <c r="J2" s="81">
        <f>+I2/1160000</f>
        <v>94.031188793103453</v>
      </c>
      <c r="K2" s="80" t="s">
        <v>148</v>
      </c>
      <c r="M2" s="78"/>
      <c r="N2" s="78" t="s">
        <v>147</v>
      </c>
      <c r="O2" s="79">
        <v>109076179</v>
      </c>
      <c r="P2" s="81">
        <f>+O2/1160000</f>
        <v>94.031188793103453</v>
      </c>
      <c r="Q2" s="80" t="s">
        <v>148</v>
      </c>
      <c r="S2" s="78"/>
      <c r="T2" s="78" t="s">
        <v>147</v>
      </c>
      <c r="U2" s="79">
        <v>109076179</v>
      </c>
      <c r="V2" s="81">
        <f>+U2/1160000</f>
        <v>94.031188793103453</v>
      </c>
      <c r="W2" s="80" t="s">
        <v>148</v>
      </c>
      <c r="Y2" s="78"/>
      <c r="Z2" s="78" t="s">
        <v>147</v>
      </c>
      <c r="AA2" s="79">
        <v>109076179</v>
      </c>
      <c r="AB2" s="81">
        <f>+AA2/1160000</f>
        <v>94.031188793103453</v>
      </c>
      <c r="AC2" s="80" t="s">
        <v>148</v>
      </c>
      <c r="AE2" s="78"/>
      <c r="AF2" s="78" t="s">
        <v>147</v>
      </c>
      <c r="AG2" s="79">
        <v>109076179</v>
      </c>
      <c r="AH2" s="81">
        <f>+AG2/1160000</f>
        <v>94.031188793103453</v>
      </c>
      <c r="AI2" s="80" t="s">
        <v>148</v>
      </c>
      <c r="AK2" s="78"/>
      <c r="AL2" s="78" t="s">
        <v>147</v>
      </c>
      <c r="AM2" s="79">
        <v>109076179</v>
      </c>
      <c r="AN2" s="81">
        <f>+AM2/1160000</f>
        <v>94.031188793103453</v>
      </c>
      <c r="AO2" s="80" t="s">
        <v>148</v>
      </c>
      <c r="AQ2" s="78"/>
      <c r="AR2" s="78" t="s">
        <v>147</v>
      </c>
      <c r="AS2" s="79">
        <v>109076179</v>
      </c>
      <c r="AT2" s="81">
        <f>+AS2/1160000</f>
        <v>94.031188793103453</v>
      </c>
      <c r="AU2" s="80" t="s">
        <v>148</v>
      </c>
      <c r="AW2" s="78"/>
      <c r="AX2" s="78" t="s">
        <v>147</v>
      </c>
      <c r="AY2" s="79">
        <v>109076179</v>
      </c>
      <c r="AZ2" s="81">
        <f>+AY2/1160000</f>
        <v>94.031188793103453</v>
      </c>
      <c r="BA2" s="80" t="s">
        <v>148</v>
      </c>
      <c r="BC2" s="78"/>
      <c r="BD2" s="78" t="s">
        <v>147</v>
      </c>
      <c r="BE2" s="79">
        <v>109076179</v>
      </c>
      <c r="BF2" s="81">
        <f>+BE2/1160000</f>
        <v>94.031188793103453</v>
      </c>
      <c r="BG2" s="80" t="s">
        <v>148</v>
      </c>
      <c r="BI2" s="78"/>
      <c r="BJ2" s="78" t="s">
        <v>147</v>
      </c>
      <c r="BK2" s="79">
        <v>109076179</v>
      </c>
      <c r="BL2" s="81">
        <f>+BK2/1160000</f>
        <v>94.031188793103453</v>
      </c>
      <c r="BM2" s="80" t="s">
        <v>148</v>
      </c>
      <c r="BO2" s="78"/>
      <c r="BP2" s="78" t="s">
        <v>147</v>
      </c>
      <c r="BQ2" s="79">
        <v>109076179</v>
      </c>
      <c r="BR2" s="81">
        <f>+BQ2/1160000</f>
        <v>94.031188793103453</v>
      </c>
      <c r="BS2" s="80" t="s">
        <v>148</v>
      </c>
      <c r="BU2" s="78"/>
      <c r="BV2" s="78" t="s">
        <v>147</v>
      </c>
      <c r="BW2" s="79">
        <v>109076179</v>
      </c>
      <c r="BX2" s="81">
        <f>+BW2/1160000</f>
        <v>94.031188793103453</v>
      </c>
      <c r="BY2" s="80" t="s">
        <v>148</v>
      </c>
    </row>
    <row r="3" spans="1:77" x14ac:dyDescent="0.25">
      <c r="A3" s="157" t="s">
        <v>187</v>
      </c>
      <c r="B3" s="157" t="s">
        <v>186</v>
      </c>
      <c r="C3" s="157">
        <v>1</v>
      </c>
      <c r="D3" s="157"/>
      <c r="E3" s="157"/>
      <c r="G3" s="157" t="s">
        <v>187</v>
      </c>
      <c r="H3" s="157" t="s">
        <v>186</v>
      </c>
      <c r="I3" s="157">
        <v>2</v>
      </c>
      <c r="J3" s="157"/>
      <c r="K3" s="157"/>
      <c r="M3" s="157" t="s">
        <v>187</v>
      </c>
      <c r="N3" s="157" t="s">
        <v>186</v>
      </c>
      <c r="O3" s="157">
        <v>3</v>
      </c>
      <c r="P3" s="157"/>
      <c r="Q3" s="157"/>
      <c r="S3" s="157" t="s">
        <v>187</v>
      </c>
      <c r="T3" s="157" t="s">
        <v>186</v>
      </c>
      <c r="U3" s="157">
        <v>4</v>
      </c>
      <c r="V3" s="157"/>
      <c r="W3" s="157"/>
      <c r="Y3" s="157" t="s">
        <v>187</v>
      </c>
      <c r="Z3" s="157" t="s">
        <v>186</v>
      </c>
      <c r="AA3" s="157">
        <v>5</v>
      </c>
      <c r="AB3" s="157"/>
      <c r="AC3" s="157"/>
      <c r="AE3" s="157" t="s">
        <v>187</v>
      </c>
      <c r="AF3" s="157" t="s">
        <v>186</v>
      </c>
      <c r="AG3" s="157">
        <v>6</v>
      </c>
      <c r="AH3" s="157"/>
      <c r="AI3" s="157"/>
      <c r="AK3" s="157" t="s">
        <v>187</v>
      </c>
      <c r="AL3" s="157" t="s">
        <v>186</v>
      </c>
      <c r="AM3" s="157">
        <v>7</v>
      </c>
      <c r="AN3" s="157"/>
      <c r="AO3" s="157"/>
      <c r="AQ3" s="157" t="s">
        <v>187</v>
      </c>
      <c r="AR3" s="157" t="s">
        <v>186</v>
      </c>
      <c r="AS3" s="157">
        <v>8</v>
      </c>
      <c r="AT3" s="157"/>
      <c r="AU3" s="157"/>
      <c r="AW3" s="157" t="s">
        <v>187</v>
      </c>
      <c r="AX3" s="157" t="s">
        <v>186</v>
      </c>
      <c r="AY3" s="157">
        <v>9</v>
      </c>
      <c r="AZ3" s="157"/>
      <c r="BA3" s="157"/>
      <c r="BC3" s="157" t="s">
        <v>187</v>
      </c>
      <c r="BD3" s="157" t="s">
        <v>186</v>
      </c>
      <c r="BE3" s="157">
        <v>10</v>
      </c>
      <c r="BF3" s="157"/>
      <c r="BG3" s="157"/>
      <c r="BI3" s="157" t="s">
        <v>187</v>
      </c>
      <c r="BJ3" s="157" t="s">
        <v>186</v>
      </c>
      <c r="BK3" s="157">
        <v>11</v>
      </c>
      <c r="BL3" s="157"/>
      <c r="BM3" s="157"/>
      <c r="BO3" s="157" t="s">
        <v>187</v>
      </c>
      <c r="BP3" s="157" t="s">
        <v>186</v>
      </c>
      <c r="BQ3" s="157">
        <v>12</v>
      </c>
      <c r="BR3" s="157"/>
      <c r="BS3" s="157"/>
      <c r="BU3" s="157" t="s">
        <v>187</v>
      </c>
      <c r="BV3" s="157" t="s">
        <v>186</v>
      </c>
      <c r="BW3" s="157">
        <v>13</v>
      </c>
      <c r="BX3" s="157"/>
      <c r="BY3" s="157"/>
    </row>
    <row r="4" spans="1:77" ht="15" customHeight="1" x14ac:dyDescent="0.25">
      <c r="A4" s="157" t="s">
        <v>184</v>
      </c>
      <c r="B4" s="157"/>
      <c r="C4" s="157" t="s">
        <v>183</v>
      </c>
      <c r="D4" s="157"/>
      <c r="E4" s="157"/>
      <c r="G4" s="157" t="s">
        <v>184</v>
      </c>
      <c r="H4" s="157"/>
      <c r="I4" s="157" t="s">
        <v>198</v>
      </c>
      <c r="J4" s="157"/>
      <c r="K4" s="157"/>
      <c r="M4" s="157" t="s">
        <v>184</v>
      </c>
      <c r="N4" s="157"/>
      <c r="O4" s="157" t="s">
        <v>202</v>
      </c>
      <c r="P4" s="157"/>
      <c r="Q4" s="157"/>
      <c r="S4" s="157" t="s">
        <v>184</v>
      </c>
      <c r="T4" s="157"/>
      <c r="U4" s="157" t="s">
        <v>204</v>
      </c>
      <c r="V4" s="157"/>
      <c r="W4" s="157"/>
      <c r="Y4" s="157" t="s">
        <v>184</v>
      </c>
      <c r="Z4" s="157"/>
      <c r="AA4" s="157" t="s">
        <v>207</v>
      </c>
      <c r="AB4" s="157"/>
      <c r="AC4" s="157"/>
      <c r="AE4" s="157" t="s">
        <v>184</v>
      </c>
      <c r="AF4" s="157"/>
      <c r="AG4" s="157" t="s">
        <v>214</v>
      </c>
      <c r="AH4" s="157"/>
      <c r="AI4" s="157"/>
      <c r="AK4" s="157" t="s">
        <v>184</v>
      </c>
      <c r="AL4" s="157"/>
      <c r="AM4" s="157" t="s">
        <v>215</v>
      </c>
      <c r="AN4" s="157"/>
      <c r="AO4" s="157"/>
      <c r="AQ4" s="157" t="s">
        <v>184</v>
      </c>
      <c r="AR4" s="157"/>
      <c r="AS4" s="157" t="s">
        <v>217</v>
      </c>
      <c r="AT4" s="157"/>
      <c r="AU4" s="157"/>
      <c r="AW4" s="157" t="s">
        <v>184</v>
      </c>
      <c r="AX4" s="157"/>
      <c r="AY4" s="157" t="s">
        <v>218</v>
      </c>
      <c r="AZ4" s="157"/>
      <c r="BA4" s="157"/>
      <c r="BC4" s="157" t="s">
        <v>184</v>
      </c>
      <c r="BD4" s="157"/>
      <c r="BE4" s="157" t="s">
        <v>219</v>
      </c>
      <c r="BF4" s="157"/>
      <c r="BG4" s="157"/>
      <c r="BI4" s="157" t="s">
        <v>184</v>
      </c>
      <c r="BJ4" s="157"/>
      <c r="BK4" s="157" t="s">
        <v>229</v>
      </c>
      <c r="BL4" s="157"/>
      <c r="BM4" s="157"/>
      <c r="BO4" s="157" t="s">
        <v>184</v>
      </c>
      <c r="BP4" s="157"/>
      <c r="BQ4" s="157" t="s">
        <v>230</v>
      </c>
      <c r="BR4" s="157"/>
      <c r="BS4" s="157"/>
      <c r="BU4" s="157" t="s">
        <v>184</v>
      </c>
      <c r="BV4" s="157"/>
      <c r="BW4" s="157" t="s">
        <v>231</v>
      </c>
      <c r="BX4" s="157"/>
      <c r="BY4" s="157"/>
    </row>
    <row r="5" spans="1:77" ht="15" customHeight="1" x14ac:dyDescent="0.25">
      <c r="A5" s="158" t="s">
        <v>6</v>
      </c>
      <c r="B5" s="159"/>
      <c r="C5" s="2" t="s">
        <v>3</v>
      </c>
      <c r="D5" s="160" t="s">
        <v>185</v>
      </c>
      <c r="E5" s="94"/>
      <c r="G5" s="158" t="s">
        <v>6</v>
      </c>
      <c r="H5" s="159"/>
      <c r="I5" s="2" t="s">
        <v>3</v>
      </c>
      <c r="J5" s="160" t="s">
        <v>185</v>
      </c>
      <c r="K5" s="94"/>
      <c r="M5" s="158" t="s">
        <v>6</v>
      </c>
      <c r="N5" s="159"/>
      <c r="O5" s="2" t="s">
        <v>3</v>
      </c>
      <c r="P5" s="160" t="s">
        <v>185</v>
      </c>
      <c r="Q5" s="94"/>
      <c r="S5" s="158" t="s">
        <v>6</v>
      </c>
      <c r="T5" s="159"/>
      <c r="U5" s="2" t="s">
        <v>3</v>
      </c>
      <c r="V5" s="160" t="s">
        <v>185</v>
      </c>
      <c r="W5" s="94"/>
      <c r="Y5" s="158" t="s">
        <v>6</v>
      </c>
      <c r="Z5" s="159"/>
      <c r="AA5" s="2"/>
      <c r="AB5" s="160" t="s">
        <v>185</v>
      </c>
      <c r="AC5" s="94" t="s">
        <v>208</v>
      </c>
      <c r="AE5" s="158" t="s">
        <v>6</v>
      </c>
      <c r="AF5" s="159"/>
      <c r="AG5" s="2" t="s">
        <v>3</v>
      </c>
      <c r="AH5" s="160" t="s">
        <v>185</v>
      </c>
      <c r="AI5" s="94"/>
      <c r="AK5" s="158" t="s">
        <v>6</v>
      </c>
      <c r="AL5" s="159"/>
      <c r="AM5" s="2" t="s">
        <v>3</v>
      </c>
      <c r="AN5" s="160" t="s">
        <v>185</v>
      </c>
      <c r="AO5" s="94"/>
      <c r="AQ5" s="158" t="s">
        <v>6</v>
      </c>
      <c r="AR5" s="159"/>
      <c r="AS5" s="2" t="s">
        <v>3</v>
      </c>
      <c r="AT5" s="160" t="s">
        <v>185</v>
      </c>
      <c r="AU5" s="94"/>
      <c r="AW5" s="158" t="s">
        <v>6</v>
      </c>
      <c r="AX5" s="159"/>
      <c r="AY5" s="2" t="s">
        <v>3</v>
      </c>
      <c r="AZ5" s="160" t="s">
        <v>185</v>
      </c>
      <c r="BA5" s="94"/>
      <c r="BC5" s="158" t="s">
        <v>6</v>
      </c>
      <c r="BD5" s="159"/>
      <c r="BE5" s="2" t="s">
        <v>3</v>
      </c>
      <c r="BF5" s="160" t="s">
        <v>185</v>
      </c>
      <c r="BG5" s="94"/>
      <c r="BI5" s="158" t="s">
        <v>6</v>
      </c>
      <c r="BJ5" s="159"/>
      <c r="BK5" s="2" t="s">
        <v>3</v>
      </c>
      <c r="BL5" s="160" t="s">
        <v>185</v>
      </c>
      <c r="BM5" s="94"/>
      <c r="BO5" s="158" t="s">
        <v>6</v>
      </c>
      <c r="BP5" s="159"/>
      <c r="BQ5" s="2" t="s">
        <v>3</v>
      </c>
      <c r="BR5" s="160" t="s">
        <v>185</v>
      </c>
      <c r="BS5" s="94"/>
      <c r="BU5" s="158" t="s">
        <v>6</v>
      </c>
      <c r="BV5" s="159"/>
      <c r="BW5" s="2"/>
      <c r="BX5" s="160" t="s">
        <v>185</v>
      </c>
      <c r="BY5" s="94" t="s">
        <v>232</v>
      </c>
    </row>
    <row r="6" spans="1:77" ht="24" x14ac:dyDescent="0.25">
      <c r="A6" s="157" t="s">
        <v>107</v>
      </c>
      <c r="B6" s="157"/>
      <c r="C6" s="96"/>
      <c r="D6" s="161"/>
      <c r="E6" s="95"/>
      <c r="G6" s="157" t="s">
        <v>107</v>
      </c>
      <c r="H6" s="157"/>
      <c r="I6" s="96"/>
      <c r="J6" s="161"/>
      <c r="K6" s="95"/>
      <c r="M6" s="157" t="s">
        <v>107</v>
      </c>
      <c r="N6" s="157"/>
      <c r="O6" s="96"/>
      <c r="P6" s="161"/>
      <c r="Q6" s="95"/>
      <c r="S6" s="157" t="s">
        <v>107</v>
      </c>
      <c r="T6" s="157"/>
      <c r="U6" s="96"/>
      <c r="V6" s="161"/>
      <c r="W6" s="95"/>
      <c r="Y6" s="157" t="s">
        <v>107</v>
      </c>
      <c r="Z6" s="157"/>
      <c r="AA6" s="96" t="s">
        <v>3</v>
      </c>
      <c r="AB6" s="161"/>
      <c r="AC6" s="95" t="s">
        <v>209</v>
      </c>
      <c r="AE6" s="157" t="s">
        <v>107</v>
      </c>
      <c r="AF6" s="157"/>
      <c r="AG6" s="96"/>
      <c r="AH6" s="161"/>
      <c r="AI6" s="95"/>
      <c r="AK6" s="157" t="s">
        <v>107</v>
      </c>
      <c r="AL6" s="157"/>
      <c r="AM6" s="96"/>
      <c r="AN6" s="161"/>
      <c r="AO6" s="95"/>
      <c r="AQ6" s="157" t="s">
        <v>107</v>
      </c>
      <c r="AR6" s="157"/>
      <c r="AS6" s="96"/>
      <c r="AT6" s="161"/>
      <c r="AU6" s="95"/>
      <c r="AW6" s="157" t="s">
        <v>107</v>
      </c>
      <c r="AX6" s="157"/>
      <c r="AY6" s="96"/>
      <c r="AZ6" s="161"/>
      <c r="BA6" s="95"/>
      <c r="BC6" s="157" t="s">
        <v>107</v>
      </c>
      <c r="BD6" s="157"/>
      <c r="BE6" s="96"/>
      <c r="BF6" s="161"/>
      <c r="BG6" s="95"/>
      <c r="BI6" s="157" t="s">
        <v>107</v>
      </c>
      <c r="BJ6" s="157"/>
      <c r="BK6" s="96"/>
      <c r="BL6" s="161"/>
      <c r="BM6" s="95"/>
      <c r="BO6" s="157" t="s">
        <v>107</v>
      </c>
      <c r="BP6" s="157"/>
      <c r="BQ6" s="96"/>
      <c r="BR6" s="161"/>
      <c r="BS6" s="95"/>
      <c r="BU6" s="157" t="s">
        <v>107</v>
      </c>
      <c r="BV6" s="157"/>
      <c r="BW6" s="96" t="s">
        <v>3</v>
      </c>
      <c r="BX6" s="161"/>
      <c r="BY6" s="95" t="s">
        <v>233</v>
      </c>
    </row>
    <row r="7" spans="1:77" x14ac:dyDescent="0.25">
      <c r="A7" s="97"/>
      <c r="B7" s="98"/>
      <c r="C7" s="99" t="s">
        <v>0</v>
      </c>
      <c r="D7" s="100" t="s">
        <v>1</v>
      </c>
      <c r="E7" s="99" t="s">
        <v>2</v>
      </c>
      <c r="G7" s="97"/>
      <c r="H7" s="98"/>
      <c r="I7" s="99" t="s">
        <v>0</v>
      </c>
      <c r="J7" s="100" t="s">
        <v>1</v>
      </c>
      <c r="K7" s="99" t="s">
        <v>2</v>
      </c>
      <c r="M7" s="97"/>
      <c r="N7" s="98"/>
      <c r="O7" s="99" t="s">
        <v>0</v>
      </c>
      <c r="P7" s="100" t="s">
        <v>1</v>
      </c>
      <c r="Q7" s="99" t="s">
        <v>2</v>
      </c>
      <c r="S7" s="97"/>
      <c r="T7" s="98"/>
      <c r="U7" s="99" t="s">
        <v>0</v>
      </c>
      <c r="V7" s="100" t="s">
        <v>1</v>
      </c>
      <c r="W7" s="99" t="s">
        <v>2</v>
      </c>
      <c r="Y7" s="97"/>
      <c r="Z7" s="98"/>
      <c r="AA7" s="99" t="s">
        <v>0</v>
      </c>
      <c r="AB7" s="100" t="s">
        <v>1</v>
      </c>
      <c r="AC7" s="99" t="s">
        <v>2</v>
      </c>
      <c r="AE7" s="97"/>
      <c r="AF7" s="98"/>
      <c r="AG7" s="99" t="s">
        <v>0</v>
      </c>
      <c r="AH7" s="100" t="s">
        <v>1</v>
      </c>
      <c r="AI7" s="99" t="s">
        <v>2</v>
      </c>
      <c r="AK7" s="97"/>
      <c r="AL7" s="98"/>
      <c r="AM7" s="99" t="s">
        <v>0</v>
      </c>
      <c r="AN7" s="100" t="s">
        <v>1</v>
      </c>
      <c r="AO7" s="99" t="s">
        <v>2</v>
      </c>
      <c r="AQ7" s="97"/>
      <c r="AR7" s="98"/>
      <c r="AS7" s="99" t="s">
        <v>0</v>
      </c>
      <c r="AT7" s="100" t="s">
        <v>1</v>
      </c>
      <c r="AU7" s="99" t="s">
        <v>2</v>
      </c>
      <c r="AW7" s="97"/>
      <c r="AX7" s="98"/>
      <c r="AY7" s="99" t="s">
        <v>0</v>
      </c>
      <c r="AZ7" s="100" t="s">
        <v>1</v>
      </c>
      <c r="BA7" s="99" t="s">
        <v>2</v>
      </c>
      <c r="BC7" s="97"/>
      <c r="BD7" s="98"/>
      <c r="BE7" s="99" t="s">
        <v>0</v>
      </c>
      <c r="BF7" s="100" t="s">
        <v>1</v>
      </c>
      <c r="BG7" s="99" t="s">
        <v>2</v>
      </c>
      <c r="BI7" s="97"/>
      <c r="BJ7" s="98"/>
      <c r="BK7" s="99" t="s">
        <v>0</v>
      </c>
      <c r="BL7" s="100" t="s">
        <v>1</v>
      </c>
      <c r="BM7" s="99" t="s">
        <v>2</v>
      </c>
      <c r="BO7" s="97"/>
      <c r="BP7" s="98"/>
      <c r="BQ7" s="99" t="s">
        <v>0</v>
      </c>
      <c r="BR7" s="100" t="s">
        <v>1</v>
      </c>
      <c r="BS7" s="99" t="s">
        <v>2</v>
      </c>
      <c r="BU7" s="97"/>
      <c r="BV7" s="98"/>
      <c r="BW7" s="99" t="s">
        <v>0</v>
      </c>
      <c r="BX7" s="100" t="s">
        <v>1</v>
      </c>
      <c r="BY7" s="99" t="s">
        <v>2</v>
      </c>
    </row>
    <row r="8" spans="1:77" ht="12" customHeight="1" x14ac:dyDescent="0.25">
      <c r="A8" s="162" t="s">
        <v>69</v>
      </c>
      <c r="B8" s="163"/>
      <c r="C8" s="163"/>
      <c r="D8" s="163"/>
      <c r="E8" s="163"/>
      <c r="G8" s="162" t="s">
        <v>69</v>
      </c>
      <c r="H8" s="163"/>
      <c r="I8" s="163"/>
      <c r="J8" s="163"/>
      <c r="K8" s="163"/>
      <c r="M8" s="162" t="s">
        <v>69</v>
      </c>
      <c r="N8" s="163"/>
      <c r="O8" s="163"/>
      <c r="P8" s="163"/>
      <c r="Q8" s="163"/>
      <c r="S8" s="162" t="s">
        <v>69</v>
      </c>
      <c r="T8" s="163"/>
      <c r="U8" s="163"/>
      <c r="V8" s="163"/>
      <c r="W8" s="163"/>
      <c r="Y8" s="162" t="s">
        <v>69</v>
      </c>
      <c r="Z8" s="163"/>
      <c r="AA8" s="163"/>
      <c r="AB8" s="163"/>
      <c r="AC8" s="163"/>
      <c r="AE8" s="162" t="s">
        <v>69</v>
      </c>
      <c r="AF8" s="163"/>
      <c r="AG8" s="163"/>
      <c r="AH8" s="163"/>
      <c r="AI8" s="163"/>
      <c r="AK8" s="162" t="s">
        <v>69</v>
      </c>
      <c r="AL8" s="163"/>
      <c r="AM8" s="163"/>
      <c r="AN8" s="163"/>
      <c r="AO8" s="163"/>
      <c r="AQ8" s="162" t="s">
        <v>69</v>
      </c>
      <c r="AR8" s="163"/>
      <c r="AS8" s="163"/>
      <c r="AT8" s="163"/>
      <c r="AU8" s="163"/>
      <c r="AW8" s="162" t="s">
        <v>69</v>
      </c>
      <c r="AX8" s="163"/>
      <c r="AY8" s="163"/>
      <c r="AZ8" s="163"/>
      <c r="BA8" s="163"/>
      <c r="BC8" s="162" t="s">
        <v>69</v>
      </c>
      <c r="BD8" s="163"/>
      <c r="BE8" s="163"/>
      <c r="BF8" s="163"/>
      <c r="BG8" s="163"/>
      <c r="BI8" s="162" t="s">
        <v>69</v>
      </c>
      <c r="BJ8" s="163"/>
      <c r="BK8" s="163"/>
      <c r="BL8" s="163"/>
      <c r="BM8" s="163"/>
      <c r="BO8" s="162" t="s">
        <v>69</v>
      </c>
      <c r="BP8" s="163"/>
      <c r="BQ8" s="163"/>
      <c r="BR8" s="163"/>
      <c r="BS8" s="163"/>
      <c r="BU8" s="162" t="s">
        <v>69</v>
      </c>
      <c r="BV8" s="163"/>
      <c r="BW8" s="163"/>
      <c r="BX8" s="163"/>
      <c r="BY8" s="163"/>
    </row>
    <row r="9" spans="1:77" ht="12" customHeight="1" x14ac:dyDescent="0.25">
      <c r="A9" s="7" t="s">
        <v>114</v>
      </c>
      <c r="B9" s="38" t="s">
        <v>115</v>
      </c>
      <c r="C9" s="24"/>
      <c r="D9" s="62"/>
      <c r="E9" s="10"/>
      <c r="G9" s="7" t="s">
        <v>114</v>
      </c>
      <c r="H9" s="38" t="s">
        <v>115</v>
      </c>
      <c r="I9" s="24"/>
      <c r="J9" s="62"/>
      <c r="K9" s="10"/>
      <c r="M9" s="7" t="s">
        <v>114</v>
      </c>
      <c r="N9" s="38" t="s">
        <v>115</v>
      </c>
      <c r="O9" s="24"/>
      <c r="P9" s="62"/>
      <c r="Q9" s="10"/>
      <c r="S9" s="7" t="s">
        <v>114</v>
      </c>
      <c r="T9" s="38" t="s">
        <v>115</v>
      </c>
      <c r="U9" s="24"/>
      <c r="V9" s="62"/>
      <c r="W9" s="10"/>
      <c r="Y9" s="7" t="s">
        <v>114</v>
      </c>
      <c r="Z9" s="38" t="s">
        <v>115</v>
      </c>
      <c r="AA9" s="24"/>
      <c r="AB9" s="62"/>
      <c r="AC9" s="10"/>
      <c r="AE9" s="7" t="s">
        <v>114</v>
      </c>
      <c r="AF9" s="38" t="s">
        <v>115</v>
      </c>
      <c r="AG9" s="24"/>
      <c r="AH9" s="62"/>
      <c r="AI9" s="10"/>
      <c r="AK9" s="7" t="s">
        <v>114</v>
      </c>
      <c r="AL9" s="38" t="s">
        <v>115</v>
      </c>
      <c r="AM9" s="24"/>
      <c r="AN9" s="62"/>
      <c r="AO9" s="10"/>
      <c r="AQ9" s="7" t="s">
        <v>114</v>
      </c>
      <c r="AR9" s="38" t="s">
        <v>115</v>
      </c>
      <c r="AS9" s="24"/>
      <c r="AT9" s="62"/>
      <c r="AU9" s="10"/>
      <c r="AW9" s="7" t="s">
        <v>114</v>
      </c>
      <c r="AX9" s="38" t="s">
        <v>115</v>
      </c>
      <c r="AY9" s="24"/>
      <c r="AZ9" s="62"/>
      <c r="BA9" s="10"/>
      <c r="BC9" s="7" t="s">
        <v>114</v>
      </c>
      <c r="BD9" s="38" t="s">
        <v>115</v>
      </c>
      <c r="BE9" s="24"/>
      <c r="BF9" s="62"/>
      <c r="BG9" s="10"/>
      <c r="BI9" s="7" t="s">
        <v>114</v>
      </c>
      <c r="BJ9" s="38" t="s">
        <v>115</v>
      </c>
      <c r="BK9" s="24"/>
      <c r="BL9" s="62"/>
      <c r="BM9" s="10"/>
      <c r="BO9" s="7" t="s">
        <v>114</v>
      </c>
      <c r="BP9" s="38" t="s">
        <v>115</v>
      </c>
      <c r="BQ9" s="24"/>
      <c r="BR9" s="62"/>
      <c r="BS9" s="10"/>
      <c r="BU9" s="7" t="s">
        <v>114</v>
      </c>
      <c r="BV9" s="38" t="s">
        <v>115</v>
      </c>
      <c r="BW9" s="24"/>
      <c r="BX9" s="62"/>
      <c r="BY9" s="10"/>
    </row>
    <row r="10" spans="1:77" ht="12" customHeight="1" x14ac:dyDescent="0.25">
      <c r="A10" s="56" t="s">
        <v>46</v>
      </c>
      <c r="B10" s="37" t="s">
        <v>84</v>
      </c>
      <c r="C10" s="57" t="s">
        <v>3</v>
      </c>
      <c r="D10" s="63"/>
      <c r="E10" s="3"/>
      <c r="G10" s="56" t="s">
        <v>46</v>
      </c>
      <c r="H10" s="37" t="s">
        <v>84</v>
      </c>
      <c r="I10" s="57" t="s">
        <v>3</v>
      </c>
      <c r="J10" s="63"/>
      <c r="K10" s="3"/>
      <c r="M10" s="56" t="s">
        <v>46</v>
      </c>
      <c r="N10" s="37" t="s">
        <v>84</v>
      </c>
      <c r="O10" s="57" t="s">
        <v>3</v>
      </c>
      <c r="P10" s="63"/>
      <c r="Q10" s="3"/>
      <c r="S10" s="56" t="s">
        <v>46</v>
      </c>
      <c r="T10" s="37" t="s">
        <v>84</v>
      </c>
      <c r="U10" s="57" t="s">
        <v>3</v>
      </c>
      <c r="V10" s="63"/>
      <c r="W10" s="3"/>
      <c r="Y10" s="56" t="s">
        <v>46</v>
      </c>
      <c r="Z10" s="37" t="s">
        <v>84</v>
      </c>
      <c r="AA10" s="57" t="s">
        <v>3</v>
      </c>
      <c r="AB10" s="63"/>
      <c r="AC10" s="3"/>
      <c r="AE10" s="56" t="s">
        <v>46</v>
      </c>
      <c r="AF10" s="37" t="s">
        <v>84</v>
      </c>
      <c r="AG10" s="57" t="s">
        <v>3</v>
      </c>
      <c r="AH10" s="63"/>
      <c r="AI10" s="3"/>
      <c r="AK10" s="56" t="s">
        <v>46</v>
      </c>
      <c r="AL10" s="37" t="s">
        <v>84</v>
      </c>
      <c r="AM10" s="57" t="s">
        <v>3</v>
      </c>
      <c r="AN10" s="63"/>
      <c r="AO10" s="3"/>
      <c r="AQ10" s="56" t="s">
        <v>46</v>
      </c>
      <c r="AR10" s="37" t="s">
        <v>84</v>
      </c>
      <c r="AS10" s="57" t="s">
        <v>3</v>
      </c>
      <c r="AT10" s="63"/>
      <c r="AU10" s="3"/>
      <c r="AW10" s="56" t="s">
        <v>46</v>
      </c>
      <c r="AX10" s="37" t="s">
        <v>84</v>
      </c>
      <c r="AY10" s="57" t="s">
        <v>3</v>
      </c>
      <c r="AZ10" s="63"/>
      <c r="BA10" s="3"/>
      <c r="BC10" s="56" t="s">
        <v>46</v>
      </c>
      <c r="BD10" s="37" t="s">
        <v>84</v>
      </c>
      <c r="BE10" s="57" t="s">
        <v>3</v>
      </c>
      <c r="BF10" s="63"/>
      <c r="BG10" s="3"/>
      <c r="BI10" s="56" t="s">
        <v>46</v>
      </c>
      <c r="BJ10" s="37" t="s">
        <v>84</v>
      </c>
      <c r="BK10" s="57" t="s">
        <v>3</v>
      </c>
      <c r="BL10" s="63"/>
      <c r="BM10" s="3"/>
      <c r="BO10" s="56" t="s">
        <v>46</v>
      </c>
      <c r="BP10" s="37" t="s">
        <v>84</v>
      </c>
      <c r="BQ10" s="57" t="s">
        <v>3</v>
      </c>
      <c r="BR10" s="63"/>
      <c r="BS10" s="3"/>
      <c r="BU10" s="56" t="s">
        <v>46</v>
      </c>
      <c r="BV10" s="37" t="s">
        <v>84</v>
      </c>
      <c r="BW10" s="57" t="s">
        <v>3</v>
      </c>
      <c r="BX10" s="63"/>
      <c r="BY10" s="3"/>
    </row>
    <row r="11" spans="1:77" ht="24" x14ac:dyDescent="0.25">
      <c r="A11" s="4" t="s">
        <v>45</v>
      </c>
      <c r="B11" s="37" t="s">
        <v>85</v>
      </c>
      <c r="C11" s="57" t="s">
        <v>3</v>
      </c>
      <c r="D11" s="58"/>
      <c r="E11" s="3"/>
      <c r="G11" s="4" t="s">
        <v>45</v>
      </c>
      <c r="H11" s="37" t="s">
        <v>85</v>
      </c>
      <c r="I11" s="57" t="s">
        <v>3</v>
      </c>
      <c r="J11" s="58"/>
      <c r="K11" s="3"/>
      <c r="M11" s="4" t="s">
        <v>45</v>
      </c>
      <c r="N11" s="37" t="s">
        <v>85</v>
      </c>
      <c r="O11" s="57" t="s">
        <v>3</v>
      </c>
      <c r="P11" s="58"/>
      <c r="Q11" s="3"/>
      <c r="S11" s="4" t="s">
        <v>45</v>
      </c>
      <c r="T11" s="37" t="s">
        <v>85</v>
      </c>
      <c r="U11" s="57" t="s">
        <v>3</v>
      </c>
      <c r="V11" s="58"/>
      <c r="W11" s="3"/>
      <c r="Y11" s="4" t="s">
        <v>45</v>
      </c>
      <c r="Z11" s="37" t="s">
        <v>85</v>
      </c>
      <c r="AA11" s="57" t="s">
        <v>3</v>
      </c>
      <c r="AB11" s="58"/>
      <c r="AC11" s="3"/>
      <c r="AE11" s="4" t="s">
        <v>45</v>
      </c>
      <c r="AF11" s="37" t="s">
        <v>85</v>
      </c>
      <c r="AG11" s="57" t="s">
        <v>3</v>
      </c>
      <c r="AH11" s="58"/>
      <c r="AI11" s="3"/>
      <c r="AK11" s="4" t="s">
        <v>45</v>
      </c>
      <c r="AL11" s="37" t="s">
        <v>85</v>
      </c>
      <c r="AM11" s="57" t="s">
        <v>3</v>
      </c>
      <c r="AN11" s="58"/>
      <c r="AO11" s="3"/>
      <c r="AQ11" s="4" t="s">
        <v>45</v>
      </c>
      <c r="AR11" s="37" t="s">
        <v>85</v>
      </c>
      <c r="AS11" s="57" t="s">
        <v>3</v>
      </c>
      <c r="AT11" s="58"/>
      <c r="AU11" s="3"/>
      <c r="AW11" s="4" t="s">
        <v>45</v>
      </c>
      <c r="AX11" s="37" t="s">
        <v>85</v>
      </c>
      <c r="AY11" s="57" t="s">
        <v>3</v>
      </c>
      <c r="AZ11" s="58"/>
      <c r="BA11" s="3"/>
      <c r="BC11" s="4" t="s">
        <v>45</v>
      </c>
      <c r="BD11" s="37" t="s">
        <v>85</v>
      </c>
      <c r="BE11" s="57"/>
      <c r="BF11" s="58" t="s">
        <v>3</v>
      </c>
      <c r="BG11" s="3" t="s">
        <v>220</v>
      </c>
      <c r="BI11" s="4" t="s">
        <v>45</v>
      </c>
      <c r="BJ11" s="37" t="s">
        <v>85</v>
      </c>
      <c r="BK11" s="57" t="s">
        <v>3</v>
      </c>
      <c r="BL11" s="58"/>
      <c r="BM11" s="3"/>
      <c r="BO11" s="4" t="s">
        <v>45</v>
      </c>
      <c r="BP11" s="37" t="s">
        <v>85</v>
      </c>
      <c r="BQ11" s="57" t="s">
        <v>3</v>
      </c>
      <c r="BR11" s="58"/>
      <c r="BS11" s="3"/>
      <c r="BU11" s="4" t="s">
        <v>45</v>
      </c>
      <c r="BV11" s="37" t="s">
        <v>85</v>
      </c>
      <c r="BW11" s="57" t="s">
        <v>3</v>
      </c>
      <c r="BX11" s="58"/>
      <c r="BY11" s="3"/>
    </row>
    <row r="12" spans="1:77" ht="12" customHeight="1" x14ac:dyDescent="0.25">
      <c r="A12" s="4" t="s">
        <v>47</v>
      </c>
      <c r="B12" s="37" t="s">
        <v>99</v>
      </c>
      <c r="C12" s="57" t="s">
        <v>3</v>
      </c>
      <c r="D12" s="58"/>
      <c r="E12" s="3" t="s">
        <v>237</v>
      </c>
      <c r="G12" s="4" t="s">
        <v>47</v>
      </c>
      <c r="H12" s="37" t="s">
        <v>99</v>
      </c>
      <c r="I12" s="57" t="s">
        <v>3</v>
      </c>
      <c r="J12" s="58"/>
      <c r="K12" s="3"/>
      <c r="M12" s="4" t="s">
        <v>47</v>
      </c>
      <c r="N12" s="37" t="s">
        <v>99</v>
      </c>
      <c r="O12" s="57"/>
      <c r="P12" s="58" t="s">
        <v>3</v>
      </c>
      <c r="Q12" s="3" t="s">
        <v>112</v>
      </c>
      <c r="S12" s="4" t="s">
        <v>47</v>
      </c>
      <c r="T12" s="37" t="s">
        <v>99</v>
      </c>
      <c r="U12" s="57" t="s">
        <v>3</v>
      </c>
      <c r="V12" s="58"/>
      <c r="W12" s="3"/>
      <c r="Y12" s="4" t="s">
        <v>47</v>
      </c>
      <c r="Z12" s="37" t="s">
        <v>99</v>
      </c>
      <c r="AA12" s="57" t="s">
        <v>98</v>
      </c>
      <c r="AB12" s="58"/>
      <c r="AC12" s="3"/>
      <c r="AE12" s="4" t="s">
        <v>47</v>
      </c>
      <c r="AF12" s="37" t="s">
        <v>99</v>
      </c>
      <c r="AG12" s="57" t="s">
        <v>3</v>
      </c>
      <c r="AH12" s="58"/>
      <c r="AI12" s="3"/>
      <c r="AK12" s="4" t="s">
        <v>47</v>
      </c>
      <c r="AL12" s="37" t="s">
        <v>99</v>
      </c>
      <c r="AM12" s="57" t="s">
        <v>3</v>
      </c>
      <c r="AN12" s="58"/>
      <c r="AO12" s="3" t="s">
        <v>236</v>
      </c>
      <c r="AQ12" s="4" t="s">
        <v>47</v>
      </c>
      <c r="AR12" s="37" t="s">
        <v>99</v>
      </c>
      <c r="AS12" s="57" t="s">
        <v>3</v>
      </c>
      <c r="AT12" s="58"/>
      <c r="AU12" s="3"/>
      <c r="AW12" s="4" t="s">
        <v>47</v>
      </c>
      <c r="AX12" s="37" t="s">
        <v>99</v>
      </c>
      <c r="AY12" s="57" t="s">
        <v>3</v>
      </c>
      <c r="AZ12" s="58"/>
      <c r="BA12" s="3"/>
      <c r="BC12" s="4" t="s">
        <v>47</v>
      </c>
      <c r="BD12" s="37" t="s">
        <v>99</v>
      </c>
      <c r="BE12" s="57"/>
      <c r="BF12" s="58" t="s">
        <v>3</v>
      </c>
      <c r="BG12" s="3" t="s">
        <v>216</v>
      </c>
      <c r="BI12" s="4" t="s">
        <v>47</v>
      </c>
      <c r="BJ12" s="37" t="s">
        <v>99</v>
      </c>
      <c r="BK12" s="57" t="s">
        <v>3</v>
      </c>
      <c r="BL12" s="58"/>
      <c r="BM12" s="3"/>
      <c r="BO12" s="4" t="s">
        <v>47</v>
      </c>
      <c r="BP12" s="37" t="s">
        <v>99</v>
      </c>
      <c r="BQ12" s="57" t="s">
        <v>3</v>
      </c>
      <c r="BR12" s="58"/>
      <c r="BS12" s="3"/>
      <c r="BU12" s="4" t="s">
        <v>47</v>
      </c>
      <c r="BV12" s="37" t="s">
        <v>99</v>
      </c>
      <c r="BW12" s="57" t="s">
        <v>98</v>
      </c>
      <c r="BX12" s="58"/>
      <c r="BY12" s="3"/>
    </row>
    <row r="13" spans="1:77" ht="24" x14ac:dyDescent="0.25">
      <c r="A13" s="4" t="s">
        <v>48</v>
      </c>
      <c r="B13" s="6" t="s">
        <v>100</v>
      </c>
      <c r="C13" s="35" t="s">
        <v>98</v>
      </c>
      <c r="D13" s="58"/>
      <c r="E13" s="3"/>
      <c r="G13" s="4" t="s">
        <v>48</v>
      </c>
      <c r="H13" s="6" t="s">
        <v>100</v>
      </c>
      <c r="I13" s="35" t="s">
        <v>98</v>
      </c>
      <c r="J13" s="58"/>
      <c r="K13" s="3"/>
      <c r="M13" s="4" t="s">
        <v>48</v>
      </c>
      <c r="N13" s="6" t="s">
        <v>100</v>
      </c>
      <c r="O13" s="35" t="s">
        <v>98</v>
      </c>
      <c r="P13" s="58"/>
      <c r="Q13" s="3"/>
      <c r="S13" s="4" t="s">
        <v>48</v>
      </c>
      <c r="T13" s="6" t="s">
        <v>100</v>
      </c>
      <c r="U13" s="35" t="s">
        <v>98</v>
      </c>
      <c r="V13" s="58"/>
      <c r="W13" s="3"/>
      <c r="Y13" s="4" t="s">
        <v>48</v>
      </c>
      <c r="Z13" s="6" t="s">
        <v>100</v>
      </c>
      <c r="AA13" s="35" t="s">
        <v>3</v>
      </c>
      <c r="AB13" s="58"/>
      <c r="AC13" s="3"/>
      <c r="AE13" s="4" t="s">
        <v>48</v>
      </c>
      <c r="AF13" s="6" t="s">
        <v>100</v>
      </c>
      <c r="AG13" s="35" t="s">
        <v>98</v>
      </c>
      <c r="AH13" s="58"/>
      <c r="AI13" s="3"/>
      <c r="AK13" s="4" t="s">
        <v>48</v>
      </c>
      <c r="AL13" s="6" t="s">
        <v>100</v>
      </c>
      <c r="AM13" s="35" t="s">
        <v>98</v>
      </c>
      <c r="AN13" s="58"/>
      <c r="AO13" s="3"/>
      <c r="AQ13" s="4" t="s">
        <v>48</v>
      </c>
      <c r="AR13" s="6" t="s">
        <v>100</v>
      </c>
      <c r="AS13" s="35" t="s">
        <v>98</v>
      </c>
      <c r="AT13" s="58"/>
      <c r="AU13" s="3"/>
      <c r="AW13" s="4" t="s">
        <v>48</v>
      </c>
      <c r="AX13" s="6" t="s">
        <v>100</v>
      </c>
      <c r="AY13" s="35" t="s">
        <v>98</v>
      </c>
      <c r="AZ13" s="58"/>
      <c r="BA13" s="3"/>
      <c r="BC13" s="4" t="s">
        <v>48</v>
      </c>
      <c r="BD13" s="6" t="s">
        <v>100</v>
      </c>
      <c r="BE13" s="35" t="s">
        <v>98</v>
      </c>
      <c r="BF13" s="58"/>
      <c r="BG13" s="3"/>
      <c r="BI13" s="4" t="s">
        <v>48</v>
      </c>
      <c r="BJ13" s="6" t="s">
        <v>100</v>
      </c>
      <c r="BK13" s="35" t="s">
        <v>98</v>
      </c>
      <c r="BL13" s="58"/>
      <c r="BM13" s="3"/>
      <c r="BO13" s="4" t="s">
        <v>48</v>
      </c>
      <c r="BP13" s="6" t="s">
        <v>100</v>
      </c>
      <c r="BQ13" s="35" t="s">
        <v>98</v>
      </c>
      <c r="BR13" s="58"/>
      <c r="BS13" s="3"/>
      <c r="BU13" s="4" t="s">
        <v>48</v>
      </c>
      <c r="BV13" s="6" t="s">
        <v>100</v>
      </c>
      <c r="BW13" s="35" t="s">
        <v>3</v>
      </c>
      <c r="BX13" s="58"/>
      <c r="BY13" s="3"/>
    </row>
    <row r="14" spans="1:77" ht="12" customHeight="1" x14ac:dyDescent="0.25">
      <c r="A14" s="7" t="s">
        <v>14</v>
      </c>
      <c r="B14" s="38" t="s">
        <v>15</v>
      </c>
      <c r="C14" s="24"/>
      <c r="D14" s="62"/>
      <c r="E14" s="10"/>
      <c r="G14" s="7" t="s">
        <v>14</v>
      </c>
      <c r="H14" s="38" t="s">
        <v>15</v>
      </c>
      <c r="I14" s="24"/>
      <c r="J14" s="62"/>
      <c r="K14" s="10"/>
      <c r="M14" s="7" t="s">
        <v>14</v>
      </c>
      <c r="N14" s="38" t="s">
        <v>15</v>
      </c>
      <c r="O14" s="24"/>
      <c r="P14" s="62"/>
      <c r="Q14" s="10"/>
      <c r="S14" s="7" t="s">
        <v>14</v>
      </c>
      <c r="T14" s="38" t="s">
        <v>15</v>
      </c>
      <c r="U14" s="24"/>
      <c r="V14" s="62"/>
      <c r="W14" s="10"/>
      <c r="Y14" s="7" t="s">
        <v>14</v>
      </c>
      <c r="Z14" s="38" t="s">
        <v>15</v>
      </c>
      <c r="AA14" s="24"/>
      <c r="AB14" s="62"/>
      <c r="AC14" s="10"/>
      <c r="AE14" s="7" t="s">
        <v>14</v>
      </c>
      <c r="AF14" s="38" t="s">
        <v>15</v>
      </c>
      <c r="AG14" s="24"/>
      <c r="AH14" s="62"/>
      <c r="AI14" s="10"/>
      <c r="AK14" s="7" t="s">
        <v>14</v>
      </c>
      <c r="AL14" s="38" t="s">
        <v>15</v>
      </c>
      <c r="AM14" s="24"/>
      <c r="AN14" s="62"/>
      <c r="AO14" s="10"/>
      <c r="AQ14" s="7" t="s">
        <v>14</v>
      </c>
      <c r="AR14" s="38" t="s">
        <v>15</v>
      </c>
      <c r="AS14" s="24"/>
      <c r="AT14" s="62"/>
      <c r="AU14" s="10"/>
      <c r="AW14" s="7" t="s">
        <v>14</v>
      </c>
      <c r="AX14" s="38" t="s">
        <v>15</v>
      </c>
      <c r="AY14" s="24"/>
      <c r="AZ14" s="62"/>
      <c r="BA14" s="10"/>
      <c r="BC14" s="7" t="s">
        <v>14</v>
      </c>
      <c r="BD14" s="38" t="s">
        <v>15</v>
      </c>
      <c r="BE14" s="24"/>
      <c r="BF14" s="62"/>
      <c r="BG14" s="10"/>
      <c r="BI14" s="7" t="s">
        <v>14</v>
      </c>
      <c r="BJ14" s="38" t="s">
        <v>15</v>
      </c>
      <c r="BK14" s="24"/>
      <c r="BL14" s="62"/>
      <c r="BM14" s="10"/>
      <c r="BO14" s="7" t="s">
        <v>14</v>
      </c>
      <c r="BP14" s="38" t="s">
        <v>15</v>
      </c>
      <c r="BQ14" s="24"/>
      <c r="BR14" s="62"/>
      <c r="BS14" s="10"/>
      <c r="BU14" s="7" t="s">
        <v>14</v>
      </c>
      <c r="BV14" s="38" t="s">
        <v>15</v>
      </c>
      <c r="BW14" s="24"/>
      <c r="BX14" s="62"/>
      <c r="BY14" s="10"/>
    </row>
    <row r="15" spans="1:77" ht="24" x14ac:dyDescent="0.25">
      <c r="A15" s="8" t="s">
        <v>16</v>
      </c>
      <c r="B15" s="42" t="s">
        <v>5</v>
      </c>
      <c r="C15" s="57" t="s">
        <v>3</v>
      </c>
      <c r="D15" s="58"/>
      <c r="E15" s="9" t="s">
        <v>237</v>
      </c>
      <c r="G15" s="8" t="s">
        <v>16</v>
      </c>
      <c r="H15" s="42" t="s">
        <v>5</v>
      </c>
      <c r="I15" s="57" t="s">
        <v>3</v>
      </c>
      <c r="J15" s="58"/>
      <c r="K15" s="9"/>
      <c r="M15" s="8" t="s">
        <v>16</v>
      </c>
      <c r="N15" s="42" t="s">
        <v>5</v>
      </c>
      <c r="O15" s="57" t="s">
        <v>3</v>
      </c>
      <c r="P15" s="58"/>
      <c r="Q15" s="9"/>
      <c r="S15" s="8" t="s">
        <v>16</v>
      </c>
      <c r="T15" s="42" t="s">
        <v>5</v>
      </c>
      <c r="U15" s="57" t="s">
        <v>3</v>
      </c>
      <c r="V15" s="58"/>
      <c r="W15" s="9"/>
      <c r="Y15" s="8" t="s">
        <v>16</v>
      </c>
      <c r="Z15" s="42" t="s">
        <v>5</v>
      </c>
      <c r="AA15" s="57"/>
      <c r="AB15" s="58" t="s">
        <v>3</v>
      </c>
      <c r="AC15" s="9" t="s">
        <v>210</v>
      </c>
      <c r="AE15" s="8" t="s">
        <v>16</v>
      </c>
      <c r="AF15" s="42" t="s">
        <v>5</v>
      </c>
      <c r="AG15" s="57" t="s">
        <v>3</v>
      </c>
      <c r="AH15" s="58"/>
      <c r="AI15" s="9"/>
      <c r="AK15" s="8" t="s">
        <v>16</v>
      </c>
      <c r="AL15" s="42" t="s">
        <v>5</v>
      </c>
      <c r="AM15" s="57" t="s">
        <v>3</v>
      </c>
      <c r="AN15" s="58"/>
      <c r="AO15" s="9"/>
      <c r="AQ15" s="8" t="s">
        <v>16</v>
      </c>
      <c r="AR15" s="42" t="s">
        <v>5</v>
      </c>
      <c r="AS15" s="57" t="s">
        <v>3</v>
      </c>
      <c r="AT15" s="58"/>
      <c r="AU15" s="9"/>
      <c r="AW15" s="8" t="s">
        <v>16</v>
      </c>
      <c r="AX15" s="42" t="s">
        <v>5</v>
      </c>
      <c r="AY15" s="57" t="s">
        <v>3</v>
      </c>
      <c r="AZ15" s="58"/>
      <c r="BA15" s="9"/>
      <c r="BC15" s="8" t="s">
        <v>16</v>
      </c>
      <c r="BD15" s="42" t="s">
        <v>5</v>
      </c>
      <c r="BE15" s="57"/>
      <c r="BF15" s="58" t="s">
        <v>3</v>
      </c>
      <c r="BG15" s="9" t="s">
        <v>221</v>
      </c>
      <c r="BI15" s="8" t="s">
        <v>16</v>
      </c>
      <c r="BJ15" s="42" t="s">
        <v>5</v>
      </c>
      <c r="BK15" s="57" t="s">
        <v>3</v>
      </c>
      <c r="BL15" s="58"/>
      <c r="BM15" s="9"/>
      <c r="BO15" s="8" t="s">
        <v>16</v>
      </c>
      <c r="BP15" s="42" t="s">
        <v>5</v>
      </c>
      <c r="BQ15" s="57" t="s">
        <v>3</v>
      </c>
      <c r="BR15" s="58"/>
      <c r="BS15" s="9"/>
      <c r="BU15" s="8" t="s">
        <v>16</v>
      </c>
      <c r="BV15" s="42" t="s">
        <v>5</v>
      </c>
      <c r="BW15" s="57" t="s">
        <v>3</v>
      </c>
      <c r="BX15" s="58"/>
      <c r="BY15" s="9"/>
    </row>
    <row r="16" spans="1:77" ht="24" x14ac:dyDescent="0.25">
      <c r="A16" s="8" t="s">
        <v>17</v>
      </c>
      <c r="B16" s="42" t="s">
        <v>7</v>
      </c>
      <c r="C16" s="57" t="s">
        <v>3</v>
      </c>
      <c r="D16" s="58"/>
      <c r="E16" s="9" t="s">
        <v>237</v>
      </c>
      <c r="G16" s="8" t="s">
        <v>17</v>
      </c>
      <c r="H16" s="42" t="s">
        <v>7</v>
      </c>
      <c r="I16" s="57" t="s">
        <v>3</v>
      </c>
      <c r="J16" s="58"/>
      <c r="K16" s="9"/>
      <c r="M16" s="8" t="s">
        <v>17</v>
      </c>
      <c r="N16" s="42" t="s">
        <v>7</v>
      </c>
      <c r="O16" s="57" t="s">
        <v>3</v>
      </c>
      <c r="P16" s="58"/>
      <c r="Q16" s="9"/>
      <c r="S16" s="8" t="s">
        <v>17</v>
      </c>
      <c r="T16" s="42" t="s">
        <v>7</v>
      </c>
      <c r="U16" s="57" t="s">
        <v>3</v>
      </c>
      <c r="V16" s="58"/>
      <c r="W16" s="9"/>
      <c r="Y16" s="8" t="s">
        <v>17</v>
      </c>
      <c r="Z16" s="42" t="s">
        <v>7</v>
      </c>
      <c r="AA16" s="57"/>
      <c r="AB16" s="58" t="s">
        <v>3</v>
      </c>
      <c r="AC16" s="9" t="s">
        <v>210</v>
      </c>
      <c r="AE16" s="8" t="s">
        <v>17</v>
      </c>
      <c r="AF16" s="42" t="s">
        <v>7</v>
      </c>
      <c r="AG16" s="57" t="s">
        <v>3</v>
      </c>
      <c r="AH16" s="58"/>
      <c r="AI16" s="9"/>
      <c r="AK16" s="8" t="s">
        <v>17</v>
      </c>
      <c r="AL16" s="42" t="s">
        <v>7</v>
      </c>
      <c r="AM16" s="57" t="s">
        <v>3</v>
      </c>
      <c r="AN16" s="58"/>
      <c r="AO16" s="9"/>
      <c r="AQ16" s="8" t="s">
        <v>17</v>
      </c>
      <c r="AR16" s="42" t="s">
        <v>7</v>
      </c>
      <c r="AS16" s="57" t="s">
        <v>3</v>
      </c>
      <c r="AT16" s="58"/>
      <c r="AU16" s="9"/>
      <c r="AW16" s="8" t="s">
        <v>17</v>
      </c>
      <c r="AX16" s="42" t="s">
        <v>7</v>
      </c>
      <c r="AY16" s="57" t="s">
        <v>3</v>
      </c>
      <c r="AZ16" s="58"/>
      <c r="BA16" s="9"/>
      <c r="BC16" s="8" t="s">
        <v>17</v>
      </c>
      <c r="BD16" s="42" t="s">
        <v>7</v>
      </c>
      <c r="BE16" s="57"/>
      <c r="BF16" s="58" t="s">
        <v>3</v>
      </c>
      <c r="BG16" s="9" t="s">
        <v>221</v>
      </c>
      <c r="BI16" s="8" t="s">
        <v>17</v>
      </c>
      <c r="BJ16" s="42" t="s">
        <v>7</v>
      </c>
      <c r="BK16" s="57" t="s">
        <v>3</v>
      </c>
      <c r="BL16" s="58"/>
      <c r="BM16" s="9"/>
      <c r="BO16" s="8" t="s">
        <v>17</v>
      </c>
      <c r="BP16" s="42" t="s">
        <v>7</v>
      </c>
      <c r="BQ16" s="57" t="s">
        <v>3</v>
      </c>
      <c r="BR16" s="58"/>
      <c r="BS16" s="9"/>
      <c r="BU16" s="8" t="s">
        <v>17</v>
      </c>
      <c r="BV16" s="42" t="s">
        <v>7</v>
      </c>
      <c r="BW16" s="57" t="s">
        <v>3</v>
      </c>
      <c r="BX16" s="58"/>
      <c r="BY16" s="9"/>
    </row>
    <row r="17" spans="1:77" ht="12" customHeight="1" x14ac:dyDescent="0.25">
      <c r="A17" s="8" t="s">
        <v>18</v>
      </c>
      <c r="B17" s="37" t="s">
        <v>8</v>
      </c>
      <c r="C17" s="35" t="s">
        <v>3</v>
      </c>
      <c r="D17" s="58"/>
      <c r="E17" s="9" t="s">
        <v>113</v>
      </c>
      <c r="G17" s="8" t="s">
        <v>18</v>
      </c>
      <c r="H17" s="37" t="s">
        <v>8</v>
      </c>
      <c r="I17" s="35" t="s">
        <v>3</v>
      </c>
      <c r="J17" s="58"/>
      <c r="K17" s="9" t="s">
        <v>113</v>
      </c>
      <c r="M17" s="8" t="s">
        <v>18</v>
      </c>
      <c r="N17" s="37" t="s">
        <v>8</v>
      </c>
      <c r="O17" s="35" t="s">
        <v>3</v>
      </c>
      <c r="P17" s="58"/>
      <c r="Q17" s="9" t="s">
        <v>113</v>
      </c>
      <c r="S17" s="8" t="s">
        <v>18</v>
      </c>
      <c r="T17" s="37" t="s">
        <v>8</v>
      </c>
      <c r="U17" s="35" t="s">
        <v>3</v>
      </c>
      <c r="V17" s="58"/>
      <c r="W17" s="9" t="s">
        <v>113</v>
      </c>
      <c r="Y17" s="8" t="s">
        <v>18</v>
      </c>
      <c r="Z17" s="37" t="s">
        <v>8</v>
      </c>
      <c r="AA17" s="35" t="s">
        <v>3</v>
      </c>
      <c r="AB17" s="58"/>
      <c r="AC17" s="9" t="s">
        <v>113</v>
      </c>
      <c r="AE17" s="8" t="s">
        <v>18</v>
      </c>
      <c r="AF17" s="37" t="s">
        <v>8</v>
      </c>
      <c r="AG17" s="35" t="s">
        <v>3</v>
      </c>
      <c r="AH17" s="58"/>
      <c r="AI17" s="9" t="s">
        <v>113</v>
      </c>
      <c r="AK17" s="8" t="s">
        <v>18</v>
      </c>
      <c r="AL17" s="37" t="s">
        <v>8</v>
      </c>
      <c r="AM17" s="35" t="s">
        <v>3</v>
      </c>
      <c r="AN17" s="58"/>
      <c r="AO17" s="9" t="s">
        <v>113</v>
      </c>
      <c r="AQ17" s="8" t="s">
        <v>18</v>
      </c>
      <c r="AR17" s="37" t="s">
        <v>8</v>
      </c>
      <c r="AS17" s="35" t="s">
        <v>3</v>
      </c>
      <c r="AT17" s="58"/>
      <c r="AU17" s="9" t="s">
        <v>113</v>
      </c>
      <c r="AW17" s="8" t="s">
        <v>18</v>
      </c>
      <c r="AX17" s="37" t="s">
        <v>8</v>
      </c>
      <c r="AY17" s="35" t="s">
        <v>3</v>
      </c>
      <c r="AZ17" s="58"/>
      <c r="BA17" s="9" t="s">
        <v>113</v>
      </c>
      <c r="BC17" s="8" t="s">
        <v>18</v>
      </c>
      <c r="BD17" s="37" t="s">
        <v>8</v>
      </c>
      <c r="BE17" s="35"/>
      <c r="BF17" s="58"/>
      <c r="BG17" s="9" t="s">
        <v>113</v>
      </c>
      <c r="BI17" s="8" t="s">
        <v>18</v>
      </c>
      <c r="BJ17" s="37" t="s">
        <v>8</v>
      </c>
      <c r="BK17" s="35"/>
      <c r="BL17" s="58"/>
      <c r="BM17" s="9" t="s">
        <v>113</v>
      </c>
      <c r="BO17" s="8" t="s">
        <v>18</v>
      </c>
      <c r="BP17" s="37" t="s">
        <v>8</v>
      </c>
      <c r="BQ17" s="35"/>
      <c r="BR17" s="58"/>
      <c r="BS17" s="9" t="s">
        <v>113</v>
      </c>
      <c r="BU17" s="8" t="s">
        <v>18</v>
      </c>
      <c r="BV17" s="37" t="s">
        <v>8</v>
      </c>
      <c r="BW17" s="35" t="s">
        <v>3</v>
      </c>
      <c r="BX17" s="58"/>
      <c r="BY17" s="9" t="s">
        <v>113</v>
      </c>
    </row>
    <row r="18" spans="1:77" ht="12" customHeight="1" x14ac:dyDescent="0.25">
      <c r="A18" s="8" t="s">
        <v>19</v>
      </c>
      <c r="B18" s="37" t="s">
        <v>80</v>
      </c>
      <c r="C18" s="35" t="s">
        <v>3</v>
      </c>
      <c r="D18" s="58"/>
      <c r="E18" s="9" t="s">
        <v>113</v>
      </c>
      <c r="G18" s="8" t="s">
        <v>19</v>
      </c>
      <c r="H18" s="37" t="s">
        <v>80</v>
      </c>
      <c r="I18" s="35" t="s">
        <v>3</v>
      </c>
      <c r="J18" s="58"/>
      <c r="K18" s="9" t="s">
        <v>113</v>
      </c>
      <c r="M18" s="8" t="s">
        <v>19</v>
      </c>
      <c r="N18" s="37" t="s">
        <v>80</v>
      </c>
      <c r="O18" s="35" t="s">
        <v>3</v>
      </c>
      <c r="P18" s="58"/>
      <c r="Q18" s="9" t="s">
        <v>113</v>
      </c>
      <c r="S18" s="8" t="s">
        <v>19</v>
      </c>
      <c r="T18" s="37" t="s">
        <v>80</v>
      </c>
      <c r="U18" s="35" t="s">
        <v>3</v>
      </c>
      <c r="V18" s="58"/>
      <c r="W18" s="9" t="s">
        <v>113</v>
      </c>
      <c r="Y18" s="8" t="s">
        <v>19</v>
      </c>
      <c r="Z18" s="37" t="s">
        <v>80</v>
      </c>
      <c r="AA18" s="35" t="s">
        <v>3</v>
      </c>
      <c r="AB18" s="58"/>
      <c r="AC18" s="9" t="s">
        <v>113</v>
      </c>
      <c r="AE18" s="8" t="s">
        <v>19</v>
      </c>
      <c r="AF18" s="37" t="s">
        <v>80</v>
      </c>
      <c r="AG18" s="35" t="s">
        <v>3</v>
      </c>
      <c r="AH18" s="58"/>
      <c r="AI18" s="9" t="s">
        <v>113</v>
      </c>
      <c r="AK18" s="8" t="s">
        <v>19</v>
      </c>
      <c r="AL18" s="37" t="s">
        <v>80</v>
      </c>
      <c r="AM18" s="35" t="s">
        <v>3</v>
      </c>
      <c r="AN18" s="58"/>
      <c r="AO18" s="9" t="s">
        <v>113</v>
      </c>
      <c r="AQ18" s="8" t="s">
        <v>19</v>
      </c>
      <c r="AR18" s="37" t="s">
        <v>80</v>
      </c>
      <c r="AS18" s="35" t="s">
        <v>3</v>
      </c>
      <c r="AT18" s="58"/>
      <c r="AU18" s="9" t="s">
        <v>113</v>
      </c>
      <c r="AW18" s="8" t="s">
        <v>19</v>
      </c>
      <c r="AX18" s="37" t="s">
        <v>80</v>
      </c>
      <c r="AY18" s="35" t="s">
        <v>3</v>
      </c>
      <c r="AZ18" s="58"/>
      <c r="BA18" s="9" t="s">
        <v>113</v>
      </c>
      <c r="BC18" s="8" t="s">
        <v>19</v>
      </c>
      <c r="BD18" s="37" t="s">
        <v>80</v>
      </c>
      <c r="BE18" s="35" t="s">
        <v>3</v>
      </c>
      <c r="BF18" s="58"/>
      <c r="BG18" s="9" t="s">
        <v>113</v>
      </c>
      <c r="BI18" s="8" t="s">
        <v>19</v>
      </c>
      <c r="BJ18" s="37" t="s">
        <v>80</v>
      </c>
      <c r="BK18" s="35" t="s">
        <v>3</v>
      </c>
      <c r="BL18" s="58"/>
      <c r="BM18" s="9" t="s">
        <v>113</v>
      </c>
      <c r="BO18" s="8" t="s">
        <v>19</v>
      </c>
      <c r="BP18" s="37" t="s">
        <v>80</v>
      </c>
      <c r="BQ18" s="35" t="s">
        <v>3</v>
      </c>
      <c r="BR18" s="58"/>
      <c r="BS18" s="9" t="s">
        <v>113</v>
      </c>
      <c r="BU18" s="8" t="s">
        <v>19</v>
      </c>
      <c r="BV18" s="37" t="s">
        <v>80</v>
      </c>
      <c r="BW18" s="35" t="s">
        <v>3</v>
      </c>
      <c r="BX18" s="58"/>
      <c r="BY18" s="9" t="s">
        <v>113</v>
      </c>
    </row>
    <row r="19" spans="1:77" ht="12" customHeight="1" x14ac:dyDescent="0.25">
      <c r="A19" s="8" t="s">
        <v>20</v>
      </c>
      <c r="B19" s="37" t="s">
        <v>81</v>
      </c>
      <c r="C19" s="35" t="s">
        <v>3</v>
      </c>
      <c r="D19" s="58"/>
      <c r="E19" s="9" t="s">
        <v>113</v>
      </c>
      <c r="G19" s="8" t="s">
        <v>20</v>
      </c>
      <c r="H19" s="37" t="s">
        <v>81</v>
      </c>
      <c r="I19" s="35" t="s">
        <v>3</v>
      </c>
      <c r="J19" s="58"/>
      <c r="K19" s="9" t="s">
        <v>113</v>
      </c>
      <c r="M19" s="8" t="s">
        <v>20</v>
      </c>
      <c r="N19" s="37" t="s">
        <v>81</v>
      </c>
      <c r="O19" s="35" t="s">
        <v>3</v>
      </c>
      <c r="P19" s="58"/>
      <c r="Q19" s="9" t="s">
        <v>113</v>
      </c>
      <c r="S19" s="8" t="s">
        <v>20</v>
      </c>
      <c r="T19" s="37" t="s">
        <v>81</v>
      </c>
      <c r="U19" s="35" t="s">
        <v>3</v>
      </c>
      <c r="V19" s="58"/>
      <c r="W19" s="9" t="s">
        <v>113</v>
      </c>
      <c r="Y19" s="8" t="s">
        <v>20</v>
      </c>
      <c r="Z19" s="37" t="s">
        <v>81</v>
      </c>
      <c r="AA19" s="35" t="s">
        <v>3</v>
      </c>
      <c r="AB19" s="58"/>
      <c r="AC19" s="9" t="s">
        <v>113</v>
      </c>
      <c r="AE19" s="8" t="s">
        <v>20</v>
      </c>
      <c r="AF19" s="37" t="s">
        <v>81</v>
      </c>
      <c r="AG19" s="35" t="s">
        <v>3</v>
      </c>
      <c r="AH19" s="58"/>
      <c r="AI19" s="9" t="s">
        <v>113</v>
      </c>
      <c r="AK19" s="8" t="s">
        <v>20</v>
      </c>
      <c r="AL19" s="37" t="s">
        <v>81</v>
      </c>
      <c r="AM19" s="35" t="s">
        <v>3</v>
      </c>
      <c r="AN19" s="58"/>
      <c r="AO19" s="9" t="s">
        <v>113</v>
      </c>
      <c r="AQ19" s="8" t="s">
        <v>20</v>
      </c>
      <c r="AR19" s="37" t="s">
        <v>81</v>
      </c>
      <c r="AS19" s="35" t="s">
        <v>3</v>
      </c>
      <c r="AT19" s="58"/>
      <c r="AU19" s="9" t="s">
        <v>113</v>
      </c>
      <c r="AW19" s="8" t="s">
        <v>20</v>
      </c>
      <c r="AX19" s="37" t="s">
        <v>81</v>
      </c>
      <c r="AY19" s="35" t="s">
        <v>3</v>
      </c>
      <c r="AZ19" s="58"/>
      <c r="BA19" s="9" t="s">
        <v>113</v>
      </c>
      <c r="BC19" s="8" t="s">
        <v>20</v>
      </c>
      <c r="BD19" s="37" t="s">
        <v>81</v>
      </c>
      <c r="BE19" s="35" t="s">
        <v>3</v>
      </c>
      <c r="BF19" s="58"/>
      <c r="BG19" s="9" t="s">
        <v>113</v>
      </c>
      <c r="BI19" s="8" t="s">
        <v>20</v>
      </c>
      <c r="BJ19" s="37" t="s">
        <v>81</v>
      </c>
      <c r="BK19" s="35" t="s">
        <v>3</v>
      </c>
      <c r="BL19" s="58"/>
      <c r="BM19" s="9" t="s">
        <v>113</v>
      </c>
      <c r="BO19" s="8" t="s">
        <v>20</v>
      </c>
      <c r="BP19" s="37" t="s">
        <v>81</v>
      </c>
      <c r="BQ19" s="35" t="s">
        <v>3</v>
      </c>
      <c r="BR19" s="58"/>
      <c r="BS19" s="9" t="s">
        <v>113</v>
      </c>
      <c r="BU19" s="8" t="s">
        <v>20</v>
      </c>
      <c r="BV19" s="37" t="s">
        <v>81</v>
      </c>
      <c r="BW19" s="35" t="s">
        <v>3</v>
      </c>
      <c r="BX19" s="58"/>
      <c r="BY19" s="9" t="s">
        <v>113</v>
      </c>
    </row>
    <row r="20" spans="1:77" ht="12" customHeight="1" x14ac:dyDescent="0.25">
      <c r="A20" s="8" t="s">
        <v>21</v>
      </c>
      <c r="B20" s="37" t="s">
        <v>9</v>
      </c>
      <c r="C20" s="35" t="s">
        <v>3</v>
      </c>
      <c r="D20" s="58"/>
      <c r="E20" s="9" t="s">
        <v>113</v>
      </c>
      <c r="G20" s="8" t="s">
        <v>21</v>
      </c>
      <c r="H20" s="37" t="s">
        <v>9</v>
      </c>
      <c r="I20" s="35" t="s">
        <v>3</v>
      </c>
      <c r="J20" s="58"/>
      <c r="K20" s="9" t="s">
        <v>113</v>
      </c>
      <c r="M20" s="8" t="s">
        <v>21</v>
      </c>
      <c r="N20" s="37" t="s">
        <v>9</v>
      </c>
      <c r="O20" s="35" t="s">
        <v>3</v>
      </c>
      <c r="P20" s="58"/>
      <c r="Q20" s="9" t="s">
        <v>113</v>
      </c>
      <c r="S20" s="8" t="s">
        <v>21</v>
      </c>
      <c r="T20" s="37" t="s">
        <v>9</v>
      </c>
      <c r="U20" s="35" t="s">
        <v>3</v>
      </c>
      <c r="V20" s="58"/>
      <c r="W20" s="9" t="s">
        <v>113</v>
      </c>
      <c r="Y20" s="8" t="s">
        <v>21</v>
      </c>
      <c r="Z20" s="37" t="s">
        <v>9</v>
      </c>
      <c r="AA20" s="35" t="s">
        <v>3</v>
      </c>
      <c r="AB20" s="58"/>
      <c r="AC20" s="9" t="s">
        <v>113</v>
      </c>
      <c r="AE20" s="8" t="s">
        <v>21</v>
      </c>
      <c r="AF20" s="37" t="s">
        <v>9</v>
      </c>
      <c r="AG20" s="35" t="s">
        <v>3</v>
      </c>
      <c r="AH20" s="58"/>
      <c r="AI20" s="9" t="s">
        <v>113</v>
      </c>
      <c r="AK20" s="8" t="s">
        <v>21</v>
      </c>
      <c r="AL20" s="37" t="s">
        <v>9</v>
      </c>
      <c r="AM20" s="35" t="s">
        <v>3</v>
      </c>
      <c r="AN20" s="58"/>
      <c r="AO20" s="9" t="s">
        <v>113</v>
      </c>
      <c r="AQ20" s="8" t="s">
        <v>21</v>
      </c>
      <c r="AR20" s="37" t="s">
        <v>9</v>
      </c>
      <c r="AS20" s="35" t="s">
        <v>3</v>
      </c>
      <c r="AT20" s="58"/>
      <c r="AU20" s="9" t="s">
        <v>113</v>
      </c>
      <c r="AW20" s="8" t="s">
        <v>21</v>
      </c>
      <c r="AX20" s="37" t="s">
        <v>9</v>
      </c>
      <c r="AY20" s="35" t="s">
        <v>3</v>
      </c>
      <c r="AZ20" s="58"/>
      <c r="BA20" s="9" t="s">
        <v>113</v>
      </c>
      <c r="BC20" s="8" t="s">
        <v>21</v>
      </c>
      <c r="BD20" s="37" t="s">
        <v>9</v>
      </c>
      <c r="BE20" s="35" t="s">
        <v>3</v>
      </c>
      <c r="BF20" s="58"/>
      <c r="BG20" s="9" t="s">
        <v>113</v>
      </c>
      <c r="BI20" s="8" t="s">
        <v>21</v>
      </c>
      <c r="BJ20" s="37" t="s">
        <v>9</v>
      </c>
      <c r="BK20" s="35" t="s">
        <v>3</v>
      </c>
      <c r="BL20" s="58"/>
      <c r="BM20" s="9" t="s">
        <v>113</v>
      </c>
      <c r="BO20" s="8" t="s">
        <v>21</v>
      </c>
      <c r="BP20" s="37" t="s">
        <v>9</v>
      </c>
      <c r="BQ20" s="35" t="s">
        <v>3</v>
      </c>
      <c r="BR20" s="58"/>
      <c r="BS20" s="9" t="s">
        <v>113</v>
      </c>
      <c r="BU20" s="8" t="s">
        <v>21</v>
      </c>
      <c r="BV20" s="37" t="s">
        <v>9</v>
      </c>
      <c r="BW20" s="35" t="s">
        <v>3</v>
      </c>
      <c r="BX20" s="58"/>
      <c r="BY20" s="9" t="s">
        <v>113</v>
      </c>
    </row>
    <row r="21" spans="1:77" ht="12" customHeight="1" x14ac:dyDescent="0.25">
      <c r="A21" s="7" t="s">
        <v>22</v>
      </c>
      <c r="B21" s="38" t="s">
        <v>116</v>
      </c>
      <c r="C21" s="24"/>
      <c r="D21" s="62"/>
      <c r="E21" s="10"/>
      <c r="G21" s="7" t="s">
        <v>22</v>
      </c>
      <c r="H21" s="38" t="s">
        <v>116</v>
      </c>
      <c r="I21" s="24"/>
      <c r="J21" s="62"/>
      <c r="K21" s="10"/>
      <c r="M21" s="7" t="s">
        <v>22</v>
      </c>
      <c r="N21" s="38" t="s">
        <v>116</v>
      </c>
      <c r="O21" s="24"/>
      <c r="P21" s="62"/>
      <c r="Q21" s="10"/>
      <c r="S21" s="7" t="s">
        <v>22</v>
      </c>
      <c r="T21" s="38" t="s">
        <v>116</v>
      </c>
      <c r="U21" s="24"/>
      <c r="V21" s="62"/>
      <c r="W21" s="10"/>
      <c r="Y21" s="7" t="s">
        <v>22</v>
      </c>
      <c r="Z21" s="38" t="s">
        <v>116</v>
      </c>
      <c r="AA21" s="24"/>
      <c r="AB21" s="62"/>
      <c r="AC21" s="10"/>
      <c r="AE21" s="7" t="s">
        <v>22</v>
      </c>
      <c r="AF21" s="38" t="s">
        <v>116</v>
      </c>
      <c r="AG21" s="24"/>
      <c r="AH21" s="62"/>
      <c r="AI21" s="10"/>
      <c r="AK21" s="7" t="s">
        <v>22</v>
      </c>
      <c r="AL21" s="38" t="s">
        <v>116</v>
      </c>
      <c r="AM21" s="24"/>
      <c r="AN21" s="62"/>
      <c r="AO21" s="10"/>
      <c r="AQ21" s="7" t="s">
        <v>22</v>
      </c>
      <c r="AR21" s="38" t="s">
        <v>116</v>
      </c>
      <c r="AS21" s="24"/>
      <c r="AT21" s="62"/>
      <c r="AU21" s="10"/>
      <c r="AW21" s="7" t="s">
        <v>22</v>
      </c>
      <c r="AX21" s="38" t="s">
        <v>116</v>
      </c>
      <c r="AY21" s="24"/>
      <c r="AZ21" s="62"/>
      <c r="BA21" s="10"/>
      <c r="BC21" s="7" t="s">
        <v>22</v>
      </c>
      <c r="BD21" s="38" t="s">
        <v>116</v>
      </c>
      <c r="BE21" s="24"/>
      <c r="BF21" s="62"/>
      <c r="BG21" s="10"/>
      <c r="BI21" s="7" t="s">
        <v>22</v>
      </c>
      <c r="BJ21" s="38" t="s">
        <v>116</v>
      </c>
      <c r="BK21" s="24"/>
      <c r="BL21" s="62"/>
      <c r="BM21" s="10"/>
      <c r="BO21" s="7" t="s">
        <v>22</v>
      </c>
      <c r="BP21" s="38" t="s">
        <v>116</v>
      </c>
      <c r="BQ21" s="24"/>
      <c r="BR21" s="62"/>
      <c r="BS21" s="10"/>
      <c r="BU21" s="7" t="s">
        <v>22</v>
      </c>
      <c r="BV21" s="38" t="s">
        <v>116</v>
      </c>
      <c r="BW21" s="24"/>
      <c r="BX21" s="62"/>
      <c r="BY21" s="10"/>
    </row>
    <row r="22" spans="1:77" ht="12" customHeight="1" x14ac:dyDescent="0.25">
      <c r="A22" s="7" t="s">
        <v>23</v>
      </c>
      <c r="B22" s="38" t="s">
        <v>24</v>
      </c>
      <c r="C22" s="24"/>
      <c r="D22" s="64"/>
      <c r="E22" s="10"/>
      <c r="G22" s="7" t="s">
        <v>23</v>
      </c>
      <c r="H22" s="38" t="s">
        <v>24</v>
      </c>
      <c r="I22" s="24"/>
      <c r="J22" s="64"/>
      <c r="K22" s="10"/>
      <c r="M22" s="7" t="s">
        <v>23</v>
      </c>
      <c r="N22" s="38" t="s">
        <v>24</v>
      </c>
      <c r="O22" s="24"/>
      <c r="P22" s="64"/>
      <c r="Q22" s="10"/>
      <c r="S22" s="7" t="s">
        <v>23</v>
      </c>
      <c r="T22" s="38" t="s">
        <v>24</v>
      </c>
      <c r="U22" s="24"/>
      <c r="V22" s="64"/>
      <c r="W22" s="10"/>
      <c r="Y22" s="7" t="s">
        <v>23</v>
      </c>
      <c r="Z22" s="38" t="s">
        <v>24</v>
      </c>
      <c r="AA22" s="24"/>
      <c r="AB22" s="64"/>
      <c r="AC22" s="10"/>
      <c r="AE22" s="7" t="s">
        <v>23</v>
      </c>
      <c r="AF22" s="38" t="s">
        <v>24</v>
      </c>
      <c r="AG22" s="24"/>
      <c r="AH22" s="64"/>
      <c r="AI22" s="10"/>
      <c r="AK22" s="7" t="s">
        <v>23</v>
      </c>
      <c r="AL22" s="38" t="s">
        <v>24</v>
      </c>
      <c r="AM22" s="24"/>
      <c r="AN22" s="64"/>
      <c r="AO22" s="10"/>
      <c r="AQ22" s="7" t="s">
        <v>23</v>
      </c>
      <c r="AR22" s="38" t="s">
        <v>24</v>
      </c>
      <c r="AS22" s="24"/>
      <c r="AT22" s="64"/>
      <c r="AU22" s="10"/>
      <c r="AW22" s="7" t="s">
        <v>23</v>
      </c>
      <c r="AX22" s="38" t="s">
        <v>24</v>
      </c>
      <c r="AY22" s="24"/>
      <c r="AZ22" s="64"/>
      <c r="BA22" s="10"/>
      <c r="BC22" s="7" t="s">
        <v>23</v>
      </c>
      <c r="BD22" s="38" t="s">
        <v>24</v>
      </c>
      <c r="BE22" s="24"/>
      <c r="BF22" s="64"/>
      <c r="BG22" s="10"/>
      <c r="BI22" s="7" t="s">
        <v>23</v>
      </c>
      <c r="BJ22" s="38" t="s">
        <v>24</v>
      </c>
      <c r="BK22" s="24"/>
      <c r="BL22" s="64"/>
      <c r="BM22" s="10"/>
      <c r="BO22" s="7" t="s">
        <v>23</v>
      </c>
      <c r="BP22" s="38" t="s">
        <v>24</v>
      </c>
      <c r="BQ22" s="24"/>
      <c r="BR22" s="64"/>
      <c r="BS22" s="10"/>
      <c r="BU22" s="7" t="s">
        <v>23</v>
      </c>
      <c r="BV22" s="38" t="s">
        <v>24</v>
      </c>
      <c r="BW22" s="24"/>
      <c r="BX22" s="64"/>
      <c r="BY22" s="10"/>
    </row>
    <row r="23" spans="1:77" ht="12" customHeight="1" x14ac:dyDescent="0.25">
      <c r="A23" s="25" t="s">
        <v>46</v>
      </c>
      <c r="B23" s="53" t="s">
        <v>142</v>
      </c>
      <c r="C23" s="35" t="s">
        <v>98</v>
      </c>
      <c r="D23" s="58"/>
      <c r="E23" s="3"/>
      <c r="G23" s="25" t="s">
        <v>46</v>
      </c>
      <c r="H23" s="53" t="s">
        <v>142</v>
      </c>
      <c r="I23" s="35" t="s">
        <v>98</v>
      </c>
      <c r="J23" s="58"/>
      <c r="K23" s="3"/>
      <c r="M23" s="25" t="s">
        <v>46</v>
      </c>
      <c r="N23" s="53" t="s">
        <v>142</v>
      </c>
      <c r="O23" s="35" t="s">
        <v>98</v>
      </c>
      <c r="P23" s="58"/>
      <c r="Q23" s="3"/>
      <c r="S23" s="25" t="s">
        <v>46</v>
      </c>
      <c r="T23" s="53" t="s">
        <v>142</v>
      </c>
      <c r="U23" s="35" t="s">
        <v>98</v>
      </c>
      <c r="V23" s="58"/>
      <c r="W23" s="3"/>
      <c r="Y23" s="25" t="s">
        <v>46</v>
      </c>
      <c r="Z23" s="53" t="s">
        <v>142</v>
      </c>
      <c r="AA23" s="35" t="s">
        <v>98</v>
      </c>
      <c r="AB23" s="58"/>
      <c r="AC23" s="3"/>
      <c r="AE23" s="25" t="s">
        <v>46</v>
      </c>
      <c r="AF23" s="53" t="s">
        <v>142</v>
      </c>
      <c r="AG23" s="35" t="s">
        <v>98</v>
      </c>
      <c r="AH23" s="58"/>
      <c r="AI23" s="3"/>
      <c r="AK23" s="25" t="s">
        <v>46</v>
      </c>
      <c r="AL23" s="53" t="s">
        <v>142</v>
      </c>
      <c r="AM23" s="35" t="s">
        <v>98</v>
      </c>
      <c r="AN23" s="58"/>
      <c r="AO23" s="3"/>
      <c r="AQ23" s="25" t="s">
        <v>46</v>
      </c>
      <c r="AR23" s="53" t="s">
        <v>142</v>
      </c>
      <c r="AS23" s="35" t="s">
        <v>98</v>
      </c>
      <c r="AT23" s="58"/>
      <c r="AU23" s="3"/>
      <c r="AW23" s="25" t="s">
        <v>46</v>
      </c>
      <c r="AX23" s="53" t="s">
        <v>142</v>
      </c>
      <c r="AY23" s="35" t="s">
        <v>3</v>
      </c>
      <c r="AZ23" s="58"/>
      <c r="BA23" s="3"/>
      <c r="BC23" s="25" t="s">
        <v>46</v>
      </c>
      <c r="BD23" s="53" t="s">
        <v>142</v>
      </c>
      <c r="BE23" s="35" t="s">
        <v>98</v>
      </c>
      <c r="BF23" s="58"/>
      <c r="BG23" s="3"/>
      <c r="BI23" s="25" t="s">
        <v>46</v>
      </c>
      <c r="BJ23" s="53" t="s">
        <v>142</v>
      </c>
      <c r="BK23" s="35" t="s">
        <v>98</v>
      </c>
      <c r="BL23" s="58"/>
      <c r="BM23" s="3"/>
      <c r="BO23" s="25" t="s">
        <v>46</v>
      </c>
      <c r="BP23" s="53" t="s">
        <v>142</v>
      </c>
      <c r="BQ23" s="35" t="s">
        <v>98</v>
      </c>
      <c r="BR23" s="58"/>
      <c r="BS23" s="3"/>
      <c r="BU23" s="25" t="s">
        <v>46</v>
      </c>
      <c r="BV23" s="53" t="s">
        <v>142</v>
      </c>
      <c r="BW23" s="35" t="s">
        <v>98</v>
      </c>
      <c r="BX23" s="58"/>
      <c r="BY23" s="3"/>
    </row>
    <row r="24" spans="1:77" x14ac:dyDescent="0.25">
      <c r="A24" s="26" t="s">
        <v>45</v>
      </c>
      <c r="B24" s="5" t="s">
        <v>86</v>
      </c>
      <c r="C24" s="35" t="s">
        <v>98</v>
      </c>
      <c r="D24" s="58"/>
      <c r="E24" s="3"/>
      <c r="G24" s="26" t="s">
        <v>45</v>
      </c>
      <c r="H24" s="5" t="s">
        <v>86</v>
      </c>
      <c r="I24" s="35" t="s">
        <v>98</v>
      </c>
      <c r="J24" s="58"/>
      <c r="K24" s="3"/>
      <c r="M24" s="26" t="s">
        <v>45</v>
      </c>
      <c r="N24" s="5" t="s">
        <v>86</v>
      </c>
      <c r="O24" s="35" t="s">
        <v>98</v>
      </c>
      <c r="P24" s="58"/>
      <c r="Q24" s="3"/>
      <c r="S24" s="26" t="s">
        <v>45</v>
      </c>
      <c r="T24" s="5" t="s">
        <v>86</v>
      </c>
      <c r="U24" s="35" t="s">
        <v>98</v>
      </c>
      <c r="V24" s="58"/>
      <c r="W24" s="3"/>
      <c r="Y24" s="26" t="s">
        <v>45</v>
      </c>
      <c r="Z24" s="5" t="s">
        <v>86</v>
      </c>
      <c r="AA24" s="35" t="s">
        <v>98</v>
      </c>
      <c r="AB24" s="58"/>
      <c r="AC24" s="3"/>
      <c r="AE24" s="26" t="s">
        <v>45</v>
      </c>
      <c r="AF24" s="5" t="s">
        <v>86</v>
      </c>
      <c r="AG24" s="35" t="s">
        <v>98</v>
      </c>
      <c r="AH24" s="58"/>
      <c r="AI24" s="3"/>
      <c r="AK24" s="26" t="s">
        <v>45</v>
      </c>
      <c r="AL24" s="5" t="s">
        <v>86</v>
      </c>
      <c r="AM24" s="35" t="s">
        <v>98</v>
      </c>
      <c r="AN24" s="58"/>
      <c r="AO24" s="3"/>
      <c r="AQ24" s="26" t="s">
        <v>45</v>
      </c>
      <c r="AR24" s="5" t="s">
        <v>86</v>
      </c>
      <c r="AS24" s="35" t="s">
        <v>98</v>
      </c>
      <c r="AT24" s="58"/>
      <c r="AU24" s="3"/>
      <c r="AW24" s="26" t="s">
        <v>45</v>
      </c>
      <c r="AX24" s="5" t="s">
        <v>86</v>
      </c>
      <c r="AY24" s="35" t="s">
        <v>98</v>
      </c>
      <c r="AZ24" s="58"/>
      <c r="BA24" s="3"/>
      <c r="BC24" s="26" t="s">
        <v>45</v>
      </c>
      <c r="BD24" s="5" t="s">
        <v>86</v>
      </c>
      <c r="BE24" s="35" t="s">
        <v>98</v>
      </c>
      <c r="BF24" s="58"/>
      <c r="BG24" s="3"/>
      <c r="BI24" s="26" t="s">
        <v>45</v>
      </c>
      <c r="BJ24" s="5" t="s">
        <v>86</v>
      </c>
      <c r="BK24" s="35" t="s">
        <v>98</v>
      </c>
      <c r="BL24" s="58"/>
      <c r="BM24" s="3"/>
      <c r="BO24" s="26" t="s">
        <v>45</v>
      </c>
      <c r="BP24" s="5" t="s">
        <v>86</v>
      </c>
      <c r="BQ24" s="35" t="s">
        <v>98</v>
      </c>
      <c r="BR24" s="58"/>
      <c r="BS24" s="3"/>
      <c r="BU24" s="26" t="s">
        <v>45</v>
      </c>
      <c r="BV24" s="5" t="s">
        <v>86</v>
      </c>
      <c r="BW24" s="35" t="s">
        <v>98</v>
      </c>
      <c r="BX24" s="58"/>
      <c r="BY24" s="3"/>
    </row>
    <row r="25" spans="1:77" x14ac:dyDescent="0.25">
      <c r="A25" s="26" t="s">
        <v>47</v>
      </c>
      <c r="B25" s="5" t="s">
        <v>87</v>
      </c>
      <c r="C25" s="35" t="s">
        <v>98</v>
      </c>
      <c r="D25" s="58"/>
      <c r="E25" s="3"/>
      <c r="G25" s="26" t="s">
        <v>47</v>
      </c>
      <c r="H25" s="5" t="s">
        <v>87</v>
      </c>
      <c r="I25" s="35" t="s">
        <v>98</v>
      </c>
      <c r="J25" s="58"/>
      <c r="K25" s="3"/>
      <c r="M25" s="26" t="s">
        <v>47</v>
      </c>
      <c r="N25" s="5" t="s">
        <v>87</v>
      </c>
      <c r="O25" s="35" t="s">
        <v>98</v>
      </c>
      <c r="P25" s="58"/>
      <c r="Q25" s="3"/>
      <c r="S25" s="26" t="s">
        <v>47</v>
      </c>
      <c r="T25" s="5" t="s">
        <v>87</v>
      </c>
      <c r="U25" s="35" t="s">
        <v>98</v>
      </c>
      <c r="V25" s="58"/>
      <c r="W25" s="3"/>
      <c r="Y25" s="26" t="s">
        <v>47</v>
      </c>
      <c r="Z25" s="5" t="s">
        <v>87</v>
      </c>
      <c r="AA25" s="35" t="s">
        <v>98</v>
      </c>
      <c r="AB25" s="58"/>
      <c r="AC25" s="3"/>
      <c r="AE25" s="26" t="s">
        <v>47</v>
      </c>
      <c r="AF25" s="5" t="s">
        <v>87</v>
      </c>
      <c r="AG25" s="35" t="s">
        <v>98</v>
      </c>
      <c r="AH25" s="58"/>
      <c r="AI25" s="3"/>
      <c r="AK25" s="26" t="s">
        <v>47</v>
      </c>
      <c r="AL25" s="5" t="s">
        <v>87</v>
      </c>
      <c r="AM25" s="35" t="s">
        <v>98</v>
      </c>
      <c r="AN25" s="58"/>
      <c r="AO25" s="3"/>
      <c r="AQ25" s="26" t="s">
        <v>47</v>
      </c>
      <c r="AR25" s="5" t="s">
        <v>87</v>
      </c>
      <c r="AS25" s="35" t="s">
        <v>98</v>
      </c>
      <c r="AT25" s="58"/>
      <c r="AU25" s="3"/>
      <c r="AW25" s="26" t="s">
        <v>47</v>
      </c>
      <c r="AX25" s="5" t="s">
        <v>87</v>
      </c>
      <c r="AY25" s="35" t="s">
        <v>98</v>
      </c>
      <c r="AZ25" s="58"/>
      <c r="BA25" s="3"/>
      <c r="BC25" s="26" t="s">
        <v>47</v>
      </c>
      <c r="BD25" s="5" t="s">
        <v>87</v>
      </c>
      <c r="BE25" s="35" t="s">
        <v>98</v>
      </c>
      <c r="BF25" s="58"/>
      <c r="BG25" s="3"/>
      <c r="BI25" s="26" t="s">
        <v>47</v>
      </c>
      <c r="BJ25" s="5" t="s">
        <v>87</v>
      </c>
      <c r="BK25" s="35" t="s">
        <v>98</v>
      </c>
      <c r="BL25" s="58"/>
      <c r="BM25" s="3"/>
      <c r="BO25" s="26" t="s">
        <v>47</v>
      </c>
      <c r="BP25" s="5" t="s">
        <v>87</v>
      </c>
      <c r="BQ25" s="35" t="s">
        <v>98</v>
      </c>
      <c r="BR25" s="58"/>
      <c r="BS25" s="3"/>
      <c r="BU25" s="26" t="s">
        <v>47</v>
      </c>
      <c r="BV25" s="5" t="s">
        <v>87</v>
      </c>
      <c r="BW25" s="35" t="s">
        <v>98</v>
      </c>
      <c r="BX25" s="58"/>
      <c r="BY25" s="3"/>
    </row>
    <row r="26" spans="1:77" ht="12" customHeight="1" x14ac:dyDescent="0.25">
      <c r="A26" s="7" t="s">
        <v>13</v>
      </c>
      <c r="B26" s="38" t="s">
        <v>25</v>
      </c>
      <c r="C26" s="24"/>
      <c r="D26" s="64"/>
      <c r="E26" s="10"/>
      <c r="G26" s="7" t="s">
        <v>13</v>
      </c>
      <c r="H26" s="38" t="s">
        <v>25</v>
      </c>
      <c r="I26" s="24"/>
      <c r="J26" s="64"/>
      <c r="K26" s="10"/>
      <c r="M26" s="7" t="s">
        <v>13</v>
      </c>
      <c r="N26" s="38" t="s">
        <v>25</v>
      </c>
      <c r="O26" s="24"/>
      <c r="P26" s="64"/>
      <c r="Q26" s="10"/>
      <c r="S26" s="7" t="s">
        <v>13</v>
      </c>
      <c r="T26" s="38" t="s">
        <v>25</v>
      </c>
      <c r="U26" s="24"/>
      <c r="V26" s="64"/>
      <c r="W26" s="10"/>
      <c r="Y26" s="7" t="s">
        <v>13</v>
      </c>
      <c r="Z26" s="38" t="s">
        <v>25</v>
      </c>
      <c r="AA26" s="24"/>
      <c r="AB26" s="64"/>
      <c r="AC26" s="10"/>
      <c r="AE26" s="7" t="s">
        <v>13</v>
      </c>
      <c r="AF26" s="38" t="s">
        <v>25</v>
      </c>
      <c r="AG26" s="24"/>
      <c r="AH26" s="64"/>
      <c r="AI26" s="10"/>
      <c r="AK26" s="7" t="s">
        <v>13</v>
      </c>
      <c r="AL26" s="38" t="s">
        <v>25</v>
      </c>
      <c r="AM26" s="24"/>
      <c r="AN26" s="64"/>
      <c r="AO26" s="10"/>
      <c r="AQ26" s="7" t="s">
        <v>13</v>
      </c>
      <c r="AR26" s="38" t="s">
        <v>25</v>
      </c>
      <c r="AS26" s="24"/>
      <c r="AT26" s="64"/>
      <c r="AU26" s="10"/>
      <c r="AW26" s="7" t="s">
        <v>13</v>
      </c>
      <c r="AX26" s="38" t="s">
        <v>25</v>
      </c>
      <c r="AY26" s="24"/>
      <c r="AZ26" s="64"/>
      <c r="BA26" s="10"/>
      <c r="BC26" s="7" t="s">
        <v>13</v>
      </c>
      <c r="BD26" s="38" t="s">
        <v>25</v>
      </c>
      <c r="BE26" s="24"/>
      <c r="BF26" s="64"/>
      <c r="BG26" s="10"/>
      <c r="BI26" s="7" t="s">
        <v>13</v>
      </c>
      <c r="BJ26" s="38" t="s">
        <v>25</v>
      </c>
      <c r="BK26" s="24"/>
      <c r="BL26" s="64"/>
      <c r="BM26" s="10"/>
      <c r="BO26" s="7" t="s">
        <v>13</v>
      </c>
      <c r="BP26" s="38" t="s">
        <v>25</v>
      </c>
      <c r="BQ26" s="24"/>
      <c r="BR26" s="64"/>
      <c r="BS26" s="10"/>
      <c r="BU26" s="7" t="s">
        <v>13</v>
      </c>
      <c r="BV26" s="38" t="s">
        <v>25</v>
      </c>
      <c r="BW26" s="24"/>
      <c r="BX26" s="64"/>
      <c r="BY26" s="10"/>
    </row>
    <row r="27" spans="1:77" ht="12" customHeight="1" x14ac:dyDescent="0.25">
      <c r="A27" s="49" t="s">
        <v>16</v>
      </c>
      <c r="B27" s="50" t="s">
        <v>26</v>
      </c>
      <c r="C27" s="47"/>
      <c r="D27" s="65"/>
      <c r="E27" s="51"/>
      <c r="G27" s="49" t="s">
        <v>16</v>
      </c>
      <c r="H27" s="50" t="s">
        <v>26</v>
      </c>
      <c r="I27" s="47"/>
      <c r="J27" s="65"/>
      <c r="K27" s="51"/>
      <c r="M27" s="49" t="s">
        <v>16</v>
      </c>
      <c r="N27" s="50" t="s">
        <v>26</v>
      </c>
      <c r="O27" s="47"/>
      <c r="P27" s="65"/>
      <c r="Q27" s="51"/>
      <c r="S27" s="49" t="s">
        <v>16</v>
      </c>
      <c r="T27" s="50" t="s">
        <v>26</v>
      </c>
      <c r="U27" s="47"/>
      <c r="V27" s="65"/>
      <c r="W27" s="51"/>
      <c r="Y27" s="49" t="s">
        <v>16</v>
      </c>
      <c r="Z27" s="50" t="s">
        <v>26</v>
      </c>
      <c r="AA27" s="47"/>
      <c r="AB27" s="65"/>
      <c r="AC27" s="51"/>
      <c r="AE27" s="49" t="s">
        <v>16</v>
      </c>
      <c r="AF27" s="50" t="s">
        <v>26</v>
      </c>
      <c r="AG27" s="47"/>
      <c r="AH27" s="65"/>
      <c r="AI27" s="51"/>
      <c r="AK27" s="49" t="s">
        <v>16</v>
      </c>
      <c r="AL27" s="50" t="s">
        <v>26</v>
      </c>
      <c r="AM27" s="47"/>
      <c r="AN27" s="65"/>
      <c r="AO27" s="51"/>
      <c r="AQ27" s="49" t="s">
        <v>16</v>
      </c>
      <c r="AR27" s="50" t="s">
        <v>26</v>
      </c>
      <c r="AS27" s="47"/>
      <c r="AT27" s="65"/>
      <c r="AU27" s="51"/>
      <c r="AW27" s="49" t="s">
        <v>16</v>
      </c>
      <c r="AX27" s="50" t="s">
        <v>26</v>
      </c>
      <c r="AY27" s="47"/>
      <c r="AZ27" s="65"/>
      <c r="BA27" s="51"/>
      <c r="BC27" s="49" t="s">
        <v>16</v>
      </c>
      <c r="BD27" s="50" t="s">
        <v>26</v>
      </c>
      <c r="BE27" s="47"/>
      <c r="BF27" s="65"/>
      <c r="BG27" s="51"/>
      <c r="BI27" s="49" t="s">
        <v>16</v>
      </c>
      <c r="BJ27" s="50" t="s">
        <v>26</v>
      </c>
      <c r="BK27" s="47"/>
      <c r="BL27" s="65"/>
      <c r="BM27" s="51"/>
      <c r="BO27" s="49" t="s">
        <v>16</v>
      </c>
      <c r="BP27" s="50" t="s">
        <v>26</v>
      </c>
      <c r="BQ27" s="47"/>
      <c r="BR27" s="65"/>
      <c r="BS27" s="51"/>
      <c r="BU27" s="49" t="s">
        <v>16</v>
      </c>
      <c r="BV27" s="50" t="s">
        <v>26</v>
      </c>
      <c r="BW27" s="47"/>
      <c r="BX27" s="65"/>
      <c r="BY27" s="51"/>
    </row>
    <row r="28" spans="1:77" ht="24.75" customHeight="1" x14ac:dyDescent="0.25">
      <c r="A28" s="8" t="s">
        <v>27</v>
      </c>
      <c r="B28" s="43" t="s">
        <v>12</v>
      </c>
      <c r="C28" s="35"/>
      <c r="D28" s="66"/>
      <c r="E28" s="52"/>
      <c r="G28" s="8" t="s">
        <v>27</v>
      </c>
      <c r="H28" s="43" t="s">
        <v>12</v>
      </c>
      <c r="I28" s="35"/>
      <c r="J28" s="66"/>
      <c r="K28" s="52"/>
      <c r="M28" s="8" t="s">
        <v>27</v>
      </c>
      <c r="N28" s="43" t="s">
        <v>12</v>
      </c>
      <c r="O28" s="35"/>
      <c r="P28" s="66"/>
      <c r="Q28" s="52"/>
      <c r="S28" s="8" t="s">
        <v>27</v>
      </c>
      <c r="T28" s="43" t="s">
        <v>12</v>
      </c>
      <c r="U28" s="35"/>
      <c r="V28" s="66"/>
      <c r="W28" s="52"/>
      <c r="Y28" s="8" t="s">
        <v>27</v>
      </c>
      <c r="Z28" s="43" t="s">
        <v>12</v>
      </c>
      <c r="AA28" s="35"/>
      <c r="AB28" s="66"/>
      <c r="AC28" s="12"/>
      <c r="AE28" s="8" t="s">
        <v>27</v>
      </c>
      <c r="AF28" s="43" t="s">
        <v>12</v>
      </c>
      <c r="AG28" s="35"/>
      <c r="AH28" s="66"/>
      <c r="AI28" s="52"/>
      <c r="AK28" s="8" t="s">
        <v>27</v>
      </c>
      <c r="AL28" s="43" t="s">
        <v>12</v>
      </c>
      <c r="AM28" s="35"/>
      <c r="AN28" s="66"/>
      <c r="AO28" s="52"/>
      <c r="AQ28" s="8" t="s">
        <v>27</v>
      </c>
      <c r="AR28" s="43" t="s">
        <v>12</v>
      </c>
      <c r="AS28" s="35"/>
      <c r="AT28" s="66"/>
      <c r="AU28" s="52"/>
      <c r="AW28" s="8" t="s">
        <v>27</v>
      </c>
      <c r="AX28" s="43" t="s">
        <v>12</v>
      </c>
      <c r="AY28" s="35"/>
      <c r="AZ28" s="66"/>
      <c r="BA28" s="52"/>
      <c r="BC28" s="8" t="s">
        <v>27</v>
      </c>
      <c r="BD28" s="43" t="s">
        <v>12</v>
      </c>
      <c r="BE28" s="35"/>
      <c r="BF28" s="66"/>
      <c r="BG28" s="52"/>
      <c r="BI28" s="8" t="s">
        <v>27</v>
      </c>
      <c r="BJ28" s="43" t="s">
        <v>12</v>
      </c>
      <c r="BK28" s="35"/>
      <c r="BL28" s="66"/>
      <c r="BM28" s="52"/>
      <c r="BO28" s="8" t="s">
        <v>27</v>
      </c>
      <c r="BP28" s="43" t="s">
        <v>12</v>
      </c>
      <c r="BQ28" s="35"/>
      <c r="BR28" s="66"/>
      <c r="BS28" s="52"/>
      <c r="BU28" s="8" t="s">
        <v>27</v>
      </c>
      <c r="BV28" s="43" t="s">
        <v>12</v>
      </c>
      <c r="BW28" s="35"/>
      <c r="BX28" s="66"/>
      <c r="BY28" s="12"/>
    </row>
    <row r="29" spans="1:77" ht="25.5" customHeight="1" x14ac:dyDescent="0.25">
      <c r="A29" s="8"/>
      <c r="B29" s="6" t="s">
        <v>89</v>
      </c>
      <c r="C29" s="35" t="s">
        <v>3</v>
      </c>
      <c r="D29" s="58"/>
      <c r="E29" s="9" t="s">
        <v>237</v>
      </c>
      <c r="G29" s="8"/>
      <c r="H29" s="6" t="s">
        <v>89</v>
      </c>
      <c r="I29" s="35" t="s">
        <v>3</v>
      </c>
      <c r="J29" s="58"/>
      <c r="K29" s="9"/>
      <c r="M29" s="8"/>
      <c r="N29" s="6" t="s">
        <v>89</v>
      </c>
      <c r="O29" s="35" t="s">
        <v>3</v>
      </c>
      <c r="P29" s="58"/>
      <c r="Q29" s="9" t="s">
        <v>237</v>
      </c>
      <c r="S29" s="8"/>
      <c r="T29" s="6" t="s">
        <v>89</v>
      </c>
      <c r="U29" s="35" t="s">
        <v>3</v>
      </c>
      <c r="V29" s="58"/>
      <c r="W29" s="9"/>
      <c r="Y29" s="8"/>
      <c r="Z29" s="6" t="s">
        <v>89</v>
      </c>
      <c r="AA29" s="35"/>
      <c r="AB29" s="58" t="s">
        <v>3</v>
      </c>
      <c r="AC29" s="9" t="s">
        <v>210</v>
      </c>
      <c r="AE29" s="8"/>
      <c r="AF29" s="6" t="s">
        <v>89</v>
      </c>
      <c r="AG29" s="35" t="s">
        <v>3</v>
      </c>
      <c r="AH29" s="58"/>
      <c r="AI29" s="9"/>
      <c r="AK29" s="8"/>
      <c r="AL29" s="6" t="s">
        <v>89</v>
      </c>
      <c r="AM29" s="35" t="s">
        <v>3</v>
      </c>
      <c r="AN29" s="58"/>
      <c r="AO29" s="9"/>
      <c r="AQ29" s="8"/>
      <c r="AR29" s="6" t="s">
        <v>89</v>
      </c>
      <c r="AS29" s="35" t="s">
        <v>3</v>
      </c>
      <c r="AT29" s="58"/>
      <c r="AU29" s="9"/>
      <c r="AW29" s="8"/>
      <c r="AX29" s="6" t="s">
        <v>89</v>
      </c>
      <c r="AY29" s="35" t="s">
        <v>98</v>
      </c>
      <c r="AZ29" s="58"/>
      <c r="BA29" s="9"/>
      <c r="BC29" s="8"/>
      <c r="BD29" s="6" t="s">
        <v>89</v>
      </c>
      <c r="BE29" s="35"/>
      <c r="BF29" s="58" t="s">
        <v>3</v>
      </c>
      <c r="BG29" s="9" t="s">
        <v>221</v>
      </c>
      <c r="BI29" s="8"/>
      <c r="BJ29" s="6" t="s">
        <v>89</v>
      </c>
      <c r="BK29" s="35" t="s">
        <v>3</v>
      </c>
      <c r="BL29" s="58"/>
      <c r="BM29" s="9"/>
      <c r="BO29" s="8"/>
      <c r="BP29" s="6" t="s">
        <v>89</v>
      </c>
      <c r="BQ29" s="35" t="s">
        <v>3</v>
      </c>
      <c r="BR29" s="58"/>
      <c r="BS29" s="9"/>
      <c r="BU29" s="8"/>
      <c r="BV29" s="6" t="s">
        <v>89</v>
      </c>
      <c r="BW29" s="35" t="s">
        <v>3</v>
      </c>
      <c r="BX29" s="58"/>
      <c r="BY29" s="9"/>
    </row>
    <row r="30" spans="1:77" ht="24" x14ac:dyDescent="0.25">
      <c r="A30" s="8"/>
      <c r="B30" s="6" t="s">
        <v>88</v>
      </c>
      <c r="C30" s="35" t="s">
        <v>3</v>
      </c>
      <c r="D30" s="58"/>
      <c r="E30" s="9" t="s">
        <v>237</v>
      </c>
      <c r="G30" s="8"/>
      <c r="H30" s="6" t="s">
        <v>88</v>
      </c>
      <c r="I30" s="35" t="s">
        <v>3</v>
      </c>
      <c r="J30" s="58"/>
      <c r="K30" s="9"/>
      <c r="M30" s="8"/>
      <c r="N30" s="6" t="s">
        <v>88</v>
      </c>
      <c r="O30" s="35" t="s">
        <v>3</v>
      </c>
      <c r="P30" s="58"/>
      <c r="Q30" s="9"/>
      <c r="S30" s="8"/>
      <c r="T30" s="6" t="s">
        <v>88</v>
      </c>
      <c r="U30" s="35" t="s">
        <v>3</v>
      </c>
      <c r="V30" s="58"/>
      <c r="W30" s="9"/>
      <c r="Y30" s="8"/>
      <c r="Z30" s="6" t="s">
        <v>88</v>
      </c>
      <c r="AA30" s="35"/>
      <c r="AB30" s="58" t="s">
        <v>3</v>
      </c>
      <c r="AC30" s="9" t="s">
        <v>210</v>
      </c>
      <c r="AE30" s="8"/>
      <c r="AF30" s="6" t="s">
        <v>88</v>
      </c>
      <c r="AG30" s="35" t="s">
        <v>3</v>
      </c>
      <c r="AH30" s="58"/>
      <c r="AI30" s="9"/>
      <c r="AK30" s="8"/>
      <c r="AL30" s="6" t="s">
        <v>88</v>
      </c>
      <c r="AM30" s="35" t="s">
        <v>3</v>
      </c>
      <c r="AN30" s="58"/>
      <c r="AO30" s="9"/>
      <c r="AQ30" s="8"/>
      <c r="AR30" s="6" t="s">
        <v>88</v>
      </c>
      <c r="AS30" s="35" t="s">
        <v>3</v>
      </c>
      <c r="AT30" s="58"/>
      <c r="AU30" s="9"/>
      <c r="AW30" s="8"/>
      <c r="AX30" s="6" t="s">
        <v>88</v>
      </c>
      <c r="AY30" s="35" t="s">
        <v>98</v>
      </c>
      <c r="AZ30" s="58"/>
      <c r="BA30" s="9"/>
      <c r="BC30" s="8"/>
      <c r="BD30" s="6" t="s">
        <v>88</v>
      </c>
      <c r="BE30" s="35"/>
      <c r="BF30" s="58" t="s">
        <v>3</v>
      </c>
      <c r="BG30" s="9" t="s">
        <v>221</v>
      </c>
      <c r="BI30" s="8"/>
      <c r="BJ30" s="6" t="s">
        <v>88</v>
      </c>
      <c r="BK30" s="35" t="s">
        <v>3</v>
      </c>
      <c r="BL30" s="58"/>
      <c r="BM30" s="9"/>
      <c r="BO30" s="8"/>
      <c r="BP30" s="6" t="s">
        <v>88</v>
      </c>
      <c r="BQ30" s="35" t="s">
        <v>3</v>
      </c>
      <c r="BR30" s="58"/>
      <c r="BS30" s="9"/>
      <c r="BU30" s="8"/>
      <c r="BV30" s="6" t="s">
        <v>88</v>
      </c>
      <c r="BW30" s="35" t="s">
        <v>3</v>
      </c>
      <c r="BX30" s="58"/>
      <c r="BY30" s="9"/>
    </row>
    <row r="31" spans="1:77" ht="24" x14ac:dyDescent="0.25">
      <c r="A31" s="8"/>
      <c r="B31" s="6" t="s">
        <v>90</v>
      </c>
      <c r="C31" s="35" t="s">
        <v>3</v>
      </c>
      <c r="D31" s="58"/>
      <c r="E31" s="9" t="s">
        <v>237</v>
      </c>
      <c r="G31" s="8"/>
      <c r="H31" s="6" t="s">
        <v>90</v>
      </c>
      <c r="I31" s="35" t="s">
        <v>3</v>
      </c>
      <c r="J31" s="58"/>
      <c r="K31" s="9"/>
      <c r="M31" s="8"/>
      <c r="N31" s="6" t="s">
        <v>90</v>
      </c>
      <c r="O31" s="35" t="s">
        <v>3</v>
      </c>
      <c r="P31" s="58"/>
      <c r="Q31" s="9"/>
      <c r="S31" s="8"/>
      <c r="T31" s="6" t="s">
        <v>90</v>
      </c>
      <c r="U31" s="35" t="s">
        <v>3</v>
      </c>
      <c r="V31" s="58"/>
      <c r="W31" s="9"/>
      <c r="Y31" s="8"/>
      <c r="Z31" s="6" t="s">
        <v>90</v>
      </c>
      <c r="AA31" s="35"/>
      <c r="AB31" s="58" t="s">
        <v>3</v>
      </c>
      <c r="AC31" s="9" t="s">
        <v>210</v>
      </c>
      <c r="AE31" s="8"/>
      <c r="AF31" s="6" t="s">
        <v>90</v>
      </c>
      <c r="AG31" s="35" t="s">
        <v>3</v>
      </c>
      <c r="AH31" s="58"/>
      <c r="AI31" s="9"/>
      <c r="AK31" s="8"/>
      <c r="AL31" s="6" t="s">
        <v>90</v>
      </c>
      <c r="AM31" s="35" t="s">
        <v>3</v>
      </c>
      <c r="AN31" s="58"/>
      <c r="AO31" s="9"/>
      <c r="AQ31" s="8"/>
      <c r="AR31" s="6" t="s">
        <v>90</v>
      </c>
      <c r="AS31" s="35" t="s">
        <v>3</v>
      </c>
      <c r="AT31" s="58"/>
      <c r="AU31" s="9"/>
      <c r="AW31" s="8"/>
      <c r="AX31" s="6" t="s">
        <v>90</v>
      </c>
      <c r="AY31" s="35" t="s">
        <v>98</v>
      </c>
      <c r="AZ31" s="58"/>
      <c r="BA31" s="9"/>
      <c r="BC31" s="8"/>
      <c r="BD31" s="6" t="s">
        <v>90</v>
      </c>
      <c r="BE31" s="35"/>
      <c r="BF31" s="58" t="s">
        <v>3</v>
      </c>
      <c r="BG31" s="9" t="s">
        <v>221</v>
      </c>
      <c r="BI31" s="8"/>
      <c r="BJ31" s="6" t="s">
        <v>90</v>
      </c>
      <c r="BK31" s="35" t="s">
        <v>3</v>
      </c>
      <c r="BL31" s="58"/>
      <c r="BM31" s="9"/>
      <c r="BO31" s="8"/>
      <c r="BP31" s="6" t="s">
        <v>90</v>
      </c>
      <c r="BQ31" s="35" t="s">
        <v>3</v>
      </c>
      <c r="BR31" s="58"/>
      <c r="BS31" s="9"/>
      <c r="BU31" s="8"/>
      <c r="BV31" s="6" t="s">
        <v>90</v>
      </c>
      <c r="BW31" s="35" t="s">
        <v>3</v>
      </c>
      <c r="BX31" s="58"/>
      <c r="BY31" s="9"/>
    </row>
    <row r="32" spans="1:77" ht="24" x14ac:dyDescent="0.25">
      <c r="A32" s="8"/>
      <c r="B32" s="6" t="s">
        <v>91</v>
      </c>
      <c r="C32" s="35" t="s">
        <v>3</v>
      </c>
      <c r="D32" s="58"/>
      <c r="E32" s="9" t="s">
        <v>237</v>
      </c>
      <c r="G32" s="8"/>
      <c r="H32" s="6" t="s">
        <v>91</v>
      </c>
      <c r="I32" s="35" t="s">
        <v>3</v>
      </c>
      <c r="J32" s="58"/>
      <c r="K32" s="9"/>
      <c r="M32" s="8"/>
      <c r="N32" s="6" t="s">
        <v>91</v>
      </c>
      <c r="O32" s="35" t="s">
        <v>3</v>
      </c>
      <c r="P32" s="58"/>
      <c r="Q32" s="9"/>
      <c r="S32" s="8"/>
      <c r="T32" s="6" t="s">
        <v>91</v>
      </c>
      <c r="U32" s="35" t="s">
        <v>3</v>
      </c>
      <c r="V32" s="58"/>
      <c r="W32" s="9"/>
      <c r="Y32" s="8"/>
      <c r="Z32" s="6" t="s">
        <v>91</v>
      </c>
      <c r="AA32" s="35"/>
      <c r="AB32" s="58" t="s">
        <v>3</v>
      </c>
      <c r="AC32" s="9" t="s">
        <v>210</v>
      </c>
      <c r="AE32" s="8"/>
      <c r="AF32" s="6" t="s">
        <v>91</v>
      </c>
      <c r="AG32" s="35" t="s">
        <v>3</v>
      </c>
      <c r="AH32" s="58"/>
      <c r="AI32" s="9"/>
      <c r="AK32" s="8"/>
      <c r="AL32" s="6" t="s">
        <v>91</v>
      </c>
      <c r="AM32" s="35" t="s">
        <v>3</v>
      </c>
      <c r="AN32" s="58"/>
      <c r="AO32" s="9"/>
      <c r="AQ32" s="8"/>
      <c r="AR32" s="6" t="s">
        <v>91</v>
      </c>
      <c r="AS32" s="35" t="s">
        <v>3</v>
      </c>
      <c r="AT32" s="58"/>
      <c r="AU32" s="9"/>
      <c r="AW32" s="8"/>
      <c r="AX32" s="6" t="s">
        <v>91</v>
      </c>
      <c r="AY32" s="35" t="s">
        <v>98</v>
      </c>
      <c r="AZ32" s="58"/>
      <c r="BA32" s="9"/>
      <c r="BC32" s="8"/>
      <c r="BD32" s="6" t="s">
        <v>91</v>
      </c>
      <c r="BE32" s="35"/>
      <c r="BF32" s="58" t="s">
        <v>3</v>
      </c>
      <c r="BG32" s="9" t="s">
        <v>221</v>
      </c>
      <c r="BI32" s="8"/>
      <c r="BJ32" s="6" t="s">
        <v>91</v>
      </c>
      <c r="BK32" s="35" t="s">
        <v>3</v>
      </c>
      <c r="BL32" s="58"/>
      <c r="BM32" s="9"/>
      <c r="BO32" s="8"/>
      <c r="BP32" s="6" t="s">
        <v>91</v>
      </c>
      <c r="BQ32" s="35" t="s">
        <v>3</v>
      </c>
      <c r="BR32" s="58"/>
      <c r="BS32" s="9"/>
      <c r="BU32" s="8"/>
      <c r="BV32" s="6" t="s">
        <v>91</v>
      </c>
      <c r="BW32" s="35" t="s">
        <v>3</v>
      </c>
      <c r="BX32" s="58"/>
      <c r="BY32" s="9"/>
    </row>
    <row r="33" spans="1:77" ht="24" x14ac:dyDescent="0.25">
      <c r="A33" s="8"/>
      <c r="B33" s="6" t="s">
        <v>10</v>
      </c>
      <c r="C33" s="35" t="s">
        <v>3</v>
      </c>
      <c r="D33" s="58"/>
      <c r="E33" s="9" t="s">
        <v>237</v>
      </c>
      <c r="G33" s="8"/>
      <c r="H33" s="6" t="s">
        <v>10</v>
      </c>
      <c r="I33" s="35" t="s">
        <v>3</v>
      </c>
      <c r="J33" s="58"/>
      <c r="K33" s="9"/>
      <c r="M33" s="8"/>
      <c r="N33" s="6" t="s">
        <v>10</v>
      </c>
      <c r="O33" s="35" t="s">
        <v>3</v>
      </c>
      <c r="P33" s="58"/>
      <c r="Q33" s="9"/>
      <c r="S33" s="8"/>
      <c r="T33" s="6" t="s">
        <v>10</v>
      </c>
      <c r="U33" s="35" t="s">
        <v>3</v>
      </c>
      <c r="V33" s="58"/>
      <c r="W33" s="9"/>
      <c r="Y33" s="8"/>
      <c r="Z33" s="6" t="s">
        <v>10</v>
      </c>
      <c r="AA33" s="35"/>
      <c r="AB33" s="58" t="s">
        <v>3</v>
      </c>
      <c r="AC33" s="9" t="s">
        <v>210</v>
      </c>
      <c r="AE33" s="8"/>
      <c r="AF33" s="6" t="s">
        <v>10</v>
      </c>
      <c r="AG33" s="35" t="s">
        <v>3</v>
      </c>
      <c r="AH33" s="58"/>
      <c r="AI33" s="9"/>
      <c r="AK33" s="8"/>
      <c r="AL33" s="6" t="s">
        <v>10</v>
      </c>
      <c r="AM33" s="35" t="s">
        <v>3</v>
      </c>
      <c r="AN33" s="58"/>
      <c r="AO33" s="9"/>
      <c r="AQ33" s="8"/>
      <c r="AR33" s="6" t="s">
        <v>10</v>
      </c>
      <c r="AS33" s="35" t="s">
        <v>3</v>
      </c>
      <c r="AT33" s="58"/>
      <c r="AU33" s="9"/>
      <c r="AW33" s="8"/>
      <c r="AX33" s="6" t="s">
        <v>10</v>
      </c>
      <c r="AY33" s="35" t="s">
        <v>98</v>
      </c>
      <c r="AZ33" s="58"/>
      <c r="BA33" s="9"/>
      <c r="BC33" s="8"/>
      <c r="BD33" s="6" t="s">
        <v>10</v>
      </c>
      <c r="BE33" s="35"/>
      <c r="BF33" s="58" t="s">
        <v>3</v>
      </c>
      <c r="BG33" s="9" t="s">
        <v>221</v>
      </c>
      <c r="BI33" s="8"/>
      <c r="BJ33" s="6" t="s">
        <v>10</v>
      </c>
      <c r="BK33" s="35" t="s">
        <v>3</v>
      </c>
      <c r="BL33" s="58"/>
      <c r="BM33" s="9"/>
      <c r="BO33" s="8"/>
      <c r="BP33" s="6" t="s">
        <v>10</v>
      </c>
      <c r="BQ33" s="35" t="s">
        <v>3</v>
      </c>
      <c r="BR33" s="58"/>
      <c r="BS33" s="9"/>
      <c r="BU33" s="8"/>
      <c r="BV33" s="6" t="s">
        <v>10</v>
      </c>
      <c r="BW33" s="35" t="s">
        <v>3</v>
      </c>
      <c r="BX33" s="58"/>
      <c r="BY33" s="9"/>
    </row>
    <row r="34" spans="1:77" ht="24" x14ac:dyDescent="0.25">
      <c r="A34" s="8"/>
      <c r="B34" s="6" t="s">
        <v>11</v>
      </c>
      <c r="C34" s="35" t="s">
        <v>3</v>
      </c>
      <c r="D34" s="58"/>
      <c r="E34" s="9" t="s">
        <v>237</v>
      </c>
      <c r="G34" s="8"/>
      <c r="H34" s="6" t="s">
        <v>11</v>
      </c>
      <c r="I34" s="35" t="s">
        <v>3</v>
      </c>
      <c r="J34" s="58"/>
      <c r="K34" s="9"/>
      <c r="M34" s="8"/>
      <c r="N34" s="6" t="s">
        <v>11</v>
      </c>
      <c r="O34" s="35" t="s">
        <v>3</v>
      </c>
      <c r="P34" s="58"/>
      <c r="Q34" s="9"/>
      <c r="S34" s="8"/>
      <c r="T34" s="6" t="s">
        <v>11</v>
      </c>
      <c r="U34" s="35" t="s">
        <v>3</v>
      </c>
      <c r="V34" s="58"/>
      <c r="W34" s="9"/>
      <c r="Y34" s="8"/>
      <c r="Z34" s="6" t="s">
        <v>11</v>
      </c>
      <c r="AA34" s="35"/>
      <c r="AB34" s="58" t="s">
        <v>3</v>
      </c>
      <c r="AC34" s="9" t="s">
        <v>210</v>
      </c>
      <c r="AE34" s="8"/>
      <c r="AF34" s="6" t="s">
        <v>11</v>
      </c>
      <c r="AG34" s="35" t="s">
        <v>3</v>
      </c>
      <c r="AH34" s="58"/>
      <c r="AI34" s="9"/>
      <c r="AK34" s="8"/>
      <c r="AL34" s="6" t="s">
        <v>11</v>
      </c>
      <c r="AM34" s="35" t="s">
        <v>3</v>
      </c>
      <c r="AN34" s="58"/>
      <c r="AO34" s="9"/>
      <c r="AQ34" s="8"/>
      <c r="AR34" s="6" t="s">
        <v>11</v>
      </c>
      <c r="AS34" s="35" t="s">
        <v>3</v>
      </c>
      <c r="AT34" s="58"/>
      <c r="AU34" s="9"/>
      <c r="AW34" s="8"/>
      <c r="AX34" s="6" t="s">
        <v>11</v>
      </c>
      <c r="AY34" s="35" t="s">
        <v>98</v>
      </c>
      <c r="AZ34" s="58"/>
      <c r="BA34" s="9"/>
      <c r="BC34" s="8"/>
      <c r="BD34" s="6" t="s">
        <v>11</v>
      </c>
      <c r="BE34" s="35"/>
      <c r="BF34" s="58" t="s">
        <v>3</v>
      </c>
      <c r="BG34" s="9" t="s">
        <v>221</v>
      </c>
      <c r="BI34" s="8"/>
      <c r="BJ34" s="6" t="s">
        <v>11</v>
      </c>
      <c r="BK34" s="35" t="s">
        <v>3</v>
      </c>
      <c r="BL34" s="58"/>
      <c r="BM34" s="9"/>
      <c r="BO34" s="8"/>
      <c r="BP34" s="6" t="s">
        <v>11</v>
      </c>
      <c r="BQ34" s="35" t="s">
        <v>3</v>
      </c>
      <c r="BR34" s="58"/>
      <c r="BS34" s="9"/>
      <c r="BU34" s="8"/>
      <c r="BV34" s="6" t="s">
        <v>11</v>
      </c>
      <c r="BW34" s="35" t="s">
        <v>3</v>
      </c>
      <c r="BX34" s="58"/>
      <c r="BY34" s="9"/>
    </row>
    <row r="35" spans="1:77" ht="24.75" customHeight="1" x14ac:dyDescent="0.25">
      <c r="A35" s="34" t="s">
        <v>28</v>
      </c>
      <c r="B35" s="41" t="s">
        <v>92</v>
      </c>
      <c r="C35" s="35" t="s">
        <v>98</v>
      </c>
      <c r="D35" s="58"/>
      <c r="E35" s="9"/>
      <c r="G35" s="34" t="s">
        <v>28</v>
      </c>
      <c r="H35" s="41" t="s">
        <v>92</v>
      </c>
      <c r="I35" s="35" t="s">
        <v>98</v>
      </c>
      <c r="J35" s="58"/>
      <c r="K35" s="9"/>
      <c r="M35" s="34" t="s">
        <v>28</v>
      </c>
      <c r="N35" s="41" t="s">
        <v>92</v>
      </c>
      <c r="O35" s="35" t="s">
        <v>98</v>
      </c>
      <c r="P35" s="58"/>
      <c r="Q35" s="9"/>
      <c r="S35" s="34" t="s">
        <v>28</v>
      </c>
      <c r="T35" s="41" t="s">
        <v>92</v>
      </c>
      <c r="U35" s="35" t="s">
        <v>98</v>
      </c>
      <c r="V35" s="58"/>
      <c r="W35" s="9"/>
      <c r="Y35" s="34" t="s">
        <v>28</v>
      </c>
      <c r="Z35" s="41" t="s">
        <v>92</v>
      </c>
      <c r="AA35" s="35" t="s">
        <v>98</v>
      </c>
      <c r="AB35" s="58"/>
      <c r="AC35" s="9"/>
      <c r="AE35" s="34" t="s">
        <v>28</v>
      </c>
      <c r="AF35" s="41" t="s">
        <v>92</v>
      </c>
      <c r="AG35" s="35" t="s">
        <v>98</v>
      </c>
      <c r="AH35" s="58"/>
      <c r="AI35" s="9"/>
      <c r="AK35" s="34" t="s">
        <v>28</v>
      </c>
      <c r="AL35" s="41" t="s">
        <v>92</v>
      </c>
      <c r="AM35" s="35" t="s">
        <v>98</v>
      </c>
      <c r="AN35" s="58"/>
      <c r="AO35" s="9"/>
      <c r="AQ35" s="34" t="s">
        <v>28</v>
      </c>
      <c r="AR35" s="41" t="s">
        <v>92</v>
      </c>
      <c r="AS35" s="35" t="s">
        <v>98</v>
      </c>
      <c r="AT35" s="58"/>
      <c r="AU35" s="9"/>
      <c r="AW35" s="34" t="s">
        <v>28</v>
      </c>
      <c r="AX35" s="41" t="s">
        <v>92</v>
      </c>
      <c r="AY35" s="35" t="s">
        <v>98</v>
      </c>
      <c r="AZ35" s="58"/>
      <c r="BA35" s="9"/>
      <c r="BC35" s="34" t="s">
        <v>28</v>
      </c>
      <c r="BD35" s="41" t="s">
        <v>92</v>
      </c>
      <c r="BE35" s="35" t="s">
        <v>98</v>
      </c>
      <c r="BF35" s="58"/>
      <c r="BG35" s="9"/>
      <c r="BI35" s="34" t="s">
        <v>28</v>
      </c>
      <c r="BJ35" s="41" t="s">
        <v>92</v>
      </c>
      <c r="BK35" s="35" t="s">
        <v>98</v>
      </c>
      <c r="BL35" s="58"/>
      <c r="BM35" s="9"/>
      <c r="BO35" s="34" t="s">
        <v>28</v>
      </c>
      <c r="BP35" s="41" t="s">
        <v>92</v>
      </c>
      <c r="BQ35" s="35" t="s">
        <v>98</v>
      </c>
      <c r="BR35" s="58"/>
      <c r="BS35" s="9"/>
      <c r="BU35" s="34" t="s">
        <v>28</v>
      </c>
      <c r="BV35" s="41" t="s">
        <v>92</v>
      </c>
      <c r="BW35" s="35" t="s">
        <v>98</v>
      </c>
      <c r="BX35" s="58"/>
      <c r="BY35" s="9"/>
    </row>
    <row r="36" spans="1:77" ht="24" customHeight="1" x14ac:dyDescent="0.25">
      <c r="A36" s="34" t="s">
        <v>17</v>
      </c>
      <c r="B36" s="41" t="s">
        <v>93</v>
      </c>
      <c r="C36" s="35" t="s">
        <v>98</v>
      </c>
      <c r="D36" s="58"/>
      <c r="E36" s="3"/>
      <c r="G36" s="34" t="s">
        <v>17</v>
      </c>
      <c r="H36" s="41" t="s">
        <v>93</v>
      </c>
      <c r="I36" s="35" t="s">
        <v>98</v>
      </c>
      <c r="J36" s="58"/>
      <c r="K36" s="3"/>
      <c r="M36" s="34" t="s">
        <v>17</v>
      </c>
      <c r="N36" s="41" t="s">
        <v>93</v>
      </c>
      <c r="O36" s="35" t="s">
        <v>98</v>
      </c>
      <c r="P36" s="58"/>
      <c r="Q36" s="3"/>
      <c r="S36" s="34" t="s">
        <v>17</v>
      </c>
      <c r="T36" s="41" t="s">
        <v>93</v>
      </c>
      <c r="U36" s="35" t="s">
        <v>98</v>
      </c>
      <c r="V36" s="58"/>
      <c r="W36" s="3"/>
      <c r="Y36" s="34" t="s">
        <v>17</v>
      </c>
      <c r="Z36" s="41" t="s">
        <v>93</v>
      </c>
      <c r="AA36" s="35" t="s">
        <v>98</v>
      </c>
      <c r="AB36" s="58"/>
      <c r="AC36" s="3"/>
      <c r="AE36" s="34" t="s">
        <v>17</v>
      </c>
      <c r="AF36" s="41" t="s">
        <v>93</v>
      </c>
      <c r="AG36" s="35" t="s">
        <v>98</v>
      </c>
      <c r="AH36" s="58"/>
      <c r="AI36" s="3"/>
      <c r="AK36" s="34" t="s">
        <v>17</v>
      </c>
      <c r="AL36" s="41" t="s">
        <v>93</v>
      </c>
      <c r="AM36" s="35" t="s">
        <v>98</v>
      </c>
      <c r="AN36" s="58"/>
      <c r="AO36" s="3"/>
      <c r="AQ36" s="34" t="s">
        <v>17</v>
      </c>
      <c r="AR36" s="41" t="s">
        <v>93</v>
      </c>
      <c r="AS36" s="35" t="s">
        <v>98</v>
      </c>
      <c r="AT36" s="58"/>
      <c r="AU36" s="3"/>
      <c r="AW36" s="34" t="s">
        <v>17</v>
      </c>
      <c r="AX36" s="41" t="s">
        <v>93</v>
      </c>
      <c r="AY36" s="35" t="s">
        <v>98</v>
      </c>
      <c r="AZ36" s="58"/>
      <c r="BA36" s="3"/>
      <c r="BC36" s="34" t="s">
        <v>17</v>
      </c>
      <c r="BD36" s="41" t="s">
        <v>93</v>
      </c>
      <c r="BE36" s="35" t="s">
        <v>98</v>
      </c>
      <c r="BF36" s="58"/>
      <c r="BG36" s="3"/>
      <c r="BI36" s="34" t="s">
        <v>17</v>
      </c>
      <c r="BJ36" s="41" t="s">
        <v>93</v>
      </c>
      <c r="BK36" s="35" t="s">
        <v>98</v>
      </c>
      <c r="BL36" s="58"/>
      <c r="BM36" s="3"/>
      <c r="BO36" s="34" t="s">
        <v>17</v>
      </c>
      <c r="BP36" s="41" t="s">
        <v>93</v>
      </c>
      <c r="BQ36" s="35" t="s">
        <v>98</v>
      </c>
      <c r="BR36" s="58"/>
      <c r="BS36" s="3"/>
      <c r="BU36" s="34" t="s">
        <v>17</v>
      </c>
      <c r="BV36" s="41" t="s">
        <v>93</v>
      </c>
      <c r="BW36" s="35" t="s">
        <v>98</v>
      </c>
      <c r="BX36" s="58"/>
      <c r="BY36" s="3"/>
    </row>
    <row r="37" spans="1:77" ht="12" customHeight="1" x14ac:dyDescent="0.25">
      <c r="A37" s="8" t="s">
        <v>36</v>
      </c>
      <c r="B37" s="37" t="s">
        <v>29</v>
      </c>
      <c r="C37" s="35" t="s">
        <v>98</v>
      </c>
      <c r="D37" s="58"/>
      <c r="E37" s="3"/>
      <c r="G37" s="8" t="s">
        <v>36</v>
      </c>
      <c r="H37" s="37" t="s">
        <v>29</v>
      </c>
      <c r="I37" s="35" t="s">
        <v>98</v>
      </c>
      <c r="J37" s="58"/>
      <c r="K37" s="3"/>
      <c r="M37" s="8" t="s">
        <v>36</v>
      </c>
      <c r="N37" s="37" t="s">
        <v>29</v>
      </c>
      <c r="O37" s="35" t="s">
        <v>98</v>
      </c>
      <c r="P37" s="58"/>
      <c r="Q37" s="3"/>
      <c r="S37" s="8" t="s">
        <v>36</v>
      </c>
      <c r="T37" s="37" t="s">
        <v>29</v>
      </c>
      <c r="U37" s="35" t="s">
        <v>98</v>
      </c>
      <c r="V37" s="58"/>
      <c r="W37" s="3"/>
      <c r="Y37" s="8" t="s">
        <v>36</v>
      </c>
      <c r="Z37" s="37" t="s">
        <v>29</v>
      </c>
      <c r="AA37" s="35" t="s">
        <v>98</v>
      </c>
      <c r="AB37" s="58"/>
      <c r="AC37" s="3"/>
      <c r="AE37" s="8" t="s">
        <v>36</v>
      </c>
      <c r="AF37" s="37" t="s">
        <v>29</v>
      </c>
      <c r="AG37" s="35" t="s">
        <v>98</v>
      </c>
      <c r="AH37" s="58"/>
      <c r="AI37" s="3"/>
      <c r="AK37" s="8" t="s">
        <v>36</v>
      </c>
      <c r="AL37" s="37" t="s">
        <v>29</v>
      </c>
      <c r="AM37" s="35" t="s">
        <v>98</v>
      </c>
      <c r="AN37" s="58"/>
      <c r="AO37" s="3"/>
      <c r="AQ37" s="8" t="s">
        <v>36</v>
      </c>
      <c r="AR37" s="37" t="s">
        <v>29</v>
      </c>
      <c r="AS37" s="35" t="s">
        <v>98</v>
      </c>
      <c r="AT37" s="58"/>
      <c r="AU37" s="3"/>
      <c r="AW37" s="8" t="s">
        <v>36</v>
      </c>
      <c r="AX37" s="37" t="s">
        <v>29</v>
      </c>
      <c r="AY37" s="35" t="s">
        <v>98</v>
      </c>
      <c r="AZ37" s="58"/>
      <c r="BA37" s="3"/>
      <c r="BC37" s="8" t="s">
        <v>36</v>
      </c>
      <c r="BD37" s="37" t="s">
        <v>29</v>
      </c>
      <c r="BE37" s="35" t="s">
        <v>98</v>
      </c>
      <c r="BF37" s="58"/>
      <c r="BG37" s="3"/>
      <c r="BI37" s="8" t="s">
        <v>36</v>
      </c>
      <c r="BJ37" s="37" t="s">
        <v>29</v>
      </c>
      <c r="BK37" s="35" t="s">
        <v>98</v>
      </c>
      <c r="BL37" s="58"/>
      <c r="BM37" s="3"/>
      <c r="BO37" s="8" t="s">
        <v>36</v>
      </c>
      <c r="BP37" s="37" t="s">
        <v>29</v>
      </c>
      <c r="BQ37" s="35" t="s">
        <v>98</v>
      </c>
      <c r="BR37" s="58"/>
      <c r="BS37" s="3"/>
      <c r="BU37" s="8" t="s">
        <v>36</v>
      </c>
      <c r="BV37" s="37" t="s">
        <v>29</v>
      </c>
      <c r="BW37" s="35" t="s">
        <v>98</v>
      </c>
      <c r="BX37" s="58"/>
      <c r="BY37" s="3"/>
    </row>
    <row r="38" spans="1:77" ht="12" customHeight="1" x14ac:dyDescent="0.25">
      <c r="A38" s="8" t="s">
        <v>37</v>
      </c>
      <c r="B38" s="37" t="s">
        <v>30</v>
      </c>
      <c r="C38" s="35" t="s">
        <v>98</v>
      </c>
      <c r="D38" s="58"/>
      <c r="E38" s="3"/>
      <c r="G38" s="8" t="s">
        <v>37</v>
      </c>
      <c r="H38" s="37" t="s">
        <v>30</v>
      </c>
      <c r="I38" s="35" t="s">
        <v>98</v>
      </c>
      <c r="J38" s="58"/>
      <c r="K38" s="3"/>
      <c r="M38" s="8" t="s">
        <v>37</v>
      </c>
      <c r="N38" s="37" t="s">
        <v>30</v>
      </c>
      <c r="O38" s="35" t="s">
        <v>98</v>
      </c>
      <c r="P38" s="58"/>
      <c r="Q38" s="3"/>
      <c r="S38" s="8" t="s">
        <v>37</v>
      </c>
      <c r="T38" s="37" t="s">
        <v>30</v>
      </c>
      <c r="U38" s="35" t="s">
        <v>98</v>
      </c>
      <c r="V38" s="58"/>
      <c r="W38" s="3"/>
      <c r="Y38" s="8" t="s">
        <v>37</v>
      </c>
      <c r="Z38" s="37" t="s">
        <v>30</v>
      </c>
      <c r="AA38" s="35" t="s">
        <v>98</v>
      </c>
      <c r="AB38" s="58"/>
      <c r="AC38" s="3"/>
      <c r="AE38" s="8" t="s">
        <v>37</v>
      </c>
      <c r="AF38" s="37" t="s">
        <v>30</v>
      </c>
      <c r="AG38" s="35" t="s">
        <v>98</v>
      </c>
      <c r="AH38" s="58"/>
      <c r="AI38" s="3"/>
      <c r="AK38" s="8" t="s">
        <v>37</v>
      </c>
      <c r="AL38" s="37" t="s">
        <v>30</v>
      </c>
      <c r="AM38" s="35" t="s">
        <v>98</v>
      </c>
      <c r="AN38" s="58"/>
      <c r="AO38" s="3"/>
      <c r="AQ38" s="8" t="s">
        <v>37</v>
      </c>
      <c r="AR38" s="37" t="s">
        <v>30</v>
      </c>
      <c r="AS38" s="35" t="s">
        <v>98</v>
      </c>
      <c r="AT38" s="58"/>
      <c r="AU38" s="3"/>
      <c r="AW38" s="8" t="s">
        <v>37</v>
      </c>
      <c r="AX38" s="37" t="s">
        <v>30</v>
      </c>
      <c r="AY38" s="35" t="s">
        <v>98</v>
      </c>
      <c r="AZ38" s="58"/>
      <c r="BA38" s="3"/>
      <c r="BC38" s="8" t="s">
        <v>37</v>
      </c>
      <c r="BD38" s="37" t="s">
        <v>30</v>
      </c>
      <c r="BE38" s="35" t="s">
        <v>98</v>
      </c>
      <c r="BF38" s="58"/>
      <c r="BG38" s="3"/>
      <c r="BI38" s="8" t="s">
        <v>37</v>
      </c>
      <c r="BJ38" s="37" t="s">
        <v>30</v>
      </c>
      <c r="BK38" s="35" t="s">
        <v>98</v>
      </c>
      <c r="BL38" s="58"/>
      <c r="BM38" s="3"/>
      <c r="BO38" s="8" t="s">
        <v>37</v>
      </c>
      <c r="BP38" s="37" t="s">
        <v>30</v>
      </c>
      <c r="BQ38" s="35" t="s">
        <v>98</v>
      </c>
      <c r="BR38" s="58"/>
      <c r="BS38" s="3"/>
      <c r="BU38" s="8" t="s">
        <v>37</v>
      </c>
      <c r="BV38" s="37" t="s">
        <v>30</v>
      </c>
      <c r="BW38" s="35" t="s">
        <v>98</v>
      </c>
      <c r="BX38" s="58"/>
      <c r="BY38" s="3"/>
    </row>
    <row r="39" spans="1:77" ht="12" customHeight="1" x14ac:dyDescent="0.25">
      <c r="A39" s="8" t="s">
        <v>38</v>
      </c>
      <c r="B39" s="37" t="s">
        <v>31</v>
      </c>
      <c r="C39" s="35" t="s">
        <v>98</v>
      </c>
      <c r="D39" s="58"/>
      <c r="E39" s="3"/>
      <c r="G39" s="8" t="s">
        <v>38</v>
      </c>
      <c r="H39" s="37" t="s">
        <v>31</v>
      </c>
      <c r="I39" s="35" t="s">
        <v>98</v>
      </c>
      <c r="J39" s="58"/>
      <c r="K39" s="3"/>
      <c r="M39" s="8" t="s">
        <v>38</v>
      </c>
      <c r="N39" s="37" t="s">
        <v>31</v>
      </c>
      <c r="O39" s="35" t="s">
        <v>98</v>
      </c>
      <c r="P39" s="58"/>
      <c r="Q39" s="3"/>
      <c r="S39" s="8" t="s">
        <v>38</v>
      </c>
      <c r="T39" s="37" t="s">
        <v>31</v>
      </c>
      <c r="U39" s="35" t="s">
        <v>98</v>
      </c>
      <c r="V39" s="58"/>
      <c r="W39" s="3"/>
      <c r="Y39" s="8" t="s">
        <v>38</v>
      </c>
      <c r="Z39" s="37" t="s">
        <v>31</v>
      </c>
      <c r="AA39" s="35" t="s">
        <v>98</v>
      </c>
      <c r="AB39" s="58"/>
      <c r="AC39" s="3"/>
      <c r="AE39" s="8" t="s">
        <v>38</v>
      </c>
      <c r="AF39" s="37" t="s">
        <v>31</v>
      </c>
      <c r="AG39" s="35" t="s">
        <v>98</v>
      </c>
      <c r="AH39" s="58"/>
      <c r="AI39" s="3"/>
      <c r="AK39" s="8" t="s">
        <v>38</v>
      </c>
      <c r="AL39" s="37" t="s">
        <v>31</v>
      </c>
      <c r="AM39" s="35" t="s">
        <v>98</v>
      </c>
      <c r="AN39" s="58"/>
      <c r="AO39" s="3"/>
      <c r="AQ39" s="8" t="s">
        <v>38</v>
      </c>
      <c r="AR39" s="37" t="s">
        <v>31</v>
      </c>
      <c r="AS39" s="35" t="s">
        <v>98</v>
      </c>
      <c r="AT39" s="58"/>
      <c r="AU39" s="3"/>
      <c r="AW39" s="8" t="s">
        <v>38</v>
      </c>
      <c r="AX39" s="37" t="s">
        <v>31</v>
      </c>
      <c r="AY39" s="35" t="s">
        <v>98</v>
      </c>
      <c r="AZ39" s="58"/>
      <c r="BA39" s="3"/>
      <c r="BC39" s="8" t="s">
        <v>38</v>
      </c>
      <c r="BD39" s="37" t="s">
        <v>31</v>
      </c>
      <c r="BE39" s="35" t="s">
        <v>98</v>
      </c>
      <c r="BF39" s="58"/>
      <c r="BG39" s="3"/>
      <c r="BI39" s="8" t="s">
        <v>38</v>
      </c>
      <c r="BJ39" s="37" t="s">
        <v>31</v>
      </c>
      <c r="BK39" s="35" t="s">
        <v>98</v>
      </c>
      <c r="BL39" s="58"/>
      <c r="BM39" s="3"/>
      <c r="BO39" s="8" t="s">
        <v>38</v>
      </c>
      <c r="BP39" s="37" t="s">
        <v>31</v>
      </c>
      <c r="BQ39" s="35" t="s">
        <v>98</v>
      </c>
      <c r="BR39" s="58"/>
      <c r="BS39" s="3"/>
      <c r="BU39" s="8" t="s">
        <v>38</v>
      </c>
      <c r="BV39" s="37" t="s">
        <v>31</v>
      </c>
      <c r="BW39" s="35" t="s">
        <v>98</v>
      </c>
      <c r="BX39" s="58"/>
      <c r="BY39" s="3"/>
    </row>
    <row r="40" spans="1:77" ht="12" customHeight="1" x14ac:dyDescent="0.25">
      <c r="A40" s="8" t="s">
        <v>39</v>
      </c>
      <c r="B40" s="37" t="s">
        <v>32</v>
      </c>
      <c r="C40" s="35" t="s">
        <v>98</v>
      </c>
      <c r="D40" s="58"/>
      <c r="E40" s="3"/>
      <c r="G40" s="8" t="s">
        <v>39</v>
      </c>
      <c r="H40" s="37" t="s">
        <v>32</v>
      </c>
      <c r="I40" s="35" t="s">
        <v>98</v>
      </c>
      <c r="J40" s="58"/>
      <c r="K40" s="3"/>
      <c r="M40" s="8" t="s">
        <v>39</v>
      </c>
      <c r="N40" s="37" t="s">
        <v>32</v>
      </c>
      <c r="O40" s="35" t="s">
        <v>98</v>
      </c>
      <c r="P40" s="58"/>
      <c r="Q40" s="3"/>
      <c r="S40" s="8" t="s">
        <v>39</v>
      </c>
      <c r="T40" s="37" t="s">
        <v>32</v>
      </c>
      <c r="U40" s="35" t="s">
        <v>98</v>
      </c>
      <c r="V40" s="58"/>
      <c r="W40" s="3"/>
      <c r="Y40" s="8" t="s">
        <v>39</v>
      </c>
      <c r="Z40" s="37" t="s">
        <v>32</v>
      </c>
      <c r="AA40" s="35" t="s">
        <v>98</v>
      </c>
      <c r="AB40" s="58"/>
      <c r="AC40" s="3"/>
      <c r="AE40" s="8" t="s">
        <v>39</v>
      </c>
      <c r="AF40" s="37" t="s">
        <v>32</v>
      </c>
      <c r="AG40" s="35" t="s">
        <v>98</v>
      </c>
      <c r="AH40" s="58"/>
      <c r="AI40" s="3"/>
      <c r="AK40" s="8" t="s">
        <v>39</v>
      </c>
      <c r="AL40" s="37" t="s">
        <v>32</v>
      </c>
      <c r="AM40" s="35" t="s">
        <v>98</v>
      </c>
      <c r="AN40" s="58"/>
      <c r="AO40" s="3"/>
      <c r="AQ40" s="8" t="s">
        <v>39</v>
      </c>
      <c r="AR40" s="37" t="s">
        <v>32</v>
      </c>
      <c r="AS40" s="35" t="s">
        <v>98</v>
      </c>
      <c r="AT40" s="58"/>
      <c r="AU40" s="3"/>
      <c r="AW40" s="8" t="s">
        <v>39</v>
      </c>
      <c r="AX40" s="37" t="s">
        <v>32</v>
      </c>
      <c r="AY40" s="35" t="s">
        <v>98</v>
      </c>
      <c r="AZ40" s="58"/>
      <c r="BA40" s="3"/>
      <c r="BC40" s="8" t="s">
        <v>39</v>
      </c>
      <c r="BD40" s="37" t="s">
        <v>32</v>
      </c>
      <c r="BE40" s="35" t="s">
        <v>98</v>
      </c>
      <c r="BF40" s="58"/>
      <c r="BG40" s="3"/>
      <c r="BI40" s="8" t="s">
        <v>39</v>
      </c>
      <c r="BJ40" s="37" t="s">
        <v>32</v>
      </c>
      <c r="BK40" s="35" t="s">
        <v>98</v>
      </c>
      <c r="BL40" s="58"/>
      <c r="BM40" s="3"/>
      <c r="BO40" s="8" t="s">
        <v>39</v>
      </c>
      <c r="BP40" s="37" t="s">
        <v>32</v>
      </c>
      <c r="BQ40" s="35" t="s">
        <v>98</v>
      </c>
      <c r="BR40" s="58"/>
      <c r="BS40" s="3"/>
      <c r="BU40" s="8" t="s">
        <v>39</v>
      </c>
      <c r="BV40" s="37" t="s">
        <v>32</v>
      </c>
      <c r="BW40" s="35" t="s">
        <v>98</v>
      </c>
      <c r="BX40" s="58"/>
      <c r="BY40" s="3"/>
    </row>
    <row r="41" spans="1:77" ht="12" customHeight="1" x14ac:dyDescent="0.25">
      <c r="A41" s="8" t="s">
        <v>40</v>
      </c>
      <c r="B41" s="37" t="s">
        <v>33</v>
      </c>
      <c r="C41" s="35" t="s">
        <v>98</v>
      </c>
      <c r="D41" s="58"/>
      <c r="E41" s="3"/>
      <c r="G41" s="8" t="s">
        <v>40</v>
      </c>
      <c r="H41" s="37" t="s">
        <v>33</v>
      </c>
      <c r="I41" s="35" t="s">
        <v>98</v>
      </c>
      <c r="J41" s="58"/>
      <c r="K41" s="3"/>
      <c r="M41" s="8" t="s">
        <v>40</v>
      </c>
      <c r="N41" s="37" t="s">
        <v>33</v>
      </c>
      <c r="O41" s="35" t="s">
        <v>98</v>
      </c>
      <c r="P41" s="58"/>
      <c r="Q41" s="3"/>
      <c r="S41" s="8" t="s">
        <v>40</v>
      </c>
      <c r="T41" s="37" t="s">
        <v>33</v>
      </c>
      <c r="U41" s="35" t="s">
        <v>98</v>
      </c>
      <c r="V41" s="58"/>
      <c r="W41" s="3"/>
      <c r="Y41" s="8" t="s">
        <v>40</v>
      </c>
      <c r="Z41" s="37" t="s">
        <v>33</v>
      </c>
      <c r="AA41" s="35" t="s">
        <v>98</v>
      </c>
      <c r="AB41" s="58"/>
      <c r="AC41" s="3"/>
      <c r="AE41" s="8" t="s">
        <v>40</v>
      </c>
      <c r="AF41" s="37" t="s">
        <v>33</v>
      </c>
      <c r="AG41" s="35" t="s">
        <v>98</v>
      </c>
      <c r="AH41" s="58"/>
      <c r="AI41" s="3"/>
      <c r="AK41" s="8" t="s">
        <v>40</v>
      </c>
      <c r="AL41" s="37" t="s">
        <v>33</v>
      </c>
      <c r="AM41" s="35" t="s">
        <v>98</v>
      </c>
      <c r="AN41" s="58"/>
      <c r="AO41" s="3"/>
      <c r="AQ41" s="8" t="s">
        <v>40</v>
      </c>
      <c r="AR41" s="37" t="s">
        <v>33</v>
      </c>
      <c r="AS41" s="35" t="s">
        <v>98</v>
      </c>
      <c r="AT41" s="58"/>
      <c r="AU41" s="3"/>
      <c r="AW41" s="8" t="s">
        <v>40</v>
      </c>
      <c r="AX41" s="37" t="s">
        <v>33</v>
      </c>
      <c r="AY41" s="35" t="s">
        <v>98</v>
      </c>
      <c r="AZ41" s="58"/>
      <c r="BA41" s="3"/>
      <c r="BC41" s="8" t="s">
        <v>40</v>
      </c>
      <c r="BD41" s="37" t="s">
        <v>33</v>
      </c>
      <c r="BE41" s="35" t="s">
        <v>98</v>
      </c>
      <c r="BF41" s="58"/>
      <c r="BG41" s="3"/>
      <c r="BI41" s="8" t="s">
        <v>40</v>
      </c>
      <c r="BJ41" s="37" t="s">
        <v>33</v>
      </c>
      <c r="BK41" s="35" t="s">
        <v>98</v>
      </c>
      <c r="BL41" s="58"/>
      <c r="BM41" s="3"/>
      <c r="BO41" s="8" t="s">
        <v>40</v>
      </c>
      <c r="BP41" s="37" t="s">
        <v>33</v>
      </c>
      <c r="BQ41" s="35" t="s">
        <v>98</v>
      </c>
      <c r="BR41" s="58"/>
      <c r="BS41" s="3"/>
      <c r="BU41" s="8" t="s">
        <v>40</v>
      </c>
      <c r="BV41" s="37" t="s">
        <v>33</v>
      </c>
      <c r="BW41" s="35" t="s">
        <v>98</v>
      </c>
      <c r="BX41" s="58"/>
      <c r="BY41" s="3"/>
    </row>
    <row r="42" spans="1:77" ht="12" customHeight="1" x14ac:dyDescent="0.25">
      <c r="A42" s="8" t="s">
        <v>41</v>
      </c>
      <c r="B42" s="37" t="s">
        <v>34</v>
      </c>
      <c r="C42" s="35" t="s">
        <v>98</v>
      </c>
      <c r="D42" s="58"/>
      <c r="E42" s="3"/>
      <c r="G42" s="8" t="s">
        <v>41</v>
      </c>
      <c r="H42" s="37" t="s">
        <v>34</v>
      </c>
      <c r="I42" s="35" t="s">
        <v>98</v>
      </c>
      <c r="J42" s="58"/>
      <c r="K42" s="3"/>
      <c r="M42" s="8" t="s">
        <v>41</v>
      </c>
      <c r="N42" s="37" t="s">
        <v>34</v>
      </c>
      <c r="O42" s="35" t="s">
        <v>98</v>
      </c>
      <c r="P42" s="58"/>
      <c r="Q42" s="3"/>
      <c r="S42" s="8" t="s">
        <v>41</v>
      </c>
      <c r="T42" s="37" t="s">
        <v>34</v>
      </c>
      <c r="U42" s="35" t="s">
        <v>98</v>
      </c>
      <c r="V42" s="58"/>
      <c r="W42" s="3"/>
      <c r="Y42" s="8" t="s">
        <v>41</v>
      </c>
      <c r="Z42" s="37" t="s">
        <v>34</v>
      </c>
      <c r="AA42" s="35" t="s">
        <v>98</v>
      </c>
      <c r="AB42" s="58"/>
      <c r="AC42" s="3"/>
      <c r="AE42" s="8" t="s">
        <v>41</v>
      </c>
      <c r="AF42" s="37" t="s">
        <v>34</v>
      </c>
      <c r="AG42" s="35" t="s">
        <v>98</v>
      </c>
      <c r="AH42" s="58"/>
      <c r="AI42" s="3"/>
      <c r="AK42" s="8" t="s">
        <v>41</v>
      </c>
      <c r="AL42" s="37" t="s">
        <v>34</v>
      </c>
      <c r="AM42" s="35" t="s">
        <v>98</v>
      </c>
      <c r="AN42" s="58"/>
      <c r="AO42" s="3"/>
      <c r="AQ42" s="8" t="s">
        <v>41</v>
      </c>
      <c r="AR42" s="37" t="s">
        <v>34</v>
      </c>
      <c r="AS42" s="35" t="s">
        <v>98</v>
      </c>
      <c r="AT42" s="58"/>
      <c r="AU42" s="3"/>
      <c r="AW42" s="8" t="s">
        <v>41</v>
      </c>
      <c r="AX42" s="37" t="s">
        <v>34</v>
      </c>
      <c r="AY42" s="35" t="s">
        <v>98</v>
      </c>
      <c r="AZ42" s="58"/>
      <c r="BA42" s="3"/>
      <c r="BC42" s="8" t="s">
        <v>41</v>
      </c>
      <c r="BD42" s="37" t="s">
        <v>34</v>
      </c>
      <c r="BE42" s="35" t="s">
        <v>98</v>
      </c>
      <c r="BF42" s="58"/>
      <c r="BG42" s="3"/>
      <c r="BI42" s="8" t="s">
        <v>41</v>
      </c>
      <c r="BJ42" s="37" t="s">
        <v>34</v>
      </c>
      <c r="BK42" s="35" t="s">
        <v>98</v>
      </c>
      <c r="BL42" s="58"/>
      <c r="BM42" s="3"/>
      <c r="BO42" s="8" t="s">
        <v>41</v>
      </c>
      <c r="BP42" s="37" t="s">
        <v>34</v>
      </c>
      <c r="BQ42" s="35" t="s">
        <v>98</v>
      </c>
      <c r="BR42" s="58"/>
      <c r="BS42" s="3"/>
      <c r="BU42" s="8" t="s">
        <v>41</v>
      </c>
      <c r="BV42" s="37" t="s">
        <v>34</v>
      </c>
      <c r="BW42" s="35" t="s">
        <v>98</v>
      </c>
      <c r="BX42" s="58"/>
      <c r="BY42" s="3"/>
    </row>
    <row r="43" spans="1:77" ht="12" customHeight="1" x14ac:dyDescent="0.25">
      <c r="A43" s="8" t="s">
        <v>42</v>
      </c>
      <c r="B43" s="37" t="s">
        <v>35</v>
      </c>
      <c r="C43" s="35" t="s">
        <v>98</v>
      </c>
      <c r="D43" s="58"/>
      <c r="E43" s="3"/>
      <c r="G43" s="8" t="s">
        <v>42</v>
      </c>
      <c r="H43" s="37" t="s">
        <v>35</v>
      </c>
      <c r="I43" s="35" t="s">
        <v>98</v>
      </c>
      <c r="J43" s="58"/>
      <c r="K43" s="3"/>
      <c r="M43" s="8" t="s">
        <v>42</v>
      </c>
      <c r="N43" s="37" t="s">
        <v>35</v>
      </c>
      <c r="O43" s="35" t="s">
        <v>98</v>
      </c>
      <c r="P43" s="58"/>
      <c r="Q43" s="3"/>
      <c r="S43" s="8" t="s">
        <v>42</v>
      </c>
      <c r="T43" s="37" t="s">
        <v>35</v>
      </c>
      <c r="U43" s="35" t="s">
        <v>98</v>
      </c>
      <c r="V43" s="58"/>
      <c r="W43" s="3"/>
      <c r="Y43" s="8" t="s">
        <v>42</v>
      </c>
      <c r="Z43" s="37" t="s">
        <v>35</v>
      </c>
      <c r="AA43" s="35" t="s">
        <v>98</v>
      </c>
      <c r="AB43" s="58"/>
      <c r="AC43" s="3"/>
      <c r="AE43" s="8" t="s">
        <v>42</v>
      </c>
      <c r="AF43" s="37" t="s">
        <v>35</v>
      </c>
      <c r="AG43" s="35" t="s">
        <v>98</v>
      </c>
      <c r="AH43" s="58"/>
      <c r="AI43" s="3"/>
      <c r="AK43" s="8" t="s">
        <v>42</v>
      </c>
      <c r="AL43" s="37" t="s">
        <v>35</v>
      </c>
      <c r="AM43" s="35" t="s">
        <v>98</v>
      </c>
      <c r="AN43" s="58"/>
      <c r="AO43" s="3"/>
      <c r="AQ43" s="8" t="s">
        <v>42</v>
      </c>
      <c r="AR43" s="37" t="s">
        <v>35</v>
      </c>
      <c r="AS43" s="35" t="s">
        <v>98</v>
      </c>
      <c r="AT43" s="58"/>
      <c r="AU43" s="3"/>
      <c r="AW43" s="8" t="s">
        <v>42</v>
      </c>
      <c r="AX43" s="37" t="s">
        <v>35</v>
      </c>
      <c r="AY43" s="35" t="s">
        <v>98</v>
      </c>
      <c r="AZ43" s="58"/>
      <c r="BA43" s="3"/>
      <c r="BC43" s="8" t="s">
        <v>42</v>
      </c>
      <c r="BD43" s="37" t="s">
        <v>35</v>
      </c>
      <c r="BE43" s="35" t="s">
        <v>98</v>
      </c>
      <c r="BF43" s="58"/>
      <c r="BG43" s="3"/>
      <c r="BI43" s="8" t="s">
        <v>42</v>
      </c>
      <c r="BJ43" s="37" t="s">
        <v>35</v>
      </c>
      <c r="BK43" s="35" t="s">
        <v>98</v>
      </c>
      <c r="BL43" s="58"/>
      <c r="BM43" s="3"/>
      <c r="BO43" s="8" t="s">
        <v>42</v>
      </c>
      <c r="BP43" s="37" t="s">
        <v>35</v>
      </c>
      <c r="BQ43" s="35" t="s">
        <v>98</v>
      </c>
      <c r="BR43" s="58"/>
      <c r="BS43" s="3"/>
      <c r="BU43" s="8" t="s">
        <v>42</v>
      </c>
      <c r="BV43" s="37" t="s">
        <v>35</v>
      </c>
      <c r="BW43" s="35" t="s">
        <v>98</v>
      </c>
      <c r="BX43" s="58"/>
      <c r="BY43" s="3"/>
    </row>
    <row r="44" spans="1:77" ht="12" customHeight="1" x14ac:dyDescent="0.25">
      <c r="A44" s="7" t="s">
        <v>43</v>
      </c>
      <c r="B44" s="38" t="s">
        <v>44</v>
      </c>
      <c r="C44" s="24"/>
      <c r="D44" s="64"/>
      <c r="E44" s="10"/>
      <c r="G44" s="7" t="s">
        <v>43</v>
      </c>
      <c r="H44" s="38" t="s">
        <v>44</v>
      </c>
      <c r="I44" s="24"/>
      <c r="J44" s="64"/>
      <c r="K44" s="10"/>
      <c r="M44" s="7" t="s">
        <v>43</v>
      </c>
      <c r="N44" s="38" t="s">
        <v>44</v>
      </c>
      <c r="O44" s="24"/>
      <c r="P44" s="64"/>
      <c r="Q44" s="10"/>
      <c r="S44" s="7" t="s">
        <v>43</v>
      </c>
      <c r="T44" s="38" t="s">
        <v>44</v>
      </c>
      <c r="U44" s="24"/>
      <c r="V44" s="64"/>
      <c r="W44" s="10"/>
      <c r="Y44" s="7" t="s">
        <v>43</v>
      </c>
      <c r="Z44" s="38" t="s">
        <v>44</v>
      </c>
      <c r="AA44" s="24"/>
      <c r="AB44" s="64"/>
      <c r="AC44" s="10"/>
      <c r="AE44" s="7" t="s">
        <v>43</v>
      </c>
      <c r="AF44" s="38" t="s">
        <v>44</v>
      </c>
      <c r="AG44" s="24"/>
      <c r="AH44" s="64"/>
      <c r="AI44" s="10"/>
      <c r="AK44" s="7" t="s">
        <v>43</v>
      </c>
      <c r="AL44" s="38" t="s">
        <v>44</v>
      </c>
      <c r="AM44" s="24"/>
      <c r="AN44" s="64"/>
      <c r="AO44" s="10"/>
      <c r="AQ44" s="7" t="s">
        <v>43</v>
      </c>
      <c r="AR44" s="38" t="s">
        <v>44</v>
      </c>
      <c r="AS44" s="24"/>
      <c r="AT44" s="64"/>
      <c r="AU44" s="10"/>
      <c r="AW44" s="7" t="s">
        <v>43</v>
      </c>
      <c r="AX44" s="38" t="s">
        <v>44</v>
      </c>
      <c r="AY44" s="24"/>
      <c r="AZ44" s="64"/>
      <c r="BA44" s="10"/>
      <c r="BC44" s="7" t="s">
        <v>43</v>
      </c>
      <c r="BD44" s="38" t="s">
        <v>44</v>
      </c>
      <c r="BE44" s="24"/>
      <c r="BF44" s="64"/>
      <c r="BG44" s="10"/>
      <c r="BI44" s="7" t="s">
        <v>43</v>
      </c>
      <c r="BJ44" s="38" t="s">
        <v>44</v>
      </c>
      <c r="BK44" s="24"/>
      <c r="BL44" s="64"/>
      <c r="BM44" s="10"/>
      <c r="BO44" s="7" t="s">
        <v>43</v>
      </c>
      <c r="BP44" s="38" t="s">
        <v>44</v>
      </c>
      <c r="BQ44" s="24"/>
      <c r="BR44" s="64"/>
      <c r="BS44" s="10"/>
      <c r="BU44" s="7" t="s">
        <v>43</v>
      </c>
      <c r="BV44" s="38" t="s">
        <v>44</v>
      </c>
      <c r="BW44" s="24"/>
      <c r="BX44" s="64"/>
      <c r="BY44" s="10"/>
    </row>
    <row r="45" spans="1:77" ht="12" customHeight="1" x14ac:dyDescent="0.25">
      <c r="A45" s="8" t="s">
        <v>46</v>
      </c>
      <c r="B45" s="37" t="s">
        <v>82</v>
      </c>
      <c r="C45" s="35" t="s">
        <v>98</v>
      </c>
      <c r="D45" s="58"/>
      <c r="E45" s="3"/>
      <c r="G45" s="8" t="s">
        <v>46</v>
      </c>
      <c r="H45" s="37" t="s">
        <v>82</v>
      </c>
      <c r="I45" s="35" t="s">
        <v>98</v>
      </c>
      <c r="J45" s="58"/>
      <c r="K45" s="3"/>
      <c r="M45" s="8" t="s">
        <v>46</v>
      </c>
      <c r="N45" s="37" t="s">
        <v>82</v>
      </c>
      <c r="O45" s="35" t="s">
        <v>98</v>
      </c>
      <c r="P45" s="58"/>
      <c r="Q45" s="3"/>
      <c r="S45" s="8" t="s">
        <v>46</v>
      </c>
      <c r="T45" s="37" t="s">
        <v>82</v>
      </c>
      <c r="U45" s="35" t="s">
        <v>98</v>
      </c>
      <c r="V45" s="58"/>
      <c r="W45" s="3"/>
      <c r="Y45" s="8" t="s">
        <v>46</v>
      </c>
      <c r="Z45" s="37" t="s">
        <v>82</v>
      </c>
      <c r="AA45" s="35" t="s">
        <v>3</v>
      </c>
      <c r="AB45" s="58"/>
      <c r="AC45" s="3"/>
      <c r="AE45" s="8" t="s">
        <v>46</v>
      </c>
      <c r="AF45" s="37" t="s">
        <v>82</v>
      </c>
      <c r="AG45" s="35" t="s">
        <v>98</v>
      </c>
      <c r="AH45" s="58"/>
      <c r="AI45" s="3"/>
      <c r="AK45" s="8" t="s">
        <v>46</v>
      </c>
      <c r="AL45" s="37" t="s">
        <v>82</v>
      </c>
      <c r="AM45" s="35" t="s">
        <v>98</v>
      </c>
      <c r="AN45" s="58"/>
      <c r="AO45" s="3"/>
      <c r="AQ45" s="8" t="s">
        <v>46</v>
      </c>
      <c r="AR45" s="37" t="s">
        <v>82</v>
      </c>
      <c r="AS45" s="35" t="s">
        <v>98</v>
      </c>
      <c r="AT45" s="58"/>
      <c r="AU45" s="3"/>
      <c r="AW45" s="8" t="s">
        <v>46</v>
      </c>
      <c r="AX45" s="37" t="s">
        <v>82</v>
      </c>
      <c r="AY45" s="35" t="s">
        <v>98</v>
      </c>
      <c r="AZ45" s="58"/>
      <c r="BA45" s="3"/>
      <c r="BC45" s="8" t="s">
        <v>46</v>
      </c>
      <c r="BD45" s="37" t="s">
        <v>82</v>
      </c>
      <c r="BE45" s="35" t="s">
        <v>98</v>
      </c>
      <c r="BF45" s="58"/>
      <c r="BG45" s="3"/>
      <c r="BI45" s="8" t="s">
        <v>46</v>
      </c>
      <c r="BJ45" s="37" t="s">
        <v>82</v>
      </c>
      <c r="BK45" s="35" t="s">
        <v>98</v>
      </c>
      <c r="BL45" s="58"/>
      <c r="BM45" s="3"/>
      <c r="BO45" s="8" t="s">
        <v>46</v>
      </c>
      <c r="BP45" s="37" t="s">
        <v>82</v>
      </c>
      <c r="BQ45" s="35" t="s">
        <v>98</v>
      </c>
      <c r="BR45" s="58"/>
      <c r="BS45" s="3"/>
      <c r="BU45" s="8" t="s">
        <v>46</v>
      </c>
      <c r="BV45" s="37" t="s">
        <v>82</v>
      </c>
      <c r="BW45" s="35" t="s">
        <v>3</v>
      </c>
      <c r="BX45" s="58"/>
      <c r="BY45" s="3"/>
    </row>
    <row r="46" spans="1:77" ht="12" customHeight="1" x14ac:dyDescent="0.25">
      <c r="A46" s="8" t="s">
        <v>45</v>
      </c>
      <c r="B46" s="37" t="s">
        <v>51</v>
      </c>
      <c r="C46" s="35" t="s">
        <v>98</v>
      </c>
      <c r="D46" s="58"/>
      <c r="E46" s="3"/>
      <c r="G46" s="8" t="s">
        <v>45</v>
      </c>
      <c r="H46" s="37" t="s">
        <v>51</v>
      </c>
      <c r="I46" s="35" t="s">
        <v>98</v>
      </c>
      <c r="J46" s="58"/>
      <c r="K46" s="3"/>
      <c r="M46" s="8" t="s">
        <v>45</v>
      </c>
      <c r="N46" s="37" t="s">
        <v>51</v>
      </c>
      <c r="O46" s="35" t="s">
        <v>98</v>
      </c>
      <c r="P46" s="58"/>
      <c r="Q46" s="3"/>
      <c r="S46" s="8" t="s">
        <v>45</v>
      </c>
      <c r="T46" s="37" t="s">
        <v>51</v>
      </c>
      <c r="U46" s="35" t="s">
        <v>98</v>
      </c>
      <c r="V46" s="58"/>
      <c r="W46" s="3"/>
      <c r="Y46" s="8" t="s">
        <v>45</v>
      </c>
      <c r="Z46" s="37" t="s">
        <v>51</v>
      </c>
      <c r="AA46" s="35" t="s">
        <v>3</v>
      </c>
      <c r="AB46" s="58"/>
      <c r="AC46" s="3"/>
      <c r="AE46" s="8" t="s">
        <v>45</v>
      </c>
      <c r="AF46" s="37" t="s">
        <v>51</v>
      </c>
      <c r="AG46" s="35" t="s">
        <v>98</v>
      </c>
      <c r="AH46" s="58"/>
      <c r="AI46" s="3"/>
      <c r="AK46" s="8" t="s">
        <v>45</v>
      </c>
      <c r="AL46" s="37" t="s">
        <v>51</v>
      </c>
      <c r="AM46" s="35" t="s">
        <v>98</v>
      </c>
      <c r="AN46" s="58"/>
      <c r="AO46" s="3"/>
      <c r="AQ46" s="8" t="s">
        <v>45</v>
      </c>
      <c r="AR46" s="37" t="s">
        <v>51</v>
      </c>
      <c r="AS46" s="35" t="s">
        <v>98</v>
      </c>
      <c r="AT46" s="58"/>
      <c r="AU46" s="3"/>
      <c r="AW46" s="8" t="s">
        <v>45</v>
      </c>
      <c r="AX46" s="37" t="s">
        <v>51</v>
      </c>
      <c r="AY46" s="35" t="s">
        <v>98</v>
      </c>
      <c r="AZ46" s="58"/>
      <c r="BA46" s="3"/>
      <c r="BC46" s="8" t="s">
        <v>45</v>
      </c>
      <c r="BD46" s="37" t="s">
        <v>51</v>
      </c>
      <c r="BE46" s="35" t="s">
        <v>98</v>
      </c>
      <c r="BF46" s="58"/>
      <c r="BG46" s="3"/>
      <c r="BI46" s="8" t="s">
        <v>45</v>
      </c>
      <c r="BJ46" s="37" t="s">
        <v>51</v>
      </c>
      <c r="BK46" s="35" t="s">
        <v>98</v>
      </c>
      <c r="BL46" s="58"/>
      <c r="BM46" s="3"/>
      <c r="BO46" s="8" t="s">
        <v>45</v>
      </c>
      <c r="BP46" s="37" t="s">
        <v>51</v>
      </c>
      <c r="BQ46" s="35" t="s">
        <v>98</v>
      </c>
      <c r="BR46" s="58"/>
      <c r="BS46" s="3"/>
      <c r="BU46" s="8" t="s">
        <v>45</v>
      </c>
      <c r="BV46" s="37" t="s">
        <v>51</v>
      </c>
      <c r="BW46" s="35" t="s">
        <v>3</v>
      </c>
      <c r="BX46" s="58"/>
      <c r="BY46" s="3"/>
    </row>
    <row r="47" spans="1:77" ht="12" customHeight="1" x14ac:dyDescent="0.25">
      <c r="A47" s="8" t="s">
        <v>47</v>
      </c>
      <c r="B47" s="37" t="s">
        <v>83</v>
      </c>
      <c r="C47" s="35" t="s">
        <v>98</v>
      </c>
      <c r="D47" s="58"/>
      <c r="E47" s="3"/>
      <c r="G47" s="8" t="s">
        <v>47</v>
      </c>
      <c r="H47" s="37" t="s">
        <v>83</v>
      </c>
      <c r="I47" s="35" t="s">
        <v>98</v>
      </c>
      <c r="J47" s="58"/>
      <c r="K47" s="3"/>
      <c r="M47" s="8" t="s">
        <v>47</v>
      </c>
      <c r="N47" s="37" t="s">
        <v>83</v>
      </c>
      <c r="O47" s="35" t="s">
        <v>98</v>
      </c>
      <c r="P47" s="58"/>
      <c r="Q47" s="3"/>
      <c r="S47" s="8" t="s">
        <v>47</v>
      </c>
      <c r="T47" s="37" t="s">
        <v>83</v>
      </c>
      <c r="U47" s="35" t="s">
        <v>98</v>
      </c>
      <c r="V47" s="58"/>
      <c r="W47" s="3"/>
      <c r="Y47" s="8" t="s">
        <v>47</v>
      </c>
      <c r="Z47" s="37" t="s">
        <v>83</v>
      </c>
      <c r="AA47" s="35" t="s">
        <v>3</v>
      </c>
      <c r="AB47" s="58"/>
      <c r="AC47" s="3"/>
      <c r="AE47" s="8" t="s">
        <v>47</v>
      </c>
      <c r="AF47" s="37" t="s">
        <v>83</v>
      </c>
      <c r="AG47" s="35" t="s">
        <v>98</v>
      </c>
      <c r="AH47" s="58"/>
      <c r="AI47" s="3"/>
      <c r="AK47" s="8" t="s">
        <v>47</v>
      </c>
      <c r="AL47" s="37" t="s">
        <v>83</v>
      </c>
      <c r="AM47" s="35" t="s">
        <v>98</v>
      </c>
      <c r="AN47" s="58"/>
      <c r="AO47" s="3"/>
      <c r="AQ47" s="8" t="s">
        <v>47</v>
      </c>
      <c r="AR47" s="37" t="s">
        <v>83</v>
      </c>
      <c r="AS47" s="35" t="s">
        <v>98</v>
      </c>
      <c r="AT47" s="58"/>
      <c r="AU47" s="3"/>
      <c r="AW47" s="8" t="s">
        <v>47</v>
      </c>
      <c r="AX47" s="37" t="s">
        <v>83</v>
      </c>
      <c r="AY47" s="35" t="s">
        <v>98</v>
      </c>
      <c r="AZ47" s="58"/>
      <c r="BA47" s="3"/>
      <c r="BC47" s="8" t="s">
        <v>47</v>
      </c>
      <c r="BD47" s="37" t="s">
        <v>83</v>
      </c>
      <c r="BE47" s="35" t="s">
        <v>98</v>
      </c>
      <c r="BF47" s="58"/>
      <c r="BG47" s="3"/>
      <c r="BI47" s="8" t="s">
        <v>47</v>
      </c>
      <c r="BJ47" s="37" t="s">
        <v>83</v>
      </c>
      <c r="BK47" s="35" t="s">
        <v>98</v>
      </c>
      <c r="BL47" s="58"/>
      <c r="BM47" s="3"/>
      <c r="BO47" s="8" t="s">
        <v>47</v>
      </c>
      <c r="BP47" s="37" t="s">
        <v>83</v>
      </c>
      <c r="BQ47" s="35" t="s">
        <v>98</v>
      </c>
      <c r="BR47" s="58"/>
      <c r="BS47" s="3"/>
      <c r="BU47" s="8" t="s">
        <v>47</v>
      </c>
      <c r="BV47" s="37" t="s">
        <v>83</v>
      </c>
      <c r="BW47" s="35" t="s">
        <v>3</v>
      </c>
      <c r="BX47" s="58"/>
      <c r="BY47" s="3"/>
    </row>
    <row r="48" spans="1:77" ht="12" customHeight="1" x14ac:dyDescent="0.25">
      <c r="A48" s="8" t="s">
        <v>48</v>
      </c>
      <c r="B48" s="37" t="s">
        <v>52</v>
      </c>
      <c r="C48" s="35" t="s">
        <v>98</v>
      </c>
      <c r="D48" s="58"/>
      <c r="E48" s="3"/>
      <c r="G48" s="8" t="s">
        <v>48</v>
      </c>
      <c r="H48" s="37" t="s">
        <v>52</v>
      </c>
      <c r="I48" s="35" t="s">
        <v>98</v>
      </c>
      <c r="J48" s="58"/>
      <c r="K48" s="3"/>
      <c r="M48" s="8" t="s">
        <v>48</v>
      </c>
      <c r="N48" s="37" t="s">
        <v>52</v>
      </c>
      <c r="O48" s="35" t="s">
        <v>98</v>
      </c>
      <c r="P48" s="58"/>
      <c r="Q48" s="3"/>
      <c r="S48" s="8" t="s">
        <v>48</v>
      </c>
      <c r="T48" s="37" t="s">
        <v>52</v>
      </c>
      <c r="U48" s="35" t="s">
        <v>98</v>
      </c>
      <c r="V48" s="58"/>
      <c r="W48" s="3"/>
      <c r="Y48" s="8" t="s">
        <v>48</v>
      </c>
      <c r="Z48" s="37" t="s">
        <v>52</v>
      </c>
      <c r="AA48" s="35" t="s">
        <v>3</v>
      </c>
      <c r="AB48" s="58"/>
      <c r="AC48" s="3"/>
      <c r="AE48" s="8" t="s">
        <v>48</v>
      </c>
      <c r="AF48" s="37" t="s">
        <v>52</v>
      </c>
      <c r="AG48" s="35" t="s">
        <v>98</v>
      </c>
      <c r="AH48" s="58"/>
      <c r="AI48" s="3"/>
      <c r="AK48" s="8" t="s">
        <v>48</v>
      </c>
      <c r="AL48" s="37" t="s">
        <v>52</v>
      </c>
      <c r="AM48" s="35" t="s">
        <v>98</v>
      </c>
      <c r="AN48" s="58"/>
      <c r="AO48" s="3"/>
      <c r="AQ48" s="8" t="s">
        <v>48</v>
      </c>
      <c r="AR48" s="37" t="s">
        <v>52</v>
      </c>
      <c r="AS48" s="35" t="s">
        <v>98</v>
      </c>
      <c r="AT48" s="58"/>
      <c r="AU48" s="3"/>
      <c r="AW48" s="8" t="s">
        <v>48</v>
      </c>
      <c r="AX48" s="37" t="s">
        <v>52</v>
      </c>
      <c r="AY48" s="35" t="s">
        <v>98</v>
      </c>
      <c r="AZ48" s="58"/>
      <c r="BA48" s="3"/>
      <c r="BC48" s="8" t="s">
        <v>48</v>
      </c>
      <c r="BD48" s="37" t="s">
        <v>52</v>
      </c>
      <c r="BE48" s="35" t="s">
        <v>98</v>
      </c>
      <c r="BF48" s="58"/>
      <c r="BG48" s="3"/>
      <c r="BI48" s="8" t="s">
        <v>48</v>
      </c>
      <c r="BJ48" s="37" t="s">
        <v>52</v>
      </c>
      <c r="BK48" s="35" t="s">
        <v>98</v>
      </c>
      <c r="BL48" s="58"/>
      <c r="BM48" s="3"/>
      <c r="BO48" s="8" t="s">
        <v>48</v>
      </c>
      <c r="BP48" s="37" t="s">
        <v>52</v>
      </c>
      <c r="BQ48" s="35" t="s">
        <v>98</v>
      </c>
      <c r="BR48" s="58"/>
      <c r="BS48" s="3"/>
      <c r="BU48" s="8" t="s">
        <v>48</v>
      </c>
      <c r="BV48" s="37" t="s">
        <v>52</v>
      </c>
      <c r="BW48" s="35" t="s">
        <v>3</v>
      </c>
      <c r="BX48" s="58"/>
      <c r="BY48" s="3"/>
    </row>
    <row r="49" spans="1:77" ht="12" customHeight="1" x14ac:dyDescent="0.25">
      <c r="A49" s="8" t="s">
        <v>49</v>
      </c>
      <c r="B49" s="37" t="s">
        <v>53</v>
      </c>
      <c r="C49" s="35" t="s">
        <v>98</v>
      </c>
      <c r="D49" s="58"/>
      <c r="E49" s="3"/>
      <c r="G49" s="8" t="s">
        <v>49</v>
      </c>
      <c r="H49" s="37" t="s">
        <v>53</v>
      </c>
      <c r="I49" s="35" t="s">
        <v>98</v>
      </c>
      <c r="J49" s="58"/>
      <c r="K49" s="3"/>
      <c r="M49" s="8" t="s">
        <v>49</v>
      </c>
      <c r="N49" s="37" t="s">
        <v>53</v>
      </c>
      <c r="O49" s="35" t="s">
        <v>98</v>
      </c>
      <c r="P49" s="58"/>
      <c r="Q49" s="3"/>
      <c r="S49" s="8" t="s">
        <v>49</v>
      </c>
      <c r="T49" s="37" t="s">
        <v>53</v>
      </c>
      <c r="U49" s="35" t="s">
        <v>98</v>
      </c>
      <c r="V49" s="58"/>
      <c r="W49" s="3"/>
      <c r="Y49" s="8" t="s">
        <v>49</v>
      </c>
      <c r="Z49" s="37" t="s">
        <v>53</v>
      </c>
      <c r="AA49" s="35" t="s">
        <v>3</v>
      </c>
      <c r="AB49" s="58"/>
      <c r="AC49" s="3"/>
      <c r="AE49" s="8" t="s">
        <v>49</v>
      </c>
      <c r="AF49" s="37" t="s">
        <v>53</v>
      </c>
      <c r="AG49" s="35" t="s">
        <v>98</v>
      </c>
      <c r="AH49" s="58"/>
      <c r="AI49" s="3"/>
      <c r="AK49" s="8" t="s">
        <v>49</v>
      </c>
      <c r="AL49" s="37" t="s">
        <v>53</v>
      </c>
      <c r="AM49" s="35" t="s">
        <v>98</v>
      </c>
      <c r="AN49" s="58"/>
      <c r="AO49" s="3"/>
      <c r="AQ49" s="8" t="s">
        <v>49</v>
      </c>
      <c r="AR49" s="37" t="s">
        <v>53</v>
      </c>
      <c r="AS49" s="35" t="s">
        <v>98</v>
      </c>
      <c r="AT49" s="58"/>
      <c r="AU49" s="3"/>
      <c r="AW49" s="8" t="s">
        <v>49</v>
      </c>
      <c r="AX49" s="37" t="s">
        <v>53</v>
      </c>
      <c r="AY49" s="35" t="s">
        <v>98</v>
      </c>
      <c r="AZ49" s="58"/>
      <c r="BA49" s="3"/>
      <c r="BC49" s="8" t="s">
        <v>49</v>
      </c>
      <c r="BD49" s="37" t="s">
        <v>53</v>
      </c>
      <c r="BE49" s="35" t="s">
        <v>98</v>
      </c>
      <c r="BF49" s="58"/>
      <c r="BG49" s="3"/>
      <c r="BI49" s="8" t="s">
        <v>49</v>
      </c>
      <c r="BJ49" s="37" t="s">
        <v>53</v>
      </c>
      <c r="BK49" s="35" t="s">
        <v>98</v>
      </c>
      <c r="BL49" s="58"/>
      <c r="BM49" s="3"/>
      <c r="BO49" s="8" t="s">
        <v>49</v>
      </c>
      <c r="BP49" s="37" t="s">
        <v>53</v>
      </c>
      <c r="BQ49" s="35" t="s">
        <v>98</v>
      </c>
      <c r="BR49" s="58"/>
      <c r="BS49" s="3"/>
      <c r="BU49" s="8" t="s">
        <v>49</v>
      </c>
      <c r="BV49" s="37" t="s">
        <v>53</v>
      </c>
      <c r="BW49" s="35" t="s">
        <v>3</v>
      </c>
      <c r="BX49" s="58"/>
      <c r="BY49" s="3"/>
    </row>
    <row r="50" spans="1:77" ht="29.25" customHeight="1" x14ac:dyDescent="0.25">
      <c r="A50" s="8" t="s">
        <v>50</v>
      </c>
      <c r="B50" s="37" t="s">
        <v>54</v>
      </c>
      <c r="C50" s="35" t="s">
        <v>98</v>
      </c>
      <c r="D50" s="58"/>
      <c r="E50" s="3"/>
      <c r="G50" s="8" t="s">
        <v>50</v>
      </c>
      <c r="H50" s="37" t="s">
        <v>54</v>
      </c>
      <c r="I50" s="35" t="s">
        <v>98</v>
      </c>
      <c r="J50" s="58"/>
      <c r="K50" s="3"/>
      <c r="M50" s="8" t="s">
        <v>50</v>
      </c>
      <c r="N50" s="37" t="s">
        <v>54</v>
      </c>
      <c r="O50" s="35" t="s">
        <v>98</v>
      </c>
      <c r="P50" s="58"/>
      <c r="Q50" s="3"/>
      <c r="S50" s="8" t="s">
        <v>50</v>
      </c>
      <c r="T50" s="37" t="s">
        <v>54</v>
      </c>
      <c r="U50" s="35" t="s">
        <v>98</v>
      </c>
      <c r="V50" s="58"/>
      <c r="W50" s="3"/>
      <c r="Y50" s="8" t="s">
        <v>50</v>
      </c>
      <c r="Z50" s="37" t="s">
        <v>54</v>
      </c>
      <c r="AA50" s="35" t="s">
        <v>3</v>
      </c>
      <c r="AB50" s="58"/>
      <c r="AC50" s="3"/>
      <c r="AE50" s="8" t="s">
        <v>50</v>
      </c>
      <c r="AF50" s="37" t="s">
        <v>54</v>
      </c>
      <c r="AG50" s="35" t="s">
        <v>98</v>
      </c>
      <c r="AH50" s="58"/>
      <c r="AI50" s="3"/>
      <c r="AK50" s="8" t="s">
        <v>50</v>
      </c>
      <c r="AL50" s="37" t="s">
        <v>54</v>
      </c>
      <c r="AM50" s="35" t="s">
        <v>98</v>
      </c>
      <c r="AN50" s="58"/>
      <c r="AO50" s="3"/>
      <c r="AQ50" s="8" t="s">
        <v>50</v>
      </c>
      <c r="AR50" s="37" t="s">
        <v>54</v>
      </c>
      <c r="AS50" s="35" t="s">
        <v>98</v>
      </c>
      <c r="AT50" s="58"/>
      <c r="AU50" s="3"/>
      <c r="AW50" s="8" t="s">
        <v>50</v>
      </c>
      <c r="AX50" s="37" t="s">
        <v>54</v>
      </c>
      <c r="AY50" s="35" t="s">
        <v>98</v>
      </c>
      <c r="AZ50" s="58"/>
      <c r="BA50" s="3"/>
      <c r="BC50" s="8" t="s">
        <v>50</v>
      </c>
      <c r="BD50" s="37" t="s">
        <v>54</v>
      </c>
      <c r="BE50" s="35" t="s">
        <v>98</v>
      </c>
      <c r="BF50" s="58"/>
      <c r="BG50" s="3"/>
      <c r="BI50" s="8" t="s">
        <v>50</v>
      </c>
      <c r="BJ50" s="37" t="s">
        <v>54</v>
      </c>
      <c r="BK50" s="35" t="s">
        <v>98</v>
      </c>
      <c r="BL50" s="58"/>
      <c r="BM50" s="3"/>
      <c r="BO50" s="8" t="s">
        <v>50</v>
      </c>
      <c r="BP50" s="37" t="s">
        <v>54</v>
      </c>
      <c r="BQ50" s="35" t="s">
        <v>98</v>
      </c>
      <c r="BR50" s="58"/>
      <c r="BS50" s="3"/>
      <c r="BU50" s="8" t="s">
        <v>50</v>
      </c>
      <c r="BV50" s="37" t="s">
        <v>54</v>
      </c>
      <c r="BW50" s="35" t="s">
        <v>3</v>
      </c>
      <c r="BX50" s="58"/>
      <c r="BY50" s="3"/>
    </row>
    <row r="51" spans="1:77" ht="23.25" customHeight="1" x14ac:dyDescent="0.25">
      <c r="A51" s="7" t="s">
        <v>55</v>
      </c>
      <c r="B51" s="38" t="s">
        <v>57</v>
      </c>
      <c r="C51" s="13"/>
      <c r="D51" s="67"/>
      <c r="E51" s="11"/>
      <c r="G51" s="7" t="s">
        <v>55</v>
      </c>
      <c r="H51" s="38" t="s">
        <v>57</v>
      </c>
      <c r="I51" s="13"/>
      <c r="J51" s="67"/>
      <c r="K51" s="11"/>
      <c r="M51" s="7" t="s">
        <v>55</v>
      </c>
      <c r="N51" s="38" t="s">
        <v>57</v>
      </c>
      <c r="O51" s="13"/>
      <c r="P51" s="67"/>
      <c r="Q51" s="11"/>
      <c r="S51" s="7" t="s">
        <v>55</v>
      </c>
      <c r="T51" s="38" t="s">
        <v>57</v>
      </c>
      <c r="U51" s="13"/>
      <c r="V51" s="67"/>
      <c r="W51" s="11"/>
      <c r="Y51" s="7" t="s">
        <v>55</v>
      </c>
      <c r="Z51" s="38" t="s">
        <v>57</v>
      </c>
      <c r="AA51" s="13"/>
      <c r="AB51" s="67"/>
      <c r="AC51" s="11"/>
      <c r="AE51" s="7" t="s">
        <v>55</v>
      </c>
      <c r="AF51" s="38" t="s">
        <v>57</v>
      </c>
      <c r="AG51" s="13"/>
      <c r="AH51" s="67"/>
      <c r="AI51" s="11"/>
      <c r="AK51" s="7" t="s">
        <v>55</v>
      </c>
      <c r="AL51" s="38" t="s">
        <v>57</v>
      </c>
      <c r="AM51" s="13"/>
      <c r="AN51" s="67"/>
      <c r="AO51" s="11"/>
      <c r="AQ51" s="7" t="s">
        <v>55</v>
      </c>
      <c r="AR51" s="38" t="s">
        <v>57</v>
      </c>
      <c r="AS51" s="13"/>
      <c r="AT51" s="67"/>
      <c r="AU51" s="11"/>
      <c r="AW51" s="7" t="s">
        <v>55</v>
      </c>
      <c r="AX51" s="38" t="s">
        <v>57</v>
      </c>
      <c r="AY51" s="13"/>
      <c r="AZ51" s="67"/>
      <c r="BA51" s="11"/>
      <c r="BC51" s="7" t="s">
        <v>55</v>
      </c>
      <c r="BD51" s="38" t="s">
        <v>57</v>
      </c>
      <c r="BE51" s="13"/>
      <c r="BF51" s="67"/>
      <c r="BG51" s="11"/>
      <c r="BI51" s="7" t="s">
        <v>55</v>
      </c>
      <c r="BJ51" s="38" t="s">
        <v>57</v>
      </c>
      <c r="BK51" s="13"/>
      <c r="BL51" s="67"/>
      <c r="BM51" s="11"/>
      <c r="BO51" s="7" t="s">
        <v>55</v>
      </c>
      <c r="BP51" s="38" t="s">
        <v>57</v>
      </c>
      <c r="BQ51" s="13"/>
      <c r="BR51" s="67"/>
      <c r="BS51" s="11"/>
      <c r="BU51" s="7" t="s">
        <v>55</v>
      </c>
      <c r="BV51" s="38" t="s">
        <v>57</v>
      </c>
      <c r="BW51" s="13"/>
      <c r="BX51" s="67"/>
      <c r="BY51" s="11"/>
    </row>
    <row r="52" spans="1:77" ht="12" customHeight="1" x14ac:dyDescent="0.25">
      <c r="A52" s="8" t="s">
        <v>56</v>
      </c>
      <c r="B52" s="37" t="s">
        <v>25</v>
      </c>
      <c r="C52" s="35" t="s">
        <v>3</v>
      </c>
      <c r="D52" s="58"/>
      <c r="E52" s="3"/>
      <c r="G52" s="8" t="s">
        <v>56</v>
      </c>
      <c r="H52" s="37" t="s">
        <v>25</v>
      </c>
      <c r="I52" s="35" t="s">
        <v>3</v>
      </c>
      <c r="J52" s="58"/>
      <c r="K52" s="3"/>
      <c r="M52" s="8" t="s">
        <v>56</v>
      </c>
      <c r="N52" s="37" t="s">
        <v>25</v>
      </c>
      <c r="O52" s="35" t="s">
        <v>3</v>
      </c>
      <c r="P52" s="58"/>
      <c r="Q52" s="3"/>
      <c r="S52" s="8" t="s">
        <v>56</v>
      </c>
      <c r="T52" s="37" t="s">
        <v>25</v>
      </c>
      <c r="U52" s="35" t="s">
        <v>3</v>
      </c>
      <c r="V52" s="58"/>
      <c r="W52" s="3"/>
      <c r="Y52" s="8" t="s">
        <v>56</v>
      </c>
      <c r="Z52" s="37" t="s">
        <v>25</v>
      </c>
      <c r="AA52" s="35" t="s">
        <v>98</v>
      </c>
      <c r="AB52" s="58"/>
      <c r="AC52" s="3"/>
      <c r="AE52" s="8" t="s">
        <v>56</v>
      </c>
      <c r="AF52" s="37" t="s">
        <v>25</v>
      </c>
      <c r="AG52" s="35" t="s">
        <v>3</v>
      </c>
      <c r="AH52" s="58"/>
      <c r="AI52" s="3"/>
      <c r="AK52" s="8" t="s">
        <v>56</v>
      </c>
      <c r="AL52" s="37" t="s">
        <v>25</v>
      </c>
      <c r="AM52" s="35" t="s">
        <v>3</v>
      </c>
      <c r="AN52" s="58"/>
      <c r="AO52" s="3"/>
      <c r="AQ52" s="8" t="s">
        <v>56</v>
      </c>
      <c r="AR52" s="37" t="s">
        <v>25</v>
      </c>
      <c r="AS52" s="35" t="s">
        <v>3</v>
      </c>
      <c r="AT52" s="58"/>
      <c r="AU52" s="3"/>
      <c r="AW52" s="8" t="s">
        <v>56</v>
      </c>
      <c r="AX52" s="37" t="s">
        <v>25</v>
      </c>
      <c r="AY52" s="35" t="s">
        <v>98</v>
      </c>
      <c r="AZ52" s="58"/>
      <c r="BA52" s="3"/>
      <c r="BC52" s="8" t="s">
        <v>56</v>
      </c>
      <c r="BD52" s="37" t="s">
        <v>25</v>
      </c>
      <c r="BE52" s="35"/>
      <c r="BF52" s="58" t="s">
        <v>3</v>
      </c>
      <c r="BG52" s="3" t="s">
        <v>222</v>
      </c>
      <c r="BI52" s="8" t="s">
        <v>56</v>
      </c>
      <c r="BJ52" s="37" t="s">
        <v>25</v>
      </c>
      <c r="BK52" s="35" t="s">
        <v>3</v>
      </c>
      <c r="BL52" s="58"/>
      <c r="BM52" s="3"/>
      <c r="BO52" s="8" t="s">
        <v>56</v>
      </c>
      <c r="BP52" s="37" t="s">
        <v>25</v>
      </c>
      <c r="BQ52" s="35" t="s">
        <v>3</v>
      </c>
      <c r="BR52" s="58"/>
      <c r="BS52" s="3"/>
      <c r="BU52" s="8" t="s">
        <v>56</v>
      </c>
      <c r="BV52" s="37" t="s">
        <v>25</v>
      </c>
      <c r="BW52" s="35" t="s">
        <v>98</v>
      </c>
      <c r="BX52" s="58"/>
      <c r="BY52" s="3"/>
    </row>
    <row r="53" spans="1:77" ht="12" customHeight="1" x14ac:dyDescent="0.25">
      <c r="A53" s="8" t="s">
        <v>58</v>
      </c>
      <c r="B53" s="37" t="s">
        <v>24</v>
      </c>
      <c r="C53" s="35" t="s">
        <v>98</v>
      </c>
      <c r="D53" s="58"/>
      <c r="E53" s="3"/>
      <c r="G53" s="8" t="s">
        <v>58</v>
      </c>
      <c r="H53" s="37" t="s">
        <v>24</v>
      </c>
      <c r="I53" s="35" t="s">
        <v>98</v>
      </c>
      <c r="J53" s="58"/>
      <c r="K53" s="3"/>
      <c r="M53" s="8" t="s">
        <v>58</v>
      </c>
      <c r="N53" s="37" t="s">
        <v>24</v>
      </c>
      <c r="O53" s="35" t="s">
        <v>98</v>
      </c>
      <c r="P53" s="58"/>
      <c r="Q53" s="3"/>
      <c r="S53" s="8" t="s">
        <v>58</v>
      </c>
      <c r="T53" s="37" t="s">
        <v>24</v>
      </c>
      <c r="U53" s="35" t="s">
        <v>98</v>
      </c>
      <c r="V53" s="58"/>
      <c r="W53" s="3"/>
      <c r="Y53" s="8" t="s">
        <v>58</v>
      </c>
      <c r="Z53" s="37" t="s">
        <v>24</v>
      </c>
      <c r="AA53" s="35" t="s">
        <v>98</v>
      </c>
      <c r="AB53" s="58"/>
      <c r="AC53" s="3"/>
      <c r="AE53" s="8" t="s">
        <v>58</v>
      </c>
      <c r="AF53" s="37" t="s">
        <v>24</v>
      </c>
      <c r="AG53" s="35" t="s">
        <v>98</v>
      </c>
      <c r="AH53" s="58"/>
      <c r="AI53" s="3"/>
      <c r="AK53" s="8" t="s">
        <v>58</v>
      </c>
      <c r="AL53" s="37" t="s">
        <v>24</v>
      </c>
      <c r="AM53" s="35" t="s">
        <v>98</v>
      </c>
      <c r="AN53" s="58"/>
      <c r="AO53" s="3"/>
      <c r="AQ53" s="8" t="s">
        <v>58</v>
      </c>
      <c r="AR53" s="37" t="s">
        <v>24</v>
      </c>
      <c r="AS53" s="35" t="s">
        <v>98</v>
      </c>
      <c r="AT53" s="58"/>
      <c r="AU53" s="3"/>
      <c r="AW53" s="8" t="s">
        <v>58</v>
      </c>
      <c r="AX53" s="37" t="s">
        <v>24</v>
      </c>
      <c r="AY53" s="35" t="s">
        <v>3</v>
      </c>
      <c r="AZ53" s="58"/>
      <c r="BA53" s="3"/>
      <c r="BC53" s="8" t="s">
        <v>58</v>
      </c>
      <c r="BD53" s="37" t="s">
        <v>24</v>
      </c>
      <c r="BE53" s="35" t="s">
        <v>98</v>
      </c>
      <c r="BF53" s="58"/>
      <c r="BG53" s="3"/>
      <c r="BI53" s="8" t="s">
        <v>58</v>
      </c>
      <c r="BJ53" s="37" t="s">
        <v>24</v>
      </c>
      <c r="BK53" s="35" t="s">
        <v>98</v>
      </c>
      <c r="BL53" s="58"/>
      <c r="BM53" s="3"/>
      <c r="BO53" s="8" t="s">
        <v>58</v>
      </c>
      <c r="BP53" s="37" t="s">
        <v>24</v>
      </c>
      <c r="BQ53" s="35" t="s">
        <v>98</v>
      </c>
      <c r="BR53" s="58"/>
      <c r="BS53" s="3"/>
      <c r="BU53" s="8" t="s">
        <v>58</v>
      </c>
      <c r="BV53" s="37" t="s">
        <v>24</v>
      </c>
      <c r="BW53" s="35" t="s">
        <v>98</v>
      </c>
      <c r="BX53" s="58"/>
      <c r="BY53" s="3"/>
    </row>
    <row r="54" spans="1:77" ht="12" customHeight="1" x14ac:dyDescent="0.25">
      <c r="A54" s="8" t="s">
        <v>59</v>
      </c>
      <c r="B54" s="37" t="s">
        <v>44</v>
      </c>
      <c r="C54" s="35" t="s">
        <v>98</v>
      </c>
      <c r="D54" s="58"/>
      <c r="E54" s="3"/>
      <c r="G54" s="8" t="s">
        <v>59</v>
      </c>
      <c r="H54" s="37" t="s">
        <v>44</v>
      </c>
      <c r="I54" s="35" t="s">
        <v>98</v>
      </c>
      <c r="J54" s="58"/>
      <c r="K54" s="3"/>
      <c r="M54" s="8" t="s">
        <v>59</v>
      </c>
      <c r="N54" s="37" t="s">
        <v>44</v>
      </c>
      <c r="O54" s="35" t="s">
        <v>98</v>
      </c>
      <c r="P54" s="58"/>
      <c r="Q54" s="3"/>
      <c r="S54" s="8" t="s">
        <v>59</v>
      </c>
      <c r="T54" s="37" t="s">
        <v>44</v>
      </c>
      <c r="U54" s="35" t="s">
        <v>98</v>
      </c>
      <c r="V54" s="58"/>
      <c r="W54" s="3"/>
      <c r="Y54" s="8" t="s">
        <v>59</v>
      </c>
      <c r="Z54" s="37" t="s">
        <v>44</v>
      </c>
      <c r="AA54" s="35" t="s">
        <v>3</v>
      </c>
      <c r="AB54" s="58"/>
      <c r="AC54" s="3"/>
      <c r="AE54" s="8" t="s">
        <v>59</v>
      </c>
      <c r="AF54" s="37" t="s">
        <v>44</v>
      </c>
      <c r="AG54" s="35" t="s">
        <v>98</v>
      </c>
      <c r="AH54" s="58"/>
      <c r="AI54" s="3"/>
      <c r="AK54" s="8" t="s">
        <v>59</v>
      </c>
      <c r="AL54" s="37" t="s">
        <v>44</v>
      </c>
      <c r="AM54" s="35" t="s">
        <v>98</v>
      </c>
      <c r="AN54" s="58"/>
      <c r="AO54" s="3"/>
      <c r="AQ54" s="8" t="s">
        <v>59</v>
      </c>
      <c r="AR54" s="37" t="s">
        <v>44</v>
      </c>
      <c r="AS54" s="35" t="s">
        <v>98</v>
      </c>
      <c r="AT54" s="58"/>
      <c r="AU54" s="3"/>
      <c r="AW54" s="8" t="s">
        <v>59</v>
      </c>
      <c r="AX54" s="37" t="s">
        <v>44</v>
      </c>
      <c r="AY54" s="35" t="s">
        <v>98</v>
      </c>
      <c r="AZ54" s="58"/>
      <c r="BA54" s="3"/>
      <c r="BC54" s="8" t="s">
        <v>59</v>
      </c>
      <c r="BD54" s="37" t="s">
        <v>44</v>
      </c>
      <c r="BE54" s="35" t="s">
        <v>98</v>
      </c>
      <c r="BF54" s="58"/>
      <c r="BG54" s="3"/>
      <c r="BI54" s="8" t="s">
        <v>59</v>
      </c>
      <c r="BJ54" s="37" t="s">
        <v>44</v>
      </c>
      <c r="BK54" s="35" t="s">
        <v>98</v>
      </c>
      <c r="BL54" s="58"/>
      <c r="BM54" s="3"/>
      <c r="BO54" s="8" t="s">
        <v>59</v>
      </c>
      <c r="BP54" s="37" t="s">
        <v>44</v>
      </c>
      <c r="BQ54" s="35" t="s">
        <v>98</v>
      </c>
      <c r="BR54" s="58"/>
      <c r="BS54" s="3"/>
      <c r="BU54" s="8" t="s">
        <v>59</v>
      </c>
      <c r="BV54" s="37" t="s">
        <v>44</v>
      </c>
      <c r="BW54" s="35" t="s">
        <v>3</v>
      </c>
      <c r="BX54" s="58"/>
      <c r="BY54" s="3"/>
    </row>
    <row r="55" spans="1:77" x14ac:dyDescent="0.25">
      <c r="A55" s="7" t="s">
        <v>60</v>
      </c>
      <c r="B55" s="21" t="s">
        <v>65</v>
      </c>
      <c r="C55" s="13"/>
      <c r="D55" s="67"/>
      <c r="E55" s="14"/>
      <c r="G55" s="7" t="s">
        <v>60</v>
      </c>
      <c r="H55" s="21" t="s">
        <v>65</v>
      </c>
      <c r="I55" s="13"/>
      <c r="J55" s="67"/>
      <c r="K55" s="14"/>
      <c r="M55" s="7" t="s">
        <v>60</v>
      </c>
      <c r="N55" s="21" t="s">
        <v>65</v>
      </c>
      <c r="O55" s="13"/>
      <c r="P55" s="67"/>
      <c r="Q55" s="14"/>
      <c r="S55" s="7" t="s">
        <v>60</v>
      </c>
      <c r="T55" s="21" t="s">
        <v>65</v>
      </c>
      <c r="U55" s="13"/>
      <c r="V55" s="67"/>
      <c r="W55" s="14"/>
      <c r="Y55" s="7" t="s">
        <v>60</v>
      </c>
      <c r="Z55" s="21" t="s">
        <v>65</v>
      </c>
      <c r="AA55" s="13"/>
      <c r="AB55" s="67"/>
      <c r="AC55" s="14"/>
      <c r="AE55" s="7" t="s">
        <v>60</v>
      </c>
      <c r="AF55" s="21" t="s">
        <v>65</v>
      </c>
      <c r="AG55" s="13"/>
      <c r="AH55" s="67"/>
      <c r="AI55" s="14"/>
      <c r="AK55" s="7" t="s">
        <v>60</v>
      </c>
      <c r="AL55" s="21" t="s">
        <v>65</v>
      </c>
      <c r="AM55" s="13"/>
      <c r="AN55" s="67"/>
      <c r="AO55" s="14"/>
      <c r="AQ55" s="7" t="s">
        <v>60</v>
      </c>
      <c r="AR55" s="21" t="s">
        <v>65</v>
      </c>
      <c r="AS55" s="13"/>
      <c r="AT55" s="67"/>
      <c r="AU55" s="14"/>
      <c r="AW55" s="7" t="s">
        <v>60</v>
      </c>
      <c r="AX55" s="21" t="s">
        <v>65</v>
      </c>
      <c r="AY55" s="13"/>
      <c r="AZ55" s="67"/>
      <c r="BA55" s="14"/>
      <c r="BC55" s="7" t="s">
        <v>60</v>
      </c>
      <c r="BD55" s="21" t="s">
        <v>65</v>
      </c>
      <c r="BE55" s="13"/>
      <c r="BF55" s="67"/>
      <c r="BG55" s="14"/>
      <c r="BI55" s="7" t="s">
        <v>60</v>
      </c>
      <c r="BJ55" s="21" t="s">
        <v>65</v>
      </c>
      <c r="BK55" s="13"/>
      <c r="BL55" s="67"/>
      <c r="BM55" s="14"/>
      <c r="BO55" s="7" t="s">
        <v>60</v>
      </c>
      <c r="BP55" s="21" t="s">
        <v>65</v>
      </c>
      <c r="BQ55" s="13"/>
      <c r="BR55" s="67"/>
      <c r="BS55" s="14"/>
      <c r="BU55" s="7" t="s">
        <v>60</v>
      </c>
      <c r="BV55" s="21" t="s">
        <v>65</v>
      </c>
      <c r="BW55" s="13"/>
      <c r="BX55" s="67"/>
      <c r="BY55" s="14"/>
    </row>
    <row r="56" spans="1:77" ht="12" customHeight="1" x14ac:dyDescent="0.25">
      <c r="A56" s="8" t="s">
        <v>117</v>
      </c>
      <c r="B56" s="39" t="s">
        <v>181</v>
      </c>
      <c r="C56" s="35" t="s">
        <v>3</v>
      </c>
      <c r="D56" s="58"/>
      <c r="E56" s="3" t="s">
        <v>237</v>
      </c>
      <c r="G56" s="8" t="s">
        <v>117</v>
      </c>
      <c r="H56" s="39" t="s">
        <v>181</v>
      </c>
      <c r="I56" s="35" t="s">
        <v>3</v>
      </c>
      <c r="J56" s="58"/>
      <c r="K56" s="3"/>
      <c r="M56" s="8" t="s">
        <v>117</v>
      </c>
      <c r="N56" s="39" t="s">
        <v>181</v>
      </c>
      <c r="O56" s="35" t="s">
        <v>3</v>
      </c>
      <c r="P56" s="58"/>
      <c r="Q56" s="3"/>
      <c r="S56" s="8" t="s">
        <v>117</v>
      </c>
      <c r="T56" s="39" t="s">
        <v>181</v>
      </c>
      <c r="U56" s="35" t="s">
        <v>3</v>
      </c>
      <c r="V56" s="58"/>
      <c r="W56" s="3"/>
      <c r="Y56" s="8" t="s">
        <v>117</v>
      </c>
      <c r="Z56" s="39" t="s">
        <v>181</v>
      </c>
      <c r="AA56" s="35"/>
      <c r="AB56" s="58" t="s">
        <v>3</v>
      </c>
      <c r="AC56" s="3" t="s">
        <v>211</v>
      </c>
      <c r="AE56" s="8" t="s">
        <v>117</v>
      </c>
      <c r="AF56" s="39" t="s">
        <v>181</v>
      </c>
      <c r="AG56" s="35" t="s">
        <v>3</v>
      </c>
      <c r="AH56" s="58"/>
      <c r="AI56" s="3"/>
      <c r="AK56" s="8" t="s">
        <v>117</v>
      </c>
      <c r="AL56" s="39" t="s">
        <v>181</v>
      </c>
      <c r="AM56" s="35" t="s">
        <v>3</v>
      </c>
      <c r="AN56" s="58"/>
      <c r="AO56" s="3"/>
      <c r="AQ56" s="8" t="s">
        <v>117</v>
      </c>
      <c r="AR56" s="39" t="s">
        <v>181</v>
      </c>
      <c r="AS56" s="35" t="s">
        <v>3</v>
      </c>
      <c r="AT56" s="58"/>
      <c r="AU56" s="3"/>
      <c r="AW56" s="8" t="s">
        <v>117</v>
      </c>
      <c r="AX56" s="39" t="s">
        <v>181</v>
      </c>
      <c r="AY56" s="35" t="s">
        <v>3</v>
      </c>
      <c r="AZ56" s="58"/>
      <c r="BA56" s="3"/>
      <c r="BC56" s="8" t="s">
        <v>117</v>
      </c>
      <c r="BD56" s="39" t="s">
        <v>181</v>
      </c>
      <c r="BE56" s="35"/>
      <c r="BF56" s="58" t="s">
        <v>3</v>
      </c>
      <c r="BG56" s="3" t="s">
        <v>223</v>
      </c>
      <c r="BI56" s="8" t="s">
        <v>117</v>
      </c>
      <c r="BJ56" s="39" t="s">
        <v>181</v>
      </c>
      <c r="BK56" s="35" t="s">
        <v>3</v>
      </c>
      <c r="BL56" s="58"/>
      <c r="BM56" s="3"/>
      <c r="BO56" s="8" t="s">
        <v>117</v>
      </c>
      <c r="BP56" s="39" t="s">
        <v>181</v>
      </c>
      <c r="BQ56" s="35" t="s">
        <v>3</v>
      </c>
      <c r="BR56" s="58"/>
      <c r="BS56" s="3"/>
      <c r="BU56" s="8" t="s">
        <v>117</v>
      </c>
      <c r="BV56" s="39" t="s">
        <v>181</v>
      </c>
      <c r="BW56" s="35" t="s">
        <v>3</v>
      </c>
      <c r="BX56" s="58"/>
      <c r="BY56" s="3"/>
    </row>
    <row r="57" spans="1:77" ht="24" x14ac:dyDescent="0.25">
      <c r="A57" s="8" t="s">
        <v>118</v>
      </c>
      <c r="B57" s="29" t="s">
        <v>182</v>
      </c>
      <c r="C57" s="35" t="s">
        <v>3</v>
      </c>
      <c r="D57" s="58"/>
      <c r="E57" s="3" t="s">
        <v>237</v>
      </c>
      <c r="G57" s="8" t="s">
        <v>118</v>
      </c>
      <c r="H57" s="29" t="s">
        <v>182</v>
      </c>
      <c r="I57" s="35" t="s">
        <v>3</v>
      </c>
      <c r="J57" s="58"/>
      <c r="K57" s="3"/>
      <c r="M57" s="8" t="s">
        <v>118</v>
      </c>
      <c r="N57" s="29" t="s">
        <v>182</v>
      </c>
      <c r="O57" s="35" t="s">
        <v>3</v>
      </c>
      <c r="P57" s="58"/>
      <c r="Q57" s="3"/>
      <c r="S57" s="8" t="s">
        <v>118</v>
      </c>
      <c r="T57" s="29" t="s">
        <v>182</v>
      </c>
      <c r="U57" s="35" t="s">
        <v>3</v>
      </c>
      <c r="V57" s="58"/>
      <c r="W57" s="3"/>
      <c r="Y57" s="8" t="s">
        <v>118</v>
      </c>
      <c r="Z57" s="29" t="s">
        <v>182</v>
      </c>
      <c r="AA57" s="35"/>
      <c r="AB57" s="58" t="s">
        <v>3</v>
      </c>
      <c r="AC57" s="3" t="s">
        <v>211</v>
      </c>
      <c r="AE57" s="8" t="s">
        <v>118</v>
      </c>
      <c r="AF57" s="29" t="s">
        <v>182</v>
      </c>
      <c r="AG57" s="35" t="s">
        <v>3</v>
      </c>
      <c r="AH57" s="58"/>
      <c r="AI57" s="3"/>
      <c r="AK57" s="8" t="s">
        <v>118</v>
      </c>
      <c r="AL57" s="29" t="s">
        <v>182</v>
      </c>
      <c r="AM57" s="35" t="s">
        <v>3</v>
      </c>
      <c r="AN57" s="58"/>
      <c r="AO57" s="3"/>
      <c r="AQ57" s="8" t="s">
        <v>118</v>
      </c>
      <c r="AR57" s="29" t="s">
        <v>182</v>
      </c>
      <c r="AS57" s="35" t="s">
        <v>3</v>
      </c>
      <c r="AT57" s="58"/>
      <c r="AU57" s="3"/>
      <c r="AW57" s="8" t="s">
        <v>118</v>
      </c>
      <c r="AX57" s="29" t="s">
        <v>182</v>
      </c>
      <c r="AY57" s="35" t="s">
        <v>3</v>
      </c>
      <c r="AZ57" s="58"/>
      <c r="BA57" s="3"/>
      <c r="BC57" s="8" t="s">
        <v>118</v>
      </c>
      <c r="BD57" s="29" t="s">
        <v>182</v>
      </c>
      <c r="BE57" s="35"/>
      <c r="BF57" s="58" t="s">
        <v>3</v>
      </c>
      <c r="BG57" s="3" t="s">
        <v>223</v>
      </c>
      <c r="BI57" s="8" t="s">
        <v>118</v>
      </c>
      <c r="BJ57" s="29" t="s">
        <v>182</v>
      </c>
      <c r="BK57" s="35" t="s">
        <v>3</v>
      </c>
      <c r="BL57" s="58"/>
      <c r="BM57" s="3"/>
      <c r="BO57" s="8" t="s">
        <v>118</v>
      </c>
      <c r="BP57" s="29" t="s">
        <v>182</v>
      </c>
      <c r="BQ57" s="35" t="s">
        <v>3</v>
      </c>
      <c r="BR57" s="58"/>
      <c r="BS57" s="3"/>
      <c r="BU57" s="8" t="s">
        <v>118</v>
      </c>
      <c r="BV57" s="29" t="s">
        <v>182</v>
      </c>
      <c r="BW57" s="35" t="s">
        <v>3</v>
      </c>
      <c r="BX57" s="58"/>
      <c r="BY57" s="3"/>
    </row>
    <row r="58" spans="1:77" ht="24" x14ac:dyDescent="0.25">
      <c r="A58" s="8" t="s">
        <v>119</v>
      </c>
      <c r="B58" s="29" t="s">
        <v>120</v>
      </c>
      <c r="C58" s="35" t="s">
        <v>3</v>
      </c>
      <c r="D58" s="58"/>
      <c r="E58" s="3" t="s">
        <v>237</v>
      </c>
      <c r="G58" s="8" t="s">
        <v>119</v>
      </c>
      <c r="H58" s="29" t="s">
        <v>120</v>
      </c>
      <c r="I58" s="35" t="s">
        <v>3</v>
      </c>
      <c r="J58" s="58"/>
      <c r="K58" s="3"/>
      <c r="M58" s="8" t="s">
        <v>119</v>
      </c>
      <c r="N58" s="29" t="s">
        <v>120</v>
      </c>
      <c r="O58" s="35" t="s">
        <v>3</v>
      </c>
      <c r="P58" s="58"/>
      <c r="Q58" s="3"/>
      <c r="S58" s="8" t="s">
        <v>119</v>
      </c>
      <c r="T58" s="29" t="s">
        <v>120</v>
      </c>
      <c r="U58" s="35" t="s">
        <v>3</v>
      </c>
      <c r="V58" s="58"/>
      <c r="W58" s="3"/>
      <c r="Y58" s="8" t="s">
        <v>119</v>
      </c>
      <c r="Z58" s="29" t="s">
        <v>120</v>
      </c>
      <c r="AA58" s="35"/>
      <c r="AB58" s="58" t="s">
        <v>3</v>
      </c>
      <c r="AC58" s="3" t="s">
        <v>211</v>
      </c>
      <c r="AE58" s="8" t="s">
        <v>119</v>
      </c>
      <c r="AF58" s="29" t="s">
        <v>120</v>
      </c>
      <c r="AG58" s="35" t="s">
        <v>3</v>
      </c>
      <c r="AH58" s="58"/>
      <c r="AI58" s="3"/>
      <c r="AK58" s="8" t="s">
        <v>119</v>
      </c>
      <c r="AL58" s="29" t="s">
        <v>120</v>
      </c>
      <c r="AM58" s="35" t="s">
        <v>3</v>
      </c>
      <c r="AN58" s="58"/>
      <c r="AO58" s="3"/>
      <c r="AQ58" s="8" t="s">
        <v>119</v>
      </c>
      <c r="AR58" s="29" t="s">
        <v>120</v>
      </c>
      <c r="AS58" s="35" t="s">
        <v>3</v>
      </c>
      <c r="AT58" s="58"/>
      <c r="AU58" s="3"/>
      <c r="AW58" s="8" t="s">
        <v>119</v>
      </c>
      <c r="AX58" s="29" t="s">
        <v>120</v>
      </c>
      <c r="AY58" s="35" t="s">
        <v>3</v>
      </c>
      <c r="AZ58" s="58"/>
      <c r="BA58" s="3"/>
      <c r="BC58" s="8" t="s">
        <v>119</v>
      </c>
      <c r="BD58" s="29" t="s">
        <v>120</v>
      </c>
      <c r="BE58" s="35"/>
      <c r="BF58" s="58" t="s">
        <v>3</v>
      </c>
      <c r="BG58" s="3" t="s">
        <v>223</v>
      </c>
      <c r="BI58" s="8" t="s">
        <v>119</v>
      </c>
      <c r="BJ58" s="29" t="s">
        <v>120</v>
      </c>
      <c r="BK58" s="35" t="s">
        <v>3</v>
      </c>
      <c r="BL58" s="58"/>
      <c r="BM58" s="3"/>
      <c r="BO58" s="8" t="s">
        <v>119</v>
      </c>
      <c r="BP58" s="29" t="s">
        <v>120</v>
      </c>
      <c r="BQ58" s="35" t="s">
        <v>3</v>
      </c>
      <c r="BR58" s="58"/>
      <c r="BS58" s="3"/>
      <c r="BU58" s="8" t="s">
        <v>119</v>
      </c>
      <c r="BV58" s="29" t="s">
        <v>120</v>
      </c>
      <c r="BW58" s="35" t="s">
        <v>3</v>
      </c>
      <c r="BX58" s="58"/>
      <c r="BY58" s="3"/>
    </row>
    <row r="59" spans="1:77" x14ac:dyDescent="0.25">
      <c r="A59" s="7" t="s">
        <v>64</v>
      </c>
      <c r="B59" s="21" t="s">
        <v>121</v>
      </c>
      <c r="C59" s="13"/>
      <c r="D59" s="67"/>
      <c r="E59" s="14"/>
      <c r="G59" s="7" t="s">
        <v>64</v>
      </c>
      <c r="H59" s="21" t="s">
        <v>121</v>
      </c>
      <c r="I59" s="13"/>
      <c r="J59" s="67"/>
      <c r="K59" s="14"/>
      <c r="M59" s="7" t="s">
        <v>64</v>
      </c>
      <c r="N59" s="21" t="s">
        <v>121</v>
      </c>
      <c r="O59" s="13"/>
      <c r="P59" s="67"/>
      <c r="Q59" s="14"/>
      <c r="S59" s="7" t="s">
        <v>64</v>
      </c>
      <c r="T59" s="21" t="s">
        <v>121</v>
      </c>
      <c r="U59" s="13"/>
      <c r="V59" s="67"/>
      <c r="W59" s="14"/>
      <c r="Y59" s="7" t="s">
        <v>64</v>
      </c>
      <c r="Z59" s="21" t="s">
        <v>121</v>
      </c>
      <c r="AA59" s="13"/>
      <c r="AB59" s="67"/>
      <c r="AC59" s="14"/>
      <c r="AE59" s="7" t="s">
        <v>64</v>
      </c>
      <c r="AF59" s="21" t="s">
        <v>121</v>
      </c>
      <c r="AG59" s="13"/>
      <c r="AH59" s="67"/>
      <c r="AI59" s="14"/>
      <c r="AK59" s="7" t="s">
        <v>64</v>
      </c>
      <c r="AL59" s="21" t="s">
        <v>121</v>
      </c>
      <c r="AM59" s="13"/>
      <c r="AN59" s="67"/>
      <c r="AO59" s="14"/>
      <c r="AQ59" s="7" t="s">
        <v>64</v>
      </c>
      <c r="AR59" s="21" t="s">
        <v>121</v>
      </c>
      <c r="AS59" s="13"/>
      <c r="AT59" s="67"/>
      <c r="AU59" s="14"/>
      <c r="AW59" s="7" t="s">
        <v>64</v>
      </c>
      <c r="AX59" s="21" t="s">
        <v>121</v>
      </c>
      <c r="AY59" s="13"/>
      <c r="AZ59" s="67"/>
      <c r="BA59" s="14"/>
      <c r="BC59" s="7" t="s">
        <v>64</v>
      </c>
      <c r="BD59" s="21" t="s">
        <v>121</v>
      </c>
      <c r="BE59" s="13"/>
      <c r="BF59" s="67"/>
      <c r="BG59" s="14"/>
      <c r="BI59" s="7" t="s">
        <v>64</v>
      </c>
      <c r="BJ59" s="21" t="s">
        <v>121</v>
      </c>
      <c r="BK59" s="13"/>
      <c r="BL59" s="67"/>
      <c r="BM59" s="14"/>
      <c r="BO59" s="7" t="s">
        <v>64</v>
      </c>
      <c r="BP59" s="21" t="s">
        <v>121</v>
      </c>
      <c r="BQ59" s="13"/>
      <c r="BR59" s="67"/>
      <c r="BS59" s="14"/>
      <c r="BU59" s="7" t="s">
        <v>64</v>
      </c>
      <c r="BV59" s="21" t="s">
        <v>121</v>
      </c>
      <c r="BW59" s="13"/>
      <c r="BX59" s="67"/>
      <c r="BY59" s="14"/>
    </row>
    <row r="60" spans="1:77" ht="85.5" customHeight="1" x14ac:dyDescent="0.25">
      <c r="A60" s="140" t="s">
        <v>108</v>
      </c>
      <c r="B60" s="28"/>
      <c r="C60" s="142" t="s">
        <v>3</v>
      </c>
      <c r="D60" s="144"/>
      <c r="E60" s="146" t="s">
        <v>237</v>
      </c>
      <c r="G60" s="140" t="s">
        <v>108</v>
      </c>
      <c r="H60" s="28"/>
      <c r="I60" s="142" t="s">
        <v>3</v>
      </c>
      <c r="J60" s="144"/>
      <c r="K60" s="146"/>
      <c r="M60" s="140" t="s">
        <v>108</v>
      </c>
      <c r="N60" s="28"/>
      <c r="O60" s="142" t="s">
        <v>3</v>
      </c>
      <c r="P60" s="144"/>
      <c r="Q60" s="146"/>
      <c r="S60" s="140" t="s">
        <v>108</v>
      </c>
      <c r="T60" s="28"/>
      <c r="U60" s="142" t="s">
        <v>3</v>
      </c>
      <c r="V60" s="144"/>
      <c r="W60" s="146"/>
      <c r="Y60" s="140" t="s">
        <v>108</v>
      </c>
      <c r="Z60" s="28"/>
      <c r="AA60" s="142"/>
      <c r="AB60" s="144" t="s">
        <v>3</v>
      </c>
      <c r="AC60" s="146" t="s">
        <v>211</v>
      </c>
      <c r="AE60" s="140" t="s">
        <v>108</v>
      </c>
      <c r="AF60" s="28"/>
      <c r="AG60" s="142" t="s">
        <v>3</v>
      </c>
      <c r="AH60" s="144"/>
      <c r="AI60" s="146"/>
      <c r="AK60" s="140" t="s">
        <v>108</v>
      </c>
      <c r="AL60" s="28"/>
      <c r="AM60" s="142" t="s">
        <v>3</v>
      </c>
      <c r="AN60" s="144"/>
      <c r="AO60" s="146"/>
      <c r="AQ60" s="140" t="s">
        <v>108</v>
      </c>
      <c r="AR60" s="28"/>
      <c r="AS60" s="142" t="s">
        <v>3</v>
      </c>
      <c r="AT60" s="144"/>
      <c r="AU60" s="146"/>
      <c r="AW60" s="140" t="s">
        <v>108</v>
      </c>
      <c r="AX60" s="28"/>
      <c r="AY60" s="142" t="s">
        <v>3</v>
      </c>
      <c r="AZ60" s="144"/>
      <c r="BA60" s="146"/>
      <c r="BC60" s="140" t="s">
        <v>108</v>
      </c>
      <c r="BD60" s="28"/>
      <c r="BE60" s="142"/>
      <c r="BF60" s="144" t="s">
        <v>3</v>
      </c>
      <c r="BG60" s="146" t="s">
        <v>223</v>
      </c>
      <c r="BI60" s="140" t="s">
        <v>108</v>
      </c>
      <c r="BJ60" s="28"/>
      <c r="BK60" s="142" t="s">
        <v>3</v>
      </c>
      <c r="BL60" s="144"/>
      <c r="BM60" s="146"/>
      <c r="BO60" s="140" t="s">
        <v>108</v>
      </c>
      <c r="BP60" s="28"/>
      <c r="BQ60" s="142" t="s">
        <v>3</v>
      </c>
      <c r="BR60" s="144"/>
      <c r="BS60" s="146"/>
      <c r="BU60" s="140" t="s">
        <v>108</v>
      </c>
      <c r="BV60" s="28"/>
      <c r="BW60" s="142" t="s">
        <v>3</v>
      </c>
      <c r="BX60" s="144"/>
      <c r="BY60" s="146"/>
    </row>
    <row r="61" spans="1:77" x14ac:dyDescent="0.25">
      <c r="A61" s="141"/>
      <c r="B61" s="83">
        <f>10%*C2</f>
        <v>10907617.9</v>
      </c>
      <c r="C61" s="143"/>
      <c r="D61" s="145"/>
      <c r="E61" s="147"/>
      <c r="G61" s="141"/>
      <c r="H61" s="83">
        <f>10%*I2</f>
        <v>10907617.9</v>
      </c>
      <c r="I61" s="143"/>
      <c r="J61" s="145"/>
      <c r="K61" s="147"/>
      <c r="M61" s="141"/>
      <c r="N61" s="83">
        <f>10%*O2</f>
        <v>10907617.9</v>
      </c>
      <c r="O61" s="143"/>
      <c r="P61" s="145"/>
      <c r="Q61" s="147"/>
      <c r="S61" s="141"/>
      <c r="T61" s="83">
        <f>10%*U2</f>
        <v>10907617.9</v>
      </c>
      <c r="U61" s="143"/>
      <c r="V61" s="145"/>
      <c r="W61" s="147"/>
      <c r="Y61" s="141"/>
      <c r="Z61" s="83">
        <f>10%*AA2</f>
        <v>10907617.9</v>
      </c>
      <c r="AA61" s="143"/>
      <c r="AB61" s="145"/>
      <c r="AC61" s="147"/>
      <c r="AE61" s="141"/>
      <c r="AF61" s="83">
        <f>10%*AG2</f>
        <v>10907617.9</v>
      </c>
      <c r="AG61" s="143"/>
      <c r="AH61" s="145"/>
      <c r="AI61" s="147"/>
      <c r="AK61" s="141"/>
      <c r="AL61" s="83">
        <f>10%*AM2</f>
        <v>10907617.9</v>
      </c>
      <c r="AM61" s="143"/>
      <c r="AN61" s="145"/>
      <c r="AO61" s="147"/>
      <c r="AQ61" s="141"/>
      <c r="AR61" s="83">
        <f>10%*AS2</f>
        <v>10907617.9</v>
      </c>
      <c r="AS61" s="143"/>
      <c r="AT61" s="145"/>
      <c r="AU61" s="147"/>
      <c r="AW61" s="141"/>
      <c r="AX61" s="83">
        <f>10%*AY2</f>
        <v>10907617.9</v>
      </c>
      <c r="AY61" s="143"/>
      <c r="AZ61" s="145"/>
      <c r="BA61" s="147"/>
      <c r="BC61" s="141"/>
      <c r="BD61" s="83">
        <f>10%*BE2</f>
        <v>10907617.9</v>
      </c>
      <c r="BE61" s="143"/>
      <c r="BF61" s="145"/>
      <c r="BG61" s="147"/>
      <c r="BI61" s="141"/>
      <c r="BJ61" s="83">
        <f>10%*BK2</f>
        <v>10907617.9</v>
      </c>
      <c r="BK61" s="143"/>
      <c r="BL61" s="145"/>
      <c r="BM61" s="147"/>
      <c r="BO61" s="141"/>
      <c r="BP61" s="83">
        <f>10%*BQ2</f>
        <v>10907617.9</v>
      </c>
      <c r="BQ61" s="143"/>
      <c r="BR61" s="145"/>
      <c r="BS61" s="147"/>
      <c r="BU61" s="141"/>
      <c r="BV61" s="83">
        <f>10%*BW2</f>
        <v>10907617.9</v>
      </c>
      <c r="BW61" s="143"/>
      <c r="BX61" s="145"/>
      <c r="BY61" s="147"/>
    </row>
    <row r="62" spans="1:77" ht="12" customHeight="1" x14ac:dyDescent="0.25">
      <c r="A62" s="7" t="s">
        <v>66</v>
      </c>
      <c r="B62" s="38" t="s">
        <v>68</v>
      </c>
      <c r="C62" s="13"/>
      <c r="D62" s="67"/>
      <c r="E62" s="11"/>
      <c r="G62" s="7" t="s">
        <v>66</v>
      </c>
      <c r="H62" s="38" t="s">
        <v>68</v>
      </c>
      <c r="I62" s="13"/>
      <c r="J62" s="67"/>
      <c r="K62" s="11"/>
      <c r="M62" s="7" t="s">
        <v>66</v>
      </c>
      <c r="N62" s="38" t="s">
        <v>68</v>
      </c>
      <c r="O62" s="13"/>
      <c r="P62" s="67"/>
      <c r="Q62" s="11"/>
      <c r="S62" s="7" t="s">
        <v>66</v>
      </c>
      <c r="T62" s="38" t="s">
        <v>68</v>
      </c>
      <c r="U62" s="13"/>
      <c r="V62" s="67"/>
      <c r="W62" s="11"/>
      <c r="Y62" s="7" t="s">
        <v>66</v>
      </c>
      <c r="Z62" s="38" t="s">
        <v>68</v>
      </c>
      <c r="AA62" s="13"/>
      <c r="AB62" s="67"/>
      <c r="AC62" s="11"/>
      <c r="AE62" s="7" t="s">
        <v>66</v>
      </c>
      <c r="AF62" s="38" t="s">
        <v>68</v>
      </c>
      <c r="AG62" s="13"/>
      <c r="AH62" s="67"/>
      <c r="AI62" s="11"/>
      <c r="AK62" s="7" t="s">
        <v>66</v>
      </c>
      <c r="AL62" s="38" t="s">
        <v>68</v>
      </c>
      <c r="AM62" s="13"/>
      <c r="AN62" s="67"/>
      <c r="AO62" s="11"/>
      <c r="AQ62" s="7" t="s">
        <v>66</v>
      </c>
      <c r="AR62" s="38" t="s">
        <v>68</v>
      </c>
      <c r="AS62" s="13"/>
      <c r="AT62" s="67"/>
      <c r="AU62" s="11"/>
      <c r="AW62" s="7" t="s">
        <v>66</v>
      </c>
      <c r="AX62" s="38" t="s">
        <v>68</v>
      </c>
      <c r="AY62" s="13"/>
      <c r="AZ62" s="67"/>
      <c r="BA62" s="11"/>
      <c r="BC62" s="7" t="s">
        <v>66</v>
      </c>
      <c r="BD62" s="38" t="s">
        <v>68</v>
      </c>
      <c r="BE62" s="13"/>
      <c r="BF62" s="67"/>
      <c r="BG62" s="11"/>
      <c r="BI62" s="7" t="s">
        <v>66</v>
      </c>
      <c r="BJ62" s="38" t="s">
        <v>68</v>
      </c>
      <c r="BK62" s="13"/>
      <c r="BL62" s="67"/>
      <c r="BM62" s="11"/>
      <c r="BO62" s="7" t="s">
        <v>66</v>
      </c>
      <c r="BP62" s="38" t="s">
        <v>68</v>
      </c>
      <c r="BQ62" s="13"/>
      <c r="BR62" s="67"/>
      <c r="BS62" s="11"/>
      <c r="BU62" s="7" t="s">
        <v>66</v>
      </c>
      <c r="BV62" s="38" t="s">
        <v>68</v>
      </c>
      <c r="BW62" s="13"/>
      <c r="BX62" s="67"/>
      <c r="BY62" s="11"/>
    </row>
    <row r="63" spans="1:77" x14ac:dyDescent="0.25">
      <c r="A63" s="8" t="s">
        <v>122</v>
      </c>
      <c r="B63" s="29" t="s">
        <v>124</v>
      </c>
      <c r="C63" s="35" t="s">
        <v>3</v>
      </c>
      <c r="D63" s="58"/>
      <c r="E63" s="3" t="s">
        <v>237</v>
      </c>
      <c r="G63" s="8" t="s">
        <v>122</v>
      </c>
      <c r="H63" s="29" t="s">
        <v>124</v>
      </c>
      <c r="I63" s="35" t="s">
        <v>3</v>
      </c>
      <c r="J63" s="58"/>
      <c r="K63" s="3"/>
      <c r="M63" s="8" t="s">
        <v>122</v>
      </c>
      <c r="N63" s="29" t="s">
        <v>124</v>
      </c>
      <c r="O63" s="35" t="s">
        <v>3</v>
      </c>
      <c r="P63" s="58"/>
      <c r="Q63" s="3"/>
      <c r="S63" s="8" t="s">
        <v>122</v>
      </c>
      <c r="T63" s="29" t="s">
        <v>124</v>
      </c>
      <c r="U63" s="35" t="s">
        <v>3</v>
      </c>
      <c r="V63" s="58"/>
      <c r="W63" s="3"/>
      <c r="Y63" s="8" t="s">
        <v>122</v>
      </c>
      <c r="Z63" s="29" t="s">
        <v>124</v>
      </c>
      <c r="AA63" s="35"/>
      <c r="AB63" s="58" t="s">
        <v>3</v>
      </c>
      <c r="AC63" s="3" t="s">
        <v>211</v>
      </c>
      <c r="AE63" s="8" t="s">
        <v>122</v>
      </c>
      <c r="AF63" s="29" t="s">
        <v>124</v>
      </c>
      <c r="AG63" s="35" t="s">
        <v>3</v>
      </c>
      <c r="AH63" s="58"/>
      <c r="AI63" s="3"/>
      <c r="AK63" s="8" t="s">
        <v>122</v>
      </c>
      <c r="AL63" s="29" t="s">
        <v>124</v>
      </c>
      <c r="AM63" s="35" t="s">
        <v>3</v>
      </c>
      <c r="AN63" s="58"/>
      <c r="AO63" s="3"/>
      <c r="AQ63" s="8" t="s">
        <v>122</v>
      </c>
      <c r="AR63" s="29" t="s">
        <v>124</v>
      </c>
      <c r="AS63" s="35" t="s">
        <v>3</v>
      </c>
      <c r="AT63" s="58"/>
      <c r="AU63" s="3"/>
      <c r="AW63" s="8" t="s">
        <v>122</v>
      </c>
      <c r="AX63" s="29" t="s">
        <v>124</v>
      </c>
      <c r="AY63" s="35" t="s">
        <v>3</v>
      </c>
      <c r="AZ63" s="58"/>
      <c r="BA63" s="3"/>
      <c r="BC63" s="8" t="s">
        <v>122</v>
      </c>
      <c r="BD63" s="29" t="s">
        <v>124</v>
      </c>
      <c r="BE63" s="35"/>
      <c r="BF63" s="58" t="s">
        <v>3</v>
      </c>
      <c r="BG63" s="3" t="s">
        <v>223</v>
      </c>
      <c r="BI63" s="8" t="s">
        <v>122</v>
      </c>
      <c r="BJ63" s="29" t="s">
        <v>124</v>
      </c>
      <c r="BK63" s="35" t="s">
        <v>3</v>
      </c>
      <c r="BL63" s="58"/>
      <c r="BM63" s="3"/>
      <c r="BO63" s="8" t="s">
        <v>122</v>
      </c>
      <c r="BP63" s="29" t="s">
        <v>124</v>
      </c>
      <c r="BQ63" s="35" t="s">
        <v>3</v>
      </c>
      <c r="BR63" s="58"/>
      <c r="BS63" s="3"/>
      <c r="BU63" s="8" t="s">
        <v>122</v>
      </c>
      <c r="BV63" s="29" t="s">
        <v>124</v>
      </c>
      <c r="BW63" s="35" t="s">
        <v>3</v>
      </c>
      <c r="BX63" s="58"/>
      <c r="BY63" s="3"/>
    </row>
    <row r="64" spans="1:77" ht="24" x14ac:dyDescent="0.25">
      <c r="A64" s="8" t="s">
        <v>123</v>
      </c>
      <c r="B64" s="29" t="s">
        <v>125</v>
      </c>
      <c r="C64" s="35" t="s">
        <v>3</v>
      </c>
      <c r="D64" s="58"/>
      <c r="E64" s="3" t="s">
        <v>237</v>
      </c>
      <c r="G64" s="8" t="s">
        <v>123</v>
      </c>
      <c r="H64" s="29" t="s">
        <v>125</v>
      </c>
      <c r="I64" s="35" t="s">
        <v>3</v>
      </c>
      <c r="J64" s="58"/>
      <c r="K64" s="3"/>
      <c r="M64" s="8" t="s">
        <v>123</v>
      </c>
      <c r="N64" s="29" t="s">
        <v>125</v>
      </c>
      <c r="O64" s="35" t="s">
        <v>3</v>
      </c>
      <c r="P64" s="58"/>
      <c r="Q64" s="3"/>
      <c r="S64" s="8" t="s">
        <v>123</v>
      </c>
      <c r="T64" s="29" t="s">
        <v>125</v>
      </c>
      <c r="U64" s="35" t="s">
        <v>3</v>
      </c>
      <c r="V64" s="58"/>
      <c r="W64" s="3"/>
      <c r="Y64" s="8" t="s">
        <v>123</v>
      </c>
      <c r="Z64" s="29" t="s">
        <v>125</v>
      </c>
      <c r="AA64" s="35"/>
      <c r="AB64" s="58" t="s">
        <v>3</v>
      </c>
      <c r="AC64" s="3" t="s">
        <v>211</v>
      </c>
      <c r="AE64" s="8" t="s">
        <v>123</v>
      </c>
      <c r="AF64" s="29" t="s">
        <v>125</v>
      </c>
      <c r="AG64" s="35" t="s">
        <v>3</v>
      </c>
      <c r="AH64" s="58"/>
      <c r="AI64" s="3"/>
      <c r="AK64" s="8" t="s">
        <v>123</v>
      </c>
      <c r="AL64" s="29" t="s">
        <v>125</v>
      </c>
      <c r="AM64" s="35" t="s">
        <v>3</v>
      </c>
      <c r="AN64" s="58"/>
      <c r="AO64" s="3"/>
      <c r="AQ64" s="8" t="s">
        <v>123</v>
      </c>
      <c r="AR64" s="29" t="s">
        <v>125</v>
      </c>
      <c r="AS64" s="35" t="s">
        <v>3</v>
      </c>
      <c r="AT64" s="58"/>
      <c r="AU64" s="3"/>
      <c r="AW64" s="8" t="s">
        <v>123</v>
      </c>
      <c r="AX64" s="29" t="s">
        <v>125</v>
      </c>
      <c r="AY64" s="35" t="s">
        <v>3</v>
      </c>
      <c r="AZ64" s="58"/>
      <c r="BA64" s="3"/>
      <c r="BC64" s="8" t="s">
        <v>123</v>
      </c>
      <c r="BD64" s="29" t="s">
        <v>125</v>
      </c>
      <c r="BE64" s="35"/>
      <c r="BF64" s="58" t="s">
        <v>3</v>
      </c>
      <c r="BG64" s="3" t="s">
        <v>223</v>
      </c>
      <c r="BI64" s="8" t="s">
        <v>123</v>
      </c>
      <c r="BJ64" s="29" t="s">
        <v>125</v>
      </c>
      <c r="BK64" s="35" t="s">
        <v>3</v>
      </c>
      <c r="BL64" s="58"/>
      <c r="BM64" s="3"/>
      <c r="BO64" s="8" t="s">
        <v>123</v>
      </c>
      <c r="BP64" s="29" t="s">
        <v>125</v>
      </c>
      <c r="BQ64" s="35" t="s">
        <v>3</v>
      </c>
      <c r="BR64" s="58"/>
      <c r="BS64" s="3"/>
      <c r="BU64" s="8" t="s">
        <v>123</v>
      </c>
      <c r="BV64" s="29" t="s">
        <v>125</v>
      </c>
      <c r="BW64" s="35" t="s">
        <v>3</v>
      </c>
      <c r="BX64" s="58"/>
      <c r="BY64" s="3"/>
    </row>
    <row r="65" spans="1:77" ht="27.75" customHeight="1" x14ac:dyDescent="0.25">
      <c r="A65" s="7" t="s">
        <v>122</v>
      </c>
      <c r="B65" s="38" t="s">
        <v>126</v>
      </c>
      <c r="C65" s="13"/>
      <c r="D65" s="67"/>
      <c r="E65" s="11"/>
      <c r="G65" s="7" t="s">
        <v>122</v>
      </c>
      <c r="H65" s="38" t="s">
        <v>126</v>
      </c>
      <c r="I65" s="13"/>
      <c r="J65" s="67"/>
      <c r="K65" s="11"/>
      <c r="M65" s="7" t="s">
        <v>122</v>
      </c>
      <c r="N65" s="38" t="s">
        <v>126</v>
      </c>
      <c r="O65" s="13"/>
      <c r="P65" s="67"/>
      <c r="Q65" s="11"/>
      <c r="S65" s="7" t="s">
        <v>122</v>
      </c>
      <c r="T65" s="38" t="s">
        <v>126</v>
      </c>
      <c r="U65" s="13"/>
      <c r="V65" s="67"/>
      <c r="W65" s="11"/>
      <c r="Y65" s="7" t="s">
        <v>122</v>
      </c>
      <c r="Z65" s="38" t="s">
        <v>126</v>
      </c>
      <c r="AA65" s="13"/>
      <c r="AB65" s="67"/>
      <c r="AC65" s="11"/>
      <c r="AE65" s="7" t="s">
        <v>122</v>
      </c>
      <c r="AF65" s="38" t="s">
        <v>126</v>
      </c>
      <c r="AG65" s="13"/>
      <c r="AH65" s="67"/>
      <c r="AI65" s="11"/>
      <c r="AK65" s="7" t="s">
        <v>122</v>
      </c>
      <c r="AL65" s="38" t="s">
        <v>126</v>
      </c>
      <c r="AM65" s="13"/>
      <c r="AN65" s="67"/>
      <c r="AO65" s="11"/>
      <c r="AQ65" s="7" t="s">
        <v>122</v>
      </c>
      <c r="AR65" s="38" t="s">
        <v>126</v>
      </c>
      <c r="AS65" s="13"/>
      <c r="AT65" s="67"/>
      <c r="AU65" s="11"/>
      <c r="AW65" s="7" t="s">
        <v>122</v>
      </c>
      <c r="AX65" s="38" t="s">
        <v>126</v>
      </c>
      <c r="AY65" s="13"/>
      <c r="AZ65" s="67"/>
      <c r="BA65" s="11"/>
      <c r="BC65" s="7" t="s">
        <v>122</v>
      </c>
      <c r="BD65" s="38" t="s">
        <v>126</v>
      </c>
      <c r="BE65" s="13"/>
      <c r="BF65" s="67"/>
      <c r="BG65" s="11"/>
      <c r="BI65" s="7" t="s">
        <v>122</v>
      </c>
      <c r="BJ65" s="38" t="s">
        <v>126</v>
      </c>
      <c r="BK65" s="13"/>
      <c r="BL65" s="67"/>
      <c r="BM65" s="11"/>
      <c r="BO65" s="7" t="s">
        <v>122</v>
      </c>
      <c r="BP65" s="38" t="s">
        <v>126</v>
      </c>
      <c r="BQ65" s="13"/>
      <c r="BR65" s="67"/>
      <c r="BS65" s="11"/>
      <c r="BU65" s="7" t="s">
        <v>122</v>
      </c>
      <c r="BV65" s="38" t="s">
        <v>126</v>
      </c>
      <c r="BW65" s="13"/>
      <c r="BX65" s="67"/>
      <c r="BY65" s="11"/>
    </row>
    <row r="66" spans="1:77" s="36" customFormat="1" ht="33" customHeight="1" x14ac:dyDescent="0.25">
      <c r="A66" s="45" t="s">
        <v>127</v>
      </c>
      <c r="B66" s="46" t="s">
        <v>128</v>
      </c>
      <c r="C66" s="47"/>
      <c r="D66" s="65"/>
      <c r="E66" s="48"/>
      <c r="G66" s="45" t="s">
        <v>127</v>
      </c>
      <c r="H66" s="46" t="s">
        <v>128</v>
      </c>
      <c r="I66" s="47"/>
      <c r="J66" s="65"/>
      <c r="K66" s="48"/>
      <c r="M66" s="45" t="s">
        <v>127</v>
      </c>
      <c r="N66" s="46" t="s">
        <v>128</v>
      </c>
      <c r="O66" s="47"/>
      <c r="P66" s="65"/>
      <c r="Q66" s="48"/>
      <c r="S66" s="45" t="s">
        <v>127</v>
      </c>
      <c r="T66" s="46" t="s">
        <v>128</v>
      </c>
      <c r="U66" s="47"/>
      <c r="V66" s="65"/>
      <c r="W66" s="48"/>
      <c r="Y66" s="45" t="s">
        <v>127</v>
      </c>
      <c r="Z66" s="46" t="s">
        <v>128</v>
      </c>
      <c r="AA66" s="47"/>
      <c r="AB66" s="65"/>
      <c r="AC66" s="48"/>
      <c r="AE66" s="45" t="s">
        <v>127</v>
      </c>
      <c r="AF66" s="46" t="s">
        <v>128</v>
      </c>
      <c r="AG66" s="47"/>
      <c r="AH66" s="65"/>
      <c r="AI66" s="48"/>
      <c r="AK66" s="45" t="s">
        <v>127</v>
      </c>
      <c r="AL66" s="46" t="s">
        <v>128</v>
      </c>
      <c r="AM66" s="47"/>
      <c r="AN66" s="65"/>
      <c r="AO66" s="48"/>
      <c r="AQ66" s="45" t="s">
        <v>127</v>
      </c>
      <c r="AR66" s="46" t="s">
        <v>128</v>
      </c>
      <c r="AS66" s="47"/>
      <c r="AT66" s="65"/>
      <c r="AU66" s="48"/>
      <c r="AW66" s="45" t="s">
        <v>127</v>
      </c>
      <c r="AX66" s="46" t="s">
        <v>128</v>
      </c>
      <c r="AY66" s="47"/>
      <c r="AZ66" s="65"/>
      <c r="BA66" s="48"/>
      <c r="BC66" s="45" t="s">
        <v>127</v>
      </c>
      <c r="BD66" s="46" t="s">
        <v>128</v>
      </c>
      <c r="BE66" s="47"/>
      <c r="BF66" s="65"/>
      <c r="BG66" s="48"/>
      <c r="BI66" s="45" t="s">
        <v>127</v>
      </c>
      <c r="BJ66" s="46" t="s">
        <v>128</v>
      </c>
      <c r="BK66" s="47"/>
      <c r="BL66" s="65"/>
      <c r="BM66" s="48"/>
      <c r="BO66" s="45" t="s">
        <v>127</v>
      </c>
      <c r="BP66" s="46" t="s">
        <v>128</v>
      </c>
      <c r="BQ66" s="47"/>
      <c r="BR66" s="65"/>
      <c r="BS66" s="48"/>
      <c r="BU66" s="45" t="s">
        <v>127</v>
      </c>
      <c r="BV66" s="46" t="s">
        <v>128</v>
      </c>
      <c r="BW66" s="47"/>
      <c r="BX66" s="65"/>
      <c r="BY66" s="48"/>
    </row>
    <row r="67" spans="1:77" ht="24" x14ac:dyDescent="0.25">
      <c r="A67" s="8" t="s">
        <v>135</v>
      </c>
      <c r="B67" s="29" t="s">
        <v>129</v>
      </c>
      <c r="C67" s="35" t="s">
        <v>3</v>
      </c>
      <c r="D67" s="58"/>
      <c r="E67" s="3" t="s">
        <v>237</v>
      </c>
      <c r="G67" s="8" t="s">
        <v>135</v>
      </c>
      <c r="H67" s="29" t="s">
        <v>129</v>
      </c>
      <c r="I67" s="35" t="s">
        <v>3</v>
      </c>
      <c r="J67" s="58"/>
      <c r="K67" s="3"/>
      <c r="M67" s="8" t="s">
        <v>135</v>
      </c>
      <c r="N67" s="29" t="s">
        <v>129</v>
      </c>
      <c r="O67" s="35" t="s">
        <v>3</v>
      </c>
      <c r="P67" s="58"/>
      <c r="Q67" s="9" t="s">
        <v>237</v>
      </c>
      <c r="S67" s="8" t="s">
        <v>135</v>
      </c>
      <c r="T67" s="29" t="s">
        <v>129</v>
      </c>
      <c r="U67" s="35" t="s">
        <v>3</v>
      </c>
      <c r="V67" s="58"/>
      <c r="W67" s="9"/>
      <c r="Y67" s="8" t="s">
        <v>135</v>
      </c>
      <c r="Z67" s="29" t="s">
        <v>129</v>
      </c>
      <c r="AA67" s="35"/>
      <c r="AB67" s="58" t="s">
        <v>3</v>
      </c>
      <c r="AC67" s="3" t="s">
        <v>211</v>
      </c>
      <c r="AE67" s="8" t="s">
        <v>135</v>
      </c>
      <c r="AF67" s="29" t="s">
        <v>129</v>
      </c>
      <c r="AG67" s="35" t="s">
        <v>3</v>
      </c>
      <c r="AH67" s="58"/>
      <c r="AI67" s="9"/>
      <c r="AK67" s="8" t="s">
        <v>135</v>
      </c>
      <c r="AL67" s="29" t="s">
        <v>129</v>
      </c>
      <c r="AM67" s="35" t="s">
        <v>3</v>
      </c>
      <c r="AN67" s="58"/>
      <c r="AO67" s="9"/>
      <c r="AQ67" s="8" t="s">
        <v>135</v>
      </c>
      <c r="AR67" s="29" t="s">
        <v>129</v>
      </c>
      <c r="AS67" s="35" t="s">
        <v>3</v>
      </c>
      <c r="AT67" s="58"/>
      <c r="AU67" s="9"/>
      <c r="AW67" s="8" t="s">
        <v>135</v>
      </c>
      <c r="AX67" s="29" t="s">
        <v>129</v>
      </c>
      <c r="AY67" s="35" t="s">
        <v>3</v>
      </c>
      <c r="AZ67" s="58"/>
      <c r="BA67" s="9"/>
      <c r="BC67" s="8" t="s">
        <v>135</v>
      </c>
      <c r="BD67" s="29" t="s">
        <v>129</v>
      </c>
      <c r="BE67" s="35"/>
      <c r="BF67" s="58" t="s">
        <v>3</v>
      </c>
      <c r="BG67" s="3" t="s">
        <v>223</v>
      </c>
      <c r="BI67" s="8" t="s">
        <v>135</v>
      </c>
      <c r="BJ67" s="29" t="s">
        <v>129</v>
      </c>
      <c r="BK67" s="35" t="s">
        <v>3</v>
      </c>
      <c r="BL67" s="58"/>
      <c r="BM67" s="3"/>
      <c r="BO67" s="8" t="s">
        <v>135</v>
      </c>
      <c r="BP67" s="29" t="s">
        <v>129</v>
      </c>
      <c r="BQ67" s="35" t="s">
        <v>3</v>
      </c>
      <c r="BR67" s="58"/>
      <c r="BS67" s="3"/>
      <c r="BU67" s="8" t="s">
        <v>135</v>
      </c>
      <c r="BV67" s="29" t="s">
        <v>129</v>
      </c>
      <c r="BW67" s="35" t="s">
        <v>3</v>
      </c>
      <c r="BX67" s="58"/>
      <c r="BY67" s="3"/>
    </row>
    <row r="68" spans="1:77" s="36" customFormat="1" ht="24" x14ac:dyDescent="0.25">
      <c r="A68" s="45" t="s">
        <v>130</v>
      </c>
      <c r="B68" s="46" t="s">
        <v>131</v>
      </c>
      <c r="C68" s="47"/>
      <c r="D68" s="65"/>
      <c r="E68" s="48"/>
      <c r="G68" s="45" t="s">
        <v>130</v>
      </c>
      <c r="H68" s="46" t="s">
        <v>131</v>
      </c>
      <c r="I68" s="47"/>
      <c r="J68" s="65"/>
      <c r="K68" s="48"/>
      <c r="M68" s="45" t="s">
        <v>130</v>
      </c>
      <c r="N68" s="46" t="s">
        <v>131</v>
      </c>
      <c r="O68" s="47"/>
      <c r="P68" s="65"/>
      <c r="Q68" s="48"/>
      <c r="S68" s="45" t="s">
        <v>130</v>
      </c>
      <c r="T68" s="46" t="s">
        <v>131</v>
      </c>
      <c r="U68" s="47"/>
      <c r="V68" s="65"/>
      <c r="W68" s="48"/>
      <c r="Y68" s="45" t="s">
        <v>130</v>
      </c>
      <c r="Z68" s="46" t="s">
        <v>131</v>
      </c>
      <c r="AA68" s="47"/>
      <c r="AB68" s="65"/>
      <c r="AC68" s="48"/>
      <c r="AE68" s="45" t="s">
        <v>130</v>
      </c>
      <c r="AF68" s="46" t="s">
        <v>131</v>
      </c>
      <c r="AG68" s="47"/>
      <c r="AH68" s="65"/>
      <c r="AI68" s="48"/>
      <c r="AK68" s="45" t="s">
        <v>130</v>
      </c>
      <c r="AL68" s="46" t="s">
        <v>131</v>
      </c>
      <c r="AM68" s="47"/>
      <c r="AN68" s="65"/>
      <c r="AO68" s="48"/>
      <c r="AQ68" s="45" t="s">
        <v>130</v>
      </c>
      <c r="AR68" s="46" t="s">
        <v>131</v>
      </c>
      <c r="AS68" s="47"/>
      <c r="AT68" s="65"/>
      <c r="AU68" s="48"/>
      <c r="AW68" s="45" t="s">
        <v>130</v>
      </c>
      <c r="AX68" s="46" t="s">
        <v>131</v>
      </c>
      <c r="AY68" s="47"/>
      <c r="AZ68" s="65"/>
      <c r="BA68" s="48"/>
      <c r="BC68" s="45" t="s">
        <v>130</v>
      </c>
      <c r="BD68" s="46" t="s">
        <v>131</v>
      </c>
      <c r="BE68" s="47"/>
      <c r="BF68" s="65"/>
      <c r="BG68" s="48"/>
      <c r="BI68" s="45" t="s">
        <v>130</v>
      </c>
      <c r="BJ68" s="46" t="s">
        <v>131</v>
      </c>
      <c r="BK68" s="47"/>
      <c r="BL68" s="65"/>
      <c r="BM68" s="48"/>
      <c r="BO68" s="45" t="s">
        <v>130</v>
      </c>
      <c r="BP68" s="46" t="s">
        <v>131</v>
      </c>
      <c r="BQ68" s="47"/>
      <c r="BR68" s="65"/>
      <c r="BS68" s="48"/>
      <c r="BU68" s="45" t="s">
        <v>130</v>
      </c>
      <c r="BV68" s="46" t="s">
        <v>246</v>
      </c>
      <c r="BW68" s="47"/>
      <c r="BX68" s="65"/>
      <c r="BY68" s="48"/>
    </row>
    <row r="69" spans="1:77" x14ac:dyDescent="0.25">
      <c r="A69" s="8" t="s">
        <v>135</v>
      </c>
      <c r="B69" s="29" t="s">
        <v>132</v>
      </c>
      <c r="C69" s="35" t="s">
        <v>98</v>
      </c>
      <c r="D69" s="58"/>
      <c r="E69" s="3"/>
      <c r="G69" s="8" t="s">
        <v>135</v>
      </c>
      <c r="H69" s="29" t="s">
        <v>132</v>
      </c>
      <c r="I69" s="35" t="s">
        <v>98</v>
      </c>
      <c r="J69" s="58"/>
      <c r="K69" s="3"/>
      <c r="M69" s="8" t="s">
        <v>135</v>
      </c>
      <c r="N69" s="29" t="s">
        <v>132</v>
      </c>
      <c r="O69" s="35" t="s">
        <v>98</v>
      </c>
      <c r="P69" s="58"/>
      <c r="Q69" s="3"/>
      <c r="S69" s="8" t="s">
        <v>135</v>
      </c>
      <c r="T69" s="29" t="s">
        <v>132</v>
      </c>
      <c r="U69" s="35" t="s">
        <v>98</v>
      </c>
      <c r="V69" s="58"/>
      <c r="W69" s="3"/>
      <c r="Y69" s="8" t="s">
        <v>135</v>
      </c>
      <c r="Z69" s="29" t="s">
        <v>132</v>
      </c>
      <c r="AA69" s="35" t="s">
        <v>98</v>
      </c>
      <c r="AB69" s="58"/>
      <c r="AC69" s="3"/>
      <c r="AE69" s="8" t="s">
        <v>135</v>
      </c>
      <c r="AF69" s="29" t="s">
        <v>132</v>
      </c>
      <c r="AG69" s="35" t="s">
        <v>98</v>
      </c>
      <c r="AH69" s="58"/>
      <c r="AI69" s="3"/>
      <c r="AK69" s="8" t="s">
        <v>135</v>
      </c>
      <c r="AL69" s="29" t="s">
        <v>132</v>
      </c>
      <c r="AM69" s="35" t="s">
        <v>98</v>
      </c>
      <c r="AN69" s="58"/>
      <c r="AO69" s="3"/>
      <c r="AQ69" s="8" t="s">
        <v>135</v>
      </c>
      <c r="AR69" s="29" t="s">
        <v>132</v>
      </c>
      <c r="AS69" s="35" t="s">
        <v>98</v>
      </c>
      <c r="AT69" s="58"/>
      <c r="AU69" s="3"/>
      <c r="AW69" s="8" t="s">
        <v>135</v>
      </c>
      <c r="AX69" s="29" t="s">
        <v>132</v>
      </c>
      <c r="AY69" s="35" t="s">
        <v>98</v>
      </c>
      <c r="AZ69" s="58"/>
      <c r="BA69" s="3"/>
      <c r="BC69" s="8" t="s">
        <v>135</v>
      </c>
      <c r="BD69" s="29" t="s">
        <v>132</v>
      </c>
      <c r="BE69" s="35" t="s">
        <v>98</v>
      </c>
      <c r="BF69" s="58"/>
      <c r="BG69" s="3"/>
      <c r="BI69" s="8" t="s">
        <v>135</v>
      </c>
      <c r="BJ69" s="29" t="s">
        <v>132</v>
      </c>
      <c r="BK69" s="35" t="s">
        <v>98</v>
      </c>
      <c r="BL69" s="58"/>
      <c r="BM69" s="3"/>
      <c r="BO69" s="8" t="s">
        <v>135</v>
      </c>
      <c r="BP69" s="29" t="s">
        <v>132</v>
      </c>
      <c r="BQ69" s="35" t="s">
        <v>98</v>
      </c>
      <c r="BR69" s="58"/>
      <c r="BS69" s="3"/>
      <c r="BU69" s="8" t="s">
        <v>135</v>
      </c>
      <c r="BV69" s="29" t="s">
        <v>132</v>
      </c>
      <c r="BW69" s="35" t="s">
        <v>98</v>
      </c>
      <c r="BX69" s="58"/>
      <c r="BY69" s="3"/>
    </row>
    <row r="70" spans="1:77" x14ac:dyDescent="0.25">
      <c r="A70" s="8" t="s">
        <v>136</v>
      </c>
      <c r="B70" s="29" t="s">
        <v>133</v>
      </c>
      <c r="C70" s="35" t="s">
        <v>98</v>
      </c>
      <c r="D70" s="58"/>
      <c r="E70" s="3"/>
      <c r="G70" s="8" t="s">
        <v>136</v>
      </c>
      <c r="H70" s="29" t="s">
        <v>133</v>
      </c>
      <c r="I70" s="35" t="s">
        <v>98</v>
      </c>
      <c r="J70" s="58"/>
      <c r="K70" s="3"/>
      <c r="M70" s="8" t="s">
        <v>136</v>
      </c>
      <c r="N70" s="29" t="s">
        <v>133</v>
      </c>
      <c r="O70" s="35" t="s">
        <v>98</v>
      </c>
      <c r="P70" s="58"/>
      <c r="Q70" s="3"/>
      <c r="S70" s="8" t="s">
        <v>136</v>
      </c>
      <c r="T70" s="29" t="s">
        <v>133</v>
      </c>
      <c r="U70" s="35" t="s">
        <v>98</v>
      </c>
      <c r="V70" s="58"/>
      <c r="W70" s="3"/>
      <c r="Y70" s="8" t="s">
        <v>136</v>
      </c>
      <c r="Z70" s="29" t="s">
        <v>133</v>
      </c>
      <c r="AA70" s="35" t="s">
        <v>98</v>
      </c>
      <c r="AB70" s="58"/>
      <c r="AC70" s="3"/>
      <c r="AE70" s="8" t="s">
        <v>136</v>
      </c>
      <c r="AF70" s="29" t="s">
        <v>133</v>
      </c>
      <c r="AG70" s="35" t="s">
        <v>98</v>
      </c>
      <c r="AH70" s="58"/>
      <c r="AI70" s="3"/>
      <c r="AK70" s="8" t="s">
        <v>136</v>
      </c>
      <c r="AL70" s="29" t="s">
        <v>133</v>
      </c>
      <c r="AM70" s="35" t="s">
        <v>98</v>
      </c>
      <c r="AN70" s="58"/>
      <c r="AO70" s="3"/>
      <c r="AQ70" s="8" t="s">
        <v>136</v>
      </c>
      <c r="AR70" s="29" t="s">
        <v>133</v>
      </c>
      <c r="AS70" s="35" t="s">
        <v>98</v>
      </c>
      <c r="AT70" s="58"/>
      <c r="AU70" s="3"/>
      <c r="AW70" s="8" t="s">
        <v>136</v>
      </c>
      <c r="AX70" s="29" t="s">
        <v>133</v>
      </c>
      <c r="AY70" s="35" t="s">
        <v>98</v>
      </c>
      <c r="AZ70" s="58"/>
      <c r="BA70" s="3"/>
      <c r="BC70" s="8" t="s">
        <v>136</v>
      </c>
      <c r="BD70" s="29" t="s">
        <v>133</v>
      </c>
      <c r="BE70" s="35" t="s">
        <v>98</v>
      </c>
      <c r="BF70" s="58"/>
      <c r="BG70" s="3"/>
      <c r="BI70" s="8" t="s">
        <v>136</v>
      </c>
      <c r="BJ70" s="29" t="s">
        <v>133</v>
      </c>
      <c r="BK70" s="35" t="s">
        <v>98</v>
      </c>
      <c r="BL70" s="58"/>
      <c r="BM70" s="3"/>
      <c r="BO70" s="8" t="s">
        <v>136</v>
      </c>
      <c r="BP70" s="29" t="s">
        <v>133</v>
      </c>
      <c r="BQ70" s="35" t="s">
        <v>98</v>
      </c>
      <c r="BR70" s="58"/>
      <c r="BS70" s="3"/>
      <c r="BU70" s="8" t="s">
        <v>136</v>
      </c>
      <c r="BV70" s="29" t="s">
        <v>133</v>
      </c>
      <c r="BW70" s="35" t="s">
        <v>98</v>
      </c>
      <c r="BX70" s="58"/>
      <c r="BY70" s="3"/>
    </row>
    <row r="71" spans="1:77" x14ac:dyDescent="0.25">
      <c r="A71" s="8" t="s">
        <v>137</v>
      </c>
      <c r="B71" s="29" t="s">
        <v>134</v>
      </c>
      <c r="C71" s="35" t="s">
        <v>98</v>
      </c>
      <c r="D71" s="58"/>
      <c r="E71" s="3"/>
      <c r="G71" s="8" t="s">
        <v>137</v>
      </c>
      <c r="H71" s="29" t="s">
        <v>134</v>
      </c>
      <c r="I71" s="35" t="s">
        <v>98</v>
      </c>
      <c r="J71" s="58"/>
      <c r="K71" s="3"/>
      <c r="M71" s="8" t="s">
        <v>137</v>
      </c>
      <c r="N71" s="29" t="s">
        <v>134</v>
      </c>
      <c r="O71" s="35" t="s">
        <v>98</v>
      </c>
      <c r="P71" s="58"/>
      <c r="Q71" s="3"/>
      <c r="S71" s="8" t="s">
        <v>137</v>
      </c>
      <c r="T71" s="29" t="s">
        <v>134</v>
      </c>
      <c r="U71" s="35" t="s">
        <v>98</v>
      </c>
      <c r="V71" s="58"/>
      <c r="W71" s="3"/>
      <c r="Y71" s="8" t="s">
        <v>137</v>
      </c>
      <c r="Z71" s="29" t="s">
        <v>134</v>
      </c>
      <c r="AA71" s="35" t="s">
        <v>98</v>
      </c>
      <c r="AB71" s="58"/>
      <c r="AC71" s="3"/>
      <c r="AE71" s="8" t="s">
        <v>137</v>
      </c>
      <c r="AF71" s="29" t="s">
        <v>134</v>
      </c>
      <c r="AG71" s="35" t="s">
        <v>98</v>
      </c>
      <c r="AH71" s="58"/>
      <c r="AI71" s="3"/>
      <c r="AK71" s="8" t="s">
        <v>137</v>
      </c>
      <c r="AL71" s="29" t="s">
        <v>134</v>
      </c>
      <c r="AM71" s="35" t="s">
        <v>98</v>
      </c>
      <c r="AN71" s="58"/>
      <c r="AO71" s="3"/>
      <c r="AQ71" s="8" t="s">
        <v>137</v>
      </c>
      <c r="AR71" s="29" t="s">
        <v>134</v>
      </c>
      <c r="AS71" s="35" t="s">
        <v>98</v>
      </c>
      <c r="AT71" s="58"/>
      <c r="AU71" s="3"/>
      <c r="AW71" s="8" t="s">
        <v>137</v>
      </c>
      <c r="AX71" s="29" t="s">
        <v>134</v>
      </c>
      <c r="AY71" s="35" t="s">
        <v>98</v>
      </c>
      <c r="AZ71" s="58"/>
      <c r="BA71" s="3"/>
      <c r="BC71" s="8" t="s">
        <v>137</v>
      </c>
      <c r="BD71" s="29" t="s">
        <v>134</v>
      </c>
      <c r="BE71" s="35" t="s">
        <v>98</v>
      </c>
      <c r="BF71" s="58"/>
      <c r="BG71" s="3"/>
      <c r="BI71" s="8" t="s">
        <v>137</v>
      </c>
      <c r="BJ71" s="29" t="s">
        <v>134</v>
      </c>
      <c r="BK71" s="35" t="s">
        <v>98</v>
      </c>
      <c r="BL71" s="58"/>
      <c r="BM71" s="3"/>
      <c r="BO71" s="8" t="s">
        <v>137</v>
      </c>
      <c r="BP71" s="29" t="s">
        <v>134</v>
      </c>
      <c r="BQ71" s="35" t="s">
        <v>98</v>
      </c>
      <c r="BR71" s="58"/>
      <c r="BS71" s="3"/>
      <c r="BU71" s="8" t="s">
        <v>137</v>
      </c>
      <c r="BV71" s="29" t="s">
        <v>134</v>
      </c>
      <c r="BW71" s="35" t="s">
        <v>98</v>
      </c>
      <c r="BX71" s="58"/>
      <c r="BY71" s="3"/>
    </row>
    <row r="72" spans="1:77" ht="12" customHeight="1" x14ac:dyDescent="0.25">
      <c r="A72" s="7" t="s">
        <v>67</v>
      </c>
      <c r="B72" s="38" t="s">
        <v>149</v>
      </c>
      <c r="C72" s="13"/>
      <c r="D72" s="67"/>
      <c r="E72" s="11"/>
      <c r="G72" s="7" t="s">
        <v>67</v>
      </c>
      <c r="H72" s="38" t="s">
        <v>149</v>
      </c>
      <c r="I72" s="13"/>
      <c r="J72" s="67"/>
      <c r="K72" s="11"/>
      <c r="M72" s="7" t="s">
        <v>67</v>
      </c>
      <c r="N72" s="38" t="s">
        <v>149</v>
      </c>
      <c r="O72" s="13"/>
      <c r="P72" s="67"/>
      <c r="Q72" s="11"/>
      <c r="S72" s="7" t="s">
        <v>67</v>
      </c>
      <c r="T72" s="38" t="s">
        <v>149</v>
      </c>
      <c r="U72" s="13"/>
      <c r="V72" s="67"/>
      <c r="W72" s="11"/>
      <c r="Y72" s="7" t="s">
        <v>67</v>
      </c>
      <c r="Z72" s="38" t="s">
        <v>149</v>
      </c>
      <c r="AA72" s="13"/>
      <c r="AB72" s="67"/>
      <c r="AC72" s="11"/>
      <c r="AE72" s="7" t="s">
        <v>67</v>
      </c>
      <c r="AF72" s="38" t="s">
        <v>149</v>
      </c>
      <c r="AG72" s="13"/>
      <c r="AH72" s="67"/>
      <c r="AI72" s="11"/>
      <c r="AK72" s="7" t="s">
        <v>67</v>
      </c>
      <c r="AL72" s="38" t="s">
        <v>149</v>
      </c>
      <c r="AM72" s="13"/>
      <c r="AN72" s="67"/>
      <c r="AO72" s="11"/>
      <c r="AQ72" s="7" t="s">
        <v>67</v>
      </c>
      <c r="AR72" s="38" t="s">
        <v>149</v>
      </c>
      <c r="AS72" s="13"/>
      <c r="AT72" s="67"/>
      <c r="AU72" s="11"/>
      <c r="AW72" s="7" t="s">
        <v>67</v>
      </c>
      <c r="AX72" s="38" t="s">
        <v>149</v>
      </c>
      <c r="AY72" s="13"/>
      <c r="AZ72" s="67"/>
      <c r="BA72" s="11"/>
      <c r="BC72" s="7" t="s">
        <v>67</v>
      </c>
      <c r="BD72" s="38" t="s">
        <v>149</v>
      </c>
      <c r="BE72" s="13"/>
      <c r="BF72" s="67"/>
      <c r="BG72" s="11"/>
      <c r="BI72" s="7" t="s">
        <v>67</v>
      </c>
      <c r="BJ72" s="38" t="s">
        <v>149</v>
      </c>
      <c r="BK72" s="13"/>
      <c r="BL72" s="67"/>
      <c r="BM72" s="11"/>
      <c r="BO72" s="7" t="s">
        <v>67</v>
      </c>
      <c r="BP72" s="38" t="s">
        <v>149</v>
      </c>
      <c r="BQ72" s="13"/>
      <c r="BR72" s="67"/>
      <c r="BS72" s="11"/>
      <c r="BU72" s="7" t="s">
        <v>67</v>
      </c>
      <c r="BV72" s="38" t="s">
        <v>149</v>
      </c>
      <c r="BW72" s="13"/>
      <c r="BX72" s="67"/>
      <c r="BY72" s="11"/>
    </row>
    <row r="73" spans="1:77" ht="12" customHeight="1" x14ac:dyDescent="0.25">
      <c r="A73" s="45" t="s">
        <v>138</v>
      </c>
      <c r="B73" s="50" t="s">
        <v>144</v>
      </c>
      <c r="C73" s="47"/>
      <c r="D73" s="65"/>
      <c r="E73" s="55"/>
      <c r="G73" s="45" t="s">
        <v>138</v>
      </c>
      <c r="H73" s="50" t="s">
        <v>144</v>
      </c>
      <c r="I73" s="47"/>
      <c r="J73" s="65"/>
      <c r="K73" s="55"/>
      <c r="M73" s="45" t="s">
        <v>138</v>
      </c>
      <c r="N73" s="50" t="s">
        <v>144</v>
      </c>
      <c r="O73" s="47"/>
      <c r="P73" s="65"/>
      <c r="Q73" s="55"/>
      <c r="S73" s="45" t="s">
        <v>138</v>
      </c>
      <c r="T73" s="50" t="s">
        <v>144</v>
      </c>
      <c r="U73" s="47"/>
      <c r="V73" s="65"/>
      <c r="W73" s="55"/>
      <c r="Y73" s="45" t="s">
        <v>138</v>
      </c>
      <c r="Z73" s="50" t="s">
        <v>144</v>
      </c>
      <c r="AA73" s="47"/>
      <c r="AB73" s="65"/>
      <c r="AC73" s="55"/>
      <c r="AE73" s="45" t="s">
        <v>138</v>
      </c>
      <c r="AF73" s="50" t="s">
        <v>144</v>
      </c>
      <c r="AG73" s="47"/>
      <c r="AH73" s="65"/>
      <c r="AI73" s="55"/>
      <c r="AK73" s="45" t="s">
        <v>138</v>
      </c>
      <c r="AL73" s="50" t="s">
        <v>144</v>
      </c>
      <c r="AM73" s="47"/>
      <c r="AN73" s="65"/>
      <c r="AO73" s="55"/>
      <c r="AQ73" s="45" t="s">
        <v>138</v>
      </c>
      <c r="AR73" s="50" t="s">
        <v>144</v>
      </c>
      <c r="AS73" s="47"/>
      <c r="AT73" s="65"/>
      <c r="AU73" s="55"/>
      <c r="AW73" s="45" t="s">
        <v>138</v>
      </c>
      <c r="AX73" s="50" t="s">
        <v>144</v>
      </c>
      <c r="AY73" s="47"/>
      <c r="AZ73" s="65"/>
      <c r="BA73" s="55"/>
      <c r="BC73" s="45" t="s">
        <v>138</v>
      </c>
      <c r="BD73" s="50" t="s">
        <v>144</v>
      </c>
      <c r="BE73" s="47"/>
      <c r="BF73" s="65"/>
      <c r="BG73" s="55"/>
      <c r="BI73" s="45" t="s">
        <v>138</v>
      </c>
      <c r="BJ73" s="50" t="s">
        <v>144</v>
      </c>
      <c r="BK73" s="47"/>
      <c r="BL73" s="65"/>
      <c r="BM73" s="55"/>
      <c r="BO73" s="45" t="s">
        <v>138</v>
      </c>
      <c r="BP73" s="50" t="s">
        <v>144</v>
      </c>
      <c r="BQ73" s="47"/>
      <c r="BR73" s="65"/>
      <c r="BS73" s="55"/>
      <c r="BU73" s="45" t="s">
        <v>138</v>
      </c>
      <c r="BV73" s="50" t="s">
        <v>144</v>
      </c>
      <c r="BW73" s="47"/>
      <c r="BX73" s="65"/>
      <c r="BY73" s="55"/>
    </row>
    <row r="74" spans="1:77" ht="72" x14ac:dyDescent="0.25">
      <c r="A74" s="27" t="s">
        <v>46</v>
      </c>
      <c r="B74" s="28" t="s">
        <v>143</v>
      </c>
      <c r="C74" s="35" t="s">
        <v>3</v>
      </c>
      <c r="D74" s="58"/>
      <c r="E74" s="3"/>
      <c r="G74" s="27" t="s">
        <v>46</v>
      </c>
      <c r="H74" s="28" t="s">
        <v>143</v>
      </c>
      <c r="I74" s="35" t="s">
        <v>3</v>
      </c>
      <c r="J74" s="58"/>
      <c r="K74" s="3"/>
      <c r="M74" s="27" t="s">
        <v>46</v>
      </c>
      <c r="N74" s="28" t="s">
        <v>143</v>
      </c>
      <c r="O74" s="35" t="s">
        <v>3</v>
      </c>
      <c r="P74" s="58"/>
      <c r="Q74" s="3"/>
      <c r="S74" s="27" t="s">
        <v>46</v>
      </c>
      <c r="T74" s="28" t="s">
        <v>143</v>
      </c>
      <c r="U74" s="35" t="s">
        <v>3</v>
      </c>
      <c r="V74" s="58"/>
      <c r="W74" s="3"/>
      <c r="Y74" s="27" t="s">
        <v>46</v>
      </c>
      <c r="Z74" s="28" t="s">
        <v>143</v>
      </c>
      <c r="AA74" s="35" t="s">
        <v>3</v>
      </c>
      <c r="AB74" s="58"/>
      <c r="AC74" s="3"/>
      <c r="AE74" s="27" t="s">
        <v>46</v>
      </c>
      <c r="AF74" s="28" t="s">
        <v>143</v>
      </c>
      <c r="AG74" s="35" t="s">
        <v>3</v>
      </c>
      <c r="AH74" s="58"/>
      <c r="AI74" s="3"/>
      <c r="AK74" s="27" t="s">
        <v>46</v>
      </c>
      <c r="AL74" s="28" t="s">
        <v>143</v>
      </c>
      <c r="AM74" s="35" t="s">
        <v>3</v>
      </c>
      <c r="AN74" s="58"/>
      <c r="AO74" s="3"/>
      <c r="AQ74" s="27" t="s">
        <v>46</v>
      </c>
      <c r="AR74" s="28" t="s">
        <v>143</v>
      </c>
      <c r="AS74" s="35" t="s">
        <v>3</v>
      </c>
      <c r="AT74" s="58"/>
      <c r="AU74" s="3"/>
      <c r="AW74" s="27" t="s">
        <v>46</v>
      </c>
      <c r="AX74" s="28" t="s">
        <v>143</v>
      </c>
      <c r="AY74" s="35" t="s">
        <v>3</v>
      </c>
      <c r="AZ74" s="58"/>
      <c r="BA74" s="3"/>
      <c r="BC74" s="27" t="s">
        <v>46</v>
      </c>
      <c r="BD74" s="28" t="s">
        <v>143</v>
      </c>
      <c r="BE74" s="35"/>
      <c r="BF74" s="58" t="s">
        <v>3</v>
      </c>
      <c r="BG74" s="3" t="s">
        <v>224</v>
      </c>
      <c r="BI74" s="27" t="s">
        <v>46</v>
      </c>
      <c r="BJ74" s="28" t="s">
        <v>143</v>
      </c>
      <c r="BK74" s="35" t="s">
        <v>3</v>
      </c>
      <c r="BL74" s="58"/>
      <c r="BM74" s="3"/>
      <c r="BO74" s="27" t="s">
        <v>46</v>
      </c>
      <c r="BP74" s="28" t="s">
        <v>143</v>
      </c>
      <c r="BQ74" s="35" t="s">
        <v>3</v>
      </c>
      <c r="BR74" s="58"/>
      <c r="BS74" s="3"/>
      <c r="BU74" s="27" t="s">
        <v>46</v>
      </c>
      <c r="BV74" s="28" t="s">
        <v>143</v>
      </c>
      <c r="BW74" s="35" t="s">
        <v>3</v>
      </c>
      <c r="BX74" s="58"/>
      <c r="BY74" s="3"/>
    </row>
    <row r="75" spans="1:77" ht="60" x14ac:dyDescent="0.25">
      <c r="A75" s="140" t="s">
        <v>45</v>
      </c>
      <c r="B75" s="39" t="s">
        <v>140</v>
      </c>
      <c r="C75" s="35"/>
      <c r="D75" s="58"/>
      <c r="E75" s="3"/>
      <c r="G75" s="140" t="s">
        <v>45</v>
      </c>
      <c r="H75" s="39" t="s">
        <v>140</v>
      </c>
      <c r="I75" s="35"/>
      <c r="J75" s="58"/>
      <c r="K75" s="3"/>
      <c r="M75" s="140" t="s">
        <v>45</v>
      </c>
      <c r="N75" s="39" t="s">
        <v>140</v>
      </c>
      <c r="O75" s="35"/>
      <c r="P75" s="58"/>
      <c r="Q75" s="3"/>
      <c r="S75" s="140" t="s">
        <v>45</v>
      </c>
      <c r="T75" s="39" t="s">
        <v>140</v>
      </c>
      <c r="U75" s="35"/>
      <c r="V75" s="58"/>
      <c r="W75" s="3"/>
      <c r="Y75" s="140" t="s">
        <v>45</v>
      </c>
      <c r="Z75" s="39" t="s">
        <v>140</v>
      </c>
      <c r="AA75" s="35"/>
      <c r="AB75" s="58"/>
      <c r="AC75" s="3"/>
      <c r="AE75" s="140" t="s">
        <v>45</v>
      </c>
      <c r="AF75" s="39" t="s">
        <v>140</v>
      </c>
      <c r="AG75" s="35"/>
      <c r="AH75" s="58"/>
      <c r="AI75" s="3"/>
      <c r="AK75" s="140" t="s">
        <v>45</v>
      </c>
      <c r="AL75" s="39" t="s">
        <v>140</v>
      </c>
      <c r="AM75" s="35"/>
      <c r="AN75" s="58"/>
      <c r="AO75" s="3"/>
      <c r="AQ75" s="140" t="s">
        <v>45</v>
      </c>
      <c r="AR75" s="39" t="s">
        <v>140</v>
      </c>
      <c r="AS75" s="35"/>
      <c r="AT75" s="58"/>
      <c r="AU75" s="3"/>
      <c r="AW75" s="140" t="s">
        <v>45</v>
      </c>
      <c r="AX75" s="39" t="s">
        <v>140</v>
      </c>
      <c r="AY75" s="35"/>
      <c r="AZ75" s="58"/>
      <c r="BA75" s="3"/>
      <c r="BC75" s="140" t="s">
        <v>45</v>
      </c>
      <c r="BD75" s="39" t="s">
        <v>140</v>
      </c>
      <c r="BE75" s="35"/>
      <c r="BF75" s="58"/>
      <c r="BG75" s="3"/>
      <c r="BI75" s="140" t="s">
        <v>45</v>
      </c>
      <c r="BJ75" s="39" t="s">
        <v>140</v>
      </c>
      <c r="BK75" s="35"/>
      <c r="BL75" s="58"/>
      <c r="BM75" s="3"/>
      <c r="BO75" s="140" t="s">
        <v>45</v>
      </c>
      <c r="BP75" s="39" t="s">
        <v>140</v>
      </c>
      <c r="BQ75" s="35"/>
      <c r="BR75" s="58"/>
      <c r="BS75" s="3"/>
      <c r="BU75" s="140" t="s">
        <v>45</v>
      </c>
      <c r="BV75" s="39" t="s">
        <v>140</v>
      </c>
      <c r="BW75" s="35"/>
      <c r="BX75" s="58"/>
      <c r="BY75" s="3"/>
    </row>
    <row r="76" spans="1:77" ht="60" x14ac:dyDescent="0.25">
      <c r="A76" s="141"/>
      <c r="B76" s="82">
        <f>+D2</f>
        <v>94.031188793103453</v>
      </c>
      <c r="C76" s="35" t="s">
        <v>3</v>
      </c>
      <c r="D76" s="58"/>
      <c r="E76" s="3"/>
      <c r="G76" s="141"/>
      <c r="H76" s="82">
        <f>+J2</f>
        <v>94.031188793103453</v>
      </c>
      <c r="I76" s="35" t="s">
        <v>3</v>
      </c>
      <c r="J76" s="58"/>
      <c r="K76" s="3"/>
      <c r="M76" s="141"/>
      <c r="N76" s="82">
        <f>+P2</f>
        <v>94.031188793103453</v>
      </c>
      <c r="O76" s="35" t="s">
        <v>3</v>
      </c>
      <c r="P76" s="58"/>
      <c r="Q76" s="3"/>
      <c r="S76" s="141"/>
      <c r="T76" s="82">
        <f>+V2</f>
        <v>94.031188793103453</v>
      </c>
      <c r="U76" s="35"/>
      <c r="V76" s="58" t="s">
        <v>3</v>
      </c>
      <c r="W76" s="3" t="s">
        <v>205</v>
      </c>
      <c r="Y76" s="141"/>
      <c r="Z76" s="82">
        <f>+AB2</f>
        <v>94.031188793103453</v>
      </c>
      <c r="AA76" s="35"/>
      <c r="AB76" s="58" t="s">
        <v>3</v>
      </c>
      <c r="AC76" s="3" t="s">
        <v>211</v>
      </c>
      <c r="AE76" s="141"/>
      <c r="AF76" s="82">
        <f>+AH2</f>
        <v>94.031188793103453</v>
      </c>
      <c r="AG76" s="35" t="s">
        <v>3</v>
      </c>
      <c r="AH76" s="58"/>
      <c r="AI76" s="3"/>
      <c r="AK76" s="141"/>
      <c r="AL76" s="82">
        <f>+AN2</f>
        <v>94.031188793103453</v>
      </c>
      <c r="AM76" s="35" t="s">
        <v>3</v>
      </c>
      <c r="AN76" s="58"/>
      <c r="AO76" s="3"/>
      <c r="AQ76" s="141"/>
      <c r="AR76" s="82">
        <f>+AT2</f>
        <v>94.031188793103453</v>
      </c>
      <c r="AS76" s="35" t="s">
        <v>3</v>
      </c>
      <c r="AT76" s="58"/>
      <c r="AU76" s="3"/>
      <c r="AW76" s="141"/>
      <c r="AX76" s="82">
        <f>+AZ2</f>
        <v>94.031188793103453</v>
      </c>
      <c r="AY76" s="35" t="s">
        <v>3</v>
      </c>
      <c r="AZ76" s="58"/>
      <c r="BA76" s="3"/>
      <c r="BC76" s="141"/>
      <c r="BD76" s="82">
        <f>+BF2</f>
        <v>94.031188793103453</v>
      </c>
      <c r="BE76" s="35"/>
      <c r="BF76" s="58" t="s">
        <v>3</v>
      </c>
      <c r="BG76" s="3" t="s">
        <v>224</v>
      </c>
      <c r="BI76" s="141"/>
      <c r="BJ76" s="82">
        <f>+BL2</f>
        <v>94.031188793103453</v>
      </c>
      <c r="BK76" s="35" t="s">
        <v>3</v>
      </c>
      <c r="BL76" s="58"/>
      <c r="BM76" s="3"/>
      <c r="BO76" s="141"/>
      <c r="BP76" s="82">
        <f>+BR2</f>
        <v>94.031188793103453</v>
      </c>
      <c r="BQ76" s="35" t="s">
        <v>3</v>
      </c>
      <c r="BR76" s="58"/>
      <c r="BS76" s="3"/>
      <c r="BU76" s="141"/>
      <c r="BV76" s="82">
        <f>+BX2</f>
        <v>94.031188793103453</v>
      </c>
      <c r="BW76" s="35" t="s">
        <v>3</v>
      </c>
      <c r="BX76" s="58"/>
      <c r="BY76" s="3"/>
    </row>
    <row r="77" spans="1:77" ht="37.5" customHeight="1" x14ac:dyDescent="0.25">
      <c r="A77" s="8" t="s">
        <v>47</v>
      </c>
      <c r="B77" s="37" t="s">
        <v>139</v>
      </c>
      <c r="C77" s="35" t="s">
        <v>3</v>
      </c>
      <c r="D77" s="58"/>
      <c r="E77" s="3" t="s">
        <v>237</v>
      </c>
      <c r="G77" s="8" t="s">
        <v>47</v>
      </c>
      <c r="H77" s="37" t="s">
        <v>139</v>
      </c>
      <c r="I77" s="35" t="s">
        <v>3</v>
      </c>
      <c r="J77" s="58"/>
      <c r="K77" s="3"/>
      <c r="M77" s="8" t="s">
        <v>47</v>
      </c>
      <c r="N77" s="37" t="s">
        <v>139</v>
      </c>
      <c r="O77" s="35" t="s">
        <v>3</v>
      </c>
      <c r="P77" s="58"/>
      <c r="Q77" s="3"/>
      <c r="S77" s="8" t="s">
        <v>47</v>
      </c>
      <c r="T77" s="37" t="s">
        <v>139</v>
      </c>
      <c r="U77" s="35" t="s">
        <v>3</v>
      </c>
      <c r="V77" s="58"/>
      <c r="W77" s="3"/>
      <c r="Y77" s="8" t="s">
        <v>47</v>
      </c>
      <c r="Z77" s="37" t="s">
        <v>139</v>
      </c>
      <c r="AA77" s="35"/>
      <c r="AB77" s="58" t="s">
        <v>3</v>
      </c>
      <c r="AC77" s="3" t="s">
        <v>211</v>
      </c>
      <c r="AE77" s="8" t="s">
        <v>47</v>
      </c>
      <c r="AF77" s="37" t="s">
        <v>139</v>
      </c>
      <c r="AG77" s="35" t="s">
        <v>3</v>
      </c>
      <c r="AH77" s="58"/>
      <c r="AI77" s="3"/>
      <c r="AK77" s="8" t="s">
        <v>47</v>
      </c>
      <c r="AL77" s="37" t="s">
        <v>139</v>
      </c>
      <c r="AM77" s="35" t="s">
        <v>3</v>
      </c>
      <c r="AN77" s="58"/>
      <c r="AO77" s="3"/>
      <c r="AQ77" s="8" t="s">
        <v>47</v>
      </c>
      <c r="AR77" s="37" t="s">
        <v>139</v>
      </c>
      <c r="AS77" s="35" t="s">
        <v>3</v>
      </c>
      <c r="AT77" s="58"/>
      <c r="AU77" s="3"/>
      <c r="AW77" s="8" t="s">
        <v>47</v>
      </c>
      <c r="AX77" s="37" t="s">
        <v>139</v>
      </c>
      <c r="AY77" s="35" t="s">
        <v>3</v>
      </c>
      <c r="AZ77" s="58"/>
      <c r="BA77" s="3"/>
      <c r="BC77" s="8" t="s">
        <v>47</v>
      </c>
      <c r="BD77" s="37" t="s">
        <v>139</v>
      </c>
      <c r="BE77" s="35"/>
      <c r="BF77" s="58" t="s">
        <v>3</v>
      </c>
      <c r="BG77" s="3" t="s">
        <v>223</v>
      </c>
      <c r="BI77" s="8" t="s">
        <v>47</v>
      </c>
      <c r="BJ77" s="37" t="s">
        <v>139</v>
      </c>
      <c r="BK77" s="35" t="s">
        <v>3</v>
      </c>
      <c r="BL77" s="58"/>
      <c r="BM77" s="3"/>
      <c r="BO77" s="8" t="s">
        <v>47</v>
      </c>
      <c r="BP77" s="37" t="s">
        <v>139</v>
      </c>
      <c r="BQ77" s="35" t="s">
        <v>3</v>
      </c>
      <c r="BR77" s="58"/>
      <c r="BS77" s="3"/>
      <c r="BU77" s="8" t="s">
        <v>47</v>
      </c>
      <c r="BV77" s="37" t="s">
        <v>139</v>
      </c>
      <c r="BW77" s="35" t="s">
        <v>3</v>
      </c>
      <c r="BX77" s="58"/>
      <c r="BY77" s="3"/>
    </row>
    <row r="78" spans="1:77" s="77" customFormat="1" ht="72.75" customHeight="1" x14ac:dyDescent="0.25">
      <c r="A78" s="72" t="s">
        <v>48</v>
      </c>
      <c r="B78" s="73" t="s">
        <v>61</v>
      </c>
      <c r="C78" s="74" t="s">
        <v>3</v>
      </c>
      <c r="D78" s="75"/>
      <c r="E78" s="76" t="s">
        <v>237</v>
      </c>
      <c r="G78" s="72" t="s">
        <v>48</v>
      </c>
      <c r="H78" s="73" t="s">
        <v>61</v>
      </c>
      <c r="I78" s="74"/>
      <c r="J78" s="58" t="s">
        <v>3</v>
      </c>
      <c r="K78" s="3" t="s">
        <v>199</v>
      </c>
      <c r="M78" s="72" t="s">
        <v>48</v>
      </c>
      <c r="N78" s="73" t="s">
        <v>61</v>
      </c>
      <c r="O78" s="35" t="s">
        <v>3</v>
      </c>
      <c r="P78" s="58"/>
      <c r="Q78" s="3"/>
      <c r="S78" s="72" t="s">
        <v>48</v>
      </c>
      <c r="T78" s="73" t="s">
        <v>61</v>
      </c>
      <c r="U78" s="35" t="s">
        <v>3</v>
      </c>
      <c r="V78" s="58"/>
      <c r="W78" s="3"/>
      <c r="Y78" s="72" t="s">
        <v>48</v>
      </c>
      <c r="Z78" s="73" t="s">
        <v>61</v>
      </c>
      <c r="AA78" s="35"/>
      <c r="AB78" s="58" t="s">
        <v>3</v>
      </c>
      <c r="AC78" s="3" t="s">
        <v>211</v>
      </c>
      <c r="AE78" s="72" t="s">
        <v>48</v>
      </c>
      <c r="AF78" s="73" t="s">
        <v>61</v>
      </c>
      <c r="AG78" s="35" t="s">
        <v>3</v>
      </c>
      <c r="AH78" s="58"/>
      <c r="AI78" s="3"/>
      <c r="AK78" s="72" t="s">
        <v>48</v>
      </c>
      <c r="AL78" s="73" t="s">
        <v>61</v>
      </c>
      <c r="AM78" s="35" t="s">
        <v>3</v>
      </c>
      <c r="AN78" s="58"/>
      <c r="AO78" s="3"/>
      <c r="AQ78" s="72" t="s">
        <v>48</v>
      </c>
      <c r="AR78" s="73" t="s">
        <v>61</v>
      </c>
      <c r="AS78" s="35" t="s">
        <v>3</v>
      </c>
      <c r="AT78" s="58"/>
      <c r="AU78" s="3"/>
      <c r="AW78" s="72" t="s">
        <v>48</v>
      </c>
      <c r="AX78" s="73" t="s">
        <v>61</v>
      </c>
      <c r="AY78" s="35" t="s">
        <v>3</v>
      </c>
      <c r="AZ78" s="58"/>
      <c r="BA78" s="3"/>
      <c r="BC78" s="72" t="s">
        <v>48</v>
      </c>
      <c r="BD78" s="73" t="s">
        <v>61</v>
      </c>
      <c r="BE78" s="35"/>
      <c r="BF78" s="58" t="s">
        <v>3</v>
      </c>
      <c r="BG78" s="3" t="s">
        <v>223</v>
      </c>
      <c r="BI78" s="72" t="s">
        <v>48</v>
      </c>
      <c r="BJ78" s="73" t="s">
        <v>61</v>
      </c>
      <c r="BK78" s="35" t="s">
        <v>3</v>
      </c>
      <c r="BL78" s="58"/>
      <c r="BM78" s="3"/>
      <c r="BO78" s="72" t="s">
        <v>48</v>
      </c>
      <c r="BP78" s="73" t="s">
        <v>61</v>
      </c>
      <c r="BQ78" s="35" t="s">
        <v>3</v>
      </c>
      <c r="BR78" s="58"/>
      <c r="BS78" s="3"/>
      <c r="BU78" s="72" t="s">
        <v>48</v>
      </c>
      <c r="BV78" s="73" t="s">
        <v>61</v>
      </c>
      <c r="BW78" s="35" t="s">
        <v>3</v>
      </c>
      <c r="BX78" s="58"/>
      <c r="BY78" s="3"/>
    </row>
    <row r="79" spans="1:77" s="77" customFormat="1" x14ac:dyDescent="0.25">
      <c r="A79" s="72" t="s">
        <v>49</v>
      </c>
      <c r="B79" s="73" t="s">
        <v>145</v>
      </c>
      <c r="C79" s="74" t="s">
        <v>3</v>
      </c>
      <c r="D79" s="75"/>
      <c r="E79" s="76"/>
      <c r="G79" s="72" t="s">
        <v>49</v>
      </c>
      <c r="H79" s="73" t="s">
        <v>145</v>
      </c>
      <c r="I79" s="74" t="s">
        <v>3</v>
      </c>
      <c r="J79" s="75"/>
      <c r="K79" s="76"/>
      <c r="M79" s="72" t="s">
        <v>49</v>
      </c>
      <c r="N79" s="73" t="s">
        <v>145</v>
      </c>
      <c r="O79" s="74" t="s">
        <v>3</v>
      </c>
      <c r="P79" s="75"/>
      <c r="Q79" s="76"/>
      <c r="S79" s="72" t="s">
        <v>49</v>
      </c>
      <c r="T79" s="73" t="s">
        <v>145</v>
      </c>
      <c r="U79" s="74" t="s">
        <v>3</v>
      </c>
      <c r="V79" s="75"/>
      <c r="W79" s="76"/>
      <c r="Y79" s="72" t="s">
        <v>49</v>
      </c>
      <c r="Z79" s="73" t="s">
        <v>145</v>
      </c>
      <c r="AA79" s="74" t="s">
        <v>3</v>
      </c>
      <c r="AB79" s="75"/>
      <c r="AC79" s="76"/>
      <c r="AE79" s="72" t="s">
        <v>49</v>
      </c>
      <c r="AF79" s="73" t="s">
        <v>145</v>
      </c>
      <c r="AG79" s="74" t="s">
        <v>3</v>
      </c>
      <c r="AH79" s="75"/>
      <c r="AI79" s="76"/>
      <c r="AK79" s="72" t="s">
        <v>49</v>
      </c>
      <c r="AL79" s="73" t="s">
        <v>145</v>
      </c>
      <c r="AM79" s="74" t="s">
        <v>3</v>
      </c>
      <c r="AN79" s="75"/>
      <c r="AO79" s="76"/>
      <c r="AQ79" s="72" t="s">
        <v>49</v>
      </c>
      <c r="AR79" s="73" t="s">
        <v>145</v>
      </c>
      <c r="AS79" s="74" t="s">
        <v>3</v>
      </c>
      <c r="AT79" s="75"/>
      <c r="AU79" s="76"/>
      <c r="AW79" s="72" t="s">
        <v>49</v>
      </c>
      <c r="AX79" s="73" t="s">
        <v>145</v>
      </c>
      <c r="AY79" s="74" t="s">
        <v>3</v>
      </c>
      <c r="AZ79" s="75"/>
      <c r="BA79" s="76"/>
      <c r="BC79" s="72" t="s">
        <v>49</v>
      </c>
      <c r="BD79" s="73" t="s">
        <v>145</v>
      </c>
      <c r="BE79" s="74"/>
      <c r="BF79" s="75" t="s">
        <v>3</v>
      </c>
      <c r="BG79" s="3" t="s">
        <v>223</v>
      </c>
      <c r="BI79" s="72" t="s">
        <v>49</v>
      </c>
      <c r="BJ79" s="73" t="s">
        <v>145</v>
      </c>
      <c r="BK79" s="74" t="s">
        <v>3</v>
      </c>
      <c r="BL79" s="75"/>
      <c r="BM79" s="3"/>
      <c r="BO79" s="72" t="s">
        <v>49</v>
      </c>
      <c r="BP79" s="73" t="s">
        <v>145</v>
      </c>
      <c r="BQ79" s="74" t="s">
        <v>3</v>
      </c>
      <c r="BR79" s="75"/>
      <c r="BS79" s="3"/>
      <c r="BU79" s="72" t="s">
        <v>49</v>
      </c>
      <c r="BV79" s="73" t="s">
        <v>145</v>
      </c>
      <c r="BW79" s="74" t="s">
        <v>3</v>
      </c>
      <c r="BX79" s="75"/>
      <c r="BY79" s="76"/>
    </row>
    <row r="80" spans="1:77" ht="26.25" customHeight="1" x14ac:dyDescent="0.25">
      <c r="A80" s="8" t="s">
        <v>141</v>
      </c>
      <c r="B80" s="37" t="s">
        <v>62</v>
      </c>
      <c r="C80" s="35" t="s">
        <v>3</v>
      </c>
      <c r="D80" s="58"/>
      <c r="E80" s="3" t="s">
        <v>237</v>
      </c>
      <c r="G80" s="8" t="s">
        <v>141</v>
      </c>
      <c r="H80" s="37" t="s">
        <v>62</v>
      </c>
      <c r="I80" s="35" t="s">
        <v>3</v>
      </c>
      <c r="J80" s="58"/>
      <c r="K80" s="3"/>
      <c r="M80" s="8" t="s">
        <v>141</v>
      </c>
      <c r="N80" s="37" t="s">
        <v>62</v>
      </c>
      <c r="O80" s="35" t="s">
        <v>3</v>
      </c>
      <c r="P80" s="58"/>
      <c r="Q80" s="3"/>
      <c r="S80" s="8" t="s">
        <v>141</v>
      </c>
      <c r="T80" s="37" t="s">
        <v>62</v>
      </c>
      <c r="U80" s="35" t="s">
        <v>3</v>
      </c>
      <c r="V80" s="58"/>
      <c r="W80" s="3"/>
      <c r="Y80" s="8" t="s">
        <v>141</v>
      </c>
      <c r="Z80" s="37" t="s">
        <v>62</v>
      </c>
      <c r="AA80" s="35" t="s">
        <v>3</v>
      </c>
      <c r="AB80" s="58"/>
      <c r="AC80" s="3"/>
      <c r="AE80" s="8" t="s">
        <v>141</v>
      </c>
      <c r="AF80" s="37" t="s">
        <v>62</v>
      </c>
      <c r="AG80" s="35" t="s">
        <v>3</v>
      </c>
      <c r="AH80" s="58"/>
      <c r="AI80" s="3"/>
      <c r="AK80" s="8" t="s">
        <v>141</v>
      </c>
      <c r="AL80" s="37" t="s">
        <v>62</v>
      </c>
      <c r="AM80" s="35" t="s">
        <v>3</v>
      </c>
      <c r="AN80" s="58"/>
      <c r="AO80" s="3"/>
      <c r="AQ80" s="8" t="s">
        <v>141</v>
      </c>
      <c r="AR80" s="37" t="s">
        <v>62</v>
      </c>
      <c r="AS80" s="35" t="s">
        <v>3</v>
      </c>
      <c r="AT80" s="58"/>
      <c r="AU80" s="3"/>
      <c r="AW80" s="8" t="s">
        <v>141</v>
      </c>
      <c r="AX80" s="37" t="s">
        <v>62</v>
      </c>
      <c r="AY80" s="35" t="s">
        <v>3</v>
      </c>
      <c r="AZ80" s="58"/>
      <c r="BA80" s="3"/>
      <c r="BC80" s="8" t="s">
        <v>141</v>
      </c>
      <c r="BD80" s="37" t="s">
        <v>62</v>
      </c>
      <c r="BE80" s="35"/>
      <c r="BF80" s="58" t="s">
        <v>3</v>
      </c>
      <c r="BG80" s="3" t="s">
        <v>223</v>
      </c>
      <c r="BI80" s="8" t="s">
        <v>141</v>
      </c>
      <c r="BJ80" s="37" t="s">
        <v>62</v>
      </c>
      <c r="BK80" s="35" t="s">
        <v>3</v>
      </c>
      <c r="BL80" s="58"/>
      <c r="BM80" s="3"/>
      <c r="BO80" s="8" t="s">
        <v>141</v>
      </c>
      <c r="BP80" s="37" t="s">
        <v>62</v>
      </c>
      <c r="BQ80" s="35" t="s">
        <v>3</v>
      </c>
      <c r="BR80" s="58"/>
      <c r="BS80" s="3"/>
      <c r="BU80" s="8" t="s">
        <v>141</v>
      </c>
      <c r="BV80" s="37" t="s">
        <v>62</v>
      </c>
      <c r="BW80" s="35" t="s">
        <v>3</v>
      </c>
      <c r="BX80" s="58"/>
      <c r="BY80" s="3"/>
    </row>
    <row r="81" spans="1:77" ht="12" customHeight="1" x14ac:dyDescent="0.25">
      <c r="A81" s="8" t="s">
        <v>146</v>
      </c>
      <c r="B81" s="37" t="s">
        <v>63</v>
      </c>
      <c r="C81" s="35" t="s">
        <v>98</v>
      </c>
      <c r="D81" s="58"/>
      <c r="E81" s="3"/>
      <c r="G81" s="8" t="s">
        <v>146</v>
      </c>
      <c r="H81" s="37" t="s">
        <v>63</v>
      </c>
      <c r="I81" s="35" t="s">
        <v>98</v>
      </c>
      <c r="J81" s="58"/>
      <c r="K81" s="3"/>
      <c r="M81" s="8" t="s">
        <v>146</v>
      </c>
      <c r="N81" s="37" t="s">
        <v>63</v>
      </c>
      <c r="O81" s="35" t="s">
        <v>98</v>
      </c>
      <c r="P81" s="58"/>
      <c r="Q81" s="3"/>
      <c r="S81" s="8" t="s">
        <v>146</v>
      </c>
      <c r="T81" s="37" t="s">
        <v>63</v>
      </c>
      <c r="U81" s="35" t="s">
        <v>98</v>
      </c>
      <c r="V81" s="58"/>
      <c r="W81" s="3"/>
      <c r="Y81" s="8" t="s">
        <v>146</v>
      </c>
      <c r="Z81" s="37" t="s">
        <v>63</v>
      </c>
      <c r="AA81" s="35" t="s">
        <v>98</v>
      </c>
      <c r="AB81" s="58"/>
      <c r="AC81" s="3"/>
      <c r="AE81" s="8" t="s">
        <v>146</v>
      </c>
      <c r="AF81" s="37" t="s">
        <v>63</v>
      </c>
      <c r="AG81" s="35" t="s">
        <v>98</v>
      </c>
      <c r="AH81" s="58"/>
      <c r="AI81" s="3"/>
      <c r="AK81" s="8" t="s">
        <v>146</v>
      </c>
      <c r="AL81" s="37" t="s">
        <v>63</v>
      </c>
      <c r="AM81" s="35" t="s">
        <v>98</v>
      </c>
      <c r="AN81" s="58"/>
      <c r="AO81" s="3"/>
      <c r="AQ81" s="8" t="s">
        <v>146</v>
      </c>
      <c r="AR81" s="37" t="s">
        <v>63</v>
      </c>
      <c r="AS81" s="35" t="s">
        <v>98</v>
      </c>
      <c r="AT81" s="58"/>
      <c r="AU81" s="3"/>
      <c r="AW81" s="8" t="s">
        <v>146</v>
      </c>
      <c r="AX81" s="37" t="s">
        <v>63</v>
      </c>
      <c r="AY81" s="35" t="s">
        <v>98</v>
      </c>
      <c r="AZ81" s="58"/>
      <c r="BA81" s="3"/>
      <c r="BC81" s="8" t="s">
        <v>146</v>
      </c>
      <c r="BD81" s="37" t="s">
        <v>63</v>
      </c>
      <c r="BE81" s="35" t="s">
        <v>98</v>
      </c>
      <c r="BF81" s="58"/>
      <c r="BG81" s="3"/>
      <c r="BI81" s="8" t="s">
        <v>146</v>
      </c>
      <c r="BJ81" s="37" t="s">
        <v>63</v>
      </c>
      <c r="BK81" s="35" t="s">
        <v>98</v>
      </c>
      <c r="BL81" s="58"/>
      <c r="BM81" s="3"/>
      <c r="BO81" s="8" t="s">
        <v>146</v>
      </c>
      <c r="BP81" s="37" t="s">
        <v>63</v>
      </c>
      <c r="BQ81" s="35" t="s">
        <v>98</v>
      </c>
      <c r="BR81" s="58"/>
      <c r="BS81" s="3"/>
      <c r="BU81" s="8" t="s">
        <v>146</v>
      </c>
      <c r="BV81" s="37" t="s">
        <v>63</v>
      </c>
      <c r="BW81" s="35" t="s">
        <v>98</v>
      </c>
      <c r="BX81" s="58"/>
      <c r="BY81" s="3"/>
    </row>
    <row r="82" spans="1:77" x14ac:dyDescent="0.25">
      <c r="A82" s="30" t="s">
        <v>150</v>
      </c>
      <c r="B82" s="31" t="s">
        <v>109</v>
      </c>
      <c r="C82" s="32"/>
      <c r="D82" s="68"/>
      <c r="E82" s="33"/>
      <c r="G82" s="30" t="s">
        <v>150</v>
      </c>
      <c r="H82" s="31" t="s">
        <v>109</v>
      </c>
      <c r="I82" s="32"/>
      <c r="J82" s="68"/>
      <c r="K82" s="33"/>
      <c r="M82" s="30" t="s">
        <v>150</v>
      </c>
      <c r="N82" s="31" t="s">
        <v>109</v>
      </c>
      <c r="O82" s="32"/>
      <c r="P82" s="68"/>
      <c r="Q82" s="33"/>
      <c r="S82" s="30" t="s">
        <v>150</v>
      </c>
      <c r="T82" s="31" t="s">
        <v>109</v>
      </c>
      <c r="U82" s="32"/>
      <c r="V82" s="68"/>
      <c r="W82" s="33"/>
      <c r="Y82" s="30" t="s">
        <v>150</v>
      </c>
      <c r="Z82" s="31" t="s">
        <v>109</v>
      </c>
      <c r="AA82" s="32"/>
      <c r="AB82" s="68"/>
      <c r="AC82" s="33"/>
      <c r="AE82" s="30" t="s">
        <v>150</v>
      </c>
      <c r="AF82" s="31" t="s">
        <v>109</v>
      </c>
      <c r="AG82" s="32"/>
      <c r="AH82" s="68"/>
      <c r="AI82" s="33"/>
      <c r="AK82" s="30" t="s">
        <v>150</v>
      </c>
      <c r="AL82" s="31" t="s">
        <v>109</v>
      </c>
      <c r="AM82" s="32"/>
      <c r="AN82" s="68"/>
      <c r="AO82" s="33"/>
      <c r="AQ82" s="30" t="s">
        <v>150</v>
      </c>
      <c r="AR82" s="31" t="s">
        <v>109</v>
      </c>
      <c r="AS82" s="32"/>
      <c r="AT82" s="68"/>
      <c r="AU82" s="33"/>
      <c r="AW82" s="30" t="s">
        <v>150</v>
      </c>
      <c r="AX82" s="31" t="s">
        <v>109</v>
      </c>
      <c r="AY82" s="32"/>
      <c r="AZ82" s="68"/>
      <c r="BA82" s="33"/>
      <c r="BC82" s="30" t="s">
        <v>150</v>
      </c>
      <c r="BD82" s="31" t="s">
        <v>109</v>
      </c>
      <c r="BE82" s="32"/>
      <c r="BF82" s="68"/>
      <c r="BG82" s="33"/>
      <c r="BI82" s="30" t="s">
        <v>150</v>
      </c>
      <c r="BJ82" s="31" t="s">
        <v>109</v>
      </c>
      <c r="BK82" s="32"/>
      <c r="BL82" s="68"/>
      <c r="BM82" s="33"/>
      <c r="BO82" s="30" t="s">
        <v>150</v>
      </c>
      <c r="BP82" s="31" t="s">
        <v>109</v>
      </c>
      <c r="BQ82" s="32"/>
      <c r="BR82" s="68"/>
      <c r="BS82" s="33"/>
      <c r="BU82" s="30" t="s">
        <v>150</v>
      </c>
      <c r="BV82" s="31" t="s">
        <v>109</v>
      </c>
      <c r="BW82" s="32"/>
      <c r="BX82" s="68"/>
      <c r="BY82" s="33"/>
    </row>
    <row r="83" spans="1:77" ht="24" x14ac:dyDescent="0.25">
      <c r="A83" s="8" t="s">
        <v>46</v>
      </c>
      <c r="B83" s="20" t="s">
        <v>151</v>
      </c>
      <c r="C83" s="35" t="s">
        <v>3</v>
      </c>
      <c r="D83" s="58"/>
      <c r="E83" s="3"/>
      <c r="G83" s="8" t="s">
        <v>46</v>
      </c>
      <c r="H83" s="20" t="s">
        <v>151</v>
      </c>
      <c r="I83" s="35" t="s">
        <v>3</v>
      </c>
      <c r="J83" s="58"/>
      <c r="K83" s="3"/>
      <c r="M83" s="8" t="s">
        <v>46</v>
      </c>
      <c r="N83" s="20" t="s">
        <v>151</v>
      </c>
      <c r="O83" s="35" t="s">
        <v>3</v>
      </c>
      <c r="P83" s="58"/>
      <c r="Q83" s="3"/>
      <c r="S83" s="8" t="s">
        <v>46</v>
      </c>
      <c r="T83" s="20" t="s">
        <v>151</v>
      </c>
      <c r="U83" s="35" t="s">
        <v>3</v>
      </c>
      <c r="V83" s="58"/>
      <c r="W83" s="3"/>
      <c r="Y83" s="8" t="s">
        <v>46</v>
      </c>
      <c r="Z83" s="20" t="s">
        <v>151</v>
      </c>
      <c r="AA83" s="35" t="s">
        <v>3</v>
      </c>
      <c r="AB83" s="58"/>
      <c r="AC83" s="3"/>
      <c r="AE83" s="8" t="s">
        <v>46</v>
      </c>
      <c r="AF83" s="20" t="s">
        <v>151</v>
      </c>
      <c r="AG83" s="35" t="s">
        <v>3</v>
      </c>
      <c r="AH83" s="58"/>
      <c r="AI83" s="3"/>
      <c r="AK83" s="8" t="s">
        <v>46</v>
      </c>
      <c r="AL83" s="20" t="s">
        <v>151</v>
      </c>
      <c r="AM83" s="35" t="s">
        <v>3</v>
      </c>
      <c r="AN83" s="58"/>
      <c r="AO83" s="3"/>
      <c r="AQ83" s="8" t="s">
        <v>46</v>
      </c>
      <c r="AR83" s="20" t="s">
        <v>151</v>
      </c>
      <c r="AS83" s="35" t="s">
        <v>3</v>
      </c>
      <c r="AT83" s="58"/>
      <c r="AU83" s="3"/>
      <c r="AW83" s="8" t="s">
        <v>46</v>
      </c>
      <c r="AX83" s="20" t="s">
        <v>151</v>
      </c>
      <c r="AY83" s="35" t="s">
        <v>3</v>
      </c>
      <c r="AZ83" s="58"/>
      <c r="BA83" s="3"/>
      <c r="BC83" s="8" t="s">
        <v>46</v>
      </c>
      <c r="BD83" s="20" t="s">
        <v>151</v>
      </c>
      <c r="BE83" s="35" t="s">
        <v>3</v>
      </c>
      <c r="BF83" s="58"/>
      <c r="BG83" s="3"/>
      <c r="BI83" s="8" t="s">
        <v>46</v>
      </c>
      <c r="BJ83" s="20" t="s">
        <v>151</v>
      </c>
      <c r="BK83" s="35" t="s">
        <v>3</v>
      </c>
      <c r="BL83" s="58"/>
      <c r="BM83" s="3"/>
      <c r="BO83" s="8" t="s">
        <v>46</v>
      </c>
      <c r="BP83" s="20" t="s">
        <v>151</v>
      </c>
      <c r="BQ83" s="35" t="s">
        <v>3</v>
      </c>
      <c r="BR83" s="58"/>
      <c r="BS83" s="3"/>
      <c r="BU83" s="8" t="s">
        <v>46</v>
      </c>
      <c r="BV83" s="20" t="s">
        <v>151</v>
      </c>
      <c r="BW83" s="35" t="s">
        <v>3</v>
      </c>
      <c r="BX83" s="58"/>
      <c r="BY83" s="3"/>
    </row>
    <row r="84" spans="1:77" ht="12" customHeight="1" x14ac:dyDescent="0.25">
      <c r="A84" s="7" t="s">
        <v>152</v>
      </c>
      <c r="B84" s="38" t="s">
        <v>77</v>
      </c>
      <c r="C84" s="13"/>
      <c r="D84" s="67"/>
      <c r="E84" s="14"/>
      <c r="G84" s="7" t="s">
        <v>152</v>
      </c>
      <c r="H84" s="38" t="s">
        <v>77</v>
      </c>
      <c r="I84" s="13"/>
      <c r="J84" s="67"/>
      <c r="K84" s="14"/>
      <c r="M84" s="7" t="s">
        <v>152</v>
      </c>
      <c r="N84" s="38" t="s">
        <v>77</v>
      </c>
      <c r="O84" s="13"/>
      <c r="P84" s="67"/>
      <c r="Q84" s="14"/>
      <c r="S84" s="7" t="s">
        <v>152</v>
      </c>
      <c r="T84" s="38" t="s">
        <v>77</v>
      </c>
      <c r="U84" s="13"/>
      <c r="V84" s="67"/>
      <c r="W84" s="14"/>
      <c r="Y84" s="7" t="s">
        <v>152</v>
      </c>
      <c r="Z84" s="38" t="s">
        <v>77</v>
      </c>
      <c r="AA84" s="13"/>
      <c r="AB84" s="67"/>
      <c r="AC84" s="14"/>
      <c r="AE84" s="7" t="s">
        <v>152</v>
      </c>
      <c r="AF84" s="38" t="s">
        <v>77</v>
      </c>
      <c r="AG84" s="13"/>
      <c r="AH84" s="67"/>
      <c r="AI84" s="14"/>
      <c r="AK84" s="7" t="s">
        <v>152</v>
      </c>
      <c r="AL84" s="38" t="s">
        <v>77</v>
      </c>
      <c r="AM84" s="13"/>
      <c r="AN84" s="67"/>
      <c r="AO84" s="14"/>
      <c r="AQ84" s="7" t="s">
        <v>152</v>
      </c>
      <c r="AR84" s="38" t="s">
        <v>77</v>
      </c>
      <c r="AS84" s="13"/>
      <c r="AT84" s="67"/>
      <c r="AU84" s="14"/>
      <c r="AW84" s="7" t="s">
        <v>152</v>
      </c>
      <c r="AX84" s="38" t="s">
        <v>77</v>
      </c>
      <c r="AY84" s="13"/>
      <c r="AZ84" s="67"/>
      <c r="BA84" s="14"/>
      <c r="BC84" s="7" t="s">
        <v>152</v>
      </c>
      <c r="BD84" s="38" t="s">
        <v>77</v>
      </c>
      <c r="BE84" s="13"/>
      <c r="BF84" s="67"/>
      <c r="BG84" s="14"/>
      <c r="BI84" s="7" t="s">
        <v>152</v>
      </c>
      <c r="BJ84" s="38" t="s">
        <v>77</v>
      </c>
      <c r="BK84" s="13"/>
      <c r="BL84" s="67"/>
      <c r="BM84" s="14"/>
      <c r="BO84" s="7" t="s">
        <v>152</v>
      </c>
      <c r="BP84" s="38" t="s">
        <v>77</v>
      </c>
      <c r="BQ84" s="13"/>
      <c r="BR84" s="67"/>
      <c r="BS84" s="14"/>
      <c r="BU84" s="7" t="s">
        <v>152</v>
      </c>
      <c r="BV84" s="38" t="s">
        <v>77</v>
      </c>
      <c r="BW84" s="13"/>
      <c r="BX84" s="67"/>
      <c r="BY84" s="14"/>
    </row>
    <row r="85" spans="1:77" ht="12" customHeight="1" x14ac:dyDescent="0.25">
      <c r="A85" s="15"/>
      <c r="B85" s="42" t="s">
        <v>4</v>
      </c>
      <c r="C85" s="59" t="s">
        <v>3</v>
      </c>
      <c r="D85" s="58"/>
      <c r="E85" s="3"/>
      <c r="G85" s="15"/>
      <c r="H85" s="42" t="s">
        <v>4</v>
      </c>
      <c r="I85" s="59" t="s">
        <v>3</v>
      </c>
      <c r="J85" s="58"/>
      <c r="K85" s="3"/>
      <c r="M85" s="15"/>
      <c r="N85" s="42" t="s">
        <v>4</v>
      </c>
      <c r="O85" s="59" t="s">
        <v>3</v>
      </c>
      <c r="P85" s="58"/>
      <c r="Q85" s="3"/>
      <c r="S85" s="15"/>
      <c r="T85" s="42" t="s">
        <v>4</v>
      </c>
      <c r="U85" s="59" t="s">
        <v>3</v>
      </c>
      <c r="V85" s="58"/>
      <c r="W85" s="3"/>
      <c r="Y85" s="15"/>
      <c r="Z85" s="42" t="s">
        <v>4</v>
      </c>
      <c r="AA85" s="59" t="s">
        <v>3</v>
      </c>
      <c r="AB85" s="58"/>
      <c r="AC85" s="3"/>
      <c r="AE85" s="15"/>
      <c r="AF85" s="42" t="s">
        <v>4</v>
      </c>
      <c r="AG85" s="59" t="s">
        <v>3</v>
      </c>
      <c r="AH85" s="58"/>
      <c r="AI85" s="3"/>
      <c r="AK85" s="15"/>
      <c r="AL85" s="42" t="s">
        <v>4</v>
      </c>
      <c r="AM85" s="59" t="s">
        <v>3</v>
      </c>
      <c r="AN85" s="58"/>
      <c r="AO85" s="3"/>
      <c r="AQ85" s="15"/>
      <c r="AR85" s="42" t="s">
        <v>4</v>
      </c>
      <c r="AS85" s="59" t="s">
        <v>3</v>
      </c>
      <c r="AT85" s="58"/>
      <c r="AU85" s="3"/>
      <c r="AW85" s="15"/>
      <c r="AX85" s="42" t="s">
        <v>4</v>
      </c>
      <c r="AY85" s="59" t="s">
        <v>3</v>
      </c>
      <c r="AZ85" s="58"/>
      <c r="BA85" s="3"/>
      <c r="BC85" s="15"/>
      <c r="BD85" s="42" t="s">
        <v>4</v>
      </c>
      <c r="BE85" s="59" t="s">
        <v>3</v>
      </c>
      <c r="BF85" s="58"/>
      <c r="BG85" s="3"/>
      <c r="BI85" s="15"/>
      <c r="BJ85" s="42" t="s">
        <v>4</v>
      </c>
      <c r="BK85" s="59" t="s">
        <v>3</v>
      </c>
      <c r="BL85" s="58"/>
      <c r="BM85" s="3"/>
      <c r="BO85" s="15"/>
      <c r="BP85" s="42" t="s">
        <v>4</v>
      </c>
      <c r="BQ85" s="59" t="s">
        <v>3</v>
      </c>
      <c r="BR85" s="58"/>
      <c r="BS85" s="3"/>
      <c r="BU85" s="15"/>
      <c r="BV85" s="42" t="s">
        <v>4</v>
      </c>
      <c r="BW85" s="59" t="s">
        <v>3</v>
      </c>
      <c r="BX85" s="58"/>
      <c r="BY85" s="3"/>
    </row>
    <row r="86" spans="1:77" ht="12" customHeight="1" x14ac:dyDescent="0.25">
      <c r="A86" s="15"/>
      <c r="B86" s="42" t="s">
        <v>78</v>
      </c>
      <c r="C86" s="59" t="s">
        <v>3</v>
      </c>
      <c r="D86" s="58"/>
      <c r="E86" s="9"/>
      <c r="G86" s="15"/>
      <c r="H86" s="42" t="s">
        <v>78</v>
      </c>
      <c r="I86" s="59" t="s">
        <v>3</v>
      </c>
      <c r="J86" s="58"/>
      <c r="K86" s="9"/>
      <c r="M86" s="15"/>
      <c r="N86" s="42" t="s">
        <v>78</v>
      </c>
      <c r="O86" s="59" t="s">
        <v>3</v>
      </c>
      <c r="P86" s="58"/>
      <c r="Q86" s="9"/>
      <c r="S86" s="15"/>
      <c r="T86" s="42" t="s">
        <v>78</v>
      </c>
      <c r="U86" s="59" t="s">
        <v>3</v>
      </c>
      <c r="V86" s="58"/>
      <c r="W86" s="9"/>
      <c r="Y86" s="15"/>
      <c r="Z86" s="42" t="s">
        <v>78</v>
      </c>
      <c r="AA86" s="59" t="s">
        <v>3</v>
      </c>
      <c r="AB86" s="58"/>
      <c r="AC86" s="9"/>
      <c r="AE86" s="15"/>
      <c r="AF86" s="42" t="s">
        <v>78</v>
      </c>
      <c r="AG86" s="59" t="s">
        <v>3</v>
      </c>
      <c r="AH86" s="58"/>
      <c r="AI86" s="9"/>
      <c r="AK86" s="15"/>
      <c r="AL86" s="42" t="s">
        <v>78</v>
      </c>
      <c r="AM86" s="59" t="s">
        <v>3</v>
      </c>
      <c r="AN86" s="58"/>
      <c r="AO86" s="9"/>
      <c r="AQ86" s="15"/>
      <c r="AR86" s="42" t="s">
        <v>78</v>
      </c>
      <c r="AS86" s="59" t="s">
        <v>3</v>
      </c>
      <c r="AT86" s="58"/>
      <c r="AU86" s="9"/>
      <c r="AW86" s="15"/>
      <c r="AX86" s="42" t="s">
        <v>78</v>
      </c>
      <c r="AY86" s="59" t="s">
        <v>3</v>
      </c>
      <c r="AZ86" s="58"/>
      <c r="BA86" s="9"/>
      <c r="BC86" s="15"/>
      <c r="BD86" s="42" t="s">
        <v>78</v>
      </c>
      <c r="BE86" s="59" t="s">
        <v>3</v>
      </c>
      <c r="BF86" s="58"/>
      <c r="BG86" s="9"/>
      <c r="BI86" s="15"/>
      <c r="BJ86" s="42" t="s">
        <v>78</v>
      </c>
      <c r="BK86" s="59" t="s">
        <v>3</v>
      </c>
      <c r="BL86" s="58"/>
      <c r="BM86" s="9"/>
      <c r="BO86" s="15"/>
      <c r="BP86" s="42" t="s">
        <v>78</v>
      </c>
      <c r="BQ86" s="59" t="s">
        <v>3</v>
      </c>
      <c r="BR86" s="58"/>
      <c r="BS86" s="9"/>
      <c r="BU86" s="15"/>
      <c r="BV86" s="42" t="s">
        <v>78</v>
      </c>
      <c r="BW86" s="59" t="s">
        <v>3</v>
      </c>
      <c r="BX86" s="58"/>
      <c r="BY86" s="9"/>
    </row>
    <row r="87" spans="1:77" ht="12" customHeight="1" x14ac:dyDescent="0.25">
      <c r="A87" s="15"/>
      <c r="B87" s="42" t="s">
        <v>79</v>
      </c>
      <c r="C87" s="59" t="s">
        <v>3</v>
      </c>
      <c r="D87" s="58"/>
      <c r="E87" s="16"/>
      <c r="G87" s="15"/>
      <c r="H87" s="42" t="s">
        <v>79</v>
      </c>
      <c r="I87" s="59" t="s">
        <v>3</v>
      </c>
      <c r="J87" s="58"/>
      <c r="K87" s="16"/>
      <c r="M87" s="15"/>
      <c r="N87" s="42" t="s">
        <v>79</v>
      </c>
      <c r="O87" s="59" t="s">
        <v>3</v>
      </c>
      <c r="P87" s="58"/>
      <c r="Q87" s="16"/>
      <c r="S87" s="15"/>
      <c r="T87" s="42" t="s">
        <v>79</v>
      </c>
      <c r="U87" s="59" t="s">
        <v>3</v>
      </c>
      <c r="V87" s="58"/>
      <c r="W87" s="16"/>
      <c r="Y87" s="15"/>
      <c r="Z87" s="42" t="s">
        <v>79</v>
      </c>
      <c r="AA87" s="59" t="s">
        <v>3</v>
      </c>
      <c r="AB87" s="58"/>
      <c r="AC87" s="16"/>
      <c r="AE87" s="15"/>
      <c r="AF87" s="42" t="s">
        <v>79</v>
      </c>
      <c r="AG87" s="59" t="s">
        <v>3</v>
      </c>
      <c r="AH87" s="58"/>
      <c r="AI87" s="16"/>
      <c r="AK87" s="15"/>
      <c r="AL87" s="42" t="s">
        <v>79</v>
      </c>
      <c r="AM87" s="59" t="s">
        <v>3</v>
      </c>
      <c r="AN87" s="58"/>
      <c r="AO87" s="16"/>
      <c r="AQ87" s="15"/>
      <c r="AR87" s="42" t="s">
        <v>79</v>
      </c>
      <c r="AS87" s="59" t="s">
        <v>3</v>
      </c>
      <c r="AT87" s="58"/>
      <c r="AU87" s="16"/>
      <c r="AW87" s="15"/>
      <c r="AX87" s="42" t="s">
        <v>79</v>
      </c>
      <c r="AY87" s="59" t="s">
        <v>3</v>
      </c>
      <c r="AZ87" s="58"/>
      <c r="BA87" s="16"/>
      <c r="BC87" s="15"/>
      <c r="BD87" s="42" t="s">
        <v>79</v>
      </c>
      <c r="BE87" s="59" t="s">
        <v>3</v>
      </c>
      <c r="BF87" s="58"/>
      <c r="BG87" s="16"/>
      <c r="BI87" s="15"/>
      <c r="BJ87" s="42" t="s">
        <v>79</v>
      </c>
      <c r="BK87" s="59" t="s">
        <v>3</v>
      </c>
      <c r="BL87" s="58"/>
      <c r="BM87" s="16"/>
      <c r="BO87" s="15"/>
      <c r="BP87" s="42" t="s">
        <v>79</v>
      </c>
      <c r="BQ87" s="59" t="s">
        <v>3</v>
      </c>
      <c r="BR87" s="58"/>
      <c r="BS87" s="16"/>
      <c r="BU87" s="15"/>
      <c r="BV87" s="42" t="s">
        <v>79</v>
      </c>
      <c r="BW87" s="59" t="s">
        <v>3</v>
      </c>
      <c r="BX87" s="58"/>
      <c r="BY87" s="16"/>
    </row>
    <row r="88" spans="1:77" x14ac:dyDescent="0.25">
      <c r="A88" s="15"/>
      <c r="B88" s="17"/>
      <c r="C88" s="60"/>
      <c r="D88" s="63"/>
      <c r="E88" s="18"/>
      <c r="G88" s="15"/>
      <c r="H88" s="17"/>
      <c r="I88" s="60"/>
      <c r="J88" s="63"/>
      <c r="K88" s="18"/>
      <c r="M88" s="15"/>
      <c r="N88" s="17"/>
      <c r="O88" s="60"/>
      <c r="P88" s="63"/>
      <c r="Q88" s="18"/>
      <c r="S88" s="15"/>
      <c r="T88" s="17"/>
      <c r="U88" s="60"/>
      <c r="V88" s="63"/>
      <c r="W88" s="18"/>
      <c r="Y88" s="15"/>
      <c r="Z88" s="17"/>
      <c r="AA88" s="60"/>
      <c r="AB88" s="63"/>
      <c r="AC88" s="18"/>
      <c r="AE88" s="15"/>
      <c r="AF88" s="17"/>
      <c r="AG88" s="60"/>
      <c r="AH88" s="63"/>
      <c r="AI88" s="18"/>
      <c r="AK88" s="15"/>
      <c r="AL88" s="17"/>
      <c r="AM88" s="60"/>
      <c r="AN88" s="63"/>
      <c r="AO88" s="18"/>
      <c r="AQ88" s="15"/>
      <c r="AR88" s="17"/>
      <c r="AS88" s="60"/>
      <c r="AT88" s="63"/>
      <c r="AU88" s="18"/>
      <c r="AW88" s="15"/>
      <c r="AX88" s="17"/>
      <c r="AY88" s="60"/>
      <c r="AZ88" s="63"/>
      <c r="BA88" s="18"/>
      <c r="BC88" s="15"/>
      <c r="BD88" s="17"/>
      <c r="BE88" s="60"/>
      <c r="BF88" s="63"/>
      <c r="BG88" s="18"/>
      <c r="BI88" s="15"/>
      <c r="BJ88" s="17"/>
      <c r="BK88" s="60"/>
      <c r="BL88" s="63"/>
      <c r="BM88" s="18"/>
      <c r="BO88" s="15"/>
      <c r="BP88" s="17"/>
      <c r="BQ88" s="60"/>
      <c r="BR88" s="63"/>
      <c r="BS88" s="18"/>
      <c r="BU88" s="15"/>
      <c r="BV88" s="17"/>
      <c r="BW88" s="60"/>
      <c r="BX88" s="63"/>
      <c r="BY88" s="18"/>
    </row>
    <row r="89" spans="1:77" ht="36" customHeight="1" x14ac:dyDescent="0.25">
      <c r="A89" s="164" t="s">
        <v>188</v>
      </c>
      <c r="B89" s="165"/>
      <c r="C89" s="165"/>
      <c r="D89" s="165"/>
      <c r="E89" s="166"/>
      <c r="G89" s="164" t="s">
        <v>188</v>
      </c>
      <c r="H89" s="165"/>
      <c r="I89" s="165"/>
      <c r="J89" s="165"/>
      <c r="K89" s="166"/>
      <c r="M89" s="164" t="s">
        <v>188</v>
      </c>
      <c r="N89" s="165"/>
      <c r="O89" s="165"/>
      <c r="P89" s="165"/>
      <c r="Q89" s="166"/>
      <c r="S89" s="164" t="s">
        <v>188</v>
      </c>
      <c r="T89" s="165"/>
      <c r="U89" s="165"/>
      <c r="V89" s="165"/>
      <c r="W89" s="166"/>
      <c r="Y89" s="164" t="s">
        <v>188</v>
      </c>
      <c r="Z89" s="165"/>
      <c r="AA89" s="165"/>
      <c r="AB89" s="165"/>
      <c r="AC89" s="166"/>
      <c r="AE89" s="164" t="s">
        <v>188</v>
      </c>
      <c r="AF89" s="165"/>
      <c r="AG89" s="165"/>
      <c r="AH89" s="165"/>
      <c r="AI89" s="166"/>
      <c r="AK89" s="164" t="s">
        <v>188</v>
      </c>
      <c r="AL89" s="165"/>
      <c r="AM89" s="165"/>
      <c r="AN89" s="165"/>
      <c r="AO89" s="166"/>
      <c r="AQ89" s="164" t="s">
        <v>188</v>
      </c>
      <c r="AR89" s="165"/>
      <c r="AS89" s="165"/>
      <c r="AT89" s="165"/>
      <c r="AU89" s="166"/>
      <c r="AW89" s="164" t="s">
        <v>188</v>
      </c>
      <c r="AX89" s="165"/>
      <c r="AY89" s="165"/>
      <c r="AZ89" s="165"/>
      <c r="BA89" s="166"/>
      <c r="BC89" s="164" t="s">
        <v>188</v>
      </c>
      <c r="BD89" s="165"/>
      <c r="BE89" s="165"/>
      <c r="BF89" s="165"/>
      <c r="BG89" s="166"/>
      <c r="BI89" s="164" t="s">
        <v>188</v>
      </c>
      <c r="BJ89" s="165"/>
      <c r="BK89" s="165"/>
      <c r="BL89" s="165"/>
      <c r="BM89" s="166"/>
      <c r="BO89" s="164" t="s">
        <v>188</v>
      </c>
      <c r="BP89" s="165"/>
      <c r="BQ89" s="165"/>
      <c r="BR89" s="165"/>
      <c r="BS89" s="166"/>
      <c r="BU89" s="164" t="s">
        <v>188</v>
      </c>
      <c r="BV89" s="165"/>
      <c r="BW89" s="165"/>
      <c r="BX89" s="165"/>
      <c r="BY89" s="166"/>
    </row>
    <row r="90" spans="1:77" ht="61.5" customHeight="1" x14ac:dyDescent="0.25">
      <c r="A90" s="111"/>
      <c r="B90" s="101" t="str">
        <f>+C4</f>
        <v>CONSULTORES INGENIEROS Y PROFESIONALES ASOCIADOS SAS</v>
      </c>
      <c r="C90" s="110" t="s">
        <v>103</v>
      </c>
      <c r="D90" s="110"/>
      <c r="E90" s="108"/>
      <c r="G90" s="118"/>
      <c r="H90" s="119" t="str">
        <f>+I4</f>
        <v>PENDULO INGENIRIA SAS</v>
      </c>
      <c r="I90" s="120"/>
      <c r="J90" s="121" t="s">
        <v>104</v>
      </c>
      <c r="K90" s="120" t="s">
        <v>240</v>
      </c>
      <c r="M90" s="118"/>
      <c r="N90" s="119" t="str">
        <f>+O4</f>
        <v>SOLUCIONES INTEGRALES DE INGENEIRIA - SODINSA S.A</v>
      </c>
      <c r="O90" s="120"/>
      <c r="P90" s="121" t="s">
        <v>104</v>
      </c>
      <c r="Q90" s="120" t="s">
        <v>241</v>
      </c>
      <c r="S90" s="118"/>
      <c r="T90" s="119" t="str">
        <f>+U4</f>
        <v>INGESTRUCTURAS INGENIEROS SAS</v>
      </c>
      <c r="U90" s="120"/>
      <c r="V90" s="121" t="s">
        <v>104</v>
      </c>
      <c r="W90" s="120" t="s">
        <v>242</v>
      </c>
      <c r="Y90" s="118"/>
      <c r="Z90" s="119" t="str">
        <f>+AA4</f>
        <v>CONSORCIO INTER EDUCATIVO CBN</v>
      </c>
      <c r="AA90" s="120"/>
      <c r="AB90" s="121" t="s">
        <v>104</v>
      </c>
      <c r="AC90" s="120" t="s">
        <v>242</v>
      </c>
      <c r="AE90" s="111"/>
      <c r="AF90" s="101" t="str">
        <f>+AG4</f>
        <v>CUBIKO OBRAS Y CONSULTORIAS SAS</v>
      </c>
      <c r="AG90" s="108"/>
      <c r="AH90" s="110" t="s">
        <v>103</v>
      </c>
      <c r="AI90" s="108"/>
      <c r="AK90" s="111"/>
      <c r="AL90" s="101" t="str">
        <f>+AM4</f>
        <v>2L PROYECTOS SAS</v>
      </c>
      <c r="AM90" s="110" t="s">
        <v>103</v>
      </c>
      <c r="AN90" s="110"/>
      <c r="AO90" s="108"/>
      <c r="AQ90" s="111"/>
      <c r="AR90" s="101" t="str">
        <f>+AS4</f>
        <v>SOCIEDAD TECNICA SOTA LTDA</v>
      </c>
      <c r="AS90" s="108"/>
      <c r="AT90" s="110" t="s">
        <v>103</v>
      </c>
      <c r="AU90" s="108"/>
      <c r="AW90" s="111"/>
      <c r="AX90" s="101" t="str">
        <f>+AY4</f>
        <v>MARIO DE JESUS GIL CARDONA</v>
      </c>
      <c r="AY90" s="108"/>
      <c r="AZ90" s="110" t="s">
        <v>103</v>
      </c>
      <c r="BA90" s="108"/>
      <c r="BC90" s="118"/>
      <c r="BD90" s="119" t="str">
        <f>+BE4</f>
        <v>INGENIOS, CONSULTORES Y CONSTRUCTORES SAS</v>
      </c>
      <c r="BE90" s="120"/>
      <c r="BF90" s="121" t="s">
        <v>104</v>
      </c>
      <c r="BG90" s="120" t="s">
        <v>243</v>
      </c>
      <c r="BI90" s="111"/>
      <c r="BJ90" s="101" t="str">
        <f>+BK4</f>
        <v>LOS CASTORESCONSTRUCTORES SAS</v>
      </c>
      <c r="BK90" s="108"/>
      <c r="BL90" s="110" t="s">
        <v>103</v>
      </c>
      <c r="BM90" s="108"/>
      <c r="BO90" s="111"/>
      <c r="BP90" s="101" t="str">
        <f>+BQ4</f>
        <v>SCS INGENIERIA SAS</v>
      </c>
      <c r="BQ90" s="108"/>
      <c r="BR90" s="110" t="s">
        <v>103</v>
      </c>
      <c r="BS90" s="108"/>
      <c r="BU90" s="111"/>
      <c r="BV90" s="101" t="str">
        <f>+BW4</f>
        <v>CONSORCIO IEC</v>
      </c>
      <c r="BW90" s="108"/>
      <c r="BX90" s="110" t="s">
        <v>103</v>
      </c>
      <c r="BY90" s="108"/>
    </row>
    <row r="91" spans="1:77" x14ac:dyDescent="0.25">
      <c r="A91" s="15"/>
      <c r="B91" s="17"/>
      <c r="C91" s="60"/>
      <c r="D91" s="63"/>
      <c r="E91" s="109"/>
      <c r="G91" s="15"/>
      <c r="H91" s="17"/>
      <c r="I91" s="60"/>
      <c r="J91" s="63"/>
      <c r="K91" s="109"/>
      <c r="M91" s="15"/>
      <c r="N91" s="17"/>
      <c r="O91" s="60"/>
      <c r="P91" s="63"/>
      <c r="Q91" s="109"/>
      <c r="S91" s="15"/>
      <c r="T91" s="17"/>
      <c r="U91" s="60"/>
      <c r="V91" s="63"/>
      <c r="W91" s="109"/>
      <c r="Y91" s="15"/>
      <c r="Z91" s="17"/>
      <c r="AA91" s="60"/>
      <c r="AB91" s="63"/>
      <c r="AC91" s="109"/>
      <c r="AE91" s="15"/>
      <c r="AF91" s="17"/>
      <c r="AG91" s="60"/>
      <c r="AH91" s="63"/>
      <c r="AI91" s="109"/>
      <c r="AK91" s="15"/>
      <c r="AL91" s="17"/>
      <c r="AM91" s="60"/>
      <c r="AN91" s="63"/>
      <c r="AO91" s="109"/>
      <c r="AQ91" s="15"/>
      <c r="AR91" s="17"/>
      <c r="AS91" s="60"/>
      <c r="AT91" s="63"/>
      <c r="AU91" s="109"/>
      <c r="AW91" s="15"/>
      <c r="AX91" s="17"/>
      <c r="AY91" s="60"/>
      <c r="AZ91" s="63"/>
      <c r="BA91" s="109"/>
      <c r="BC91" s="15"/>
      <c r="BD91" s="17"/>
      <c r="BE91" s="60"/>
      <c r="BF91" s="63"/>
      <c r="BG91" s="109"/>
      <c r="BI91" s="15"/>
      <c r="BJ91" s="17"/>
      <c r="BK91" s="60"/>
      <c r="BL91" s="63"/>
      <c r="BM91" s="109"/>
      <c r="BO91" s="15"/>
      <c r="BP91" s="17"/>
      <c r="BQ91" s="60"/>
      <c r="BR91" s="63"/>
      <c r="BS91" s="109"/>
      <c r="BU91" s="15"/>
      <c r="BV91" s="17"/>
      <c r="BW91" s="60"/>
      <c r="BX91" s="63"/>
      <c r="BY91" s="109"/>
    </row>
    <row r="92" spans="1:77" ht="24" customHeight="1" x14ac:dyDescent="0.25">
      <c r="A92" s="148" t="s">
        <v>70</v>
      </c>
      <c r="B92" s="149"/>
      <c r="C92" s="149"/>
      <c r="D92" s="149"/>
      <c r="E92" s="150"/>
      <c r="G92" s="148" t="s">
        <v>70</v>
      </c>
      <c r="H92" s="149"/>
      <c r="I92" s="149"/>
      <c r="J92" s="149"/>
      <c r="K92" s="150"/>
      <c r="M92" s="148" t="s">
        <v>70</v>
      </c>
      <c r="N92" s="149"/>
      <c r="O92" s="149"/>
      <c r="P92" s="149"/>
      <c r="Q92" s="150"/>
      <c r="S92" s="148" t="s">
        <v>70</v>
      </c>
      <c r="T92" s="149"/>
      <c r="U92" s="149"/>
      <c r="V92" s="149"/>
      <c r="W92" s="150"/>
      <c r="Y92" s="148" t="s">
        <v>70</v>
      </c>
      <c r="Z92" s="149"/>
      <c r="AA92" s="149"/>
      <c r="AB92" s="149"/>
      <c r="AC92" s="150"/>
      <c r="AE92" s="148" t="s">
        <v>70</v>
      </c>
      <c r="AF92" s="149"/>
      <c r="AG92" s="149"/>
      <c r="AH92" s="149"/>
      <c r="AI92" s="150"/>
      <c r="AK92" s="148" t="s">
        <v>70</v>
      </c>
      <c r="AL92" s="149"/>
      <c r="AM92" s="149"/>
      <c r="AN92" s="149"/>
      <c r="AO92" s="150"/>
      <c r="AQ92" s="148" t="s">
        <v>70</v>
      </c>
      <c r="AR92" s="149"/>
      <c r="AS92" s="149"/>
      <c r="AT92" s="149"/>
      <c r="AU92" s="150"/>
      <c r="AW92" s="148" t="s">
        <v>70</v>
      </c>
      <c r="AX92" s="149"/>
      <c r="AY92" s="149"/>
      <c r="AZ92" s="149"/>
      <c r="BA92" s="150"/>
      <c r="BC92" s="148" t="s">
        <v>70</v>
      </c>
      <c r="BD92" s="149"/>
      <c r="BE92" s="149"/>
      <c r="BF92" s="149"/>
      <c r="BG92" s="150"/>
      <c r="BI92" s="148" t="s">
        <v>70</v>
      </c>
      <c r="BJ92" s="149"/>
      <c r="BK92" s="149"/>
      <c r="BL92" s="149"/>
      <c r="BM92" s="150"/>
      <c r="BO92" s="148" t="s">
        <v>70</v>
      </c>
      <c r="BP92" s="149"/>
      <c r="BQ92" s="149"/>
      <c r="BR92" s="149"/>
      <c r="BS92" s="150"/>
      <c r="BU92" s="148" t="s">
        <v>70</v>
      </c>
      <c r="BV92" s="149"/>
      <c r="BW92" s="149"/>
      <c r="BX92" s="149"/>
      <c r="BY92" s="150"/>
    </row>
    <row r="93" spans="1:77" ht="12" customHeight="1" x14ac:dyDescent="0.25">
      <c r="A93" s="151" t="s">
        <v>97</v>
      </c>
      <c r="B93" s="151"/>
      <c r="C93" s="151"/>
      <c r="D93" s="151"/>
      <c r="E93" s="151"/>
      <c r="G93" s="151" t="s">
        <v>97</v>
      </c>
      <c r="H93" s="151"/>
      <c r="I93" s="151"/>
      <c r="J93" s="151"/>
      <c r="K93" s="151"/>
      <c r="M93" s="151" t="s">
        <v>97</v>
      </c>
      <c r="N93" s="151"/>
      <c r="O93" s="151"/>
      <c r="P93" s="151"/>
      <c r="Q93" s="151"/>
      <c r="S93" s="151" t="s">
        <v>97</v>
      </c>
      <c r="T93" s="151"/>
      <c r="U93" s="151"/>
      <c r="V93" s="151"/>
      <c r="W93" s="151"/>
      <c r="Y93" s="151" t="s">
        <v>97</v>
      </c>
      <c r="Z93" s="151"/>
      <c r="AA93" s="151"/>
      <c r="AB93" s="151"/>
      <c r="AC93" s="151"/>
      <c r="AE93" s="151" t="s">
        <v>97</v>
      </c>
      <c r="AF93" s="151"/>
      <c r="AG93" s="151"/>
      <c r="AH93" s="151"/>
      <c r="AI93" s="151"/>
      <c r="AK93" s="151" t="s">
        <v>97</v>
      </c>
      <c r="AL93" s="151"/>
      <c r="AM93" s="151"/>
      <c r="AN93" s="151"/>
      <c r="AO93" s="151"/>
      <c r="AQ93" s="151" t="s">
        <v>97</v>
      </c>
      <c r="AR93" s="151"/>
      <c r="AS93" s="151"/>
      <c r="AT93" s="151"/>
      <c r="AU93" s="151"/>
      <c r="AW93" s="151" t="s">
        <v>97</v>
      </c>
      <c r="AX93" s="151"/>
      <c r="AY93" s="151"/>
      <c r="AZ93" s="151"/>
      <c r="BA93" s="151"/>
      <c r="BC93" s="151" t="s">
        <v>97</v>
      </c>
      <c r="BD93" s="151"/>
      <c r="BE93" s="151"/>
      <c r="BF93" s="151"/>
      <c r="BG93" s="151"/>
      <c r="BI93" s="151" t="s">
        <v>97</v>
      </c>
      <c r="BJ93" s="151"/>
      <c r="BK93" s="151"/>
      <c r="BL93" s="151"/>
      <c r="BM93" s="151"/>
      <c r="BO93" s="151" t="s">
        <v>97</v>
      </c>
      <c r="BP93" s="151"/>
      <c r="BQ93" s="151"/>
      <c r="BR93" s="151"/>
      <c r="BS93" s="151"/>
      <c r="BU93" s="151" t="s">
        <v>97</v>
      </c>
      <c r="BV93" s="151"/>
      <c r="BW93" s="151"/>
      <c r="BX93" s="151"/>
      <c r="BY93" s="151"/>
    </row>
    <row r="94" spans="1:77" x14ac:dyDescent="0.25">
      <c r="A94" s="23"/>
      <c r="B94" s="44"/>
      <c r="C94" s="87"/>
      <c r="D94" s="69"/>
      <c r="G94" s="23"/>
      <c r="H94" s="44"/>
      <c r="I94" s="87"/>
      <c r="J94" s="69"/>
      <c r="M94" s="23"/>
      <c r="N94" s="44"/>
      <c r="O94" s="87"/>
      <c r="P94" s="69"/>
      <c r="S94" s="23"/>
      <c r="T94" s="44"/>
      <c r="U94" s="87"/>
      <c r="V94" s="69"/>
      <c r="Y94" s="23"/>
      <c r="Z94" s="44"/>
      <c r="AA94" s="87"/>
      <c r="AB94" s="69"/>
      <c r="AE94" s="23"/>
      <c r="AF94" s="44"/>
      <c r="AG94" s="87"/>
      <c r="AH94" s="69"/>
      <c r="AK94" s="23"/>
      <c r="AL94" s="44"/>
      <c r="AM94" s="87"/>
      <c r="AN94" s="69"/>
      <c r="AQ94" s="23"/>
      <c r="AR94" s="44"/>
      <c r="AS94" s="87"/>
      <c r="AT94" s="69"/>
      <c r="AW94" s="23"/>
      <c r="AX94" s="44"/>
      <c r="AY94" s="87"/>
      <c r="AZ94" s="69"/>
      <c r="BC94" s="23"/>
      <c r="BD94" s="44"/>
      <c r="BE94" s="87"/>
      <c r="BF94" s="69"/>
      <c r="BI94" s="23"/>
      <c r="BJ94" s="44"/>
      <c r="BK94" s="87"/>
      <c r="BL94" s="69"/>
      <c r="BO94" s="23"/>
      <c r="BP94" s="44"/>
      <c r="BQ94" s="87"/>
      <c r="BR94" s="69"/>
      <c r="BU94" s="23"/>
      <c r="BV94" s="44"/>
      <c r="BW94" s="87"/>
      <c r="BX94" s="69"/>
    </row>
    <row r="95" spans="1:77" ht="12" customHeight="1" x14ac:dyDescent="0.25">
      <c r="A95" s="154" t="s">
        <v>94</v>
      </c>
      <c r="B95" s="155"/>
      <c r="C95" s="155" t="s">
        <v>95</v>
      </c>
      <c r="D95" s="156"/>
      <c r="E95" s="84"/>
      <c r="G95" s="154" t="s">
        <v>94</v>
      </c>
      <c r="H95" s="155"/>
      <c r="I95" s="155" t="s">
        <v>95</v>
      </c>
      <c r="J95" s="156"/>
      <c r="K95" s="84"/>
      <c r="M95" s="154" t="s">
        <v>94</v>
      </c>
      <c r="N95" s="155"/>
      <c r="O95" s="155" t="s">
        <v>95</v>
      </c>
      <c r="P95" s="156"/>
      <c r="Q95" s="84"/>
      <c r="S95" s="154" t="s">
        <v>94</v>
      </c>
      <c r="T95" s="155"/>
      <c r="U95" s="155" t="s">
        <v>95</v>
      </c>
      <c r="V95" s="156"/>
      <c r="W95" s="84"/>
      <c r="Y95" s="154" t="s">
        <v>94</v>
      </c>
      <c r="Z95" s="155"/>
      <c r="AA95" s="155" t="s">
        <v>95</v>
      </c>
      <c r="AB95" s="156"/>
      <c r="AC95" s="84"/>
      <c r="AE95" s="154" t="s">
        <v>94</v>
      </c>
      <c r="AF95" s="155"/>
      <c r="AG95" s="155" t="s">
        <v>95</v>
      </c>
      <c r="AH95" s="156"/>
      <c r="AI95" s="84"/>
      <c r="AK95" s="154" t="s">
        <v>94</v>
      </c>
      <c r="AL95" s="155"/>
      <c r="AM95" s="155" t="s">
        <v>95</v>
      </c>
      <c r="AN95" s="156"/>
      <c r="AO95" s="84"/>
      <c r="AQ95" s="154" t="s">
        <v>94</v>
      </c>
      <c r="AR95" s="155"/>
      <c r="AS95" s="155" t="s">
        <v>95</v>
      </c>
      <c r="AT95" s="156"/>
      <c r="AU95" s="84"/>
      <c r="AW95" s="154" t="s">
        <v>94</v>
      </c>
      <c r="AX95" s="155"/>
      <c r="AY95" s="155" t="s">
        <v>95</v>
      </c>
      <c r="AZ95" s="156"/>
      <c r="BA95" s="84"/>
      <c r="BC95" s="154" t="s">
        <v>94</v>
      </c>
      <c r="BD95" s="155"/>
      <c r="BE95" s="155" t="s">
        <v>95</v>
      </c>
      <c r="BF95" s="156"/>
      <c r="BG95" s="84"/>
      <c r="BI95" s="154" t="s">
        <v>94</v>
      </c>
      <c r="BJ95" s="155"/>
      <c r="BK95" s="155" t="s">
        <v>95</v>
      </c>
      <c r="BL95" s="156"/>
      <c r="BM95" s="84"/>
      <c r="BO95" s="154" t="s">
        <v>94</v>
      </c>
      <c r="BP95" s="155"/>
      <c r="BQ95" s="155" t="s">
        <v>95</v>
      </c>
      <c r="BR95" s="156"/>
      <c r="BS95" s="84"/>
      <c r="BU95" s="154" t="s">
        <v>94</v>
      </c>
      <c r="BV95" s="155"/>
      <c r="BW95" s="155" t="s">
        <v>95</v>
      </c>
      <c r="BX95" s="156"/>
      <c r="BY95" s="84"/>
    </row>
    <row r="96" spans="1:77" ht="12" customHeight="1" x14ac:dyDescent="0.25">
      <c r="A96" s="152" t="s">
        <v>153</v>
      </c>
      <c r="B96" s="153"/>
      <c r="C96" s="152">
        <v>67.5</v>
      </c>
      <c r="D96" s="153"/>
      <c r="E96" s="85"/>
      <c r="G96" s="152" t="s">
        <v>153</v>
      </c>
      <c r="H96" s="153"/>
      <c r="I96" s="152">
        <v>67.5</v>
      </c>
      <c r="J96" s="153"/>
      <c r="K96" s="85"/>
      <c r="M96" s="152" t="s">
        <v>153</v>
      </c>
      <c r="N96" s="153"/>
      <c r="O96" s="152">
        <v>67.5</v>
      </c>
      <c r="P96" s="153"/>
      <c r="Q96" s="85"/>
      <c r="S96" s="152" t="s">
        <v>153</v>
      </c>
      <c r="T96" s="153"/>
      <c r="U96" s="152">
        <v>67.5</v>
      </c>
      <c r="V96" s="153"/>
      <c r="W96" s="85"/>
      <c r="Y96" s="152" t="s">
        <v>153</v>
      </c>
      <c r="Z96" s="153"/>
      <c r="AA96" s="152">
        <v>67.5</v>
      </c>
      <c r="AB96" s="153"/>
      <c r="AC96" s="85"/>
      <c r="AE96" s="152" t="s">
        <v>153</v>
      </c>
      <c r="AF96" s="153"/>
      <c r="AG96" s="152">
        <v>67.5</v>
      </c>
      <c r="AH96" s="153"/>
      <c r="AI96" s="85"/>
      <c r="AK96" s="152" t="s">
        <v>153</v>
      </c>
      <c r="AL96" s="153"/>
      <c r="AM96" s="152">
        <v>67.5</v>
      </c>
      <c r="AN96" s="153"/>
      <c r="AO96" s="85"/>
      <c r="AQ96" s="152" t="s">
        <v>153</v>
      </c>
      <c r="AR96" s="153"/>
      <c r="AS96" s="152">
        <v>67.5</v>
      </c>
      <c r="AT96" s="153"/>
      <c r="AU96" s="85"/>
      <c r="AW96" s="152" t="s">
        <v>153</v>
      </c>
      <c r="AX96" s="153"/>
      <c r="AY96" s="152">
        <v>67.5</v>
      </c>
      <c r="AZ96" s="153"/>
      <c r="BA96" s="85"/>
      <c r="BC96" s="152" t="s">
        <v>153</v>
      </c>
      <c r="BD96" s="153"/>
      <c r="BE96" s="152">
        <v>67.5</v>
      </c>
      <c r="BF96" s="153"/>
      <c r="BG96" s="85"/>
      <c r="BI96" s="152" t="s">
        <v>153</v>
      </c>
      <c r="BJ96" s="153"/>
      <c r="BK96" s="152">
        <v>67.5</v>
      </c>
      <c r="BL96" s="153"/>
      <c r="BM96" s="85"/>
      <c r="BO96" s="152" t="s">
        <v>153</v>
      </c>
      <c r="BP96" s="153"/>
      <c r="BQ96" s="152">
        <v>67.5</v>
      </c>
      <c r="BR96" s="153"/>
      <c r="BS96" s="85"/>
      <c r="BU96" s="152" t="s">
        <v>153</v>
      </c>
      <c r="BV96" s="153"/>
      <c r="BW96" s="152">
        <v>67.5</v>
      </c>
      <c r="BX96" s="153"/>
      <c r="BY96" s="85"/>
    </row>
    <row r="97" spans="1:77" ht="12" customHeight="1" x14ac:dyDescent="0.25">
      <c r="A97" s="152" t="s">
        <v>154</v>
      </c>
      <c r="B97" s="153"/>
      <c r="C97" s="152">
        <v>10</v>
      </c>
      <c r="D97" s="153"/>
      <c r="E97" s="85"/>
      <c r="G97" s="152" t="s">
        <v>154</v>
      </c>
      <c r="H97" s="153"/>
      <c r="I97" s="152">
        <v>10</v>
      </c>
      <c r="J97" s="153"/>
      <c r="K97" s="85"/>
      <c r="M97" s="152" t="s">
        <v>154</v>
      </c>
      <c r="N97" s="153"/>
      <c r="O97" s="152">
        <v>10</v>
      </c>
      <c r="P97" s="153"/>
      <c r="Q97" s="85"/>
      <c r="S97" s="152" t="s">
        <v>154</v>
      </c>
      <c r="T97" s="153"/>
      <c r="U97" s="152">
        <v>10</v>
      </c>
      <c r="V97" s="153"/>
      <c r="W97" s="85"/>
      <c r="Y97" s="152" t="s">
        <v>154</v>
      </c>
      <c r="Z97" s="153"/>
      <c r="AA97" s="152">
        <v>10</v>
      </c>
      <c r="AB97" s="153"/>
      <c r="AC97" s="85"/>
      <c r="AE97" s="152" t="s">
        <v>154</v>
      </c>
      <c r="AF97" s="153"/>
      <c r="AG97" s="152">
        <v>10</v>
      </c>
      <c r="AH97" s="153"/>
      <c r="AI97" s="85"/>
      <c r="AK97" s="152" t="s">
        <v>154</v>
      </c>
      <c r="AL97" s="153"/>
      <c r="AM97" s="152">
        <v>10</v>
      </c>
      <c r="AN97" s="153"/>
      <c r="AO97" s="85"/>
      <c r="AQ97" s="152" t="s">
        <v>154</v>
      </c>
      <c r="AR97" s="153"/>
      <c r="AS97" s="152">
        <v>10</v>
      </c>
      <c r="AT97" s="153"/>
      <c r="AU97" s="85"/>
      <c r="AW97" s="152" t="s">
        <v>154</v>
      </c>
      <c r="AX97" s="153"/>
      <c r="AY97" s="152">
        <v>10</v>
      </c>
      <c r="AZ97" s="153"/>
      <c r="BA97" s="85"/>
      <c r="BC97" s="152" t="s">
        <v>154</v>
      </c>
      <c r="BD97" s="153"/>
      <c r="BE97" s="152">
        <v>10</v>
      </c>
      <c r="BF97" s="153"/>
      <c r="BG97" s="85"/>
      <c r="BI97" s="152" t="s">
        <v>154</v>
      </c>
      <c r="BJ97" s="153"/>
      <c r="BK97" s="152">
        <v>10</v>
      </c>
      <c r="BL97" s="153"/>
      <c r="BM97" s="85"/>
      <c r="BO97" s="152" t="s">
        <v>154</v>
      </c>
      <c r="BP97" s="153"/>
      <c r="BQ97" s="152">
        <v>10</v>
      </c>
      <c r="BR97" s="153"/>
      <c r="BS97" s="85"/>
      <c r="BU97" s="152" t="s">
        <v>154</v>
      </c>
      <c r="BV97" s="153"/>
      <c r="BW97" s="152">
        <v>10</v>
      </c>
      <c r="BX97" s="153"/>
      <c r="BY97" s="85"/>
    </row>
    <row r="98" spans="1:77" ht="12" customHeight="1" x14ac:dyDescent="0.25">
      <c r="A98" s="152" t="s">
        <v>155</v>
      </c>
      <c r="B98" s="153"/>
      <c r="C98" s="152">
        <v>1</v>
      </c>
      <c r="D98" s="153"/>
      <c r="E98" s="85"/>
      <c r="G98" s="152" t="s">
        <v>155</v>
      </c>
      <c r="H98" s="153"/>
      <c r="I98" s="152">
        <v>1</v>
      </c>
      <c r="J98" s="153"/>
      <c r="K98" s="85"/>
      <c r="M98" s="152" t="s">
        <v>155</v>
      </c>
      <c r="N98" s="153"/>
      <c r="O98" s="152">
        <v>1</v>
      </c>
      <c r="P98" s="153"/>
      <c r="Q98" s="85"/>
      <c r="S98" s="152" t="s">
        <v>155</v>
      </c>
      <c r="T98" s="153"/>
      <c r="U98" s="152">
        <v>1</v>
      </c>
      <c r="V98" s="153"/>
      <c r="W98" s="85"/>
      <c r="Y98" s="152" t="s">
        <v>155</v>
      </c>
      <c r="Z98" s="153"/>
      <c r="AA98" s="152">
        <v>1</v>
      </c>
      <c r="AB98" s="153"/>
      <c r="AC98" s="85"/>
      <c r="AE98" s="152" t="s">
        <v>155</v>
      </c>
      <c r="AF98" s="153"/>
      <c r="AG98" s="152">
        <v>1</v>
      </c>
      <c r="AH98" s="153"/>
      <c r="AI98" s="85"/>
      <c r="AK98" s="152" t="s">
        <v>155</v>
      </c>
      <c r="AL98" s="153"/>
      <c r="AM98" s="152">
        <v>1</v>
      </c>
      <c r="AN98" s="153"/>
      <c r="AO98" s="85"/>
      <c r="AQ98" s="152" t="s">
        <v>155</v>
      </c>
      <c r="AR98" s="153"/>
      <c r="AS98" s="152">
        <v>1</v>
      </c>
      <c r="AT98" s="153"/>
      <c r="AU98" s="85"/>
      <c r="AW98" s="152" t="s">
        <v>155</v>
      </c>
      <c r="AX98" s="153"/>
      <c r="AY98" s="152">
        <v>1</v>
      </c>
      <c r="AZ98" s="153"/>
      <c r="BA98" s="85"/>
      <c r="BC98" s="152" t="s">
        <v>155</v>
      </c>
      <c r="BD98" s="153"/>
      <c r="BE98" s="152">
        <v>1</v>
      </c>
      <c r="BF98" s="153"/>
      <c r="BG98" s="85"/>
      <c r="BI98" s="152" t="s">
        <v>155</v>
      </c>
      <c r="BJ98" s="153"/>
      <c r="BK98" s="152">
        <v>1</v>
      </c>
      <c r="BL98" s="153"/>
      <c r="BM98" s="85"/>
      <c r="BO98" s="152" t="s">
        <v>155</v>
      </c>
      <c r="BP98" s="153"/>
      <c r="BQ98" s="152">
        <v>1</v>
      </c>
      <c r="BR98" s="153"/>
      <c r="BS98" s="85"/>
      <c r="BU98" s="152" t="s">
        <v>155</v>
      </c>
      <c r="BV98" s="153"/>
      <c r="BW98" s="152">
        <v>1</v>
      </c>
      <c r="BX98" s="153"/>
      <c r="BY98" s="85"/>
    </row>
    <row r="99" spans="1:77" ht="12" customHeight="1" x14ac:dyDescent="0.25">
      <c r="A99" s="152" t="s">
        <v>156</v>
      </c>
      <c r="B99" s="153"/>
      <c r="C99" s="152">
        <v>20</v>
      </c>
      <c r="D99" s="153"/>
      <c r="E99" s="85"/>
      <c r="G99" s="152" t="s">
        <v>156</v>
      </c>
      <c r="H99" s="153"/>
      <c r="I99" s="152">
        <v>20</v>
      </c>
      <c r="J99" s="153"/>
      <c r="K99" s="85"/>
      <c r="M99" s="152" t="s">
        <v>156</v>
      </c>
      <c r="N99" s="153"/>
      <c r="O99" s="152">
        <v>20</v>
      </c>
      <c r="P99" s="153"/>
      <c r="Q99" s="85"/>
      <c r="S99" s="152" t="s">
        <v>156</v>
      </c>
      <c r="T99" s="153"/>
      <c r="U99" s="152">
        <v>20</v>
      </c>
      <c r="V99" s="153"/>
      <c r="W99" s="85"/>
      <c r="Y99" s="152" t="s">
        <v>156</v>
      </c>
      <c r="Z99" s="153"/>
      <c r="AA99" s="152">
        <v>20</v>
      </c>
      <c r="AB99" s="153"/>
      <c r="AC99" s="85"/>
      <c r="AE99" s="152" t="s">
        <v>156</v>
      </c>
      <c r="AF99" s="153"/>
      <c r="AG99" s="152">
        <v>20</v>
      </c>
      <c r="AH99" s="153"/>
      <c r="AI99" s="85"/>
      <c r="AK99" s="152" t="s">
        <v>156</v>
      </c>
      <c r="AL99" s="153"/>
      <c r="AM99" s="152">
        <v>20</v>
      </c>
      <c r="AN99" s="153"/>
      <c r="AO99" s="85"/>
      <c r="AQ99" s="152" t="s">
        <v>156</v>
      </c>
      <c r="AR99" s="153"/>
      <c r="AS99" s="152">
        <v>20</v>
      </c>
      <c r="AT99" s="153"/>
      <c r="AU99" s="85"/>
      <c r="AW99" s="152" t="s">
        <v>156</v>
      </c>
      <c r="AX99" s="153"/>
      <c r="AY99" s="152">
        <v>20</v>
      </c>
      <c r="AZ99" s="153"/>
      <c r="BA99" s="85"/>
      <c r="BC99" s="152" t="s">
        <v>156</v>
      </c>
      <c r="BD99" s="153"/>
      <c r="BE99" s="152">
        <v>20</v>
      </c>
      <c r="BF99" s="153"/>
      <c r="BG99" s="85"/>
      <c r="BI99" s="152" t="s">
        <v>156</v>
      </c>
      <c r="BJ99" s="153"/>
      <c r="BK99" s="152">
        <v>20</v>
      </c>
      <c r="BL99" s="153"/>
      <c r="BM99" s="85"/>
      <c r="BO99" s="152" t="s">
        <v>156</v>
      </c>
      <c r="BP99" s="153"/>
      <c r="BQ99" s="152">
        <v>20</v>
      </c>
      <c r="BR99" s="153"/>
      <c r="BS99" s="85"/>
      <c r="BU99" s="152" t="s">
        <v>156</v>
      </c>
      <c r="BV99" s="153"/>
      <c r="BW99" s="152">
        <v>20</v>
      </c>
      <c r="BX99" s="153"/>
      <c r="BY99" s="85"/>
    </row>
    <row r="100" spans="1:77" ht="12" customHeight="1" x14ac:dyDescent="0.25">
      <c r="A100" s="152" t="s">
        <v>157</v>
      </c>
      <c r="B100" s="153"/>
      <c r="C100" s="152">
        <v>1</v>
      </c>
      <c r="D100" s="153"/>
      <c r="E100" s="85"/>
      <c r="G100" s="152" t="s">
        <v>157</v>
      </c>
      <c r="H100" s="153"/>
      <c r="I100" s="152">
        <v>1</v>
      </c>
      <c r="J100" s="153"/>
      <c r="K100" s="85"/>
      <c r="M100" s="152" t="s">
        <v>157</v>
      </c>
      <c r="N100" s="153"/>
      <c r="O100" s="152">
        <v>1</v>
      </c>
      <c r="P100" s="153"/>
      <c r="Q100" s="85"/>
      <c r="S100" s="152" t="s">
        <v>157</v>
      </c>
      <c r="T100" s="153"/>
      <c r="U100" s="152">
        <v>1</v>
      </c>
      <c r="V100" s="153"/>
      <c r="W100" s="85"/>
      <c r="Y100" s="152" t="s">
        <v>157</v>
      </c>
      <c r="Z100" s="153"/>
      <c r="AA100" s="152">
        <v>1</v>
      </c>
      <c r="AB100" s="153"/>
      <c r="AC100" s="85"/>
      <c r="AE100" s="152" t="s">
        <v>157</v>
      </c>
      <c r="AF100" s="153"/>
      <c r="AG100" s="152">
        <v>1</v>
      </c>
      <c r="AH100" s="153"/>
      <c r="AI100" s="85"/>
      <c r="AK100" s="152" t="s">
        <v>157</v>
      </c>
      <c r="AL100" s="153"/>
      <c r="AM100" s="152">
        <v>1</v>
      </c>
      <c r="AN100" s="153"/>
      <c r="AO100" s="85"/>
      <c r="AQ100" s="152" t="s">
        <v>157</v>
      </c>
      <c r="AR100" s="153"/>
      <c r="AS100" s="152">
        <v>1</v>
      </c>
      <c r="AT100" s="153"/>
      <c r="AU100" s="85"/>
      <c r="AW100" s="152" t="s">
        <v>157</v>
      </c>
      <c r="AX100" s="153"/>
      <c r="AY100" s="152">
        <v>1</v>
      </c>
      <c r="AZ100" s="153"/>
      <c r="BA100" s="85"/>
      <c r="BC100" s="152" t="s">
        <v>157</v>
      </c>
      <c r="BD100" s="153"/>
      <c r="BE100" s="152">
        <v>1</v>
      </c>
      <c r="BF100" s="153"/>
      <c r="BG100" s="85"/>
      <c r="BI100" s="152" t="s">
        <v>157</v>
      </c>
      <c r="BJ100" s="153"/>
      <c r="BK100" s="152">
        <v>1</v>
      </c>
      <c r="BL100" s="153"/>
      <c r="BM100" s="85"/>
      <c r="BO100" s="152" t="s">
        <v>157</v>
      </c>
      <c r="BP100" s="153"/>
      <c r="BQ100" s="152">
        <v>1</v>
      </c>
      <c r="BR100" s="153"/>
      <c r="BS100" s="85"/>
      <c r="BU100" s="152" t="s">
        <v>157</v>
      </c>
      <c r="BV100" s="153"/>
      <c r="BW100" s="152">
        <v>1</v>
      </c>
      <c r="BX100" s="153"/>
      <c r="BY100" s="85"/>
    </row>
    <row r="101" spans="1:77" ht="12" customHeight="1" x14ac:dyDescent="0.25">
      <c r="A101" s="152" t="s">
        <v>158</v>
      </c>
      <c r="B101" s="153"/>
      <c r="C101" s="152">
        <v>0.25</v>
      </c>
      <c r="D101" s="153"/>
      <c r="E101" s="85"/>
      <c r="G101" s="152" t="s">
        <v>158</v>
      </c>
      <c r="H101" s="153"/>
      <c r="I101" s="152">
        <v>0.25</v>
      </c>
      <c r="J101" s="153"/>
      <c r="K101" s="85"/>
      <c r="M101" s="152" t="s">
        <v>158</v>
      </c>
      <c r="N101" s="153"/>
      <c r="O101" s="152">
        <v>0.25</v>
      </c>
      <c r="P101" s="153"/>
      <c r="Q101" s="85"/>
      <c r="S101" s="152" t="s">
        <v>158</v>
      </c>
      <c r="T101" s="153"/>
      <c r="U101" s="152">
        <v>0.25</v>
      </c>
      <c r="V101" s="153"/>
      <c r="W101" s="85"/>
      <c r="Y101" s="152" t="s">
        <v>158</v>
      </c>
      <c r="Z101" s="153"/>
      <c r="AA101" s="152">
        <v>0.25</v>
      </c>
      <c r="AB101" s="153"/>
      <c r="AC101" s="85"/>
      <c r="AE101" s="152" t="s">
        <v>158</v>
      </c>
      <c r="AF101" s="153"/>
      <c r="AG101" s="152">
        <v>0.25</v>
      </c>
      <c r="AH101" s="153"/>
      <c r="AI101" s="85"/>
      <c r="AK101" s="152" t="s">
        <v>158</v>
      </c>
      <c r="AL101" s="153"/>
      <c r="AM101" s="152">
        <v>0.25</v>
      </c>
      <c r="AN101" s="153"/>
      <c r="AO101" s="85"/>
      <c r="AQ101" s="152" t="s">
        <v>158</v>
      </c>
      <c r="AR101" s="153"/>
      <c r="AS101" s="152">
        <v>0.25</v>
      </c>
      <c r="AT101" s="153"/>
      <c r="AU101" s="85"/>
      <c r="AW101" s="152" t="s">
        <v>158</v>
      </c>
      <c r="AX101" s="153"/>
      <c r="AY101" s="152">
        <v>0.25</v>
      </c>
      <c r="AZ101" s="153"/>
      <c r="BA101" s="85"/>
      <c r="BC101" s="152" t="s">
        <v>158</v>
      </c>
      <c r="BD101" s="153"/>
      <c r="BE101" s="152">
        <v>0.25</v>
      </c>
      <c r="BF101" s="153"/>
      <c r="BG101" s="85"/>
      <c r="BI101" s="152" t="s">
        <v>158</v>
      </c>
      <c r="BJ101" s="153"/>
      <c r="BK101" s="152">
        <v>0.25</v>
      </c>
      <c r="BL101" s="153"/>
      <c r="BM101" s="85"/>
      <c r="BO101" s="152" t="s">
        <v>158</v>
      </c>
      <c r="BP101" s="153"/>
      <c r="BQ101" s="152">
        <v>0.25</v>
      </c>
      <c r="BR101" s="153"/>
      <c r="BS101" s="85"/>
      <c r="BU101" s="152" t="s">
        <v>158</v>
      </c>
      <c r="BV101" s="153"/>
      <c r="BW101" s="152">
        <v>0.25</v>
      </c>
      <c r="BX101" s="153"/>
      <c r="BY101" s="85"/>
    </row>
    <row r="102" spans="1:77" ht="12" customHeight="1" x14ac:dyDescent="0.25">
      <c r="A102" s="152" t="s">
        <v>159</v>
      </c>
      <c r="B102" s="153"/>
      <c r="C102" s="152">
        <v>0.25</v>
      </c>
      <c r="D102" s="153"/>
      <c r="E102" s="85"/>
      <c r="G102" s="152" t="s">
        <v>159</v>
      </c>
      <c r="H102" s="153"/>
      <c r="I102" s="152">
        <v>0.25</v>
      </c>
      <c r="J102" s="153"/>
      <c r="K102" s="85"/>
      <c r="M102" s="152" t="s">
        <v>159</v>
      </c>
      <c r="N102" s="153"/>
      <c r="O102" s="152">
        <v>0.25</v>
      </c>
      <c r="P102" s="153"/>
      <c r="Q102" s="85"/>
      <c r="S102" s="152" t="s">
        <v>159</v>
      </c>
      <c r="T102" s="153"/>
      <c r="U102" s="152">
        <v>0.25</v>
      </c>
      <c r="V102" s="153"/>
      <c r="W102" s="85"/>
      <c r="Y102" s="152" t="s">
        <v>159</v>
      </c>
      <c r="Z102" s="153"/>
      <c r="AA102" s="152">
        <v>0.25</v>
      </c>
      <c r="AB102" s="153"/>
      <c r="AC102" s="85"/>
      <c r="AE102" s="152" t="s">
        <v>159</v>
      </c>
      <c r="AF102" s="153"/>
      <c r="AG102" s="152">
        <v>0.25</v>
      </c>
      <c r="AH102" s="153"/>
      <c r="AI102" s="85"/>
      <c r="AK102" s="152" t="s">
        <v>159</v>
      </c>
      <c r="AL102" s="153"/>
      <c r="AM102" s="152">
        <v>0.25</v>
      </c>
      <c r="AN102" s="153"/>
      <c r="AO102" s="85"/>
      <c r="AQ102" s="152" t="s">
        <v>159</v>
      </c>
      <c r="AR102" s="153"/>
      <c r="AS102" s="152">
        <v>0.25</v>
      </c>
      <c r="AT102" s="153"/>
      <c r="AU102" s="85"/>
      <c r="AW102" s="152" t="s">
        <v>159</v>
      </c>
      <c r="AX102" s="153"/>
      <c r="AY102" s="152">
        <v>0.25</v>
      </c>
      <c r="AZ102" s="153"/>
      <c r="BA102" s="85"/>
      <c r="BC102" s="152" t="s">
        <v>159</v>
      </c>
      <c r="BD102" s="153"/>
      <c r="BE102" s="152">
        <v>0.25</v>
      </c>
      <c r="BF102" s="153"/>
      <c r="BG102" s="85"/>
      <c r="BI102" s="152" t="s">
        <v>159</v>
      </c>
      <c r="BJ102" s="153"/>
      <c r="BK102" s="152">
        <v>0.25</v>
      </c>
      <c r="BL102" s="153"/>
      <c r="BM102" s="85"/>
      <c r="BO102" s="152" t="s">
        <v>159</v>
      </c>
      <c r="BP102" s="153"/>
      <c r="BQ102" s="152">
        <v>0.25</v>
      </c>
      <c r="BR102" s="153"/>
      <c r="BS102" s="85"/>
      <c r="BU102" s="152" t="s">
        <v>159</v>
      </c>
      <c r="BV102" s="153"/>
      <c r="BW102" s="152">
        <v>0.25</v>
      </c>
      <c r="BX102" s="153"/>
      <c r="BY102" s="85"/>
    </row>
    <row r="103" spans="1:77" x14ac:dyDescent="0.25">
      <c r="A103" s="167" t="s">
        <v>96</v>
      </c>
      <c r="B103" s="168"/>
      <c r="C103" s="167">
        <f>SUM(C96:C102)</f>
        <v>100</v>
      </c>
      <c r="D103" s="168"/>
      <c r="E103" s="84"/>
      <c r="G103" s="167" t="s">
        <v>96</v>
      </c>
      <c r="H103" s="168"/>
      <c r="I103" s="167">
        <f>SUM(I96:I102)</f>
        <v>100</v>
      </c>
      <c r="J103" s="168"/>
      <c r="K103" s="84"/>
      <c r="M103" s="167" t="s">
        <v>96</v>
      </c>
      <c r="N103" s="168"/>
      <c r="O103" s="167">
        <f>SUM(O96:O102)</f>
        <v>100</v>
      </c>
      <c r="P103" s="168"/>
      <c r="Q103" s="84"/>
      <c r="S103" s="167" t="s">
        <v>96</v>
      </c>
      <c r="T103" s="168"/>
      <c r="U103" s="167">
        <f>SUM(U96:U102)</f>
        <v>100</v>
      </c>
      <c r="V103" s="168"/>
      <c r="W103" s="84"/>
      <c r="Y103" s="167" t="s">
        <v>96</v>
      </c>
      <c r="Z103" s="168"/>
      <c r="AA103" s="167">
        <f>SUM(AA96:AA102)</f>
        <v>100</v>
      </c>
      <c r="AB103" s="168"/>
      <c r="AC103" s="84"/>
      <c r="AE103" s="167" t="s">
        <v>96</v>
      </c>
      <c r="AF103" s="168"/>
      <c r="AG103" s="167">
        <f>SUM(AG96:AG102)</f>
        <v>100</v>
      </c>
      <c r="AH103" s="168"/>
      <c r="AI103" s="84"/>
      <c r="AK103" s="167" t="s">
        <v>96</v>
      </c>
      <c r="AL103" s="168"/>
      <c r="AM103" s="167">
        <f>SUM(AM96:AM102)</f>
        <v>100</v>
      </c>
      <c r="AN103" s="168"/>
      <c r="AO103" s="84"/>
      <c r="AQ103" s="167" t="s">
        <v>96</v>
      </c>
      <c r="AR103" s="168"/>
      <c r="AS103" s="167">
        <f>SUM(AS96:AS102)</f>
        <v>100</v>
      </c>
      <c r="AT103" s="168"/>
      <c r="AU103" s="84"/>
      <c r="AW103" s="167" t="s">
        <v>96</v>
      </c>
      <c r="AX103" s="168"/>
      <c r="AY103" s="167">
        <f>SUM(AY96:AY102)</f>
        <v>100</v>
      </c>
      <c r="AZ103" s="168"/>
      <c r="BA103" s="84"/>
      <c r="BC103" s="167" t="s">
        <v>96</v>
      </c>
      <c r="BD103" s="168"/>
      <c r="BE103" s="167">
        <f>SUM(BE96:BE102)</f>
        <v>100</v>
      </c>
      <c r="BF103" s="168"/>
      <c r="BG103" s="84"/>
      <c r="BI103" s="167" t="s">
        <v>96</v>
      </c>
      <c r="BJ103" s="168"/>
      <c r="BK103" s="167">
        <f>SUM(BK96:BK102)</f>
        <v>100</v>
      </c>
      <c r="BL103" s="168"/>
      <c r="BM103" s="84"/>
      <c r="BO103" s="167" t="s">
        <v>96</v>
      </c>
      <c r="BP103" s="168"/>
      <c r="BQ103" s="167">
        <f>SUM(BQ96:BQ102)</f>
        <v>100</v>
      </c>
      <c r="BR103" s="168"/>
      <c r="BS103" s="84"/>
      <c r="BU103" s="167" t="s">
        <v>96</v>
      </c>
      <c r="BV103" s="168"/>
      <c r="BW103" s="167">
        <f>SUM(BW96:BW102)</f>
        <v>100</v>
      </c>
      <c r="BX103" s="168"/>
      <c r="BY103" s="84"/>
    </row>
    <row r="104" spans="1:77" x14ac:dyDescent="0.25">
      <c r="A104" s="22"/>
      <c r="B104" s="40"/>
      <c r="C104" s="88"/>
      <c r="D104" s="70"/>
      <c r="E104" s="44"/>
      <c r="G104" s="22"/>
      <c r="H104" s="40"/>
      <c r="I104" s="88"/>
      <c r="J104" s="70"/>
      <c r="K104" s="44"/>
      <c r="M104" s="22"/>
      <c r="N104" s="40"/>
      <c r="O104" s="88"/>
      <c r="P104" s="70"/>
      <c r="Q104" s="44"/>
      <c r="S104" s="22"/>
      <c r="T104" s="40"/>
      <c r="U104" s="88"/>
      <c r="V104" s="70"/>
      <c r="W104" s="44"/>
      <c r="Y104" s="22"/>
      <c r="Z104" s="40"/>
      <c r="AA104" s="88"/>
      <c r="AB104" s="70"/>
      <c r="AC104" s="44"/>
      <c r="AE104" s="22"/>
      <c r="AF104" s="40"/>
      <c r="AG104" s="88"/>
      <c r="AH104" s="70"/>
      <c r="AI104" s="44"/>
      <c r="AK104" s="22"/>
      <c r="AL104" s="40"/>
      <c r="AM104" s="88"/>
      <c r="AN104" s="70"/>
      <c r="AO104" s="44"/>
      <c r="AQ104" s="22"/>
      <c r="AR104" s="40"/>
      <c r="AS104" s="88"/>
      <c r="AT104" s="70"/>
      <c r="AU104" s="44"/>
      <c r="AW104" s="22"/>
      <c r="AX104" s="40"/>
      <c r="AY104" s="88"/>
      <c r="AZ104" s="70"/>
      <c r="BA104" s="44"/>
      <c r="BC104" s="22"/>
      <c r="BD104" s="40"/>
      <c r="BE104" s="88"/>
      <c r="BF104" s="70"/>
      <c r="BG104" s="44"/>
      <c r="BI104" s="22"/>
      <c r="BJ104" s="40"/>
      <c r="BK104" s="88"/>
      <c r="BL104" s="70"/>
      <c r="BM104" s="44"/>
      <c r="BO104" s="22"/>
      <c r="BP104" s="40"/>
      <c r="BQ104" s="88"/>
      <c r="BR104" s="70"/>
      <c r="BS104" s="44"/>
      <c r="BU104" s="22"/>
      <c r="BV104" s="40"/>
      <c r="BW104" s="88"/>
      <c r="BX104" s="70"/>
      <c r="BY104" s="44"/>
    </row>
    <row r="105" spans="1:77" ht="18" customHeight="1" x14ac:dyDescent="0.25">
      <c r="A105" s="7"/>
      <c r="B105" s="54" t="s">
        <v>74</v>
      </c>
      <c r="C105" s="171" t="s">
        <v>75</v>
      </c>
      <c r="D105" s="172"/>
      <c r="E105" s="7" t="s">
        <v>76</v>
      </c>
      <c r="G105" s="7"/>
      <c r="H105" s="54" t="s">
        <v>74</v>
      </c>
      <c r="I105" s="171" t="s">
        <v>75</v>
      </c>
      <c r="J105" s="172"/>
      <c r="K105" s="7" t="s">
        <v>76</v>
      </c>
      <c r="M105" s="7"/>
      <c r="N105" s="54" t="s">
        <v>74</v>
      </c>
      <c r="O105" s="171" t="s">
        <v>75</v>
      </c>
      <c r="P105" s="172"/>
      <c r="Q105" s="7" t="s">
        <v>76</v>
      </c>
      <c r="S105" s="7"/>
      <c r="T105" s="54" t="s">
        <v>74</v>
      </c>
      <c r="U105" s="171" t="s">
        <v>75</v>
      </c>
      <c r="V105" s="172"/>
      <c r="W105" s="7" t="s">
        <v>76</v>
      </c>
      <c r="Y105" s="7"/>
      <c r="Z105" s="54" t="s">
        <v>74</v>
      </c>
      <c r="AA105" s="171" t="s">
        <v>75</v>
      </c>
      <c r="AB105" s="172"/>
      <c r="AC105" s="7" t="s">
        <v>76</v>
      </c>
      <c r="AE105" s="7"/>
      <c r="AF105" s="54" t="s">
        <v>74</v>
      </c>
      <c r="AG105" s="171" t="s">
        <v>75</v>
      </c>
      <c r="AH105" s="172"/>
      <c r="AI105" s="7" t="s">
        <v>76</v>
      </c>
      <c r="AK105" s="7"/>
      <c r="AL105" s="54" t="s">
        <v>74</v>
      </c>
      <c r="AM105" s="171" t="s">
        <v>75</v>
      </c>
      <c r="AN105" s="172"/>
      <c r="AO105" s="7" t="s">
        <v>76</v>
      </c>
      <c r="AQ105" s="7"/>
      <c r="AR105" s="54" t="s">
        <v>74</v>
      </c>
      <c r="AS105" s="171" t="s">
        <v>75</v>
      </c>
      <c r="AT105" s="172"/>
      <c r="AU105" s="7" t="s">
        <v>76</v>
      </c>
      <c r="AW105" s="7"/>
      <c r="AX105" s="54" t="s">
        <v>74</v>
      </c>
      <c r="AY105" s="171" t="s">
        <v>75</v>
      </c>
      <c r="AZ105" s="172"/>
      <c r="BA105" s="7" t="s">
        <v>76</v>
      </c>
      <c r="BC105" s="7"/>
      <c r="BD105" s="54" t="s">
        <v>74</v>
      </c>
      <c r="BE105" s="171" t="s">
        <v>75</v>
      </c>
      <c r="BF105" s="172"/>
      <c r="BG105" s="7" t="s">
        <v>76</v>
      </c>
      <c r="BI105" s="7"/>
      <c r="BJ105" s="54" t="s">
        <v>74</v>
      </c>
      <c r="BK105" s="171" t="s">
        <v>75</v>
      </c>
      <c r="BL105" s="172"/>
      <c r="BM105" s="7" t="s">
        <v>76</v>
      </c>
      <c r="BO105" s="7"/>
      <c r="BP105" s="54" t="s">
        <v>74</v>
      </c>
      <c r="BQ105" s="171" t="s">
        <v>75</v>
      </c>
      <c r="BR105" s="172"/>
      <c r="BS105" s="7" t="s">
        <v>76</v>
      </c>
      <c r="BU105" s="7"/>
      <c r="BV105" s="54" t="s">
        <v>74</v>
      </c>
      <c r="BW105" s="171" t="s">
        <v>75</v>
      </c>
      <c r="BX105" s="172"/>
      <c r="BY105" s="7" t="s">
        <v>76</v>
      </c>
    </row>
    <row r="106" spans="1:77" ht="65.25" customHeight="1" x14ac:dyDescent="0.25">
      <c r="A106" s="8" t="s">
        <v>71</v>
      </c>
      <c r="B106" s="6" t="s">
        <v>160</v>
      </c>
      <c r="C106" s="169">
        <f>+'Puntaje por experiencia'!G3</f>
        <v>21.762468089958972</v>
      </c>
      <c r="D106" s="170"/>
      <c r="E106" s="90"/>
      <c r="G106" s="8" t="s">
        <v>71</v>
      </c>
      <c r="H106" s="6" t="s">
        <v>160</v>
      </c>
      <c r="I106" s="170">
        <v>0</v>
      </c>
      <c r="J106" s="170"/>
      <c r="K106" s="12"/>
      <c r="M106" s="8" t="s">
        <v>71</v>
      </c>
      <c r="N106" s="6" t="s">
        <v>160</v>
      </c>
      <c r="O106" s="170">
        <v>0</v>
      </c>
      <c r="P106" s="170"/>
      <c r="Q106" s="12"/>
      <c r="S106" s="8" t="s">
        <v>71</v>
      </c>
      <c r="T106" s="6" t="s">
        <v>160</v>
      </c>
      <c r="U106" s="170">
        <v>0</v>
      </c>
      <c r="V106" s="170"/>
      <c r="W106" s="12"/>
      <c r="Y106" s="8" t="s">
        <v>71</v>
      </c>
      <c r="Z106" s="6" t="s">
        <v>160</v>
      </c>
      <c r="AA106" s="170">
        <v>0</v>
      </c>
      <c r="AB106" s="170"/>
      <c r="AC106" s="12"/>
      <c r="AE106" s="8" t="s">
        <v>71</v>
      </c>
      <c r="AF106" s="6" t="s">
        <v>160</v>
      </c>
      <c r="AG106" s="169">
        <f>+'Puntaje por experiencia'!G16</f>
        <v>40.351177054216016</v>
      </c>
      <c r="AH106" s="170"/>
      <c r="AI106" s="12"/>
      <c r="AK106" s="8" t="s">
        <v>71</v>
      </c>
      <c r="AL106" s="6" t="s">
        <v>160</v>
      </c>
      <c r="AM106" s="169">
        <f>+'Puntaje por experiencia'!G17</f>
        <v>46.475942394548895</v>
      </c>
      <c r="AN106" s="170"/>
      <c r="AO106" s="12"/>
      <c r="AQ106" s="8" t="s">
        <v>71</v>
      </c>
      <c r="AR106" s="6" t="s">
        <v>160</v>
      </c>
      <c r="AS106" s="169">
        <v>0</v>
      </c>
      <c r="AT106" s="170"/>
      <c r="AU106" s="126" t="s">
        <v>245</v>
      </c>
      <c r="AW106" s="8" t="s">
        <v>71</v>
      </c>
      <c r="AX106" s="6" t="s">
        <v>160</v>
      </c>
      <c r="AY106" s="169">
        <f>+'Puntaje por experiencia'!G21</f>
        <v>51.326124263897846</v>
      </c>
      <c r="AZ106" s="170"/>
      <c r="BA106" s="12"/>
      <c r="BC106" s="8" t="s">
        <v>71</v>
      </c>
      <c r="BD106" s="6" t="s">
        <v>160</v>
      </c>
      <c r="BE106" s="170">
        <v>0</v>
      </c>
      <c r="BF106" s="170"/>
      <c r="BG106" s="12"/>
      <c r="BI106" s="8" t="s">
        <v>71</v>
      </c>
      <c r="BJ106" s="6" t="s">
        <v>160</v>
      </c>
      <c r="BK106" s="169">
        <f>+'Puntaje por experiencia'!G24</f>
        <v>29.314790626632167</v>
      </c>
      <c r="BL106" s="170"/>
      <c r="BM106" s="12"/>
      <c r="BO106" s="8" t="s">
        <v>71</v>
      </c>
      <c r="BP106" s="6" t="s">
        <v>160</v>
      </c>
      <c r="BQ106" s="169">
        <f>+'Puntaje por experiencia'!G28</f>
        <v>36.711557138230994</v>
      </c>
      <c r="BR106" s="170"/>
      <c r="BS106" s="12"/>
      <c r="BU106" s="8" t="s">
        <v>71</v>
      </c>
      <c r="BV106" s="6" t="s">
        <v>160</v>
      </c>
      <c r="BW106" s="169">
        <f>+'Puntaje por experiencia'!G29</f>
        <v>36.712252863056776</v>
      </c>
      <c r="BX106" s="170"/>
      <c r="BY106" s="12"/>
    </row>
    <row r="107" spans="1:77" ht="12" customHeight="1" x14ac:dyDescent="0.25">
      <c r="A107" s="34" t="s">
        <v>72</v>
      </c>
      <c r="B107" s="89" t="s">
        <v>161</v>
      </c>
      <c r="C107" s="173"/>
      <c r="D107" s="174"/>
      <c r="E107" s="12"/>
      <c r="G107" s="34" t="s">
        <v>72</v>
      </c>
      <c r="H107" s="89" t="s">
        <v>161</v>
      </c>
      <c r="I107" s="173"/>
      <c r="J107" s="174"/>
      <c r="K107" s="12"/>
      <c r="M107" s="34" t="s">
        <v>72</v>
      </c>
      <c r="N107" s="89" t="s">
        <v>161</v>
      </c>
      <c r="O107" s="173"/>
      <c r="P107" s="174"/>
      <c r="Q107" s="12"/>
      <c r="S107" s="34" t="s">
        <v>72</v>
      </c>
      <c r="T107" s="89" t="s">
        <v>161</v>
      </c>
      <c r="U107" s="173"/>
      <c r="V107" s="174"/>
      <c r="W107" s="12"/>
      <c r="Y107" s="34" t="s">
        <v>72</v>
      </c>
      <c r="Z107" s="89" t="s">
        <v>161</v>
      </c>
      <c r="AA107" s="173"/>
      <c r="AB107" s="174"/>
      <c r="AC107" s="12"/>
      <c r="AE107" s="34" t="s">
        <v>72</v>
      </c>
      <c r="AF107" s="89" t="s">
        <v>161</v>
      </c>
      <c r="AG107" s="173"/>
      <c r="AH107" s="174"/>
      <c r="AI107" s="12"/>
      <c r="AK107" s="34" t="s">
        <v>72</v>
      </c>
      <c r="AL107" s="89" t="s">
        <v>161</v>
      </c>
      <c r="AM107" s="173"/>
      <c r="AN107" s="174"/>
      <c r="AO107" s="12"/>
      <c r="AQ107" s="34" t="s">
        <v>72</v>
      </c>
      <c r="AR107" s="89" t="s">
        <v>161</v>
      </c>
      <c r="AS107" s="173"/>
      <c r="AT107" s="174"/>
      <c r="AU107" s="12"/>
      <c r="AW107" s="34" t="s">
        <v>72</v>
      </c>
      <c r="AX107" s="89" t="s">
        <v>161</v>
      </c>
      <c r="AY107" s="173"/>
      <c r="AZ107" s="174"/>
      <c r="BA107" s="12"/>
      <c r="BC107" s="34" t="s">
        <v>72</v>
      </c>
      <c r="BD107" s="89" t="s">
        <v>161</v>
      </c>
      <c r="BE107" s="173"/>
      <c r="BF107" s="174"/>
      <c r="BG107" s="12"/>
      <c r="BI107" s="34" t="s">
        <v>72</v>
      </c>
      <c r="BJ107" s="89" t="s">
        <v>161</v>
      </c>
      <c r="BK107" s="173"/>
      <c r="BL107" s="174"/>
      <c r="BM107" s="12"/>
      <c r="BO107" s="34" t="s">
        <v>72</v>
      </c>
      <c r="BP107" s="89" t="s">
        <v>161</v>
      </c>
      <c r="BQ107" s="173"/>
      <c r="BR107" s="174"/>
      <c r="BS107" s="12"/>
      <c r="BU107" s="34" t="s">
        <v>72</v>
      </c>
      <c r="BV107" s="89" t="s">
        <v>161</v>
      </c>
      <c r="BW107" s="173"/>
      <c r="BX107" s="174"/>
      <c r="BY107" s="12"/>
    </row>
    <row r="108" spans="1:77" ht="24" x14ac:dyDescent="0.25">
      <c r="A108" s="8" t="s">
        <v>110</v>
      </c>
      <c r="B108" s="5" t="s">
        <v>151</v>
      </c>
      <c r="C108" s="173">
        <v>5</v>
      </c>
      <c r="D108" s="174"/>
      <c r="E108" s="3"/>
      <c r="G108" s="8" t="s">
        <v>110</v>
      </c>
      <c r="H108" s="5" t="s">
        <v>151</v>
      </c>
      <c r="I108" s="173">
        <v>0</v>
      </c>
      <c r="J108" s="174"/>
      <c r="K108" s="3"/>
      <c r="M108" s="8" t="s">
        <v>110</v>
      </c>
      <c r="N108" s="5" t="s">
        <v>151</v>
      </c>
      <c r="O108" s="173">
        <v>0</v>
      </c>
      <c r="P108" s="174"/>
      <c r="Q108" s="3"/>
      <c r="S108" s="8" t="s">
        <v>110</v>
      </c>
      <c r="T108" s="5" t="s">
        <v>151</v>
      </c>
      <c r="U108" s="173">
        <v>0</v>
      </c>
      <c r="V108" s="174"/>
      <c r="W108" s="3"/>
      <c r="Y108" s="8" t="s">
        <v>110</v>
      </c>
      <c r="Z108" s="5" t="s">
        <v>151</v>
      </c>
      <c r="AA108" s="173">
        <v>0</v>
      </c>
      <c r="AB108" s="174"/>
      <c r="AC108" s="3"/>
      <c r="AE108" s="8" t="s">
        <v>110</v>
      </c>
      <c r="AF108" s="5" t="s">
        <v>151</v>
      </c>
      <c r="AG108" s="173">
        <v>5</v>
      </c>
      <c r="AH108" s="174"/>
      <c r="AI108" s="3"/>
      <c r="AK108" s="8" t="s">
        <v>110</v>
      </c>
      <c r="AL108" s="5" t="s">
        <v>151</v>
      </c>
      <c r="AM108" s="173">
        <v>5</v>
      </c>
      <c r="AN108" s="174"/>
      <c r="AO108" s="3"/>
      <c r="AQ108" s="8" t="s">
        <v>110</v>
      </c>
      <c r="AR108" s="5" t="s">
        <v>151</v>
      </c>
      <c r="AS108" s="173">
        <v>5</v>
      </c>
      <c r="AT108" s="174"/>
      <c r="AU108" s="3"/>
      <c r="AW108" s="8" t="s">
        <v>110</v>
      </c>
      <c r="AX108" s="5" t="s">
        <v>151</v>
      </c>
      <c r="AY108" s="173">
        <v>5</v>
      </c>
      <c r="AZ108" s="174"/>
      <c r="BA108" s="3"/>
      <c r="BC108" s="8" t="s">
        <v>110</v>
      </c>
      <c r="BD108" s="5" t="s">
        <v>151</v>
      </c>
      <c r="BE108" s="173">
        <v>0</v>
      </c>
      <c r="BF108" s="174"/>
      <c r="BG108" s="3"/>
      <c r="BI108" s="8" t="s">
        <v>110</v>
      </c>
      <c r="BJ108" s="5" t="s">
        <v>151</v>
      </c>
      <c r="BK108" s="173">
        <v>5</v>
      </c>
      <c r="BL108" s="174"/>
      <c r="BM108" s="3"/>
      <c r="BO108" s="8" t="s">
        <v>110</v>
      </c>
      <c r="BP108" s="5" t="s">
        <v>151</v>
      </c>
      <c r="BQ108" s="173">
        <v>5</v>
      </c>
      <c r="BR108" s="174"/>
      <c r="BS108" s="3"/>
      <c r="BU108" s="8" t="s">
        <v>110</v>
      </c>
      <c r="BV108" s="5" t="s">
        <v>151</v>
      </c>
      <c r="BW108" s="173">
        <v>5</v>
      </c>
      <c r="BX108" s="174"/>
      <c r="BY108" s="3"/>
    </row>
    <row r="109" spans="1:77" ht="24" x14ac:dyDescent="0.25">
      <c r="A109" s="8" t="s">
        <v>111</v>
      </c>
      <c r="B109" s="5" t="s">
        <v>162</v>
      </c>
      <c r="C109" s="173">
        <v>5</v>
      </c>
      <c r="D109" s="174"/>
      <c r="E109" s="3"/>
      <c r="G109" s="8" t="s">
        <v>111</v>
      </c>
      <c r="H109" s="5" t="s">
        <v>162</v>
      </c>
      <c r="I109" s="173">
        <v>0</v>
      </c>
      <c r="J109" s="174"/>
      <c r="K109" s="3"/>
      <c r="M109" s="8" t="s">
        <v>111</v>
      </c>
      <c r="N109" s="5" t="s">
        <v>162</v>
      </c>
      <c r="O109" s="173">
        <v>0</v>
      </c>
      <c r="P109" s="174"/>
      <c r="Q109" s="3"/>
      <c r="S109" s="8" t="s">
        <v>111</v>
      </c>
      <c r="T109" s="5" t="s">
        <v>162</v>
      </c>
      <c r="U109" s="173">
        <v>0</v>
      </c>
      <c r="V109" s="174"/>
      <c r="W109" s="3"/>
      <c r="Y109" s="8" t="s">
        <v>111</v>
      </c>
      <c r="Z109" s="5" t="s">
        <v>162</v>
      </c>
      <c r="AA109" s="173">
        <v>0</v>
      </c>
      <c r="AB109" s="174"/>
      <c r="AC109" s="3"/>
      <c r="AE109" s="8" t="s">
        <v>111</v>
      </c>
      <c r="AF109" s="5" t="s">
        <v>162</v>
      </c>
      <c r="AG109" s="173">
        <v>5</v>
      </c>
      <c r="AH109" s="174"/>
      <c r="AI109" s="3"/>
      <c r="AK109" s="8" t="s">
        <v>111</v>
      </c>
      <c r="AL109" s="5" t="s">
        <v>162</v>
      </c>
      <c r="AM109" s="173">
        <v>5</v>
      </c>
      <c r="AN109" s="174"/>
      <c r="AO109" s="3"/>
      <c r="AQ109" s="8" t="s">
        <v>111</v>
      </c>
      <c r="AR109" s="5" t="s">
        <v>162</v>
      </c>
      <c r="AS109" s="173">
        <v>5</v>
      </c>
      <c r="AT109" s="174"/>
      <c r="AU109" s="3"/>
      <c r="AW109" s="8" t="s">
        <v>111</v>
      </c>
      <c r="AX109" s="5" t="s">
        <v>162</v>
      </c>
      <c r="AY109" s="173">
        <v>5</v>
      </c>
      <c r="AZ109" s="174"/>
      <c r="BA109" s="3"/>
      <c r="BC109" s="8" t="s">
        <v>111</v>
      </c>
      <c r="BD109" s="5" t="s">
        <v>162</v>
      </c>
      <c r="BE109" s="173">
        <v>0</v>
      </c>
      <c r="BF109" s="174"/>
      <c r="BG109" s="3"/>
      <c r="BI109" s="8" t="s">
        <v>111</v>
      </c>
      <c r="BJ109" s="5" t="s">
        <v>162</v>
      </c>
      <c r="BK109" s="173">
        <v>5</v>
      </c>
      <c r="BL109" s="174"/>
      <c r="BM109" s="3"/>
      <c r="BO109" s="8" t="s">
        <v>111</v>
      </c>
      <c r="BP109" s="5" t="s">
        <v>162</v>
      </c>
      <c r="BQ109" s="173">
        <v>5</v>
      </c>
      <c r="BR109" s="174"/>
      <c r="BS109" s="3"/>
      <c r="BU109" s="8" t="s">
        <v>111</v>
      </c>
      <c r="BV109" s="5" t="s">
        <v>162</v>
      </c>
      <c r="BW109" s="173">
        <v>5</v>
      </c>
      <c r="BX109" s="174"/>
      <c r="BY109" s="3"/>
    </row>
    <row r="110" spans="1:77" x14ac:dyDescent="0.25">
      <c r="A110" s="34" t="s">
        <v>73</v>
      </c>
      <c r="B110" s="86" t="s">
        <v>170</v>
      </c>
      <c r="C110" s="173"/>
      <c r="D110" s="174"/>
      <c r="E110" s="3"/>
      <c r="G110" s="34" t="s">
        <v>73</v>
      </c>
      <c r="H110" s="86" t="s">
        <v>170</v>
      </c>
      <c r="I110" s="173"/>
      <c r="J110" s="174"/>
      <c r="K110" s="3"/>
      <c r="M110" s="34" t="s">
        <v>73</v>
      </c>
      <c r="N110" s="86" t="s">
        <v>170</v>
      </c>
      <c r="O110" s="173"/>
      <c r="P110" s="174"/>
      <c r="Q110" s="3"/>
      <c r="S110" s="34" t="s">
        <v>73</v>
      </c>
      <c r="T110" s="86" t="s">
        <v>170</v>
      </c>
      <c r="U110" s="173"/>
      <c r="V110" s="174"/>
      <c r="W110" s="3"/>
      <c r="Y110" s="34" t="s">
        <v>73</v>
      </c>
      <c r="Z110" s="86" t="s">
        <v>170</v>
      </c>
      <c r="AA110" s="173"/>
      <c r="AB110" s="174"/>
      <c r="AC110" s="3"/>
      <c r="AE110" s="34" t="s">
        <v>73</v>
      </c>
      <c r="AF110" s="86" t="s">
        <v>170</v>
      </c>
      <c r="AG110" s="173"/>
      <c r="AH110" s="174"/>
      <c r="AI110" s="3"/>
      <c r="AK110" s="34" t="s">
        <v>73</v>
      </c>
      <c r="AL110" s="86" t="s">
        <v>170</v>
      </c>
      <c r="AM110" s="173"/>
      <c r="AN110" s="174"/>
      <c r="AO110" s="3"/>
      <c r="AQ110" s="34" t="s">
        <v>73</v>
      </c>
      <c r="AR110" s="86" t="s">
        <v>170</v>
      </c>
      <c r="AS110" s="173"/>
      <c r="AT110" s="174"/>
      <c r="AU110" s="3"/>
      <c r="AW110" s="34" t="s">
        <v>73</v>
      </c>
      <c r="AX110" s="86" t="s">
        <v>170</v>
      </c>
      <c r="AY110" s="173"/>
      <c r="AZ110" s="174"/>
      <c r="BA110" s="3"/>
      <c r="BC110" s="34" t="s">
        <v>73</v>
      </c>
      <c r="BD110" s="86" t="s">
        <v>170</v>
      </c>
      <c r="BE110" s="173"/>
      <c r="BF110" s="174"/>
      <c r="BG110" s="3"/>
      <c r="BI110" s="34" t="s">
        <v>73</v>
      </c>
      <c r="BJ110" s="86" t="s">
        <v>170</v>
      </c>
      <c r="BK110" s="173"/>
      <c r="BL110" s="174"/>
      <c r="BM110" s="3"/>
      <c r="BO110" s="34" t="s">
        <v>73</v>
      </c>
      <c r="BP110" s="86" t="s">
        <v>170</v>
      </c>
      <c r="BQ110" s="173"/>
      <c r="BR110" s="174"/>
      <c r="BS110" s="3"/>
      <c r="BU110" s="34" t="s">
        <v>73</v>
      </c>
      <c r="BV110" s="86" t="s">
        <v>170</v>
      </c>
      <c r="BW110" s="173"/>
      <c r="BX110" s="174"/>
      <c r="BY110" s="3"/>
    </row>
    <row r="111" spans="1:77" x14ac:dyDescent="0.25">
      <c r="A111" s="8"/>
      <c r="B111" s="5" t="s">
        <v>163</v>
      </c>
      <c r="C111" s="173">
        <v>1</v>
      </c>
      <c r="D111" s="174"/>
      <c r="E111" s="3"/>
      <c r="G111" s="8"/>
      <c r="H111" s="5" t="s">
        <v>163</v>
      </c>
      <c r="I111" s="173">
        <v>0</v>
      </c>
      <c r="J111" s="174"/>
      <c r="K111" s="3"/>
      <c r="M111" s="8"/>
      <c r="N111" s="5" t="s">
        <v>163</v>
      </c>
      <c r="O111" s="173">
        <v>0</v>
      </c>
      <c r="P111" s="174"/>
      <c r="Q111" s="3"/>
      <c r="S111" s="8"/>
      <c r="T111" s="5" t="s">
        <v>163</v>
      </c>
      <c r="U111" s="173">
        <v>0</v>
      </c>
      <c r="V111" s="174"/>
      <c r="W111" s="3" t="s">
        <v>206</v>
      </c>
      <c r="Y111" s="8"/>
      <c r="Z111" s="5" t="s">
        <v>163</v>
      </c>
      <c r="AA111" s="173">
        <v>0</v>
      </c>
      <c r="AB111" s="174"/>
      <c r="AC111" s="3"/>
      <c r="AE111" s="8"/>
      <c r="AF111" s="5" t="s">
        <v>163</v>
      </c>
      <c r="AG111" s="173">
        <v>1</v>
      </c>
      <c r="AH111" s="174"/>
      <c r="AI111" s="3"/>
      <c r="AK111" s="8"/>
      <c r="AL111" s="5" t="s">
        <v>163</v>
      </c>
      <c r="AM111" s="173">
        <v>1</v>
      </c>
      <c r="AN111" s="174"/>
      <c r="AO111" s="3"/>
      <c r="AQ111" s="8"/>
      <c r="AR111" s="5" t="s">
        <v>163</v>
      </c>
      <c r="AS111" s="173">
        <v>1</v>
      </c>
      <c r="AT111" s="174"/>
      <c r="AU111" s="3"/>
      <c r="AW111" s="8"/>
      <c r="AX111" s="5" t="s">
        <v>163</v>
      </c>
      <c r="AY111" s="173">
        <v>1</v>
      </c>
      <c r="AZ111" s="174"/>
      <c r="BA111" s="3"/>
      <c r="BC111" s="8"/>
      <c r="BD111" s="5" t="s">
        <v>163</v>
      </c>
      <c r="BE111" s="173">
        <v>0</v>
      </c>
      <c r="BF111" s="174"/>
      <c r="BG111" s="3"/>
      <c r="BI111" s="8"/>
      <c r="BJ111" s="5" t="s">
        <v>163</v>
      </c>
      <c r="BK111" s="173">
        <v>1</v>
      </c>
      <c r="BL111" s="174"/>
      <c r="BM111" s="3"/>
      <c r="BO111" s="8"/>
      <c r="BP111" s="5" t="s">
        <v>163</v>
      </c>
      <c r="BQ111" s="173">
        <v>1</v>
      </c>
      <c r="BR111" s="174"/>
      <c r="BS111" s="3"/>
      <c r="BU111" s="8"/>
      <c r="BV111" s="5" t="s">
        <v>163</v>
      </c>
      <c r="BW111" s="173">
        <v>1</v>
      </c>
      <c r="BX111" s="174"/>
      <c r="BY111" s="3"/>
    </row>
    <row r="112" spans="1:77" x14ac:dyDescent="0.25">
      <c r="A112" s="34" t="s">
        <v>165</v>
      </c>
      <c r="B112" s="86" t="s">
        <v>164</v>
      </c>
      <c r="C112" s="173"/>
      <c r="D112" s="174"/>
      <c r="E112" s="3"/>
      <c r="G112" s="34" t="s">
        <v>165</v>
      </c>
      <c r="H112" s="86" t="s">
        <v>164</v>
      </c>
      <c r="I112" s="173"/>
      <c r="J112" s="174"/>
      <c r="K112" s="3"/>
      <c r="M112" s="34" t="s">
        <v>165</v>
      </c>
      <c r="N112" s="86" t="s">
        <v>164</v>
      </c>
      <c r="O112" s="173"/>
      <c r="P112" s="174"/>
      <c r="Q112" s="3"/>
      <c r="S112" s="34" t="s">
        <v>165</v>
      </c>
      <c r="T112" s="86" t="s">
        <v>164</v>
      </c>
      <c r="U112" s="173"/>
      <c r="V112" s="174"/>
      <c r="W112" s="3"/>
      <c r="Y112" s="34" t="s">
        <v>165</v>
      </c>
      <c r="Z112" s="86" t="s">
        <v>164</v>
      </c>
      <c r="AA112" s="173"/>
      <c r="AB112" s="174"/>
      <c r="AC112" s="3"/>
      <c r="AE112" s="34" t="s">
        <v>165</v>
      </c>
      <c r="AF112" s="86" t="s">
        <v>164</v>
      </c>
      <c r="AG112" s="173"/>
      <c r="AH112" s="174"/>
      <c r="AI112" s="3"/>
      <c r="AK112" s="34" t="s">
        <v>165</v>
      </c>
      <c r="AL112" s="86" t="s">
        <v>164</v>
      </c>
      <c r="AM112" s="173"/>
      <c r="AN112" s="174"/>
      <c r="AO112" s="3"/>
      <c r="AQ112" s="34" t="s">
        <v>165</v>
      </c>
      <c r="AR112" s="86" t="s">
        <v>164</v>
      </c>
      <c r="AS112" s="173"/>
      <c r="AT112" s="174"/>
      <c r="AU112" s="3"/>
      <c r="AW112" s="34" t="s">
        <v>165</v>
      </c>
      <c r="AX112" s="86" t="s">
        <v>164</v>
      </c>
      <c r="AY112" s="173"/>
      <c r="AZ112" s="174"/>
      <c r="BA112" s="3"/>
      <c r="BC112" s="34" t="s">
        <v>165</v>
      </c>
      <c r="BD112" s="86" t="s">
        <v>164</v>
      </c>
      <c r="BE112" s="173"/>
      <c r="BF112" s="174"/>
      <c r="BG112" s="3"/>
      <c r="BI112" s="34" t="s">
        <v>165</v>
      </c>
      <c r="BJ112" s="86" t="s">
        <v>164</v>
      </c>
      <c r="BK112" s="173"/>
      <c r="BL112" s="174"/>
      <c r="BM112" s="3"/>
      <c r="BO112" s="34" t="s">
        <v>165</v>
      </c>
      <c r="BP112" s="86" t="s">
        <v>164</v>
      </c>
      <c r="BQ112" s="173"/>
      <c r="BR112" s="174"/>
      <c r="BS112" s="3"/>
      <c r="BU112" s="34" t="s">
        <v>165</v>
      </c>
      <c r="BV112" s="86" t="s">
        <v>164</v>
      </c>
      <c r="BW112" s="173"/>
      <c r="BX112" s="174"/>
      <c r="BY112" s="3"/>
    </row>
    <row r="113" spans="1:77" ht="117" customHeight="1" x14ac:dyDescent="0.25">
      <c r="A113" s="8" t="s">
        <v>168</v>
      </c>
      <c r="B113" s="6" t="s">
        <v>167</v>
      </c>
      <c r="C113" s="173">
        <v>0</v>
      </c>
      <c r="D113" s="174"/>
      <c r="E113" s="3" t="s">
        <v>239</v>
      </c>
      <c r="G113" s="8" t="s">
        <v>168</v>
      </c>
      <c r="H113" s="6" t="s">
        <v>167</v>
      </c>
      <c r="I113" s="173">
        <v>0</v>
      </c>
      <c r="J113" s="174"/>
      <c r="K113" s="3"/>
      <c r="M113" s="8" t="s">
        <v>168</v>
      </c>
      <c r="N113" s="6" t="s">
        <v>167</v>
      </c>
      <c r="O113" s="173">
        <v>0</v>
      </c>
      <c r="P113" s="174"/>
      <c r="Q113" s="3" t="s">
        <v>238</v>
      </c>
      <c r="S113" s="8" t="s">
        <v>168</v>
      </c>
      <c r="T113" s="6" t="s">
        <v>167</v>
      </c>
      <c r="U113" s="173">
        <v>0</v>
      </c>
      <c r="V113" s="174"/>
      <c r="W113" s="3"/>
      <c r="Y113" s="8" t="s">
        <v>168</v>
      </c>
      <c r="Z113" s="6" t="s">
        <v>167</v>
      </c>
      <c r="AA113" s="173">
        <v>0</v>
      </c>
      <c r="AB113" s="174"/>
      <c r="AC113" s="3" t="s">
        <v>213</v>
      </c>
      <c r="AE113" s="8" t="s">
        <v>168</v>
      </c>
      <c r="AF113" s="6" t="s">
        <v>167</v>
      </c>
      <c r="AG113" s="173">
        <v>20</v>
      </c>
      <c r="AH113" s="174"/>
      <c r="AI113" s="3"/>
      <c r="AK113" s="8" t="s">
        <v>168</v>
      </c>
      <c r="AL113" s="6" t="s">
        <v>167</v>
      </c>
      <c r="AM113" s="173">
        <v>20</v>
      </c>
      <c r="AN113" s="174"/>
      <c r="AO113" s="3"/>
      <c r="AQ113" s="8" t="s">
        <v>168</v>
      </c>
      <c r="AR113" s="6" t="s">
        <v>167</v>
      </c>
      <c r="AS113" s="173">
        <v>20</v>
      </c>
      <c r="AT113" s="174"/>
      <c r="AU113" s="3"/>
      <c r="AW113" s="8" t="s">
        <v>168</v>
      </c>
      <c r="AX113" s="6" t="s">
        <v>167</v>
      </c>
      <c r="AY113" s="173">
        <v>20</v>
      </c>
      <c r="AZ113" s="174"/>
      <c r="BA113" s="3"/>
      <c r="BC113" s="8" t="s">
        <v>168</v>
      </c>
      <c r="BD113" s="6" t="s">
        <v>167</v>
      </c>
      <c r="BE113" s="173">
        <v>0</v>
      </c>
      <c r="BF113" s="174"/>
      <c r="BG113" s="3" t="s">
        <v>225</v>
      </c>
      <c r="BI113" s="8" t="s">
        <v>168</v>
      </c>
      <c r="BJ113" s="6" t="s">
        <v>167</v>
      </c>
      <c r="BK113" s="173">
        <v>20</v>
      </c>
      <c r="BL113" s="174"/>
      <c r="BM113" s="3"/>
      <c r="BO113" s="8" t="s">
        <v>168</v>
      </c>
      <c r="BP113" s="6" t="s">
        <v>167</v>
      </c>
      <c r="BQ113" s="173">
        <v>20</v>
      </c>
      <c r="BR113" s="174"/>
      <c r="BS113" s="3"/>
      <c r="BU113" s="8" t="s">
        <v>168</v>
      </c>
      <c r="BV113" s="6" t="s">
        <v>167</v>
      </c>
      <c r="BW113" s="173">
        <v>20</v>
      </c>
      <c r="BX113" s="174"/>
      <c r="BY113" s="3"/>
    </row>
    <row r="114" spans="1:77" ht="24" x14ac:dyDescent="0.25">
      <c r="A114" s="8" t="s">
        <v>169</v>
      </c>
      <c r="B114" s="6" t="s">
        <v>166</v>
      </c>
      <c r="C114" s="173">
        <v>0</v>
      </c>
      <c r="D114" s="174"/>
      <c r="E114" s="3" t="s">
        <v>196</v>
      </c>
      <c r="G114" s="8" t="s">
        <v>169</v>
      </c>
      <c r="H114" s="6" t="s">
        <v>166</v>
      </c>
      <c r="I114" s="173">
        <v>0</v>
      </c>
      <c r="J114" s="174"/>
      <c r="K114" s="3" t="s">
        <v>196</v>
      </c>
      <c r="M114" s="8" t="s">
        <v>169</v>
      </c>
      <c r="N114" s="6" t="s">
        <v>166</v>
      </c>
      <c r="O114" s="173">
        <v>0</v>
      </c>
      <c r="P114" s="174"/>
      <c r="Q114" s="3" t="s">
        <v>196</v>
      </c>
      <c r="S114" s="8" t="s">
        <v>169</v>
      </c>
      <c r="T114" s="6" t="s">
        <v>166</v>
      </c>
      <c r="U114" s="173">
        <v>0</v>
      </c>
      <c r="V114" s="174"/>
      <c r="W114" s="3" t="s">
        <v>196</v>
      </c>
      <c r="Y114" s="8" t="s">
        <v>169</v>
      </c>
      <c r="Z114" s="6" t="s">
        <v>166</v>
      </c>
      <c r="AA114" s="173">
        <v>0</v>
      </c>
      <c r="AB114" s="174"/>
      <c r="AC114" s="3" t="s">
        <v>196</v>
      </c>
      <c r="AE114" s="8" t="s">
        <v>169</v>
      </c>
      <c r="AF114" s="6" t="s">
        <v>166</v>
      </c>
      <c r="AG114" s="173">
        <v>0</v>
      </c>
      <c r="AH114" s="174"/>
      <c r="AI114" s="3" t="s">
        <v>196</v>
      </c>
      <c r="AK114" s="8" t="s">
        <v>169</v>
      </c>
      <c r="AL114" s="6" t="s">
        <v>166</v>
      </c>
      <c r="AM114" s="173">
        <v>0</v>
      </c>
      <c r="AN114" s="174"/>
      <c r="AO114" s="3" t="s">
        <v>196</v>
      </c>
      <c r="AQ114" s="8" t="s">
        <v>169</v>
      </c>
      <c r="AR114" s="6" t="s">
        <v>166</v>
      </c>
      <c r="AS114" s="173">
        <v>0</v>
      </c>
      <c r="AT114" s="174"/>
      <c r="AU114" s="3" t="s">
        <v>196</v>
      </c>
      <c r="AW114" s="8" t="s">
        <v>169</v>
      </c>
      <c r="AX114" s="6" t="s">
        <v>166</v>
      </c>
      <c r="AY114" s="173">
        <v>0</v>
      </c>
      <c r="AZ114" s="174"/>
      <c r="BA114" s="3" t="s">
        <v>196</v>
      </c>
      <c r="BC114" s="8" t="s">
        <v>169</v>
      </c>
      <c r="BD114" s="6" t="s">
        <v>166</v>
      </c>
      <c r="BE114" s="173">
        <v>0</v>
      </c>
      <c r="BF114" s="174"/>
      <c r="BG114" s="3" t="s">
        <v>196</v>
      </c>
      <c r="BI114" s="8" t="s">
        <v>169</v>
      </c>
      <c r="BJ114" s="6" t="s">
        <v>166</v>
      </c>
      <c r="BK114" s="173">
        <v>0</v>
      </c>
      <c r="BL114" s="174"/>
      <c r="BM114" s="3" t="s">
        <v>196</v>
      </c>
      <c r="BO114" s="8" t="s">
        <v>169</v>
      </c>
      <c r="BP114" s="6" t="s">
        <v>166</v>
      </c>
      <c r="BQ114" s="173">
        <v>0</v>
      </c>
      <c r="BR114" s="174"/>
      <c r="BS114" s="3" t="s">
        <v>196</v>
      </c>
      <c r="BU114" s="8" t="s">
        <v>169</v>
      </c>
      <c r="BV114" s="6" t="s">
        <v>166</v>
      </c>
      <c r="BW114" s="173">
        <v>0</v>
      </c>
      <c r="BX114" s="174"/>
      <c r="BY114" s="3" t="s">
        <v>196</v>
      </c>
    </row>
    <row r="115" spans="1:77" ht="24" x14ac:dyDescent="0.25">
      <c r="A115" s="34" t="s">
        <v>171</v>
      </c>
      <c r="B115" s="86" t="s">
        <v>172</v>
      </c>
      <c r="C115" s="173"/>
      <c r="D115" s="174"/>
      <c r="E115" s="3"/>
      <c r="G115" s="34" t="s">
        <v>171</v>
      </c>
      <c r="H115" s="86" t="s">
        <v>172</v>
      </c>
      <c r="I115" s="173"/>
      <c r="J115" s="174"/>
      <c r="K115" s="3"/>
      <c r="M115" s="34" t="s">
        <v>171</v>
      </c>
      <c r="N115" s="86" t="s">
        <v>172</v>
      </c>
      <c r="O115" s="173"/>
      <c r="P115" s="174"/>
      <c r="Q115" s="3"/>
      <c r="S115" s="34" t="s">
        <v>171</v>
      </c>
      <c r="T115" s="86" t="s">
        <v>172</v>
      </c>
      <c r="U115" s="173"/>
      <c r="V115" s="174"/>
      <c r="W115" s="3"/>
      <c r="Y115" s="34" t="s">
        <v>171</v>
      </c>
      <c r="Z115" s="86" t="s">
        <v>172</v>
      </c>
      <c r="AA115" s="173"/>
      <c r="AB115" s="174"/>
      <c r="AC115" s="3"/>
      <c r="AE115" s="34" t="s">
        <v>171</v>
      </c>
      <c r="AF115" s="86" t="s">
        <v>172</v>
      </c>
      <c r="AG115" s="173"/>
      <c r="AH115" s="174"/>
      <c r="AI115" s="3"/>
      <c r="AK115" s="34" t="s">
        <v>171</v>
      </c>
      <c r="AL115" s="86" t="s">
        <v>172</v>
      </c>
      <c r="AM115" s="173"/>
      <c r="AN115" s="174"/>
      <c r="AO115" s="3"/>
      <c r="AQ115" s="34" t="s">
        <v>171</v>
      </c>
      <c r="AR115" s="86" t="s">
        <v>172</v>
      </c>
      <c r="AS115" s="173"/>
      <c r="AT115" s="174"/>
      <c r="AU115" s="3"/>
      <c r="AW115" s="34" t="s">
        <v>171</v>
      </c>
      <c r="AX115" s="86" t="s">
        <v>172</v>
      </c>
      <c r="AY115" s="173"/>
      <c r="AZ115" s="174"/>
      <c r="BA115" s="3"/>
      <c r="BC115" s="34" t="s">
        <v>171</v>
      </c>
      <c r="BD115" s="86" t="s">
        <v>172</v>
      </c>
      <c r="BE115" s="173"/>
      <c r="BF115" s="174"/>
      <c r="BG115" s="3"/>
      <c r="BI115" s="34" t="s">
        <v>171</v>
      </c>
      <c r="BJ115" s="86" t="s">
        <v>172</v>
      </c>
      <c r="BK115" s="173"/>
      <c r="BL115" s="174"/>
      <c r="BM115" s="3"/>
      <c r="BO115" s="34" t="s">
        <v>171</v>
      </c>
      <c r="BP115" s="86" t="s">
        <v>172</v>
      </c>
      <c r="BQ115" s="173"/>
      <c r="BR115" s="174"/>
      <c r="BS115" s="3"/>
      <c r="BU115" s="34" t="s">
        <v>171</v>
      </c>
      <c r="BV115" s="86" t="s">
        <v>172</v>
      </c>
      <c r="BW115" s="173"/>
      <c r="BX115" s="174"/>
      <c r="BY115" s="3"/>
    </row>
    <row r="116" spans="1:77" ht="32.25" customHeight="1" x14ac:dyDescent="0.25">
      <c r="A116" s="8"/>
      <c r="B116" s="5" t="s">
        <v>175</v>
      </c>
      <c r="C116" s="173">
        <v>1</v>
      </c>
      <c r="D116" s="174"/>
      <c r="E116" s="3"/>
      <c r="G116" s="8"/>
      <c r="H116" s="5" t="s">
        <v>175</v>
      </c>
      <c r="I116" s="173">
        <v>0</v>
      </c>
      <c r="J116" s="174"/>
      <c r="K116" s="3" t="s">
        <v>200</v>
      </c>
      <c r="M116" s="8"/>
      <c r="N116" s="5" t="s">
        <v>175</v>
      </c>
      <c r="O116" s="173">
        <v>0</v>
      </c>
      <c r="P116" s="174"/>
      <c r="Q116" s="3"/>
      <c r="S116" s="8"/>
      <c r="T116" s="5" t="s">
        <v>175</v>
      </c>
      <c r="U116" s="173">
        <v>0</v>
      </c>
      <c r="V116" s="174"/>
      <c r="W116" s="3"/>
      <c r="Y116" s="8"/>
      <c r="Z116" s="5" t="s">
        <v>175</v>
      </c>
      <c r="AA116" s="173">
        <v>0</v>
      </c>
      <c r="AB116" s="174"/>
      <c r="AC116" s="3"/>
      <c r="AE116" s="8"/>
      <c r="AF116" s="5" t="s">
        <v>175</v>
      </c>
      <c r="AG116" s="173">
        <v>1</v>
      </c>
      <c r="AH116" s="174"/>
      <c r="AI116" s="3"/>
      <c r="AK116" s="8"/>
      <c r="AL116" s="5" t="s">
        <v>175</v>
      </c>
      <c r="AM116" s="173">
        <v>1</v>
      </c>
      <c r="AN116" s="174"/>
      <c r="AO116" s="3"/>
      <c r="AQ116" s="8"/>
      <c r="AR116" s="5" t="s">
        <v>175</v>
      </c>
      <c r="AS116" s="173">
        <v>1</v>
      </c>
      <c r="AT116" s="174"/>
      <c r="AU116" s="3"/>
      <c r="AW116" s="8"/>
      <c r="AX116" s="5" t="s">
        <v>175</v>
      </c>
      <c r="AY116" s="173">
        <v>1</v>
      </c>
      <c r="AZ116" s="174"/>
      <c r="BA116" s="3"/>
      <c r="BC116" s="8"/>
      <c r="BD116" s="5" t="s">
        <v>175</v>
      </c>
      <c r="BE116" s="173">
        <v>0</v>
      </c>
      <c r="BF116" s="174"/>
      <c r="BG116" s="3" t="s">
        <v>226</v>
      </c>
      <c r="BI116" s="8"/>
      <c r="BJ116" s="5" t="s">
        <v>175</v>
      </c>
      <c r="BK116" s="173">
        <v>1</v>
      </c>
      <c r="BL116" s="174"/>
      <c r="BM116" s="3"/>
      <c r="BO116" s="8"/>
      <c r="BP116" s="5" t="s">
        <v>175</v>
      </c>
      <c r="BQ116" s="173">
        <v>1</v>
      </c>
      <c r="BR116" s="174"/>
      <c r="BS116" s="3"/>
      <c r="BU116" s="8"/>
      <c r="BV116" s="5" t="s">
        <v>175</v>
      </c>
      <c r="BW116" s="173">
        <v>1</v>
      </c>
      <c r="BX116" s="174"/>
      <c r="BY116" s="3"/>
    </row>
    <row r="117" spans="1:77" x14ac:dyDescent="0.25">
      <c r="A117" s="34" t="s">
        <v>173</v>
      </c>
      <c r="B117" s="86" t="s">
        <v>174</v>
      </c>
      <c r="C117" s="173"/>
      <c r="D117" s="174"/>
      <c r="E117" s="3"/>
      <c r="G117" s="34" t="s">
        <v>173</v>
      </c>
      <c r="H117" s="86" t="s">
        <v>174</v>
      </c>
      <c r="I117" s="173"/>
      <c r="J117" s="174"/>
      <c r="K117" s="3"/>
      <c r="M117" s="34" t="s">
        <v>173</v>
      </c>
      <c r="N117" s="86" t="s">
        <v>174</v>
      </c>
      <c r="O117" s="173"/>
      <c r="P117" s="174"/>
      <c r="Q117" s="3"/>
      <c r="S117" s="34" t="s">
        <v>173</v>
      </c>
      <c r="T117" s="86" t="s">
        <v>174</v>
      </c>
      <c r="U117" s="173"/>
      <c r="V117" s="174"/>
      <c r="W117" s="3"/>
      <c r="Y117" s="34" t="s">
        <v>173</v>
      </c>
      <c r="Z117" s="86" t="s">
        <v>174</v>
      </c>
      <c r="AA117" s="173"/>
      <c r="AB117" s="174"/>
      <c r="AC117" s="3"/>
      <c r="AE117" s="34" t="s">
        <v>173</v>
      </c>
      <c r="AF117" s="86" t="s">
        <v>174</v>
      </c>
      <c r="AG117" s="173"/>
      <c r="AH117" s="174"/>
      <c r="AI117" s="3"/>
      <c r="AK117" s="34" t="s">
        <v>173</v>
      </c>
      <c r="AL117" s="86" t="s">
        <v>174</v>
      </c>
      <c r="AM117" s="173"/>
      <c r="AN117" s="174"/>
      <c r="AO117" s="3"/>
      <c r="AQ117" s="34" t="s">
        <v>173</v>
      </c>
      <c r="AR117" s="86" t="s">
        <v>174</v>
      </c>
      <c r="AS117" s="173"/>
      <c r="AT117" s="174"/>
      <c r="AU117" s="3"/>
      <c r="AW117" s="34" t="s">
        <v>173</v>
      </c>
      <c r="AX117" s="86" t="s">
        <v>174</v>
      </c>
      <c r="AY117" s="173"/>
      <c r="AZ117" s="174"/>
      <c r="BA117" s="3"/>
      <c r="BC117" s="34" t="s">
        <v>173</v>
      </c>
      <c r="BD117" s="86" t="s">
        <v>174</v>
      </c>
      <c r="BE117" s="173"/>
      <c r="BF117" s="174"/>
      <c r="BG117" s="3"/>
      <c r="BI117" s="34" t="s">
        <v>173</v>
      </c>
      <c r="BJ117" s="86" t="s">
        <v>174</v>
      </c>
      <c r="BK117" s="173"/>
      <c r="BL117" s="174"/>
      <c r="BM117" s="3"/>
      <c r="BO117" s="34" t="s">
        <v>173</v>
      </c>
      <c r="BP117" s="86" t="s">
        <v>174</v>
      </c>
      <c r="BQ117" s="173"/>
      <c r="BR117" s="174"/>
      <c r="BS117" s="3"/>
      <c r="BU117" s="34" t="s">
        <v>173</v>
      </c>
      <c r="BV117" s="86" t="s">
        <v>174</v>
      </c>
      <c r="BW117" s="173"/>
      <c r="BX117" s="174"/>
      <c r="BY117" s="3"/>
    </row>
    <row r="118" spans="1:77" ht="36" x14ac:dyDescent="0.25">
      <c r="A118" s="8"/>
      <c r="B118" s="90" t="s">
        <v>176</v>
      </c>
      <c r="C118" s="173">
        <v>0.25</v>
      </c>
      <c r="D118" s="174"/>
      <c r="E118" s="3"/>
      <c r="G118" s="8"/>
      <c r="H118" s="90" t="s">
        <v>176</v>
      </c>
      <c r="I118" s="173">
        <v>0</v>
      </c>
      <c r="J118" s="174"/>
      <c r="K118" s="3" t="s">
        <v>201</v>
      </c>
      <c r="M118" s="8"/>
      <c r="N118" s="90" t="s">
        <v>176</v>
      </c>
      <c r="O118" s="173">
        <v>0</v>
      </c>
      <c r="P118" s="174"/>
      <c r="Q118" s="3"/>
      <c r="S118" s="8"/>
      <c r="T118" s="90" t="s">
        <v>176</v>
      </c>
      <c r="U118" s="173">
        <v>0</v>
      </c>
      <c r="V118" s="174"/>
      <c r="W118" s="3"/>
      <c r="Y118" s="8"/>
      <c r="Z118" s="90" t="s">
        <v>176</v>
      </c>
      <c r="AA118" s="173">
        <v>0</v>
      </c>
      <c r="AB118" s="174"/>
      <c r="AC118" s="3"/>
      <c r="AE118" s="8"/>
      <c r="AF118" s="90" t="s">
        <v>176</v>
      </c>
      <c r="AG118" s="173">
        <v>0.25</v>
      </c>
      <c r="AH118" s="174"/>
      <c r="AI118" s="3"/>
      <c r="AK118" s="8"/>
      <c r="AL118" s="90" t="s">
        <v>176</v>
      </c>
      <c r="AM118" s="173">
        <v>0.25</v>
      </c>
      <c r="AN118" s="174"/>
      <c r="AO118" s="3"/>
      <c r="AQ118" s="8"/>
      <c r="AR118" s="90" t="s">
        <v>176</v>
      </c>
      <c r="AS118" s="173">
        <v>0.25</v>
      </c>
      <c r="AT118" s="174"/>
      <c r="AU118" s="3"/>
      <c r="AW118" s="8"/>
      <c r="AX118" s="90" t="s">
        <v>176</v>
      </c>
      <c r="AY118" s="173">
        <v>0</v>
      </c>
      <c r="AZ118" s="174"/>
      <c r="BA118" s="3"/>
      <c r="BC118" s="8"/>
      <c r="BD118" s="90" t="s">
        <v>176</v>
      </c>
      <c r="BE118" s="173">
        <v>0</v>
      </c>
      <c r="BF118" s="174"/>
      <c r="BG118" s="3" t="s">
        <v>227</v>
      </c>
      <c r="BI118" s="8"/>
      <c r="BJ118" s="90" t="s">
        <v>176</v>
      </c>
      <c r="BK118" s="173">
        <v>0.25</v>
      </c>
      <c r="BL118" s="174"/>
      <c r="BM118" s="3"/>
      <c r="BO118" s="8"/>
      <c r="BP118" s="90" t="s">
        <v>176</v>
      </c>
      <c r="BQ118" s="173">
        <v>0.25</v>
      </c>
      <c r="BR118" s="174"/>
      <c r="BS118" s="3"/>
      <c r="BU118" s="8"/>
      <c r="BV118" s="90" t="s">
        <v>176</v>
      </c>
      <c r="BW118" s="173">
        <v>0.25</v>
      </c>
      <c r="BX118" s="174"/>
      <c r="BY118" s="3"/>
    </row>
    <row r="119" spans="1:77" x14ac:dyDescent="0.25">
      <c r="A119" s="34" t="s">
        <v>178</v>
      </c>
      <c r="B119" s="91" t="s">
        <v>177</v>
      </c>
      <c r="C119" s="173"/>
      <c r="D119" s="174"/>
      <c r="E119" s="12"/>
      <c r="G119" s="34" t="s">
        <v>178</v>
      </c>
      <c r="H119" s="91" t="s">
        <v>177</v>
      </c>
      <c r="I119" s="173"/>
      <c r="J119" s="174"/>
      <c r="K119" s="12"/>
      <c r="M119" s="34" t="s">
        <v>178</v>
      </c>
      <c r="N119" s="91" t="s">
        <v>177</v>
      </c>
      <c r="O119" s="173"/>
      <c r="P119" s="174"/>
      <c r="Q119" s="12"/>
      <c r="S119" s="34" t="s">
        <v>178</v>
      </c>
      <c r="T119" s="91" t="s">
        <v>177</v>
      </c>
      <c r="U119" s="173"/>
      <c r="V119" s="174"/>
      <c r="W119" s="12"/>
      <c r="Y119" s="34" t="s">
        <v>178</v>
      </c>
      <c r="Z119" s="91" t="s">
        <v>177</v>
      </c>
      <c r="AA119" s="173"/>
      <c r="AB119" s="174"/>
      <c r="AC119" s="12"/>
      <c r="AE119" s="34" t="s">
        <v>178</v>
      </c>
      <c r="AF119" s="91" t="s">
        <v>177</v>
      </c>
      <c r="AG119" s="173"/>
      <c r="AH119" s="174"/>
      <c r="AI119" s="12"/>
      <c r="AK119" s="34" t="s">
        <v>178</v>
      </c>
      <c r="AL119" s="91" t="s">
        <v>177</v>
      </c>
      <c r="AM119" s="173"/>
      <c r="AN119" s="174"/>
      <c r="AO119" s="12"/>
      <c r="AQ119" s="34" t="s">
        <v>178</v>
      </c>
      <c r="AR119" s="91" t="s">
        <v>177</v>
      </c>
      <c r="AS119" s="173"/>
      <c r="AT119" s="174"/>
      <c r="AU119" s="12"/>
      <c r="AW119" s="34" t="s">
        <v>178</v>
      </c>
      <c r="AX119" s="91" t="s">
        <v>177</v>
      </c>
      <c r="AY119" s="173"/>
      <c r="AZ119" s="174"/>
      <c r="BA119" s="12"/>
      <c r="BC119" s="34" t="s">
        <v>178</v>
      </c>
      <c r="BD119" s="91" t="s">
        <v>177</v>
      </c>
      <c r="BE119" s="173"/>
      <c r="BF119" s="174"/>
      <c r="BG119" s="12"/>
      <c r="BI119" s="34" t="s">
        <v>178</v>
      </c>
      <c r="BJ119" s="91" t="s">
        <v>177</v>
      </c>
      <c r="BK119" s="173"/>
      <c r="BL119" s="174"/>
      <c r="BM119" s="12"/>
      <c r="BO119" s="34" t="s">
        <v>178</v>
      </c>
      <c r="BP119" s="91" t="s">
        <v>177</v>
      </c>
      <c r="BQ119" s="173"/>
      <c r="BR119" s="174"/>
      <c r="BS119" s="12"/>
      <c r="BU119" s="34" t="s">
        <v>178</v>
      </c>
      <c r="BV119" s="91" t="s">
        <v>177</v>
      </c>
      <c r="BW119" s="173"/>
      <c r="BX119" s="174"/>
      <c r="BY119" s="12"/>
    </row>
    <row r="120" spans="1:77" ht="24.75" thickBot="1" x14ac:dyDescent="0.3">
      <c r="A120" s="25"/>
      <c r="B120" s="92" t="s">
        <v>179</v>
      </c>
      <c r="C120" s="175">
        <v>0.25</v>
      </c>
      <c r="D120" s="176"/>
      <c r="E120" s="12"/>
      <c r="G120" s="25"/>
      <c r="H120" s="92" t="s">
        <v>179</v>
      </c>
      <c r="I120" s="175">
        <v>0</v>
      </c>
      <c r="J120" s="176"/>
      <c r="K120" s="12"/>
      <c r="M120" s="25"/>
      <c r="N120" s="92" t="s">
        <v>179</v>
      </c>
      <c r="O120" s="175">
        <v>0</v>
      </c>
      <c r="P120" s="176"/>
      <c r="Q120" s="12"/>
      <c r="S120" s="25"/>
      <c r="T120" s="92" t="s">
        <v>179</v>
      </c>
      <c r="U120" s="175">
        <v>0</v>
      </c>
      <c r="V120" s="176"/>
      <c r="W120" s="12"/>
      <c r="Y120" s="25"/>
      <c r="Z120" s="92" t="s">
        <v>179</v>
      </c>
      <c r="AA120" s="175">
        <v>0</v>
      </c>
      <c r="AB120" s="176"/>
      <c r="AC120" s="12" t="s">
        <v>212</v>
      </c>
      <c r="AE120" s="25"/>
      <c r="AF120" s="92" t="s">
        <v>179</v>
      </c>
      <c r="AG120" s="175">
        <v>0.25</v>
      </c>
      <c r="AH120" s="176"/>
      <c r="AI120" s="12"/>
      <c r="AK120" s="25"/>
      <c r="AL120" s="92" t="s">
        <v>179</v>
      </c>
      <c r="AM120" s="175">
        <v>0.25</v>
      </c>
      <c r="AN120" s="176"/>
      <c r="AO120" s="12"/>
      <c r="AQ120" s="25"/>
      <c r="AR120" s="92" t="s">
        <v>179</v>
      </c>
      <c r="AS120" s="175">
        <v>0.25</v>
      </c>
      <c r="AT120" s="176"/>
      <c r="AU120" s="12"/>
      <c r="AW120" s="25"/>
      <c r="AX120" s="92" t="s">
        <v>179</v>
      </c>
      <c r="AY120" s="175">
        <v>0.25</v>
      </c>
      <c r="AZ120" s="176"/>
      <c r="BA120" s="12"/>
      <c r="BC120" s="25"/>
      <c r="BD120" s="92" t="s">
        <v>179</v>
      </c>
      <c r="BE120" s="175">
        <v>0</v>
      </c>
      <c r="BF120" s="176"/>
      <c r="BG120" s="3" t="s">
        <v>228</v>
      </c>
      <c r="BI120" s="25"/>
      <c r="BJ120" s="92" t="s">
        <v>179</v>
      </c>
      <c r="BK120" s="175">
        <v>0.25</v>
      </c>
      <c r="BL120" s="176"/>
      <c r="BM120" s="3"/>
      <c r="BO120" s="25"/>
      <c r="BP120" s="92" t="s">
        <v>179</v>
      </c>
      <c r="BQ120" s="175">
        <v>0.25</v>
      </c>
      <c r="BR120" s="176"/>
      <c r="BS120" s="3"/>
      <c r="BU120" s="25"/>
      <c r="BV120" s="92" t="s">
        <v>179</v>
      </c>
      <c r="BW120" s="175">
        <v>0.25</v>
      </c>
      <c r="BX120" s="176"/>
      <c r="BY120" s="12"/>
    </row>
    <row r="121" spans="1:77" ht="18" customHeight="1" thickBot="1" x14ac:dyDescent="0.3">
      <c r="A121" s="177" t="s">
        <v>180</v>
      </c>
      <c r="B121" s="178"/>
      <c r="C121" s="177">
        <f>SUM(C106:D120)</f>
        <v>34.262468089958972</v>
      </c>
      <c r="D121" s="179"/>
      <c r="E121" s="93"/>
      <c r="G121" s="177" t="s">
        <v>180</v>
      </c>
      <c r="H121" s="178"/>
      <c r="I121" s="177">
        <f>SUM(I106:J120)</f>
        <v>0</v>
      </c>
      <c r="J121" s="179"/>
      <c r="K121" s="93"/>
      <c r="M121" s="177" t="s">
        <v>180</v>
      </c>
      <c r="N121" s="178"/>
      <c r="O121" s="177">
        <f>SUM(O106:P120)</f>
        <v>0</v>
      </c>
      <c r="P121" s="179"/>
      <c r="Q121" s="93"/>
      <c r="S121" s="177" t="s">
        <v>180</v>
      </c>
      <c r="T121" s="178"/>
      <c r="U121" s="177">
        <f>SUM(U106:V120)</f>
        <v>0</v>
      </c>
      <c r="V121" s="179"/>
      <c r="W121" s="93"/>
      <c r="Y121" s="177" t="s">
        <v>180</v>
      </c>
      <c r="Z121" s="178"/>
      <c r="AA121" s="177">
        <f>SUM(AA106:AB120)</f>
        <v>0</v>
      </c>
      <c r="AB121" s="179"/>
      <c r="AC121" s="93"/>
      <c r="AE121" s="177" t="s">
        <v>180</v>
      </c>
      <c r="AF121" s="178"/>
      <c r="AG121" s="177">
        <f>SUM(AG106:AH120)</f>
        <v>72.851177054216009</v>
      </c>
      <c r="AH121" s="179"/>
      <c r="AI121" s="93"/>
      <c r="AK121" s="177" t="s">
        <v>180</v>
      </c>
      <c r="AL121" s="178"/>
      <c r="AM121" s="177">
        <f>SUM(AM106:AN120)</f>
        <v>78.975942394548895</v>
      </c>
      <c r="AN121" s="179"/>
      <c r="AO121" s="93"/>
      <c r="AQ121" s="177" t="s">
        <v>180</v>
      </c>
      <c r="AR121" s="178"/>
      <c r="AS121" s="177">
        <f>SUM(AS106:AT120)</f>
        <v>32.5</v>
      </c>
      <c r="AT121" s="179"/>
      <c r="AU121" s="93"/>
      <c r="AW121" s="177" t="s">
        <v>180</v>
      </c>
      <c r="AX121" s="178"/>
      <c r="AY121" s="177">
        <f>SUM(AY106:AZ120)</f>
        <v>83.576124263897839</v>
      </c>
      <c r="AZ121" s="179"/>
      <c r="BA121" s="93"/>
      <c r="BC121" s="177" t="s">
        <v>180</v>
      </c>
      <c r="BD121" s="178"/>
      <c r="BE121" s="177">
        <f>SUM(BE106:BF120)</f>
        <v>0</v>
      </c>
      <c r="BF121" s="179"/>
      <c r="BG121" s="93"/>
      <c r="BI121" s="177" t="s">
        <v>180</v>
      </c>
      <c r="BJ121" s="178"/>
      <c r="BK121" s="177">
        <f>SUM(BK106:BL120)</f>
        <v>61.814790626632167</v>
      </c>
      <c r="BL121" s="179"/>
      <c r="BM121" s="93"/>
      <c r="BO121" s="177" t="s">
        <v>180</v>
      </c>
      <c r="BP121" s="178"/>
      <c r="BQ121" s="177">
        <f>SUM(BQ106:BR120)</f>
        <v>69.211557138231001</v>
      </c>
      <c r="BR121" s="179"/>
      <c r="BS121" s="93"/>
      <c r="BU121" s="177" t="s">
        <v>180</v>
      </c>
      <c r="BV121" s="178"/>
      <c r="BW121" s="177">
        <f>SUM(BW106:BX120)</f>
        <v>69.212252863056776</v>
      </c>
      <c r="BX121" s="179"/>
      <c r="BY121" s="93"/>
    </row>
    <row r="122" spans="1:77" x14ac:dyDescent="0.25">
      <c r="B122" s="85"/>
      <c r="H122" s="85"/>
      <c r="N122" s="85"/>
      <c r="T122" s="85"/>
      <c r="Z122" s="85"/>
      <c r="AF122" s="85"/>
      <c r="AL122" s="85"/>
      <c r="AR122" s="85"/>
      <c r="AX122" s="85"/>
      <c r="BD122" s="85"/>
      <c r="BJ122" s="85"/>
      <c r="BP122" s="85"/>
      <c r="BV122" s="85"/>
    </row>
  </sheetData>
  <mergeCells count="689">
    <mergeCell ref="BW115:BX115"/>
    <mergeCell ref="BW116:BX116"/>
    <mergeCell ref="BW117:BX117"/>
    <mergeCell ref="BW118:BX118"/>
    <mergeCell ref="BW119:BX119"/>
    <mergeCell ref="BW120:BX120"/>
    <mergeCell ref="BU121:BV121"/>
    <mergeCell ref="BW121:BX121"/>
    <mergeCell ref="BW106:BX106"/>
    <mergeCell ref="BW107:BX107"/>
    <mergeCell ref="BW108:BX108"/>
    <mergeCell ref="BW109:BX109"/>
    <mergeCell ref="BW110:BX110"/>
    <mergeCell ref="BW111:BX111"/>
    <mergeCell ref="BW112:BX112"/>
    <mergeCell ref="BW113:BX113"/>
    <mergeCell ref="BW114:BX114"/>
    <mergeCell ref="BU100:BV100"/>
    <mergeCell ref="BW100:BX100"/>
    <mergeCell ref="BU101:BV101"/>
    <mergeCell ref="BW101:BX101"/>
    <mergeCell ref="BU102:BV102"/>
    <mergeCell ref="BW102:BX102"/>
    <mergeCell ref="BU103:BV103"/>
    <mergeCell ref="BW103:BX103"/>
    <mergeCell ref="BW105:BX105"/>
    <mergeCell ref="BW95:BX95"/>
    <mergeCell ref="BU96:BV96"/>
    <mergeCell ref="BW96:BX96"/>
    <mergeCell ref="BU97:BV97"/>
    <mergeCell ref="BW97:BX97"/>
    <mergeCell ref="BU98:BV98"/>
    <mergeCell ref="BW98:BX98"/>
    <mergeCell ref="BU99:BV99"/>
    <mergeCell ref="BW99:BX99"/>
    <mergeCell ref="BQ117:BR117"/>
    <mergeCell ref="BQ118:BR118"/>
    <mergeCell ref="BQ119:BR119"/>
    <mergeCell ref="BQ120:BR120"/>
    <mergeCell ref="BO121:BP121"/>
    <mergeCell ref="BQ121:BR121"/>
    <mergeCell ref="BU1:BY1"/>
    <mergeCell ref="BU3:BV3"/>
    <mergeCell ref="BW3:BY3"/>
    <mergeCell ref="BU4:BV4"/>
    <mergeCell ref="BW4:BY4"/>
    <mergeCell ref="BU5:BV5"/>
    <mergeCell ref="BX5:BX6"/>
    <mergeCell ref="BU6:BV6"/>
    <mergeCell ref="BU8:BY8"/>
    <mergeCell ref="BU60:BU61"/>
    <mergeCell ref="BW60:BW61"/>
    <mergeCell ref="BX60:BX61"/>
    <mergeCell ref="BY60:BY61"/>
    <mergeCell ref="BU75:BU76"/>
    <mergeCell ref="BU89:BY89"/>
    <mergeCell ref="BU92:BY92"/>
    <mergeCell ref="BU93:BY93"/>
    <mergeCell ref="BU95:BV95"/>
    <mergeCell ref="BQ108:BR108"/>
    <mergeCell ref="BQ109:BR109"/>
    <mergeCell ref="BQ110:BR110"/>
    <mergeCell ref="BQ111:BR111"/>
    <mergeCell ref="BQ112:BR112"/>
    <mergeCell ref="BQ113:BR113"/>
    <mergeCell ref="BQ114:BR114"/>
    <mergeCell ref="BQ115:BR115"/>
    <mergeCell ref="BQ116:BR116"/>
    <mergeCell ref="BO101:BP101"/>
    <mergeCell ref="BQ101:BR101"/>
    <mergeCell ref="BO102:BP102"/>
    <mergeCell ref="BQ102:BR102"/>
    <mergeCell ref="BO103:BP103"/>
    <mergeCell ref="BQ103:BR103"/>
    <mergeCell ref="BQ105:BR105"/>
    <mergeCell ref="BQ106:BR106"/>
    <mergeCell ref="BQ107:BR107"/>
    <mergeCell ref="BO96:BP96"/>
    <mergeCell ref="BQ96:BR96"/>
    <mergeCell ref="BO97:BP97"/>
    <mergeCell ref="BQ97:BR97"/>
    <mergeCell ref="BO98:BP98"/>
    <mergeCell ref="BQ98:BR98"/>
    <mergeCell ref="BO99:BP99"/>
    <mergeCell ref="BQ99:BR99"/>
    <mergeCell ref="BO100:BP100"/>
    <mergeCell ref="BQ100:BR100"/>
    <mergeCell ref="BO60:BO61"/>
    <mergeCell ref="BQ60:BQ61"/>
    <mergeCell ref="BR60:BR61"/>
    <mergeCell ref="BS60:BS61"/>
    <mergeCell ref="BO75:BO76"/>
    <mergeCell ref="BO89:BS89"/>
    <mergeCell ref="BO92:BS92"/>
    <mergeCell ref="BO93:BS93"/>
    <mergeCell ref="BO95:BP95"/>
    <mergeCell ref="BQ95:BR95"/>
    <mergeCell ref="BO1:BS1"/>
    <mergeCell ref="BO3:BP3"/>
    <mergeCell ref="BQ3:BS3"/>
    <mergeCell ref="BO4:BP4"/>
    <mergeCell ref="BQ4:BS4"/>
    <mergeCell ref="BO5:BP5"/>
    <mergeCell ref="BR5:BR6"/>
    <mergeCell ref="BO6:BP6"/>
    <mergeCell ref="BO8:BS8"/>
    <mergeCell ref="BK114:BL114"/>
    <mergeCell ref="BK115:BL115"/>
    <mergeCell ref="BK116:BL116"/>
    <mergeCell ref="BK117:BL117"/>
    <mergeCell ref="BK118:BL118"/>
    <mergeCell ref="BK119:BL119"/>
    <mergeCell ref="BK120:BL120"/>
    <mergeCell ref="BI121:BJ121"/>
    <mergeCell ref="BK121:BL121"/>
    <mergeCell ref="BK105:BL105"/>
    <mergeCell ref="BK106:BL106"/>
    <mergeCell ref="BK107:BL107"/>
    <mergeCell ref="BK108:BL108"/>
    <mergeCell ref="BK109:BL109"/>
    <mergeCell ref="BK110:BL110"/>
    <mergeCell ref="BK111:BL111"/>
    <mergeCell ref="BK112:BL112"/>
    <mergeCell ref="BK113:BL113"/>
    <mergeCell ref="BI99:BJ99"/>
    <mergeCell ref="BK99:BL99"/>
    <mergeCell ref="BI100:BJ100"/>
    <mergeCell ref="BK100:BL100"/>
    <mergeCell ref="BI101:BJ101"/>
    <mergeCell ref="BK101:BL101"/>
    <mergeCell ref="BI102:BJ102"/>
    <mergeCell ref="BK102:BL102"/>
    <mergeCell ref="BI103:BJ103"/>
    <mergeCell ref="BK103:BL103"/>
    <mergeCell ref="BI93:BM93"/>
    <mergeCell ref="BI95:BJ95"/>
    <mergeCell ref="BK95:BL95"/>
    <mergeCell ref="BI96:BJ96"/>
    <mergeCell ref="BK96:BL96"/>
    <mergeCell ref="BI97:BJ97"/>
    <mergeCell ref="BK97:BL97"/>
    <mergeCell ref="BI98:BJ98"/>
    <mergeCell ref="BK98:BL98"/>
    <mergeCell ref="BE115:BF115"/>
    <mergeCell ref="BE116:BF116"/>
    <mergeCell ref="BE117:BF117"/>
    <mergeCell ref="BE118:BF118"/>
    <mergeCell ref="BE119:BF119"/>
    <mergeCell ref="BE120:BF120"/>
    <mergeCell ref="BC121:BD121"/>
    <mergeCell ref="BE121:BF121"/>
    <mergeCell ref="BI1:BM1"/>
    <mergeCell ref="BI3:BJ3"/>
    <mergeCell ref="BK3:BM3"/>
    <mergeCell ref="BI4:BJ4"/>
    <mergeCell ref="BK4:BM4"/>
    <mergeCell ref="BI5:BJ5"/>
    <mergeCell ref="BL5:BL6"/>
    <mergeCell ref="BI6:BJ6"/>
    <mergeCell ref="BI8:BM8"/>
    <mergeCell ref="BI60:BI61"/>
    <mergeCell ref="BK60:BK61"/>
    <mergeCell ref="BL60:BL61"/>
    <mergeCell ref="BM60:BM61"/>
    <mergeCell ref="BI75:BI76"/>
    <mergeCell ref="BI89:BM89"/>
    <mergeCell ref="BI92:BM92"/>
    <mergeCell ref="BE106:BF106"/>
    <mergeCell ref="BE107:BF107"/>
    <mergeCell ref="BE108:BF108"/>
    <mergeCell ref="BE109:BF109"/>
    <mergeCell ref="BE110:BF110"/>
    <mergeCell ref="BE111:BF111"/>
    <mergeCell ref="BE112:BF112"/>
    <mergeCell ref="BE113:BF113"/>
    <mergeCell ref="BE114:BF114"/>
    <mergeCell ref="BC100:BD100"/>
    <mergeCell ref="BE100:BF100"/>
    <mergeCell ref="BC101:BD101"/>
    <mergeCell ref="BE101:BF101"/>
    <mergeCell ref="BC102:BD102"/>
    <mergeCell ref="BE102:BF102"/>
    <mergeCell ref="BC103:BD103"/>
    <mergeCell ref="BE103:BF103"/>
    <mergeCell ref="BE105:BF105"/>
    <mergeCell ref="BE95:BF95"/>
    <mergeCell ref="BC96:BD96"/>
    <mergeCell ref="BE96:BF96"/>
    <mergeCell ref="BC97:BD97"/>
    <mergeCell ref="BE97:BF97"/>
    <mergeCell ref="BC98:BD98"/>
    <mergeCell ref="BE98:BF98"/>
    <mergeCell ref="BC99:BD99"/>
    <mergeCell ref="BE99:BF99"/>
    <mergeCell ref="AY117:AZ117"/>
    <mergeCell ref="AY118:AZ118"/>
    <mergeCell ref="AY119:AZ119"/>
    <mergeCell ref="AY120:AZ120"/>
    <mergeCell ref="AW121:AX121"/>
    <mergeCell ref="AY121:AZ121"/>
    <mergeCell ref="BC1:BG1"/>
    <mergeCell ref="BC3:BD3"/>
    <mergeCell ref="BE3:BG3"/>
    <mergeCell ref="BC4:BD4"/>
    <mergeCell ref="BE4:BG4"/>
    <mergeCell ref="BC5:BD5"/>
    <mergeCell ref="BF5:BF6"/>
    <mergeCell ref="BC6:BD6"/>
    <mergeCell ref="BC8:BG8"/>
    <mergeCell ref="BC60:BC61"/>
    <mergeCell ref="BE60:BE61"/>
    <mergeCell ref="BF60:BF61"/>
    <mergeCell ref="BG60:BG61"/>
    <mergeCell ref="BC75:BC76"/>
    <mergeCell ref="BC89:BG89"/>
    <mergeCell ref="BC92:BG92"/>
    <mergeCell ref="BC93:BG93"/>
    <mergeCell ref="BC95:BD95"/>
    <mergeCell ref="AY108:AZ108"/>
    <mergeCell ref="AY109:AZ109"/>
    <mergeCell ref="AY110:AZ110"/>
    <mergeCell ref="AY111:AZ111"/>
    <mergeCell ref="AY112:AZ112"/>
    <mergeCell ref="AY113:AZ113"/>
    <mergeCell ref="AY114:AZ114"/>
    <mergeCell ref="AY115:AZ115"/>
    <mergeCell ref="AY116:AZ116"/>
    <mergeCell ref="AW101:AX101"/>
    <mergeCell ref="AY101:AZ101"/>
    <mergeCell ref="AW102:AX102"/>
    <mergeCell ref="AY102:AZ102"/>
    <mergeCell ref="AW103:AX103"/>
    <mergeCell ref="AY103:AZ103"/>
    <mergeCell ref="AY105:AZ105"/>
    <mergeCell ref="AY106:AZ106"/>
    <mergeCell ref="AY107:AZ107"/>
    <mergeCell ref="AW96:AX96"/>
    <mergeCell ref="AY96:AZ96"/>
    <mergeCell ref="AW97:AX97"/>
    <mergeCell ref="AY97:AZ97"/>
    <mergeCell ref="AW98:AX98"/>
    <mergeCell ref="AY98:AZ98"/>
    <mergeCell ref="AW99:AX99"/>
    <mergeCell ref="AY99:AZ99"/>
    <mergeCell ref="AW100:AX100"/>
    <mergeCell ref="AY100:AZ100"/>
    <mergeCell ref="AW60:AW61"/>
    <mergeCell ref="AY60:AY61"/>
    <mergeCell ref="AZ60:AZ61"/>
    <mergeCell ref="BA60:BA61"/>
    <mergeCell ref="AW75:AW76"/>
    <mergeCell ref="AW89:BA89"/>
    <mergeCell ref="AW92:BA92"/>
    <mergeCell ref="AW93:BA93"/>
    <mergeCell ref="AW95:AX95"/>
    <mergeCell ref="AY95:AZ95"/>
    <mergeCell ref="AW1:BA1"/>
    <mergeCell ref="AW3:AX3"/>
    <mergeCell ref="AY3:BA3"/>
    <mergeCell ref="AW4:AX4"/>
    <mergeCell ref="AY4:BA4"/>
    <mergeCell ref="AW5:AX5"/>
    <mergeCell ref="AZ5:AZ6"/>
    <mergeCell ref="AW6:AX6"/>
    <mergeCell ref="AW8:BA8"/>
    <mergeCell ref="AS114:AT114"/>
    <mergeCell ref="AS115:AT115"/>
    <mergeCell ref="AS116:AT116"/>
    <mergeCell ref="AS117:AT117"/>
    <mergeCell ref="AS118:AT118"/>
    <mergeCell ref="AS119:AT119"/>
    <mergeCell ref="AS120:AT120"/>
    <mergeCell ref="AQ121:AR121"/>
    <mergeCell ref="AS121:AT121"/>
    <mergeCell ref="AS105:AT105"/>
    <mergeCell ref="AS106:AT106"/>
    <mergeCell ref="AS107:AT107"/>
    <mergeCell ref="AS108:AT108"/>
    <mergeCell ref="AS109:AT109"/>
    <mergeCell ref="AS110:AT110"/>
    <mergeCell ref="AS111:AT111"/>
    <mergeCell ref="AS112:AT112"/>
    <mergeCell ref="AS113:AT113"/>
    <mergeCell ref="AQ99:AR99"/>
    <mergeCell ref="AS99:AT99"/>
    <mergeCell ref="AQ100:AR100"/>
    <mergeCell ref="AS100:AT100"/>
    <mergeCell ref="AQ101:AR101"/>
    <mergeCell ref="AS101:AT101"/>
    <mergeCell ref="AQ102:AR102"/>
    <mergeCell ref="AS102:AT102"/>
    <mergeCell ref="AQ103:AR103"/>
    <mergeCell ref="AS103:AT103"/>
    <mergeCell ref="AQ93:AU93"/>
    <mergeCell ref="AQ95:AR95"/>
    <mergeCell ref="AS95:AT95"/>
    <mergeCell ref="AQ96:AR96"/>
    <mergeCell ref="AS96:AT96"/>
    <mergeCell ref="AQ97:AR97"/>
    <mergeCell ref="AS97:AT97"/>
    <mergeCell ref="AQ98:AR98"/>
    <mergeCell ref="AS98:AT98"/>
    <mergeCell ref="AM115:AN115"/>
    <mergeCell ref="AM116:AN116"/>
    <mergeCell ref="AM117:AN117"/>
    <mergeCell ref="AM118:AN118"/>
    <mergeCell ref="AM119:AN119"/>
    <mergeCell ref="AM120:AN120"/>
    <mergeCell ref="AK121:AL121"/>
    <mergeCell ref="AM121:AN121"/>
    <mergeCell ref="AQ1:AU1"/>
    <mergeCell ref="AQ3:AR3"/>
    <mergeCell ref="AS3:AU3"/>
    <mergeCell ref="AQ4:AR4"/>
    <mergeCell ref="AS4:AU4"/>
    <mergeCell ref="AQ5:AR5"/>
    <mergeCell ref="AT5:AT6"/>
    <mergeCell ref="AQ6:AR6"/>
    <mergeCell ref="AQ8:AU8"/>
    <mergeCell ref="AQ60:AQ61"/>
    <mergeCell ref="AS60:AS61"/>
    <mergeCell ref="AT60:AT61"/>
    <mergeCell ref="AU60:AU61"/>
    <mergeCell ref="AQ75:AQ76"/>
    <mergeCell ref="AQ89:AU89"/>
    <mergeCell ref="AQ92:AU92"/>
    <mergeCell ref="AM106:AN106"/>
    <mergeCell ref="AM107:AN107"/>
    <mergeCell ref="AM108:AN108"/>
    <mergeCell ref="AM109:AN109"/>
    <mergeCell ref="AM110:AN110"/>
    <mergeCell ref="AM111:AN111"/>
    <mergeCell ref="AM112:AN112"/>
    <mergeCell ref="AM113:AN113"/>
    <mergeCell ref="AM114:AN114"/>
    <mergeCell ref="AK100:AL100"/>
    <mergeCell ref="AM100:AN100"/>
    <mergeCell ref="AK101:AL101"/>
    <mergeCell ref="AM101:AN101"/>
    <mergeCell ref="AK102:AL102"/>
    <mergeCell ref="AM102:AN102"/>
    <mergeCell ref="AK103:AL103"/>
    <mergeCell ref="AM103:AN103"/>
    <mergeCell ref="AM105:AN105"/>
    <mergeCell ref="AM95:AN95"/>
    <mergeCell ref="AK96:AL96"/>
    <mergeCell ref="AM96:AN96"/>
    <mergeCell ref="AK97:AL97"/>
    <mergeCell ref="AM97:AN97"/>
    <mergeCell ref="AK98:AL98"/>
    <mergeCell ref="AM98:AN98"/>
    <mergeCell ref="AK99:AL99"/>
    <mergeCell ref="AM99:AN99"/>
    <mergeCell ref="AG117:AH117"/>
    <mergeCell ref="AG118:AH118"/>
    <mergeCell ref="AG119:AH119"/>
    <mergeCell ref="AG120:AH120"/>
    <mergeCell ref="AE121:AF121"/>
    <mergeCell ref="AG121:AH121"/>
    <mergeCell ref="AK1:AO1"/>
    <mergeCell ref="AK3:AL3"/>
    <mergeCell ref="AM3:AO3"/>
    <mergeCell ref="AK4:AL4"/>
    <mergeCell ref="AM4:AO4"/>
    <mergeCell ref="AK5:AL5"/>
    <mergeCell ref="AN5:AN6"/>
    <mergeCell ref="AK6:AL6"/>
    <mergeCell ref="AK8:AO8"/>
    <mergeCell ref="AK60:AK61"/>
    <mergeCell ref="AM60:AM61"/>
    <mergeCell ref="AN60:AN61"/>
    <mergeCell ref="AO60:AO61"/>
    <mergeCell ref="AK75:AK76"/>
    <mergeCell ref="AK89:AO89"/>
    <mergeCell ref="AK92:AO92"/>
    <mergeCell ref="AK93:AO93"/>
    <mergeCell ref="AK95:AL95"/>
    <mergeCell ref="AG108:AH108"/>
    <mergeCell ref="AG109:AH109"/>
    <mergeCell ref="AG110:AH110"/>
    <mergeCell ref="AG111:AH111"/>
    <mergeCell ref="AG112:AH112"/>
    <mergeCell ref="AG113:AH113"/>
    <mergeCell ref="AG114:AH114"/>
    <mergeCell ref="AG115:AH115"/>
    <mergeCell ref="AG116:AH116"/>
    <mergeCell ref="AE101:AF101"/>
    <mergeCell ref="AG101:AH101"/>
    <mergeCell ref="AE102:AF102"/>
    <mergeCell ref="AG102:AH102"/>
    <mergeCell ref="AE103:AF103"/>
    <mergeCell ref="AG103:AH103"/>
    <mergeCell ref="AG105:AH105"/>
    <mergeCell ref="AG106:AH106"/>
    <mergeCell ref="AG107:AH107"/>
    <mergeCell ref="AE96:AF96"/>
    <mergeCell ref="AG96:AH96"/>
    <mergeCell ref="AE97:AF97"/>
    <mergeCell ref="AG97:AH97"/>
    <mergeCell ref="AE98:AF98"/>
    <mergeCell ref="AG98:AH98"/>
    <mergeCell ref="AE99:AF99"/>
    <mergeCell ref="AG99:AH99"/>
    <mergeCell ref="AE100:AF100"/>
    <mergeCell ref="AG100:AH100"/>
    <mergeCell ref="AE60:AE61"/>
    <mergeCell ref="AG60:AG61"/>
    <mergeCell ref="AH60:AH61"/>
    <mergeCell ref="AI60:AI61"/>
    <mergeCell ref="AE75:AE76"/>
    <mergeCell ref="AE89:AI89"/>
    <mergeCell ref="AE92:AI92"/>
    <mergeCell ref="AE93:AI93"/>
    <mergeCell ref="AE95:AF95"/>
    <mergeCell ref="AG95:AH95"/>
    <mergeCell ref="AE1:AI1"/>
    <mergeCell ref="AE3:AF3"/>
    <mergeCell ref="AG3:AI3"/>
    <mergeCell ref="AE4:AF4"/>
    <mergeCell ref="AG4:AI4"/>
    <mergeCell ref="AE5:AF5"/>
    <mergeCell ref="AH5:AH6"/>
    <mergeCell ref="AE6:AF6"/>
    <mergeCell ref="AE8:AI8"/>
    <mergeCell ref="AA114:AB114"/>
    <mergeCell ref="AA115:AB115"/>
    <mergeCell ref="AA116:AB116"/>
    <mergeCell ref="AA117:AB117"/>
    <mergeCell ref="AA118:AB118"/>
    <mergeCell ref="AA119:AB119"/>
    <mergeCell ref="AA120:AB120"/>
    <mergeCell ref="Y121:Z121"/>
    <mergeCell ref="AA121:AB121"/>
    <mergeCell ref="AA105:AB105"/>
    <mergeCell ref="AA106:AB106"/>
    <mergeCell ref="AA107:AB107"/>
    <mergeCell ref="AA108:AB108"/>
    <mergeCell ref="AA109:AB109"/>
    <mergeCell ref="AA110:AB110"/>
    <mergeCell ref="AA111:AB111"/>
    <mergeCell ref="AA112:AB112"/>
    <mergeCell ref="AA113:AB113"/>
    <mergeCell ref="Y99:Z99"/>
    <mergeCell ref="AA99:AB99"/>
    <mergeCell ref="Y100:Z100"/>
    <mergeCell ref="AA100:AB100"/>
    <mergeCell ref="Y101:Z101"/>
    <mergeCell ref="AA101:AB101"/>
    <mergeCell ref="Y102:Z102"/>
    <mergeCell ref="AA102:AB102"/>
    <mergeCell ref="Y103:Z103"/>
    <mergeCell ref="AA103:AB103"/>
    <mergeCell ref="Y93:AC93"/>
    <mergeCell ref="Y95:Z95"/>
    <mergeCell ref="AA95:AB95"/>
    <mergeCell ref="Y96:Z96"/>
    <mergeCell ref="AA96:AB96"/>
    <mergeCell ref="Y97:Z97"/>
    <mergeCell ref="AA97:AB97"/>
    <mergeCell ref="Y98:Z98"/>
    <mergeCell ref="AA98:AB98"/>
    <mergeCell ref="U115:V115"/>
    <mergeCell ref="U116:V116"/>
    <mergeCell ref="U117:V117"/>
    <mergeCell ref="U118:V118"/>
    <mergeCell ref="U119:V119"/>
    <mergeCell ref="U120:V120"/>
    <mergeCell ref="S121:T121"/>
    <mergeCell ref="U121:V121"/>
    <mergeCell ref="Y1:AC1"/>
    <mergeCell ref="Y3:Z3"/>
    <mergeCell ref="AA3:AC3"/>
    <mergeCell ref="Y4:Z4"/>
    <mergeCell ref="AA4:AC4"/>
    <mergeCell ref="Y5:Z5"/>
    <mergeCell ref="AB5:AB6"/>
    <mergeCell ref="Y6:Z6"/>
    <mergeCell ref="Y8:AC8"/>
    <mergeCell ref="Y60:Y61"/>
    <mergeCell ref="AA60:AA61"/>
    <mergeCell ref="AB60:AB61"/>
    <mergeCell ref="AC60:AC61"/>
    <mergeCell ref="Y75:Y76"/>
    <mergeCell ref="Y89:AC89"/>
    <mergeCell ref="Y92:AC92"/>
    <mergeCell ref="U106:V106"/>
    <mergeCell ref="U107:V107"/>
    <mergeCell ref="U108:V108"/>
    <mergeCell ref="U109:V109"/>
    <mergeCell ref="U110:V110"/>
    <mergeCell ref="U111:V111"/>
    <mergeCell ref="U112:V112"/>
    <mergeCell ref="U113:V113"/>
    <mergeCell ref="U114:V114"/>
    <mergeCell ref="S100:T100"/>
    <mergeCell ref="U100:V100"/>
    <mergeCell ref="S101:T101"/>
    <mergeCell ref="U101:V101"/>
    <mergeCell ref="S102:T102"/>
    <mergeCell ref="U102:V102"/>
    <mergeCell ref="S103:T103"/>
    <mergeCell ref="U103:V103"/>
    <mergeCell ref="U105:V105"/>
    <mergeCell ref="U95:V95"/>
    <mergeCell ref="S96:T96"/>
    <mergeCell ref="U96:V96"/>
    <mergeCell ref="S97:T97"/>
    <mergeCell ref="U97:V97"/>
    <mergeCell ref="S98:T98"/>
    <mergeCell ref="U98:V98"/>
    <mergeCell ref="S99:T99"/>
    <mergeCell ref="U99:V99"/>
    <mergeCell ref="O117:P117"/>
    <mergeCell ref="O118:P118"/>
    <mergeCell ref="O119:P119"/>
    <mergeCell ref="O120:P120"/>
    <mergeCell ref="M121:N121"/>
    <mergeCell ref="O121:P121"/>
    <mergeCell ref="S1:W1"/>
    <mergeCell ref="S3:T3"/>
    <mergeCell ref="U3:W3"/>
    <mergeCell ref="S4:T4"/>
    <mergeCell ref="U4:W4"/>
    <mergeCell ref="S5:T5"/>
    <mergeCell ref="V5:V6"/>
    <mergeCell ref="S6:T6"/>
    <mergeCell ref="S8:W8"/>
    <mergeCell ref="S60:S61"/>
    <mergeCell ref="U60:U61"/>
    <mergeCell ref="V60:V61"/>
    <mergeCell ref="W60:W61"/>
    <mergeCell ref="S75:S76"/>
    <mergeCell ref="S89:W89"/>
    <mergeCell ref="S92:W92"/>
    <mergeCell ref="S93:W93"/>
    <mergeCell ref="S95:T95"/>
    <mergeCell ref="O108:P108"/>
    <mergeCell ref="O109:P109"/>
    <mergeCell ref="O110:P110"/>
    <mergeCell ref="O111:P111"/>
    <mergeCell ref="O112:P112"/>
    <mergeCell ref="O113:P113"/>
    <mergeCell ref="O114:P114"/>
    <mergeCell ref="O115:P115"/>
    <mergeCell ref="O116:P116"/>
    <mergeCell ref="M101:N101"/>
    <mergeCell ref="O101:P101"/>
    <mergeCell ref="M102:N102"/>
    <mergeCell ref="O102:P102"/>
    <mergeCell ref="M103:N103"/>
    <mergeCell ref="O103:P103"/>
    <mergeCell ref="O105:P105"/>
    <mergeCell ref="O106:P106"/>
    <mergeCell ref="O107:P107"/>
    <mergeCell ref="M96:N96"/>
    <mergeCell ref="O96:P96"/>
    <mergeCell ref="M97:N97"/>
    <mergeCell ref="O97:P97"/>
    <mergeCell ref="M98:N98"/>
    <mergeCell ref="O98:P98"/>
    <mergeCell ref="M99:N99"/>
    <mergeCell ref="O99:P99"/>
    <mergeCell ref="M100:N100"/>
    <mergeCell ref="O100:P100"/>
    <mergeCell ref="M60:M61"/>
    <mergeCell ref="O60:O61"/>
    <mergeCell ref="P60:P61"/>
    <mergeCell ref="Q60:Q61"/>
    <mergeCell ref="M75:M76"/>
    <mergeCell ref="M89:Q89"/>
    <mergeCell ref="M92:Q92"/>
    <mergeCell ref="M93:Q93"/>
    <mergeCell ref="M95:N95"/>
    <mergeCell ref="O95:P95"/>
    <mergeCell ref="M1:Q1"/>
    <mergeCell ref="M3:N3"/>
    <mergeCell ref="O3:Q3"/>
    <mergeCell ref="M4:N4"/>
    <mergeCell ref="O4:Q4"/>
    <mergeCell ref="M5:N5"/>
    <mergeCell ref="P5:P6"/>
    <mergeCell ref="M6:N6"/>
    <mergeCell ref="M8:Q8"/>
    <mergeCell ref="I117:J117"/>
    <mergeCell ref="I118:J118"/>
    <mergeCell ref="I119:J119"/>
    <mergeCell ref="I120:J120"/>
    <mergeCell ref="G121:H121"/>
    <mergeCell ref="I121:J121"/>
    <mergeCell ref="I108:J108"/>
    <mergeCell ref="I109:J109"/>
    <mergeCell ref="I110:J110"/>
    <mergeCell ref="I111:J111"/>
    <mergeCell ref="I112:J112"/>
    <mergeCell ref="I113:J113"/>
    <mergeCell ref="I114:J114"/>
    <mergeCell ref="I115:J115"/>
    <mergeCell ref="I116:J116"/>
    <mergeCell ref="G101:H101"/>
    <mergeCell ref="I101:J101"/>
    <mergeCell ref="G102:H102"/>
    <mergeCell ref="I102:J102"/>
    <mergeCell ref="G103:H103"/>
    <mergeCell ref="I103:J103"/>
    <mergeCell ref="I105:J105"/>
    <mergeCell ref="I106:J106"/>
    <mergeCell ref="I107:J107"/>
    <mergeCell ref="G96:H96"/>
    <mergeCell ref="I96:J96"/>
    <mergeCell ref="G97:H97"/>
    <mergeCell ref="I97:J97"/>
    <mergeCell ref="G98:H98"/>
    <mergeCell ref="I98:J98"/>
    <mergeCell ref="G99:H99"/>
    <mergeCell ref="I99:J99"/>
    <mergeCell ref="G100:H100"/>
    <mergeCell ref="I100:J100"/>
    <mergeCell ref="G60:G61"/>
    <mergeCell ref="I60:I61"/>
    <mergeCell ref="J60:J61"/>
    <mergeCell ref="K60:K61"/>
    <mergeCell ref="G75:G76"/>
    <mergeCell ref="G89:K89"/>
    <mergeCell ref="G92:K92"/>
    <mergeCell ref="G93:K93"/>
    <mergeCell ref="G95:H95"/>
    <mergeCell ref="I95:J95"/>
    <mergeCell ref="G1:K1"/>
    <mergeCell ref="G3:H3"/>
    <mergeCell ref="I3:K3"/>
    <mergeCell ref="G4:H4"/>
    <mergeCell ref="I4:K4"/>
    <mergeCell ref="G5:H5"/>
    <mergeCell ref="J5:J6"/>
    <mergeCell ref="G6:H6"/>
    <mergeCell ref="G8:K8"/>
    <mergeCell ref="C114:D114"/>
    <mergeCell ref="C115:D115"/>
    <mergeCell ref="C116:D116"/>
    <mergeCell ref="C117:D117"/>
    <mergeCell ref="C118:D118"/>
    <mergeCell ref="C120:D120"/>
    <mergeCell ref="C119:D119"/>
    <mergeCell ref="A121:B121"/>
    <mergeCell ref="C121:D121"/>
    <mergeCell ref="C106:D106"/>
    <mergeCell ref="C105:D105"/>
    <mergeCell ref="C107:D107"/>
    <mergeCell ref="C108:D108"/>
    <mergeCell ref="C109:D109"/>
    <mergeCell ref="C110:D110"/>
    <mergeCell ref="C111:D111"/>
    <mergeCell ref="C112:D112"/>
    <mergeCell ref="C113:D113"/>
    <mergeCell ref="A103:B103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A97:B97"/>
    <mergeCell ref="A98:B98"/>
    <mergeCell ref="A99:B99"/>
    <mergeCell ref="A100:B100"/>
    <mergeCell ref="A101:B101"/>
    <mergeCell ref="A102:B102"/>
    <mergeCell ref="A1:E1"/>
    <mergeCell ref="A75:A76"/>
    <mergeCell ref="A60:A61"/>
    <mergeCell ref="C60:C61"/>
    <mergeCell ref="D60:D61"/>
    <mergeCell ref="E60:E61"/>
    <mergeCell ref="A92:E92"/>
    <mergeCell ref="A93:E93"/>
    <mergeCell ref="A96:B96"/>
    <mergeCell ref="A95:B95"/>
    <mergeCell ref="C95:D95"/>
    <mergeCell ref="C4:E4"/>
    <mergeCell ref="A5:B5"/>
    <mergeCell ref="C3:E3"/>
    <mergeCell ref="A3:B3"/>
    <mergeCell ref="D5:D6"/>
    <mergeCell ref="A4:B4"/>
    <mergeCell ref="A6:B6"/>
    <mergeCell ref="A8:E8"/>
    <mergeCell ref="A89:E89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5F192-26E6-4CF8-A1BE-7077A3410939}">
  <dimension ref="A1:H33"/>
  <sheetViews>
    <sheetView topLeftCell="B1" workbookViewId="0">
      <selection activeCell="I36" sqref="I36"/>
    </sheetView>
  </sheetViews>
  <sheetFormatPr baseColWidth="10" defaultRowHeight="15" x14ac:dyDescent="0.25"/>
  <cols>
    <col min="1" max="1" width="10.42578125" style="112" customWidth="1"/>
    <col min="2" max="2" width="36.140625" style="117" customWidth="1"/>
    <col min="3" max="3" width="15.28515625" style="113" customWidth="1"/>
    <col min="4" max="4" width="16.42578125" style="112" bestFit="1" customWidth="1"/>
    <col min="5" max="5" width="16.42578125" style="112" customWidth="1"/>
    <col min="6" max="6" width="18.42578125" style="113" bestFit="1" customWidth="1"/>
    <col min="7" max="9" width="15.42578125" style="113" bestFit="1" customWidth="1"/>
    <col min="10" max="16384" width="11.42578125" style="113"/>
  </cols>
  <sheetData>
    <row r="1" spans="1:7" ht="24" x14ac:dyDescent="0.25">
      <c r="G1" s="102" t="s">
        <v>244</v>
      </c>
    </row>
    <row r="2" spans="1:7" s="115" customFormat="1" ht="60" x14ac:dyDescent="0.25">
      <c r="A2" s="102" t="s">
        <v>189</v>
      </c>
      <c r="B2" s="102" t="s">
        <v>190</v>
      </c>
      <c r="C2" s="102" t="s">
        <v>191</v>
      </c>
      <c r="D2" s="102" t="s">
        <v>192</v>
      </c>
      <c r="E2" s="102" t="s">
        <v>193</v>
      </c>
      <c r="F2" s="102" t="s">
        <v>195</v>
      </c>
      <c r="G2" s="128">
        <f>+GEOMEAN(F3,F16,F17,F19,F21,F24,F28,F29)</f>
        <v>229.31743179133542</v>
      </c>
    </row>
    <row r="3" spans="1:7" x14ac:dyDescent="0.25">
      <c r="A3" s="182">
        <v>1</v>
      </c>
      <c r="B3" s="183" t="str">
        <f>+Evaluación!C4</f>
        <v>CONSULTORES INGENIEROS Y PROFESIONALES ASOCIADOS SAS</v>
      </c>
      <c r="C3" s="114">
        <v>1</v>
      </c>
      <c r="D3" s="114">
        <v>196.42</v>
      </c>
      <c r="E3" s="114" t="s">
        <v>203</v>
      </c>
      <c r="F3" s="181">
        <f>+AVERAGE(D3:D5)</f>
        <v>384.70133333333337</v>
      </c>
      <c r="G3" s="180">
        <f>+(1-((ABS($G$2-F3))/$G$2))*67.5</f>
        <v>21.762468089958972</v>
      </c>
    </row>
    <row r="4" spans="1:7" x14ac:dyDescent="0.25">
      <c r="A4" s="182"/>
      <c r="B4" s="183"/>
      <c r="C4" s="114">
        <v>2</v>
      </c>
      <c r="D4" s="114">
        <v>74.680000000000007</v>
      </c>
      <c r="E4" s="114" t="s">
        <v>203</v>
      </c>
      <c r="F4" s="181"/>
      <c r="G4" s="180"/>
    </row>
    <row r="5" spans="1:7" x14ac:dyDescent="0.25">
      <c r="A5" s="182"/>
      <c r="B5" s="183"/>
      <c r="C5" s="114">
        <v>3</v>
      </c>
      <c r="D5" s="114">
        <v>883.00400000000002</v>
      </c>
      <c r="E5" s="114" t="s">
        <v>203</v>
      </c>
      <c r="F5" s="181"/>
      <c r="G5" s="180"/>
    </row>
    <row r="6" spans="1:7" x14ac:dyDescent="0.25">
      <c r="A6" s="182">
        <v>2</v>
      </c>
      <c r="B6" s="183" t="s">
        <v>198</v>
      </c>
      <c r="C6" s="114">
        <v>1</v>
      </c>
      <c r="D6" s="114">
        <v>213.23</v>
      </c>
      <c r="E6" s="114" t="s">
        <v>194</v>
      </c>
      <c r="F6" s="181">
        <v>0</v>
      </c>
      <c r="G6" s="180">
        <f>+(1-((ABS($G$2-F6))/$G$2))*67.5</f>
        <v>0</v>
      </c>
    </row>
    <row r="7" spans="1:7" x14ac:dyDescent="0.25">
      <c r="A7" s="182"/>
      <c r="B7" s="183"/>
      <c r="C7" s="114">
        <v>2</v>
      </c>
      <c r="D7" s="114">
        <v>202.1</v>
      </c>
      <c r="E7" s="114" t="s">
        <v>194</v>
      </c>
      <c r="F7" s="181"/>
      <c r="G7" s="180"/>
    </row>
    <row r="8" spans="1:7" x14ac:dyDescent="0.25">
      <c r="A8" s="182"/>
      <c r="B8" s="183"/>
      <c r="C8" s="114">
        <v>3</v>
      </c>
      <c r="D8" s="114">
        <v>179.84</v>
      </c>
      <c r="E8" s="114" t="s">
        <v>194</v>
      </c>
      <c r="F8" s="181"/>
      <c r="G8" s="180"/>
    </row>
    <row r="9" spans="1:7" x14ac:dyDescent="0.25">
      <c r="A9" s="182">
        <v>3</v>
      </c>
      <c r="B9" s="183" t="str">
        <f>+Evaluación!O4</f>
        <v>SOLUCIONES INTEGRALES DE INGENEIRIA - SODINSA S.A</v>
      </c>
      <c r="C9" s="114">
        <v>1</v>
      </c>
      <c r="D9" s="114">
        <v>66.040000000000006</v>
      </c>
      <c r="E9" s="114" t="s">
        <v>194</v>
      </c>
      <c r="F9" s="181">
        <v>0</v>
      </c>
      <c r="G9" s="180">
        <f>+(1-((ABS($G$2-F9))/$G$2))*67.5</f>
        <v>0</v>
      </c>
    </row>
    <row r="10" spans="1:7" x14ac:dyDescent="0.25">
      <c r="A10" s="182"/>
      <c r="B10" s="183"/>
      <c r="C10" s="114">
        <v>2</v>
      </c>
      <c r="D10" s="114">
        <v>76.7</v>
      </c>
      <c r="E10" s="114" t="s">
        <v>194</v>
      </c>
      <c r="F10" s="181"/>
      <c r="G10" s="180"/>
    </row>
    <row r="11" spans="1:7" x14ac:dyDescent="0.25">
      <c r="A11" s="182"/>
      <c r="B11" s="183"/>
      <c r="C11" s="114">
        <v>3</v>
      </c>
      <c r="D11" s="114">
        <v>178.1</v>
      </c>
      <c r="E11" s="114" t="s">
        <v>194</v>
      </c>
      <c r="F11" s="181"/>
      <c r="G11" s="180"/>
    </row>
    <row r="12" spans="1:7" x14ac:dyDescent="0.25">
      <c r="A12" s="114">
        <v>4</v>
      </c>
      <c r="B12" s="116" t="str">
        <f>+Evaluación!U4</f>
        <v>INGESTRUCTURAS INGENIEROS SAS</v>
      </c>
      <c r="C12" s="114">
        <v>1</v>
      </c>
      <c r="D12" s="114">
        <v>89.05</v>
      </c>
      <c r="E12" s="114" t="s">
        <v>194</v>
      </c>
      <c r="F12" s="127">
        <v>0</v>
      </c>
      <c r="G12" s="129">
        <f>+(1-((ABS($G$2-F12))/$G$2))*67.5</f>
        <v>0</v>
      </c>
    </row>
    <row r="13" spans="1:7" x14ac:dyDescent="0.25">
      <c r="A13" s="182">
        <v>5</v>
      </c>
      <c r="B13" s="183" t="str">
        <f>+Evaluación!Z90</f>
        <v>CONSORCIO INTER EDUCATIVO CBN</v>
      </c>
      <c r="C13" s="114">
        <v>1</v>
      </c>
      <c r="D13" s="114">
        <v>171.71</v>
      </c>
      <c r="E13" s="114" t="s">
        <v>194</v>
      </c>
      <c r="F13" s="181">
        <v>0</v>
      </c>
      <c r="G13" s="180">
        <f>+(1-((ABS($G$2-F13))/$G$2))*67.5</f>
        <v>0</v>
      </c>
    </row>
    <row r="14" spans="1:7" x14ac:dyDescent="0.25">
      <c r="A14" s="182"/>
      <c r="B14" s="183"/>
      <c r="C14" s="114">
        <v>2</v>
      </c>
      <c r="D14" s="114">
        <v>166.59</v>
      </c>
      <c r="E14" s="114" t="s">
        <v>194</v>
      </c>
      <c r="F14" s="181"/>
      <c r="G14" s="180"/>
    </row>
    <row r="15" spans="1:7" x14ac:dyDescent="0.25">
      <c r="A15" s="182"/>
      <c r="B15" s="183"/>
      <c r="C15" s="114">
        <v>3</v>
      </c>
      <c r="D15" s="114">
        <v>27.58</v>
      </c>
      <c r="E15" s="114" t="s">
        <v>194</v>
      </c>
      <c r="F15" s="181"/>
      <c r="G15" s="180"/>
    </row>
    <row r="16" spans="1:7" x14ac:dyDescent="0.25">
      <c r="A16" s="114">
        <v>6</v>
      </c>
      <c r="B16" s="116" t="str">
        <f>+Evaluación!AG4</f>
        <v>CUBIKO OBRAS Y CONSULTORIAS SAS</v>
      </c>
      <c r="C16" s="114">
        <v>1</v>
      </c>
      <c r="D16" s="114">
        <f>643.1*50%</f>
        <v>321.55</v>
      </c>
      <c r="E16" s="114" t="s">
        <v>203</v>
      </c>
      <c r="F16" s="127">
        <f>+D16</f>
        <v>321.55</v>
      </c>
      <c r="G16" s="129">
        <f>+(1-((ABS($G$2-F16))/$G$2))*67.5</f>
        <v>40.351177054216016</v>
      </c>
    </row>
    <row r="17" spans="1:8" x14ac:dyDescent="0.25">
      <c r="A17" s="182">
        <v>7</v>
      </c>
      <c r="B17" s="183" t="str">
        <f>+Evaluación!AL90</f>
        <v>2L PROYECTOS SAS</v>
      </c>
      <c r="C17" s="114">
        <v>1</v>
      </c>
      <c r="D17" s="114">
        <f>258.91*50%</f>
        <v>129.45500000000001</v>
      </c>
      <c r="E17" s="114" t="s">
        <v>203</v>
      </c>
      <c r="F17" s="181">
        <f>+AVERAGE(D17:D18)</f>
        <v>157.89250000000001</v>
      </c>
      <c r="G17" s="180">
        <f>+(1-((ABS($G$2-F17))/$G$2))*67.5</f>
        <v>46.475942394548895</v>
      </c>
    </row>
    <row r="18" spans="1:8" x14ac:dyDescent="0.25">
      <c r="A18" s="182"/>
      <c r="B18" s="183"/>
      <c r="C18" s="114">
        <v>2</v>
      </c>
      <c r="D18" s="114">
        <v>186.33</v>
      </c>
      <c r="E18" s="114" t="s">
        <v>203</v>
      </c>
      <c r="F18" s="181"/>
      <c r="G18" s="180"/>
    </row>
    <row r="19" spans="1:8" x14ac:dyDescent="0.25">
      <c r="A19" s="182">
        <v>8</v>
      </c>
      <c r="B19" s="183" t="str">
        <f>+Evaluación!AR90</f>
        <v>SOCIEDAD TECNICA SOTA LTDA</v>
      </c>
      <c r="C19" s="114">
        <v>1</v>
      </c>
      <c r="D19" s="114">
        <v>392.76</v>
      </c>
      <c r="E19" s="114" t="s">
        <v>203</v>
      </c>
      <c r="F19" s="181">
        <f>+AVERAGE(D19:D20)</f>
        <v>541.38</v>
      </c>
      <c r="G19" s="180">
        <f>+(1-((ABS($G$2-F19))/$G$2))*67.5</f>
        <v>-24.356180271772754</v>
      </c>
      <c r="H19" s="123"/>
    </row>
    <row r="20" spans="1:8" x14ac:dyDescent="0.25">
      <c r="A20" s="182"/>
      <c r="B20" s="183"/>
      <c r="C20" s="114">
        <v>2</v>
      </c>
      <c r="D20" s="114">
        <v>690</v>
      </c>
      <c r="E20" s="114" t="s">
        <v>203</v>
      </c>
      <c r="F20" s="181"/>
      <c r="G20" s="180"/>
    </row>
    <row r="21" spans="1:8" x14ac:dyDescent="0.25">
      <c r="A21" s="182">
        <v>9</v>
      </c>
      <c r="B21" s="183" t="str">
        <f>+Evaluación!AX90</f>
        <v>MARIO DE JESUS GIL CARDONA</v>
      </c>
      <c r="C21" s="114">
        <v>1</v>
      </c>
      <c r="D21" s="114">
        <f>380.36*50%</f>
        <v>190.18</v>
      </c>
      <c r="E21" s="114" t="s">
        <v>203</v>
      </c>
      <c r="F21" s="181">
        <f>+AVERAGE(D21:D22)</f>
        <v>174.37</v>
      </c>
      <c r="G21" s="180">
        <f>+(1-((ABS($G$2-F21))/$G$2))*67.5</f>
        <v>51.326124263897846</v>
      </c>
    </row>
    <row r="22" spans="1:8" x14ac:dyDescent="0.25">
      <c r="A22" s="182"/>
      <c r="B22" s="183"/>
      <c r="C22" s="114">
        <v>2</v>
      </c>
      <c r="D22" s="114">
        <f>317.12*50%</f>
        <v>158.56</v>
      </c>
      <c r="E22" s="114" t="s">
        <v>203</v>
      </c>
      <c r="F22" s="181"/>
      <c r="G22" s="180"/>
    </row>
    <row r="23" spans="1:8" ht="30" x14ac:dyDescent="0.25">
      <c r="A23" s="114">
        <v>10</v>
      </c>
      <c r="B23" s="116" t="str">
        <f>+Evaluación!BD90</f>
        <v>INGENIOS, CONSULTORES Y CONSTRUCTORES SAS</v>
      </c>
      <c r="C23" s="114">
        <v>0</v>
      </c>
      <c r="D23" s="114">
        <v>0</v>
      </c>
      <c r="E23" s="114" t="s">
        <v>194</v>
      </c>
      <c r="F23" s="127">
        <v>0</v>
      </c>
      <c r="G23" s="129">
        <f>+(1-((ABS($G$2-F23))/$G$2))*67.5</f>
        <v>0</v>
      </c>
    </row>
    <row r="24" spans="1:8" x14ac:dyDescent="0.25">
      <c r="A24" s="182">
        <v>11</v>
      </c>
      <c r="B24" s="183" t="str">
        <f>+Evaluación!BJ90</f>
        <v>LOS CASTORESCONSTRUCTORES SAS</v>
      </c>
      <c r="C24" s="114">
        <v>1</v>
      </c>
      <c r="D24" s="114">
        <f>324.96*40%</f>
        <v>129.98400000000001</v>
      </c>
      <c r="E24" s="114" t="s">
        <v>203</v>
      </c>
      <c r="F24" s="181">
        <f>+AVERAGE(D24:D27)</f>
        <v>99.591000000000008</v>
      </c>
      <c r="G24" s="180">
        <f>+(1-((ABS($G$2-F24))/$G$2))*67.5</f>
        <v>29.314790626632167</v>
      </c>
    </row>
    <row r="25" spans="1:8" x14ac:dyDescent="0.25">
      <c r="A25" s="182"/>
      <c r="B25" s="183"/>
      <c r="C25" s="114">
        <v>2</v>
      </c>
      <c r="D25" s="114">
        <v>111.26</v>
      </c>
      <c r="E25" s="114" t="s">
        <v>203</v>
      </c>
      <c r="F25" s="181"/>
      <c r="G25" s="180"/>
    </row>
    <row r="26" spans="1:8" x14ac:dyDescent="0.25">
      <c r="A26" s="182"/>
      <c r="B26" s="183"/>
      <c r="C26" s="114">
        <v>3</v>
      </c>
      <c r="D26" s="114">
        <v>73.81</v>
      </c>
      <c r="E26" s="114" t="s">
        <v>203</v>
      </c>
      <c r="F26" s="181"/>
      <c r="G26" s="180"/>
    </row>
    <row r="27" spans="1:8" x14ac:dyDescent="0.25">
      <c r="A27" s="182"/>
      <c r="B27" s="183"/>
      <c r="C27" s="114">
        <v>4</v>
      </c>
      <c r="D27" s="114">
        <v>83.31</v>
      </c>
      <c r="E27" s="114" t="s">
        <v>203</v>
      </c>
      <c r="F27" s="181"/>
      <c r="G27" s="180"/>
    </row>
    <row r="28" spans="1:8" x14ac:dyDescent="0.25">
      <c r="A28" s="114">
        <v>12</v>
      </c>
      <c r="B28" s="116" t="str">
        <f>+Evaluación!BP90</f>
        <v>SCS INGENIERIA SAS</v>
      </c>
      <c r="C28" s="114">
        <v>1</v>
      </c>
      <c r="D28" s="114">
        <f>249.44*50%</f>
        <v>124.72</v>
      </c>
      <c r="E28" s="114" t="s">
        <v>203</v>
      </c>
      <c r="F28" s="127">
        <f>+D28</f>
        <v>124.72</v>
      </c>
      <c r="G28" s="129">
        <f>+(1-((ABS($G$2-F28))/$G$2))*67.5</f>
        <v>36.711557138230994</v>
      </c>
    </row>
    <row r="29" spans="1:8" x14ac:dyDescent="0.25">
      <c r="A29" s="182">
        <v>13</v>
      </c>
      <c r="B29" s="183" t="str">
        <f>+Evaluación!BW4</f>
        <v>CONSORCIO IEC</v>
      </c>
      <c r="C29" s="114">
        <v>1</v>
      </c>
      <c r="D29" s="114">
        <v>884.92</v>
      </c>
      <c r="E29" s="114" t="s">
        <v>203</v>
      </c>
      <c r="F29" s="181">
        <f>+AVERAGE(D29:D32)</f>
        <v>333.91250000000002</v>
      </c>
      <c r="G29" s="180">
        <f>+(1-((ABS($G$2-F29))/$G$2))*67.5</f>
        <v>36.712252863056776</v>
      </c>
    </row>
    <row r="30" spans="1:8" x14ac:dyDescent="0.25">
      <c r="A30" s="182"/>
      <c r="B30" s="183"/>
      <c r="C30" s="114">
        <v>2</v>
      </c>
      <c r="D30" s="114">
        <v>116.57</v>
      </c>
      <c r="E30" s="114" t="s">
        <v>203</v>
      </c>
      <c r="F30" s="181"/>
      <c r="G30" s="180"/>
    </row>
    <row r="31" spans="1:8" x14ac:dyDescent="0.25">
      <c r="A31" s="182"/>
      <c r="B31" s="183"/>
      <c r="C31" s="114">
        <v>3</v>
      </c>
      <c r="D31" s="114">
        <v>164.12</v>
      </c>
      <c r="E31" s="114" t="s">
        <v>203</v>
      </c>
      <c r="F31" s="181"/>
      <c r="G31" s="180"/>
    </row>
    <row r="32" spans="1:8" x14ac:dyDescent="0.25">
      <c r="A32" s="182"/>
      <c r="B32" s="183"/>
      <c r="C32" s="114">
        <v>4</v>
      </c>
      <c r="D32" s="114">
        <v>170.04</v>
      </c>
      <c r="E32" s="114" t="s">
        <v>203</v>
      </c>
      <c r="F32" s="181"/>
      <c r="G32" s="180"/>
      <c r="H32" s="124"/>
    </row>
    <row r="33" spans="8:8" x14ac:dyDescent="0.25">
      <c r="H33" s="124"/>
    </row>
  </sheetData>
  <mergeCells count="36">
    <mergeCell ref="F29:F32"/>
    <mergeCell ref="A29:A32"/>
    <mergeCell ref="B29:B32"/>
    <mergeCell ref="F21:F22"/>
    <mergeCell ref="A21:A22"/>
    <mergeCell ref="B21:B22"/>
    <mergeCell ref="F24:F27"/>
    <mergeCell ref="B24:B27"/>
    <mergeCell ref="A24:A27"/>
    <mergeCell ref="A17:A18"/>
    <mergeCell ref="B17:B18"/>
    <mergeCell ref="F17:F18"/>
    <mergeCell ref="F19:F20"/>
    <mergeCell ref="A19:A20"/>
    <mergeCell ref="B19:B20"/>
    <mergeCell ref="A9:A11"/>
    <mergeCell ref="B9:B11"/>
    <mergeCell ref="F9:F11"/>
    <mergeCell ref="F13:F15"/>
    <mergeCell ref="A13:A15"/>
    <mergeCell ref="B13:B15"/>
    <mergeCell ref="F3:F5"/>
    <mergeCell ref="A3:A5"/>
    <mergeCell ref="B3:B5"/>
    <mergeCell ref="F6:F8"/>
    <mergeCell ref="B6:B8"/>
    <mergeCell ref="A6:A8"/>
    <mergeCell ref="G24:G27"/>
    <mergeCell ref="G29:G32"/>
    <mergeCell ref="G3:G5"/>
    <mergeCell ref="G6:G8"/>
    <mergeCell ref="G9:G11"/>
    <mergeCell ref="G13:G15"/>
    <mergeCell ref="G17:G18"/>
    <mergeCell ref="G19:G20"/>
    <mergeCell ref="G21:G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4804F-B220-4F98-9AEE-A3A637F1AD1D}">
  <dimension ref="A1:M15"/>
  <sheetViews>
    <sheetView topLeftCell="A4" workbookViewId="0">
      <selection activeCell="E16" sqref="E16"/>
    </sheetView>
  </sheetViews>
  <sheetFormatPr baseColWidth="10" defaultRowHeight="15" x14ac:dyDescent="0.25"/>
  <cols>
    <col min="1" max="1" width="6.42578125" customWidth="1"/>
    <col min="2" max="2" width="55.28515625" bestFit="1" customWidth="1"/>
    <col min="3" max="4" width="11.42578125" hidden="1" customWidth="1"/>
    <col min="5" max="5" width="14.140625" customWidth="1"/>
    <col min="6" max="6" width="20.28515625" bestFit="1" customWidth="1"/>
  </cols>
  <sheetData>
    <row r="1" spans="1:13" x14ac:dyDescent="0.25">
      <c r="A1" s="184" t="s">
        <v>101</v>
      </c>
      <c r="B1" s="184" t="s">
        <v>102</v>
      </c>
      <c r="C1" s="184" t="s">
        <v>103</v>
      </c>
      <c r="D1" s="184" t="s">
        <v>234</v>
      </c>
      <c r="E1" s="184" t="s">
        <v>104</v>
      </c>
      <c r="F1" s="184" t="s">
        <v>105</v>
      </c>
      <c r="G1" s="184"/>
      <c r="H1" s="184"/>
      <c r="I1" s="184"/>
      <c r="J1" s="184"/>
      <c r="K1" s="184"/>
      <c r="L1" s="184"/>
      <c r="M1" s="184"/>
    </row>
    <row r="2" spans="1:13" ht="90" x14ac:dyDescent="0.25">
      <c r="A2" s="184"/>
      <c r="B2" s="185"/>
      <c r="C2" s="185"/>
      <c r="D2" s="185"/>
      <c r="E2" s="185"/>
      <c r="F2" s="105" t="str">
        <f>+Evaluación!A96</f>
        <v>Experiencia del Proponente</v>
      </c>
      <c r="G2" s="105" t="str">
        <f>+Evaluación!A97</f>
        <v>Equipo de Trabajo</v>
      </c>
      <c r="H2" s="105" t="str">
        <f>+Evaluación!A98</f>
        <v>Factor de sostenibilidad</v>
      </c>
      <c r="I2" s="105" t="str">
        <f>+Evaluación!A99</f>
        <v>Apoyo Industria Nacional</v>
      </c>
      <c r="J2" s="105" t="str">
        <f>+Evaluación!A100</f>
        <v>Vinculación de personas con discapacidad</v>
      </c>
      <c r="K2" s="105" t="str">
        <f>+Evaluación!A101</f>
        <v>Emprendimientos y empresas de mujeres</v>
      </c>
      <c r="L2" s="105" t="str">
        <f>+Evaluación!A102</f>
        <v>Mipyme</v>
      </c>
      <c r="M2" s="105" t="s">
        <v>106</v>
      </c>
    </row>
    <row r="3" spans="1:13" x14ac:dyDescent="0.25">
      <c r="A3" s="103">
        <v>1</v>
      </c>
      <c r="B3" s="106" t="str">
        <f>+Evaluación!C4</f>
        <v>CONSULTORES INGENIEROS Y PROFESIONALES ASOCIADOS SAS</v>
      </c>
      <c r="C3" s="107" t="s">
        <v>3</v>
      </c>
      <c r="D3" s="107"/>
      <c r="E3" s="107" t="s">
        <v>235</v>
      </c>
      <c r="F3" s="125">
        <f>+Evaluación!C106</f>
        <v>21.762468089958972</v>
      </c>
      <c r="G3" s="131">
        <f>+Evaluación!C108+Evaluación!C109</f>
        <v>10</v>
      </c>
      <c r="H3" s="131">
        <f>+Evaluación!C111</f>
        <v>1</v>
      </c>
      <c r="I3" s="131">
        <f>+Evaluación!C113+Evaluación!C114</f>
        <v>0</v>
      </c>
      <c r="J3" s="131">
        <f>+Evaluación!C116</f>
        <v>1</v>
      </c>
      <c r="K3" s="131">
        <f>+Evaluación!C118</f>
        <v>0.25</v>
      </c>
      <c r="L3" s="131">
        <f>+Evaluación!C120</f>
        <v>0.25</v>
      </c>
      <c r="M3" s="130">
        <f>SUM(F3:L3)</f>
        <v>34.262468089958972</v>
      </c>
    </row>
    <row r="4" spans="1:13" x14ac:dyDescent="0.25">
      <c r="A4" s="104">
        <v>2</v>
      </c>
      <c r="B4" s="106" t="str">
        <f>+Evaluación!I4</f>
        <v>PENDULO INGENIRIA SAS</v>
      </c>
      <c r="C4" s="107"/>
      <c r="D4" s="107" t="s">
        <v>3</v>
      </c>
      <c r="E4" s="122" t="s">
        <v>104</v>
      </c>
      <c r="F4" s="131">
        <f>+Evaluación!I106</f>
        <v>0</v>
      </c>
      <c r="G4" s="131">
        <f>+Evaluación!I108+Evaluación!I109</f>
        <v>0</v>
      </c>
      <c r="H4" s="131">
        <f>+Evaluación!I111</f>
        <v>0</v>
      </c>
      <c r="I4" s="131">
        <f>+Evaluación!I113</f>
        <v>0</v>
      </c>
      <c r="J4" s="131">
        <f>+Evaluación!I116</f>
        <v>0</v>
      </c>
      <c r="K4" s="131">
        <f>+Evaluación!I118</f>
        <v>0</v>
      </c>
      <c r="L4" s="131">
        <f>+Evaluación!I120</f>
        <v>0</v>
      </c>
      <c r="M4" s="132">
        <f t="shared" ref="M4:M15" si="0">SUM(F4:L4)</f>
        <v>0</v>
      </c>
    </row>
    <row r="5" spans="1:13" x14ac:dyDescent="0.25">
      <c r="A5" s="104">
        <v>3</v>
      </c>
      <c r="B5" s="106" t="str">
        <f>+Evaluación!O4</f>
        <v>SOLUCIONES INTEGRALES DE INGENEIRIA - SODINSA S.A</v>
      </c>
      <c r="C5" s="107"/>
      <c r="D5" s="107" t="s">
        <v>3</v>
      </c>
      <c r="E5" s="122" t="s">
        <v>104</v>
      </c>
      <c r="F5" s="131">
        <f>+Evaluación!O106</f>
        <v>0</v>
      </c>
      <c r="G5" s="131">
        <f>+Evaluación!O108+Evaluación!O109</f>
        <v>0</v>
      </c>
      <c r="H5" s="131">
        <f>+Evaluación!O111</f>
        <v>0</v>
      </c>
      <c r="I5" s="131">
        <f>+Evaluación!O113</f>
        <v>0</v>
      </c>
      <c r="J5" s="131">
        <f>+Evaluación!O116</f>
        <v>0</v>
      </c>
      <c r="K5" s="131">
        <f>+Evaluación!O118</f>
        <v>0</v>
      </c>
      <c r="L5" s="131">
        <f>+Evaluación!O120</f>
        <v>0</v>
      </c>
      <c r="M5" s="132">
        <f t="shared" si="0"/>
        <v>0</v>
      </c>
    </row>
    <row r="6" spans="1:13" x14ac:dyDescent="0.25">
      <c r="A6" s="104">
        <v>4</v>
      </c>
      <c r="B6" s="106" t="str">
        <f>+Evaluación!T90</f>
        <v>INGESTRUCTURAS INGENIEROS SAS</v>
      </c>
      <c r="C6" s="107"/>
      <c r="D6" s="107" t="s">
        <v>3</v>
      </c>
      <c r="E6" s="122" t="s">
        <v>104</v>
      </c>
      <c r="F6" s="131">
        <f>+Evaluación!U106</f>
        <v>0</v>
      </c>
      <c r="G6" s="131">
        <f>+Evaluación!U108+Evaluación!U109</f>
        <v>0</v>
      </c>
      <c r="H6" s="131">
        <f>+Evaluación!U111</f>
        <v>0</v>
      </c>
      <c r="I6" s="131">
        <f>+Evaluación!U113</f>
        <v>0</v>
      </c>
      <c r="J6" s="131">
        <f>+Evaluación!U116</f>
        <v>0</v>
      </c>
      <c r="K6" s="131">
        <f>+Evaluación!U118</f>
        <v>0</v>
      </c>
      <c r="L6" s="131">
        <f>+Evaluación!U120</f>
        <v>0</v>
      </c>
      <c r="M6" s="132">
        <f t="shared" si="0"/>
        <v>0</v>
      </c>
    </row>
    <row r="7" spans="1:13" x14ac:dyDescent="0.25">
      <c r="A7" s="104">
        <v>5</v>
      </c>
      <c r="B7" s="106" t="str">
        <f>+Evaluación!Z90</f>
        <v>CONSORCIO INTER EDUCATIVO CBN</v>
      </c>
      <c r="C7" s="107"/>
      <c r="D7" s="107" t="s">
        <v>3</v>
      </c>
      <c r="E7" s="122" t="s">
        <v>104</v>
      </c>
      <c r="F7" s="131">
        <f>+Evaluación!AA106</f>
        <v>0</v>
      </c>
      <c r="G7" s="131">
        <f>+Evaluación!AA108+Evaluación!AA109</f>
        <v>0</v>
      </c>
      <c r="H7" s="131">
        <f>+Evaluación!AA111</f>
        <v>0</v>
      </c>
      <c r="I7" s="131">
        <f>+Evaluación!AA113</f>
        <v>0</v>
      </c>
      <c r="J7" s="131">
        <f>+Evaluación!AA116</f>
        <v>0</v>
      </c>
      <c r="K7" s="131">
        <f>+Evaluación!AA118</f>
        <v>0</v>
      </c>
      <c r="L7" s="131">
        <f>+Evaluación!AA120</f>
        <v>0</v>
      </c>
      <c r="M7" s="132">
        <f t="shared" si="0"/>
        <v>0</v>
      </c>
    </row>
    <row r="8" spans="1:13" x14ac:dyDescent="0.25">
      <c r="A8" s="104">
        <v>6</v>
      </c>
      <c r="B8" s="106" t="str">
        <f>+Evaluación!AG4</f>
        <v>CUBIKO OBRAS Y CONSULTORIAS SAS</v>
      </c>
      <c r="C8" s="107" t="s">
        <v>3</v>
      </c>
      <c r="D8" s="107"/>
      <c r="E8" s="107" t="s">
        <v>235</v>
      </c>
      <c r="F8" s="125">
        <f>+Evaluación!AG106</f>
        <v>40.351177054216016</v>
      </c>
      <c r="G8" s="131">
        <f>+Evaluación!AG108+Evaluación!AG109</f>
        <v>10</v>
      </c>
      <c r="H8" s="131">
        <f>+Evaluación!AG111</f>
        <v>1</v>
      </c>
      <c r="I8" s="131">
        <f>+Evaluación!AG113</f>
        <v>20</v>
      </c>
      <c r="J8" s="131">
        <f>+Evaluación!AG116</f>
        <v>1</v>
      </c>
      <c r="K8" s="131">
        <f>+Evaluación!AG118</f>
        <v>0.25</v>
      </c>
      <c r="L8" s="131">
        <f>+Evaluación!AG120</f>
        <v>0.25</v>
      </c>
      <c r="M8" s="130">
        <f t="shared" si="0"/>
        <v>72.851177054216009</v>
      </c>
    </row>
    <row r="9" spans="1:13" x14ac:dyDescent="0.25">
      <c r="A9" s="104">
        <v>7</v>
      </c>
      <c r="B9" s="106" t="str">
        <f>+Evaluación!AL90</f>
        <v>2L PROYECTOS SAS</v>
      </c>
      <c r="C9" s="107" t="s">
        <v>3</v>
      </c>
      <c r="D9" s="107"/>
      <c r="E9" s="107" t="s">
        <v>235</v>
      </c>
      <c r="F9" s="125">
        <f>+Evaluación!AM106</f>
        <v>46.475942394548895</v>
      </c>
      <c r="G9" s="131">
        <f>+Evaluación!AM108+Evaluación!AM109</f>
        <v>10</v>
      </c>
      <c r="H9" s="131">
        <f>+Evaluación!AM111</f>
        <v>1</v>
      </c>
      <c r="I9" s="131">
        <f>+Evaluación!AM113</f>
        <v>20</v>
      </c>
      <c r="J9" s="131">
        <f>+Evaluación!AM116</f>
        <v>1</v>
      </c>
      <c r="K9" s="131">
        <f>+Evaluación!AM118</f>
        <v>0.25</v>
      </c>
      <c r="L9" s="131">
        <f>+Evaluación!AM120</f>
        <v>0.25</v>
      </c>
      <c r="M9" s="130">
        <f t="shared" si="0"/>
        <v>78.975942394548895</v>
      </c>
    </row>
    <row r="10" spans="1:13" x14ac:dyDescent="0.25">
      <c r="A10" s="104">
        <v>8</v>
      </c>
      <c r="B10" s="106" t="str">
        <f>+Evaluación!AR90</f>
        <v>SOCIEDAD TECNICA SOTA LTDA</v>
      </c>
      <c r="C10" s="107" t="s">
        <v>3</v>
      </c>
      <c r="D10" s="107"/>
      <c r="E10" s="107" t="s">
        <v>235</v>
      </c>
      <c r="F10" s="131">
        <f>+Evaluación!AS106</f>
        <v>0</v>
      </c>
      <c r="G10" s="131">
        <f>+Evaluación!AS108+Evaluación!AS109</f>
        <v>10</v>
      </c>
      <c r="H10" s="131">
        <f>+Evaluación!AS111</f>
        <v>1</v>
      </c>
      <c r="I10" s="131">
        <f>+Evaluación!AS113</f>
        <v>20</v>
      </c>
      <c r="J10" s="131">
        <f>+Evaluación!AS116</f>
        <v>1</v>
      </c>
      <c r="K10" s="131">
        <f>+Evaluación!AS118</f>
        <v>0.25</v>
      </c>
      <c r="L10" s="131">
        <f>+Evaluación!AS120</f>
        <v>0.25</v>
      </c>
      <c r="M10" s="130">
        <f t="shared" si="0"/>
        <v>32.5</v>
      </c>
    </row>
    <row r="11" spans="1:13" x14ac:dyDescent="0.25">
      <c r="A11" s="133">
        <v>9</v>
      </c>
      <c r="B11" s="134" t="str">
        <f>+Evaluación!AX90</f>
        <v>MARIO DE JESUS GIL CARDONA</v>
      </c>
      <c r="C11" s="135" t="s">
        <v>3</v>
      </c>
      <c r="D11" s="135"/>
      <c r="E11" s="135" t="s">
        <v>235</v>
      </c>
      <c r="F11" s="136">
        <f>+Evaluación!AY106</f>
        <v>51.326124263897846</v>
      </c>
      <c r="G11" s="137">
        <f>+Evaluación!AY108+Evaluación!AY109</f>
        <v>10</v>
      </c>
      <c r="H11" s="137">
        <f>+Evaluación!AY111</f>
        <v>1</v>
      </c>
      <c r="I11" s="137">
        <f>+Evaluación!AY113</f>
        <v>20</v>
      </c>
      <c r="J11" s="137">
        <f>+Evaluación!AY116</f>
        <v>1</v>
      </c>
      <c r="K11" s="137">
        <f>+Evaluación!AY118</f>
        <v>0</v>
      </c>
      <c r="L11" s="137">
        <f>+Evaluación!AY120</f>
        <v>0.25</v>
      </c>
      <c r="M11" s="138">
        <f t="shared" si="0"/>
        <v>83.576124263897839</v>
      </c>
    </row>
    <row r="12" spans="1:13" x14ac:dyDescent="0.25">
      <c r="A12" s="104">
        <v>10</v>
      </c>
      <c r="B12" s="106" t="str">
        <f>+'Puntaje por experiencia'!B23</f>
        <v>INGENIOS, CONSULTORES Y CONSTRUCTORES SAS</v>
      </c>
      <c r="C12" s="107"/>
      <c r="D12" s="107" t="s">
        <v>3</v>
      </c>
      <c r="E12" s="122" t="s">
        <v>104</v>
      </c>
      <c r="F12" s="131">
        <f>+Evaluación!BE106</f>
        <v>0</v>
      </c>
      <c r="G12" s="131">
        <f>+Evaluación!BE108+Evaluación!BE109</f>
        <v>0</v>
      </c>
      <c r="H12" s="131">
        <f>+Evaluación!BE111</f>
        <v>0</v>
      </c>
      <c r="I12" s="131">
        <f>+Evaluación!BE113</f>
        <v>0</v>
      </c>
      <c r="J12" s="131">
        <f>+Evaluación!BE116</f>
        <v>0</v>
      </c>
      <c r="K12" s="131">
        <f>+Evaluación!BE118</f>
        <v>0</v>
      </c>
      <c r="L12" s="131">
        <f>+Evaluación!BE120</f>
        <v>0</v>
      </c>
      <c r="M12" s="132">
        <f t="shared" si="0"/>
        <v>0</v>
      </c>
    </row>
    <row r="13" spans="1:13" x14ac:dyDescent="0.25">
      <c r="A13" s="104">
        <v>11</v>
      </c>
      <c r="B13" s="106" t="str">
        <f>+Evaluación!BJ90</f>
        <v>LOS CASTORESCONSTRUCTORES SAS</v>
      </c>
      <c r="C13" s="107" t="s">
        <v>3</v>
      </c>
      <c r="D13" s="107"/>
      <c r="E13" s="107" t="s">
        <v>235</v>
      </c>
      <c r="F13" s="125">
        <f>+Evaluación!BK106</f>
        <v>29.314790626632167</v>
      </c>
      <c r="G13" s="131">
        <f>+Evaluación!BK108+Evaluación!BK109</f>
        <v>10</v>
      </c>
      <c r="H13" s="131">
        <f>+Evaluación!BK111</f>
        <v>1</v>
      </c>
      <c r="I13" s="131">
        <f>+Evaluación!BK113</f>
        <v>20</v>
      </c>
      <c r="J13" s="131">
        <f>+Evaluación!BK116</f>
        <v>1</v>
      </c>
      <c r="K13" s="131">
        <f>+Evaluación!BK118</f>
        <v>0.25</v>
      </c>
      <c r="L13" s="131">
        <f>+Evaluación!BK120</f>
        <v>0.25</v>
      </c>
      <c r="M13" s="130">
        <f t="shared" si="0"/>
        <v>61.814790626632167</v>
      </c>
    </row>
    <row r="14" spans="1:13" x14ac:dyDescent="0.25">
      <c r="A14" s="104">
        <v>12</v>
      </c>
      <c r="B14" s="106" t="str">
        <f>+Evaluación!BP90</f>
        <v>SCS INGENIERIA SAS</v>
      </c>
      <c r="C14" s="107" t="s">
        <v>3</v>
      </c>
      <c r="D14" s="107"/>
      <c r="E14" s="107" t="s">
        <v>235</v>
      </c>
      <c r="F14" s="125">
        <f>+Evaluación!BQ106</f>
        <v>36.711557138230994</v>
      </c>
      <c r="G14" s="131">
        <f>+Evaluación!BQ108+Evaluación!BQ109</f>
        <v>10</v>
      </c>
      <c r="H14" s="131">
        <f>+Evaluación!BQ111</f>
        <v>1</v>
      </c>
      <c r="I14" s="131">
        <f>+Evaluación!BQ113</f>
        <v>20</v>
      </c>
      <c r="J14" s="131">
        <f>+Evaluación!BQ116</f>
        <v>1</v>
      </c>
      <c r="K14" s="131">
        <f>+Evaluación!BQ118</f>
        <v>0.25</v>
      </c>
      <c r="L14" s="131">
        <f>+Evaluación!BQ120</f>
        <v>0.25</v>
      </c>
      <c r="M14" s="130">
        <f t="shared" si="0"/>
        <v>69.211557138231001</v>
      </c>
    </row>
    <row r="15" spans="1:13" x14ac:dyDescent="0.25">
      <c r="A15" s="104">
        <v>13</v>
      </c>
      <c r="B15" s="106" t="str">
        <f>+Evaluación!BV90</f>
        <v>CONSORCIO IEC</v>
      </c>
      <c r="C15" s="107" t="s">
        <v>3</v>
      </c>
      <c r="D15" s="107"/>
      <c r="E15" s="107" t="s">
        <v>235</v>
      </c>
      <c r="F15" s="125">
        <f>+Evaluación!BW106</f>
        <v>36.712252863056776</v>
      </c>
      <c r="G15" s="131">
        <f>+Evaluación!BW108+Evaluación!BW109</f>
        <v>10</v>
      </c>
      <c r="H15" s="131">
        <f>+Evaluación!BW111</f>
        <v>1</v>
      </c>
      <c r="I15" s="131">
        <f>+Evaluación!BW113</f>
        <v>20</v>
      </c>
      <c r="J15" s="131">
        <f>+Evaluación!BW116</f>
        <v>1</v>
      </c>
      <c r="K15" s="131">
        <f>+Evaluación!BW118</f>
        <v>0.25</v>
      </c>
      <c r="L15" s="131">
        <f>+Evaluación!BW120</f>
        <v>0.25</v>
      </c>
      <c r="M15" s="130">
        <f t="shared" si="0"/>
        <v>69.212252863056776</v>
      </c>
    </row>
  </sheetData>
  <autoFilter ref="F2:M10" xr:uid="{DC9601CA-D7DA-4015-922D-BFD6B61B0F53}"/>
  <mergeCells count="6">
    <mergeCell ref="A1:A2"/>
    <mergeCell ref="F1:M1"/>
    <mergeCell ref="C1:C2"/>
    <mergeCell ref="D1:D2"/>
    <mergeCell ref="E1:E2"/>
    <mergeCell ref="B1:B2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Evaluación</vt:lpstr>
      <vt:lpstr>Puntaje por experiencia</vt:lpstr>
      <vt:lpstr>Resumen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Velez</dc:creator>
  <cp:lastModifiedBy>Angie Andrea Valencia Montes</cp:lastModifiedBy>
  <dcterms:created xsi:type="dcterms:W3CDTF">2019-11-06T13:57:30Z</dcterms:created>
  <dcterms:modified xsi:type="dcterms:W3CDTF">2023-10-17T13:35:09Z</dcterms:modified>
</cp:coreProperties>
</file>